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puter\Desktop\"/>
    </mc:Choice>
  </mc:AlternateContent>
  <bookViews>
    <workbookView xWindow="0" yWindow="0" windowWidth="28800" windowHeight="12435" activeTab="1"/>
  </bookViews>
  <sheets>
    <sheet name="Sales Dashboard" sheetId="18" r:id="rId1"/>
    <sheet name="Products Dashboard" sheetId="15" r:id="rId2"/>
    <sheet name="Data after" sheetId="9" r:id="rId3"/>
    <sheet name="Data before" sheetId="19" r:id="rId4"/>
    <sheet name="Support sheet" sheetId="17" r:id="rId5"/>
  </sheets>
  <definedNames>
    <definedName name="_xlchart.0" localSheetId="3" hidden="1">#REF!</definedName>
    <definedName name="_xlchart.0" localSheetId="0" hidden="1">#REF!</definedName>
    <definedName name="_xlchart.0" hidden="1">#REF!</definedName>
    <definedName name="_xlchart.1" localSheetId="3" hidden="1">#REF!</definedName>
    <definedName name="_xlchart.1" localSheetId="0" hidden="1">#REF!</definedName>
    <definedName name="_xlchart.1" hidden="1">#REF!</definedName>
    <definedName name="_xlchart.2" localSheetId="3" hidden="1">#REF!</definedName>
    <definedName name="_xlchart.2" localSheetId="0" hidden="1">#REF!</definedName>
    <definedName name="_xlchart.2" hidden="1">#REF!</definedName>
    <definedName name="_xlchart.3" localSheetId="3" hidden="1">#REF!</definedName>
    <definedName name="_xlchart.3" localSheetId="0" hidden="1">#REF!</definedName>
    <definedName name="_xlchart.3" hidden="1">#REF!</definedName>
    <definedName name="_xlcn.WorksheetConnection_salesperformance.xlsxTable4" hidden="1">Table4[]</definedName>
    <definedName name="Fragmentator_Category">#N/A</definedName>
    <definedName name="Fragmentator_Category1">#N/A</definedName>
    <definedName name="Fragmentator_Gender">#N/A</definedName>
    <definedName name="Fragmentator_Gender1">#N/A</definedName>
    <definedName name="Fragmentator_Month_Name">#N/A</definedName>
    <definedName name="Fragmentator_Month_Name1">#N/A</definedName>
    <definedName name="Fragmentator_Product">#N/A</definedName>
    <definedName name="Fragmentator_Sales_Reps">#N/A</definedName>
    <definedName name="Fragmentator_Stores">#N/A</definedName>
    <definedName name="Fragmentator_Trans.Types">#N/A</definedName>
  </definedNames>
  <calcPr calcId="152511"/>
  <pivotCaches>
    <pivotCache cacheId="0" r:id="rId6"/>
    <pivotCache cacheId="1" r:id="rId7"/>
    <pivotCache cacheId="2" r:id="rId8"/>
    <pivotCache cacheId="3" r:id="rId9"/>
    <pivotCache cacheId="4" r:id="rId10"/>
    <pivotCache cacheId="5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-3cd320dc-008a-4b09-a7d3-bfa8fceec64f" name="Table4" connection="WorksheetConnection_sales performance.xlsx!Table4"/>
        </x15:modelTables>
      </x15:dataModel>
    </ext>
  </extLst>
</workbook>
</file>

<file path=xl/calcChain.xml><?xml version="1.0" encoding="utf-8"?>
<calcChain xmlns="http://schemas.openxmlformats.org/spreadsheetml/2006/main">
  <c r="O2" i="9" l="1"/>
  <c r="N9" i="9"/>
  <c r="M9" i="9"/>
  <c r="Q2" i="9" l="1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Q666" i="9"/>
  <c r="Q667" i="9"/>
  <c r="Q668" i="9"/>
  <c r="Q669" i="9"/>
  <c r="Q670" i="9"/>
  <c r="Q671" i="9"/>
  <c r="Q672" i="9"/>
  <c r="Q673" i="9"/>
  <c r="Q674" i="9"/>
  <c r="Q675" i="9"/>
  <c r="Q676" i="9"/>
  <c r="Q677" i="9"/>
  <c r="Q678" i="9"/>
  <c r="Q679" i="9"/>
  <c r="Q680" i="9"/>
  <c r="Q681" i="9"/>
  <c r="Q682" i="9"/>
  <c r="Q683" i="9"/>
  <c r="Q684" i="9"/>
  <c r="Q685" i="9"/>
  <c r="Q686" i="9"/>
  <c r="Q687" i="9"/>
  <c r="Q688" i="9"/>
  <c r="Q689" i="9"/>
  <c r="Q690" i="9"/>
  <c r="Q691" i="9"/>
  <c r="Q692" i="9"/>
  <c r="Q693" i="9"/>
  <c r="Q694" i="9"/>
  <c r="Q695" i="9"/>
  <c r="Q696" i="9"/>
  <c r="Q697" i="9"/>
  <c r="Q698" i="9"/>
  <c r="Q699" i="9"/>
  <c r="Q700" i="9"/>
  <c r="Q701" i="9"/>
  <c r="Q702" i="9"/>
  <c r="Q703" i="9"/>
  <c r="Q704" i="9"/>
  <c r="Q705" i="9"/>
  <c r="Q706" i="9"/>
  <c r="Q707" i="9"/>
  <c r="Q708" i="9"/>
  <c r="Q709" i="9"/>
  <c r="Q710" i="9"/>
  <c r="Q711" i="9"/>
  <c r="Q712" i="9"/>
  <c r="Q713" i="9"/>
  <c r="Q714" i="9"/>
  <c r="Q715" i="9"/>
  <c r="Q716" i="9"/>
  <c r="Q717" i="9"/>
  <c r="Q718" i="9"/>
  <c r="Q719" i="9"/>
  <c r="Q720" i="9"/>
  <c r="Q721" i="9"/>
  <c r="Q722" i="9"/>
  <c r="Q723" i="9"/>
  <c r="Q724" i="9"/>
  <c r="Q725" i="9"/>
  <c r="Q726" i="9"/>
  <c r="Q727" i="9"/>
  <c r="Q728" i="9"/>
  <c r="Q729" i="9"/>
  <c r="Q730" i="9"/>
  <c r="Q731" i="9"/>
  <c r="Q732" i="9"/>
  <c r="Q733" i="9"/>
  <c r="Q734" i="9"/>
  <c r="Q735" i="9"/>
  <c r="Q736" i="9"/>
  <c r="Q737" i="9"/>
  <c r="Q738" i="9"/>
  <c r="Q739" i="9"/>
  <c r="Q740" i="9"/>
  <c r="Q741" i="9"/>
  <c r="Q742" i="9"/>
  <c r="Q743" i="9"/>
  <c r="Q744" i="9"/>
  <c r="Q745" i="9"/>
  <c r="Q746" i="9"/>
  <c r="Q747" i="9"/>
  <c r="Q748" i="9"/>
  <c r="Q749" i="9"/>
  <c r="Q750" i="9"/>
  <c r="Q751" i="9"/>
  <c r="Q752" i="9"/>
  <c r="Q753" i="9"/>
  <c r="Q754" i="9"/>
  <c r="Q755" i="9"/>
  <c r="Q756" i="9"/>
  <c r="Q757" i="9"/>
  <c r="Q758" i="9"/>
  <c r="Q759" i="9"/>
  <c r="Q760" i="9"/>
  <c r="Q761" i="9"/>
  <c r="Q762" i="9"/>
  <c r="Q763" i="9"/>
  <c r="Q764" i="9"/>
  <c r="Q765" i="9"/>
  <c r="Q766" i="9"/>
  <c r="Q767" i="9"/>
  <c r="Q768" i="9"/>
  <c r="Q769" i="9"/>
  <c r="Q770" i="9"/>
  <c r="Q771" i="9"/>
  <c r="Q772" i="9"/>
  <c r="Q773" i="9"/>
  <c r="Q774" i="9"/>
  <c r="Q775" i="9"/>
  <c r="Q776" i="9"/>
  <c r="Q777" i="9"/>
  <c r="Q778" i="9"/>
  <c r="Q779" i="9"/>
  <c r="Q780" i="9"/>
  <c r="Q781" i="9"/>
  <c r="Q782" i="9"/>
  <c r="Q783" i="9"/>
  <c r="Q784" i="9"/>
  <c r="Q785" i="9"/>
  <c r="Q786" i="9"/>
  <c r="Q787" i="9"/>
  <c r="Q788" i="9"/>
  <c r="Q789" i="9"/>
  <c r="Q790" i="9"/>
  <c r="Q791" i="9"/>
  <c r="Q792" i="9"/>
  <c r="Q793" i="9"/>
  <c r="Q794" i="9"/>
  <c r="Q795" i="9"/>
  <c r="Q796" i="9"/>
  <c r="Q797" i="9"/>
  <c r="Q798" i="9"/>
  <c r="Q799" i="9"/>
  <c r="Q800" i="9"/>
  <c r="Q801" i="9"/>
  <c r="Q802" i="9"/>
  <c r="Q803" i="9"/>
  <c r="Q804" i="9"/>
  <c r="Q805" i="9"/>
  <c r="Q806" i="9"/>
  <c r="Q807" i="9"/>
  <c r="Q808" i="9"/>
  <c r="Q809" i="9"/>
  <c r="Q810" i="9"/>
  <c r="Q811" i="9"/>
  <c r="Q812" i="9"/>
  <c r="Q813" i="9"/>
  <c r="Q814" i="9"/>
  <c r="Q815" i="9"/>
  <c r="Q816" i="9"/>
  <c r="Q817" i="9"/>
  <c r="Q818" i="9"/>
  <c r="Q819" i="9"/>
  <c r="Q820" i="9"/>
  <c r="Q821" i="9"/>
  <c r="Q822" i="9"/>
  <c r="Q823" i="9"/>
  <c r="Q824" i="9"/>
  <c r="Q825" i="9"/>
  <c r="Q826" i="9"/>
  <c r="Q827" i="9"/>
  <c r="Q828" i="9"/>
  <c r="Q829" i="9"/>
  <c r="Q830" i="9"/>
  <c r="Q831" i="9"/>
  <c r="Q832" i="9"/>
  <c r="Q833" i="9"/>
  <c r="Q834" i="9"/>
  <c r="Q835" i="9"/>
  <c r="Q836" i="9"/>
  <c r="Q837" i="9"/>
  <c r="Q838" i="9"/>
  <c r="Q839" i="9"/>
  <c r="Q840" i="9"/>
  <c r="Q841" i="9"/>
  <c r="Q842" i="9"/>
  <c r="Q843" i="9"/>
  <c r="Q844" i="9"/>
  <c r="Q845" i="9"/>
  <c r="Q846" i="9"/>
  <c r="Q847" i="9"/>
  <c r="Q848" i="9"/>
  <c r="Q849" i="9"/>
  <c r="Q850" i="9"/>
  <c r="Q851" i="9"/>
  <c r="Q852" i="9"/>
  <c r="Q853" i="9"/>
  <c r="Q854" i="9"/>
  <c r="Q855" i="9"/>
  <c r="Q856" i="9"/>
  <c r="Q857" i="9"/>
  <c r="Q858" i="9"/>
  <c r="Q859" i="9"/>
  <c r="Q860" i="9"/>
  <c r="Q861" i="9"/>
  <c r="Q862" i="9"/>
  <c r="Q863" i="9"/>
  <c r="Q864" i="9"/>
  <c r="Q865" i="9"/>
  <c r="Q866" i="9"/>
  <c r="Q867" i="9"/>
  <c r="Q868" i="9"/>
  <c r="Q869" i="9"/>
  <c r="Q870" i="9"/>
  <c r="Q871" i="9"/>
  <c r="Q872" i="9"/>
  <c r="Q873" i="9"/>
  <c r="Q874" i="9"/>
  <c r="Q875" i="9"/>
  <c r="Q876" i="9"/>
  <c r="Q877" i="9"/>
  <c r="Q878" i="9"/>
  <c r="Q879" i="9"/>
  <c r="Q880" i="9"/>
  <c r="Q881" i="9"/>
  <c r="Q882" i="9"/>
  <c r="Q883" i="9"/>
  <c r="Q884" i="9"/>
  <c r="Q885" i="9"/>
  <c r="Q886" i="9"/>
  <c r="Q887" i="9"/>
  <c r="Q888" i="9"/>
  <c r="Q889" i="9"/>
  <c r="Q890" i="9"/>
  <c r="Q891" i="9"/>
  <c r="Q892" i="9"/>
  <c r="Q893" i="9"/>
  <c r="Q894" i="9"/>
  <c r="Q895" i="9"/>
  <c r="Q896" i="9"/>
  <c r="Q897" i="9"/>
  <c r="Q898" i="9"/>
  <c r="Q899" i="9"/>
  <c r="Q900" i="9"/>
  <c r="Q901" i="9"/>
  <c r="Q902" i="9"/>
  <c r="Q903" i="9"/>
  <c r="Q904" i="9"/>
  <c r="Q905" i="9"/>
  <c r="Q906" i="9"/>
  <c r="Q907" i="9"/>
  <c r="Q908" i="9"/>
  <c r="Q909" i="9"/>
  <c r="Q910" i="9"/>
  <c r="Q911" i="9"/>
  <c r="Q912" i="9"/>
  <c r="Q913" i="9"/>
  <c r="Q914" i="9"/>
  <c r="Q915" i="9"/>
  <c r="Q916" i="9"/>
  <c r="Q917" i="9"/>
  <c r="Q918" i="9"/>
  <c r="Q919" i="9"/>
  <c r="Q920" i="9"/>
  <c r="Q921" i="9"/>
  <c r="Q922" i="9"/>
  <c r="Q923" i="9"/>
  <c r="Q924" i="9"/>
  <c r="Q925" i="9"/>
  <c r="Q926" i="9"/>
  <c r="Q927" i="9"/>
  <c r="Q928" i="9"/>
  <c r="Q929" i="9"/>
  <c r="Q930" i="9"/>
  <c r="Q931" i="9"/>
  <c r="Q932" i="9"/>
  <c r="Q933" i="9"/>
  <c r="Q934" i="9"/>
  <c r="Q935" i="9"/>
  <c r="Q936" i="9"/>
  <c r="Q937" i="9"/>
  <c r="Q938" i="9"/>
  <c r="Q939" i="9"/>
  <c r="Q940" i="9"/>
  <c r="Q941" i="9"/>
  <c r="Q942" i="9"/>
  <c r="Q943" i="9"/>
  <c r="Q944" i="9"/>
  <c r="Q945" i="9"/>
  <c r="Q946" i="9"/>
  <c r="Q947" i="9"/>
  <c r="Q948" i="9"/>
  <c r="Q949" i="9"/>
  <c r="Q950" i="9"/>
  <c r="Q951" i="9"/>
  <c r="Q952" i="9"/>
  <c r="Q953" i="9"/>
  <c r="Q954" i="9"/>
  <c r="Q955" i="9"/>
  <c r="Q956" i="9"/>
  <c r="Q957" i="9"/>
  <c r="Q958" i="9"/>
  <c r="Q959" i="9"/>
  <c r="Q960" i="9"/>
  <c r="Q961" i="9"/>
  <c r="Q962" i="9"/>
  <c r="Q963" i="9"/>
  <c r="Q964" i="9"/>
  <c r="Q965" i="9"/>
  <c r="Q966" i="9"/>
  <c r="Q967" i="9"/>
  <c r="Q968" i="9"/>
  <c r="Q969" i="9"/>
  <c r="Q970" i="9"/>
  <c r="Q971" i="9"/>
  <c r="Q972" i="9"/>
  <c r="Q973" i="9"/>
  <c r="Q974" i="9"/>
  <c r="Q975" i="9"/>
  <c r="Q976" i="9"/>
  <c r="Q977" i="9"/>
  <c r="Q978" i="9"/>
  <c r="Q979" i="9"/>
  <c r="Q980" i="9"/>
  <c r="Q981" i="9"/>
  <c r="Q982" i="9"/>
  <c r="Q983" i="9"/>
  <c r="Q984" i="9"/>
  <c r="Q985" i="9"/>
  <c r="Q986" i="9"/>
  <c r="Q987" i="9"/>
  <c r="Q988" i="9"/>
  <c r="Q989" i="9"/>
  <c r="Q990" i="9"/>
  <c r="Q991" i="9"/>
  <c r="Q992" i="9"/>
  <c r="Q993" i="9"/>
  <c r="Q994" i="9"/>
  <c r="Q995" i="9"/>
  <c r="Q996" i="9"/>
  <c r="Q997" i="9"/>
  <c r="Q998" i="9"/>
  <c r="Q999" i="9"/>
  <c r="Q1000" i="9"/>
  <c r="Q1001" i="9"/>
  <c r="Q1002" i="9"/>
  <c r="Q1003" i="9"/>
  <c r="Q1004" i="9"/>
  <c r="Q1005" i="9"/>
  <c r="Q1006" i="9"/>
  <c r="Q1007" i="9"/>
  <c r="Q1008" i="9"/>
  <c r="Q1009" i="9"/>
  <c r="Q1010" i="9"/>
  <c r="Q1011" i="9"/>
  <c r="Q1012" i="9"/>
  <c r="Q1013" i="9"/>
  <c r="Q1014" i="9"/>
  <c r="Q1015" i="9"/>
  <c r="Q1016" i="9"/>
  <c r="Q1017" i="9"/>
  <c r="Q1018" i="9"/>
  <c r="Q1019" i="9"/>
  <c r="Q1020" i="9"/>
  <c r="Q1021" i="9"/>
  <c r="Q1022" i="9"/>
  <c r="Q1023" i="9"/>
  <c r="Q1024" i="9"/>
  <c r="Q1025" i="9"/>
  <c r="Q1026" i="9"/>
  <c r="Q1027" i="9"/>
  <c r="Q1028" i="9"/>
  <c r="Q1029" i="9"/>
  <c r="Q1030" i="9"/>
  <c r="Q1031" i="9"/>
  <c r="Q1032" i="9"/>
  <c r="Q1033" i="9"/>
  <c r="Q1034" i="9"/>
  <c r="Q1035" i="9"/>
  <c r="Q1036" i="9"/>
  <c r="Q1037" i="9"/>
  <c r="Q1038" i="9"/>
  <c r="Q1039" i="9"/>
  <c r="Q1040" i="9"/>
  <c r="Q1041" i="9"/>
  <c r="Q1042" i="9"/>
  <c r="Q1043" i="9"/>
  <c r="Q1044" i="9"/>
  <c r="Q1045" i="9"/>
  <c r="Q1046" i="9"/>
  <c r="Q1047" i="9"/>
  <c r="Q1048" i="9"/>
  <c r="Q1049" i="9"/>
  <c r="Q1050" i="9"/>
  <c r="Q1051" i="9"/>
  <c r="Q1052" i="9"/>
  <c r="Q1053" i="9"/>
  <c r="Q1054" i="9"/>
  <c r="Q1055" i="9"/>
  <c r="Q1056" i="9"/>
  <c r="Q1057" i="9"/>
  <c r="Q1058" i="9"/>
  <c r="Q1059" i="9"/>
  <c r="Q1060" i="9"/>
  <c r="Q1061" i="9"/>
  <c r="Q1062" i="9"/>
  <c r="Q1063" i="9"/>
  <c r="Q1064" i="9"/>
  <c r="Q1065" i="9"/>
  <c r="Q1066" i="9"/>
  <c r="Q1067" i="9"/>
  <c r="Q1068" i="9"/>
  <c r="Q1069" i="9"/>
  <c r="Q1070" i="9"/>
  <c r="Q1071" i="9"/>
  <c r="Q1072" i="9"/>
  <c r="Q1073" i="9"/>
  <c r="Q1074" i="9"/>
  <c r="Q1075" i="9"/>
  <c r="Q1076" i="9"/>
  <c r="Q1077" i="9"/>
  <c r="Q1078" i="9"/>
  <c r="Q1079" i="9"/>
  <c r="Q1080" i="9"/>
  <c r="Q1081" i="9"/>
  <c r="Q1082" i="9"/>
  <c r="Q1083" i="9"/>
  <c r="Q1084" i="9"/>
  <c r="Q1085" i="9"/>
  <c r="Q1086" i="9"/>
  <c r="Q1087" i="9"/>
  <c r="Q1088" i="9"/>
  <c r="Q1089" i="9"/>
  <c r="Q1090" i="9"/>
  <c r="Q1091" i="9"/>
  <c r="Q1092" i="9"/>
  <c r="Q1093" i="9"/>
  <c r="Q1094" i="9"/>
  <c r="Q1095" i="9"/>
  <c r="Q1096" i="9"/>
  <c r="Q1097" i="9"/>
  <c r="Q1098" i="9"/>
  <c r="Q1099" i="9"/>
  <c r="Q1100" i="9"/>
  <c r="Q1101" i="9"/>
  <c r="Q1102" i="9"/>
  <c r="Q1103" i="9"/>
  <c r="Q1104" i="9"/>
  <c r="Q1105" i="9"/>
  <c r="Q1106" i="9"/>
  <c r="Q1107" i="9"/>
  <c r="Q1108" i="9"/>
  <c r="Q1109" i="9"/>
  <c r="Q1110" i="9"/>
  <c r="Q1111" i="9"/>
  <c r="Q1112" i="9"/>
  <c r="Q1113" i="9"/>
  <c r="Q1114" i="9"/>
  <c r="Q1115" i="9"/>
  <c r="Q1116" i="9"/>
  <c r="Q1117" i="9"/>
  <c r="Q1118" i="9"/>
  <c r="Q1119" i="9"/>
  <c r="Q1120" i="9"/>
  <c r="Q1121" i="9"/>
  <c r="Q1122" i="9"/>
  <c r="Q1123" i="9"/>
  <c r="Q1124" i="9"/>
  <c r="Q1125" i="9"/>
  <c r="Q1126" i="9"/>
  <c r="Q1127" i="9"/>
  <c r="Q1128" i="9"/>
  <c r="Q1129" i="9"/>
  <c r="Q1130" i="9"/>
  <c r="Q1131" i="9"/>
  <c r="Q1132" i="9"/>
  <c r="Q1133" i="9"/>
  <c r="Q1134" i="9"/>
  <c r="Q1135" i="9"/>
  <c r="Q1136" i="9"/>
  <c r="Q1137" i="9"/>
  <c r="Q1138" i="9"/>
  <c r="Q1139" i="9"/>
  <c r="Q1140" i="9"/>
  <c r="Q1141" i="9"/>
  <c r="Q1142" i="9"/>
  <c r="Q1143" i="9"/>
  <c r="Q1144" i="9"/>
  <c r="Q1145" i="9"/>
  <c r="Q1146" i="9"/>
  <c r="Q1147" i="9"/>
  <c r="Q1148" i="9"/>
  <c r="Q1149" i="9"/>
  <c r="Q1150" i="9"/>
  <c r="Q1151" i="9"/>
  <c r="Q1152" i="9"/>
  <c r="Q1153" i="9"/>
  <c r="Q1154" i="9"/>
  <c r="Q1155" i="9"/>
  <c r="Q1156" i="9"/>
  <c r="Q1157" i="9"/>
  <c r="Q1158" i="9"/>
  <c r="Q1159" i="9"/>
  <c r="Q1160" i="9"/>
  <c r="Q1161" i="9"/>
  <c r="Q1162" i="9"/>
  <c r="Q1163" i="9"/>
  <c r="Q1164" i="9"/>
  <c r="Q1165" i="9"/>
  <c r="Q1166" i="9"/>
  <c r="Q1167" i="9"/>
  <c r="Q1168" i="9"/>
  <c r="Q1169" i="9"/>
  <c r="Q1170" i="9"/>
  <c r="Q1171" i="9"/>
  <c r="Q1172" i="9"/>
  <c r="Q1173" i="9"/>
  <c r="Q1174" i="9"/>
  <c r="Q1175" i="9"/>
  <c r="Q1176" i="9"/>
  <c r="Q1177" i="9"/>
  <c r="Q1178" i="9"/>
  <c r="Q1179" i="9"/>
  <c r="Q1180" i="9"/>
  <c r="Q1181" i="9"/>
  <c r="Q1182" i="9"/>
  <c r="Q1183" i="9"/>
  <c r="Q1184" i="9"/>
  <c r="Q1185" i="9"/>
  <c r="Q1186" i="9"/>
  <c r="Q1187" i="9"/>
  <c r="Q1188" i="9"/>
  <c r="Q1189" i="9"/>
  <c r="Q1190" i="9"/>
  <c r="Q1191" i="9"/>
  <c r="Q1192" i="9"/>
  <c r="Q1193" i="9"/>
  <c r="Q1194" i="9"/>
  <c r="Q1195" i="9"/>
  <c r="Q1196" i="9"/>
  <c r="Q1197" i="9"/>
  <c r="Q1198" i="9"/>
  <c r="Q1199" i="9"/>
  <c r="Q1200" i="9"/>
  <c r="Q1201" i="9"/>
  <c r="Q1202" i="9"/>
  <c r="Q1203" i="9"/>
  <c r="Q1204" i="9"/>
  <c r="Q1205" i="9"/>
  <c r="Q1206" i="9"/>
  <c r="Q1207" i="9"/>
  <c r="Q1208" i="9"/>
  <c r="Q1209" i="9"/>
  <c r="Q1210" i="9"/>
  <c r="Q1211" i="9"/>
  <c r="Q1212" i="9"/>
  <c r="Q1213" i="9"/>
  <c r="Q1214" i="9"/>
  <c r="Q1215" i="9"/>
  <c r="Q1216" i="9"/>
  <c r="Q1217" i="9"/>
  <c r="Q1218" i="9"/>
  <c r="Q1219" i="9"/>
  <c r="Q1220" i="9"/>
  <c r="Q1221" i="9"/>
  <c r="Q1222" i="9"/>
  <c r="Q1223" i="9"/>
  <c r="Q1224" i="9"/>
  <c r="Q1225" i="9"/>
  <c r="Q1226" i="9"/>
  <c r="Q1227" i="9"/>
  <c r="Q1228" i="9"/>
  <c r="Q1229" i="9"/>
  <c r="Q1230" i="9"/>
  <c r="Q1231" i="9"/>
  <c r="Q1232" i="9"/>
  <c r="Q1233" i="9"/>
  <c r="Q1234" i="9"/>
  <c r="Q1235" i="9"/>
  <c r="Q1236" i="9"/>
  <c r="Q1237" i="9"/>
  <c r="Q1238" i="9"/>
  <c r="Q1239" i="9"/>
  <c r="Q1240" i="9"/>
  <c r="Q1241" i="9"/>
  <c r="Q1242" i="9"/>
  <c r="Q1243" i="9"/>
  <c r="Q1244" i="9"/>
  <c r="Q1245" i="9"/>
  <c r="Q1246" i="9"/>
  <c r="Q1247" i="9"/>
  <c r="Q1248" i="9"/>
  <c r="Q1249" i="9"/>
  <c r="Q1250" i="9"/>
  <c r="Q1251" i="9"/>
  <c r="Q1252" i="9"/>
  <c r="Q1253" i="9"/>
  <c r="Q1254" i="9"/>
  <c r="Q1255" i="9"/>
  <c r="Q1256" i="9"/>
  <c r="Q1257" i="9"/>
  <c r="Q1258" i="9"/>
  <c r="Q1259" i="9"/>
  <c r="Q1260" i="9"/>
  <c r="Q1261" i="9"/>
  <c r="Q1262" i="9"/>
  <c r="Q1263" i="9"/>
  <c r="Q1264" i="9"/>
  <c r="Q1265" i="9"/>
  <c r="Q1266" i="9"/>
  <c r="Q1267" i="9"/>
  <c r="Q1268" i="9"/>
  <c r="Q1269" i="9"/>
  <c r="Q1270" i="9"/>
  <c r="Q1271" i="9"/>
  <c r="Q1272" i="9"/>
  <c r="Q1273" i="9"/>
  <c r="Q1274" i="9"/>
  <c r="Q1275" i="9"/>
  <c r="Q1276" i="9"/>
  <c r="Q1277" i="9"/>
  <c r="Q1278" i="9"/>
  <c r="Q1279" i="9"/>
  <c r="Q1280" i="9"/>
  <c r="Q1281" i="9"/>
  <c r="Q1282" i="9"/>
  <c r="Q1283" i="9"/>
  <c r="Q1284" i="9"/>
  <c r="Q1285" i="9"/>
  <c r="Q1286" i="9"/>
  <c r="Q1287" i="9"/>
  <c r="Q1288" i="9"/>
  <c r="Q1289" i="9"/>
  <c r="Q1290" i="9"/>
  <c r="Q1291" i="9"/>
  <c r="Q1292" i="9"/>
  <c r="Q1293" i="9"/>
  <c r="Q1294" i="9"/>
  <c r="Q1295" i="9"/>
  <c r="Q1296" i="9"/>
  <c r="Q1297" i="9"/>
  <c r="Q1298" i="9"/>
  <c r="Q1299" i="9"/>
  <c r="Q1300" i="9"/>
  <c r="Q1301" i="9"/>
  <c r="Q1302" i="9"/>
  <c r="Q1303" i="9"/>
  <c r="Q1304" i="9"/>
  <c r="Q1305" i="9"/>
  <c r="Q1306" i="9"/>
  <c r="Q1307" i="9"/>
  <c r="Q1308" i="9"/>
  <c r="Q1309" i="9"/>
  <c r="Q1310" i="9"/>
  <c r="Q1311" i="9"/>
  <c r="Q1312" i="9"/>
  <c r="Q1313" i="9"/>
  <c r="Q1314" i="9"/>
  <c r="Q1315" i="9"/>
  <c r="Q1316" i="9"/>
  <c r="Q1317" i="9"/>
  <c r="Q1318" i="9"/>
  <c r="Q1319" i="9"/>
  <c r="Q1320" i="9"/>
  <c r="Q1321" i="9"/>
  <c r="Q1322" i="9"/>
  <c r="Q1323" i="9"/>
  <c r="Q1324" i="9"/>
  <c r="Q1325" i="9"/>
  <c r="Q1326" i="9"/>
  <c r="Q1327" i="9"/>
  <c r="Q1328" i="9"/>
  <c r="Q1329" i="9"/>
  <c r="Q1330" i="9"/>
  <c r="Q1331" i="9"/>
  <c r="Q1332" i="9"/>
  <c r="Q1333" i="9"/>
  <c r="Q1334" i="9"/>
  <c r="Q1335" i="9"/>
  <c r="Q1336" i="9"/>
  <c r="Q1337" i="9"/>
  <c r="Q1338" i="9"/>
  <c r="Q1339" i="9"/>
  <c r="Q1340" i="9"/>
  <c r="Q1341" i="9"/>
  <c r="Q1342" i="9"/>
  <c r="Q1343" i="9"/>
  <c r="Q1344" i="9"/>
  <c r="Q1345" i="9"/>
  <c r="Q1346" i="9"/>
  <c r="Q1347" i="9"/>
  <c r="Q1348" i="9"/>
  <c r="Q1349" i="9"/>
  <c r="Q1350" i="9"/>
  <c r="Q1351" i="9"/>
  <c r="Q1352" i="9"/>
  <c r="Q1353" i="9"/>
  <c r="Q1354" i="9"/>
  <c r="Q1355" i="9"/>
  <c r="Q1356" i="9"/>
  <c r="Q1357" i="9"/>
  <c r="Q1358" i="9"/>
  <c r="Q1359" i="9"/>
  <c r="Q1360" i="9"/>
  <c r="Q1361" i="9"/>
  <c r="Q1362" i="9"/>
  <c r="Q1363" i="9"/>
  <c r="Q1364" i="9"/>
  <c r="Q1365" i="9"/>
  <c r="Q1366" i="9"/>
  <c r="Q1367" i="9"/>
  <c r="Q1368" i="9"/>
  <c r="Q1369" i="9"/>
  <c r="Q1370" i="9"/>
  <c r="Q1371" i="9"/>
  <c r="Q1372" i="9"/>
  <c r="Q1373" i="9"/>
  <c r="Q1374" i="9"/>
  <c r="Q1375" i="9"/>
  <c r="Q1376" i="9"/>
  <c r="Q1377" i="9"/>
  <c r="Q1378" i="9"/>
  <c r="Q1379" i="9"/>
  <c r="Q1380" i="9"/>
  <c r="Q1381" i="9"/>
  <c r="Q1382" i="9"/>
  <c r="Q1383" i="9"/>
  <c r="Q1384" i="9"/>
  <c r="Q1385" i="9"/>
  <c r="Q1386" i="9"/>
  <c r="Q1387" i="9"/>
  <c r="Q1388" i="9"/>
  <c r="Q1389" i="9"/>
  <c r="Q1390" i="9"/>
  <c r="Q1391" i="9"/>
  <c r="Q1392" i="9"/>
  <c r="Q1393" i="9"/>
  <c r="Q1394" i="9"/>
  <c r="Q1395" i="9"/>
  <c r="Q1396" i="9"/>
  <c r="Q1397" i="9"/>
  <c r="Q1398" i="9"/>
  <c r="Q1399" i="9"/>
  <c r="Q1400" i="9"/>
  <c r="Q1401" i="9"/>
  <c r="Q1402" i="9"/>
  <c r="Q1403" i="9"/>
  <c r="Q1404" i="9"/>
  <c r="Q1405" i="9"/>
  <c r="Q1406" i="9"/>
  <c r="Q1407" i="9"/>
  <c r="Q1408" i="9"/>
  <c r="Q1409" i="9"/>
  <c r="Q1410" i="9"/>
  <c r="Q1411" i="9"/>
  <c r="Q1412" i="9"/>
  <c r="Q1413" i="9"/>
  <c r="Q1414" i="9"/>
  <c r="Q1415" i="9"/>
  <c r="Q1416" i="9"/>
  <c r="Q1417" i="9"/>
  <c r="Q1418" i="9"/>
  <c r="Q1419" i="9"/>
  <c r="Q1420" i="9"/>
  <c r="Q1421" i="9"/>
  <c r="Q1422" i="9"/>
  <c r="Q1423" i="9"/>
  <c r="Q1424" i="9"/>
  <c r="Q1425" i="9"/>
  <c r="Q1426" i="9"/>
  <c r="Q1427" i="9"/>
  <c r="Q1428" i="9"/>
  <c r="Q1429" i="9"/>
  <c r="Q1430" i="9"/>
  <c r="Q1431" i="9"/>
  <c r="Q1432" i="9"/>
  <c r="Q1433" i="9"/>
  <c r="Q1434" i="9"/>
  <c r="Q1435" i="9"/>
  <c r="Q1436" i="9"/>
  <c r="Q1437" i="9"/>
  <c r="Q1438" i="9"/>
  <c r="Q1439" i="9"/>
  <c r="Q1440" i="9"/>
  <c r="Q1441" i="9"/>
  <c r="Q1442" i="9"/>
  <c r="Q1443" i="9"/>
  <c r="Q1444" i="9"/>
  <c r="Q1445" i="9"/>
  <c r="Q1446" i="9"/>
  <c r="Q1447" i="9"/>
  <c r="Q1448" i="9"/>
  <c r="Q1449" i="9"/>
  <c r="Q1450" i="9"/>
  <c r="Q1451" i="9"/>
  <c r="Q1452" i="9"/>
  <c r="Q1453" i="9"/>
  <c r="Q1454" i="9"/>
  <c r="Q1455" i="9"/>
  <c r="Q1456" i="9"/>
  <c r="Q1457" i="9"/>
  <c r="Q1458" i="9"/>
  <c r="Q1459" i="9"/>
  <c r="Q1460" i="9"/>
  <c r="Q1461" i="9"/>
  <c r="Q1462" i="9"/>
  <c r="Q1463" i="9"/>
  <c r="Q1464" i="9"/>
  <c r="Q1465" i="9"/>
  <c r="Q1466" i="9"/>
  <c r="Q1467" i="9"/>
  <c r="Q1468" i="9"/>
  <c r="Q1469" i="9"/>
  <c r="Q1470" i="9"/>
  <c r="Q1471" i="9"/>
  <c r="Q1472" i="9"/>
  <c r="Q1473" i="9"/>
  <c r="Q1474" i="9"/>
  <c r="Q1475" i="9"/>
  <c r="Q1476" i="9"/>
  <c r="Q1477" i="9"/>
  <c r="Q1478" i="9"/>
  <c r="Q1479" i="9"/>
  <c r="Q1480" i="9"/>
  <c r="Q1481" i="9"/>
  <c r="Q1482" i="9"/>
  <c r="Q1483" i="9"/>
  <c r="Q1484" i="9"/>
  <c r="Q1485" i="9"/>
  <c r="Q1486" i="9"/>
  <c r="Q1487" i="9"/>
  <c r="Q1488" i="9"/>
  <c r="Q1489" i="9"/>
  <c r="Q1490" i="9"/>
  <c r="Q1491" i="9"/>
  <c r="Q1492" i="9"/>
  <c r="Q1493" i="9"/>
  <c r="Q1494" i="9"/>
  <c r="Q1495" i="9"/>
  <c r="Q1496" i="9"/>
  <c r="Q1497" i="9"/>
  <c r="Q1498" i="9"/>
  <c r="Q1499" i="9"/>
  <c r="Q1500" i="9"/>
  <c r="Q1501" i="9"/>
  <c r="Q1502" i="9"/>
  <c r="Q1503" i="9"/>
  <c r="Q1504" i="9"/>
  <c r="Q1505" i="9"/>
  <c r="Q1506" i="9"/>
  <c r="Q1507" i="9"/>
  <c r="Q1508" i="9"/>
  <c r="Q1509" i="9"/>
  <c r="Q1510" i="9"/>
  <c r="Q1511" i="9"/>
  <c r="Q1512" i="9"/>
  <c r="Q1513" i="9"/>
  <c r="Q1514" i="9"/>
  <c r="Q1515" i="9"/>
  <c r="Q1516" i="9"/>
  <c r="Q1517" i="9"/>
  <c r="Q1518" i="9"/>
  <c r="Q1519" i="9"/>
  <c r="Q1520" i="9"/>
  <c r="Q1521" i="9"/>
  <c r="Q1522" i="9"/>
  <c r="Q1523" i="9"/>
  <c r="P2" i="9"/>
  <c r="K47" i="17" l="1"/>
  <c r="J52" i="17"/>
  <c r="H9" i="17" l="1"/>
  <c r="H12" i="17" s="1"/>
  <c r="H13" i="17" s="1"/>
  <c r="K39" i="17" l="1"/>
  <c r="K40" i="17"/>
  <c r="K41" i="17"/>
  <c r="K38" i="17"/>
  <c r="J39" i="17"/>
  <c r="J40" i="17"/>
  <c r="J41" i="17"/>
  <c r="J38" i="17"/>
  <c r="I39" i="17"/>
  <c r="I40" i="17"/>
  <c r="I41" i="17"/>
  <c r="I38" i="17"/>
  <c r="H39" i="17"/>
  <c r="H40" i="17"/>
  <c r="H41" i="17"/>
  <c r="H38" i="17"/>
  <c r="P453" i="9"/>
  <c r="P479" i="9"/>
  <c r="P501" i="9"/>
  <c r="P518" i="9"/>
  <c r="P533" i="9"/>
  <c r="P543" i="9"/>
  <c r="P568" i="9"/>
  <c r="P583" i="9"/>
  <c r="P593" i="9"/>
  <c r="P608" i="9"/>
  <c r="P623" i="9"/>
  <c r="P638" i="9"/>
  <c r="P653" i="9"/>
  <c r="P668" i="9"/>
  <c r="P683" i="9"/>
  <c r="P693" i="9"/>
  <c r="P718" i="9"/>
  <c r="P733" i="9"/>
  <c r="P743" i="9"/>
  <c r="P758" i="9"/>
  <c r="P773" i="9"/>
  <c r="P788" i="9"/>
  <c r="P803" i="9"/>
  <c r="P818" i="9"/>
  <c r="P833" i="9"/>
  <c r="P843" i="9"/>
  <c r="P868" i="9"/>
  <c r="P898" i="9"/>
  <c r="P869" i="9"/>
  <c r="P899" i="9"/>
  <c r="P923" i="9"/>
  <c r="P942" i="9"/>
  <c r="P958" i="9"/>
  <c r="P977" i="9"/>
  <c r="P992" i="9"/>
  <c r="P1002" i="9"/>
  <c r="P1012" i="9"/>
  <c r="P1050" i="9"/>
  <c r="P1060" i="9"/>
  <c r="P1067" i="9"/>
  <c r="P1082" i="9"/>
  <c r="P1097" i="9"/>
  <c r="P1112" i="9"/>
  <c r="P1127" i="9"/>
  <c r="P1141" i="9"/>
  <c r="P1150" i="9"/>
  <c r="P1159" i="9"/>
  <c r="P1196" i="9"/>
  <c r="P1205" i="9"/>
  <c r="P1211" i="9"/>
  <c r="P1225" i="9"/>
  <c r="P1239" i="9"/>
  <c r="P1253" i="9"/>
  <c r="P1267" i="9"/>
  <c r="P1281" i="9"/>
  <c r="P1291" i="9"/>
  <c r="P1300" i="9"/>
  <c r="P1337" i="9"/>
  <c r="P1346" i="9"/>
  <c r="P1352" i="9"/>
  <c r="P1362" i="9"/>
  <c r="P454" i="9"/>
  <c r="P480" i="9"/>
  <c r="P455" i="9"/>
  <c r="P481" i="9"/>
  <c r="P502" i="9"/>
  <c r="P519" i="9"/>
  <c r="P534" i="9"/>
  <c r="P544" i="9"/>
  <c r="P569" i="9"/>
  <c r="P584" i="9"/>
  <c r="P594" i="9"/>
  <c r="P609" i="9"/>
  <c r="P624" i="9"/>
  <c r="P639" i="9"/>
  <c r="P654" i="9"/>
  <c r="P669" i="9"/>
  <c r="P684" i="9"/>
  <c r="P694" i="9"/>
  <c r="P719" i="9"/>
  <c r="P734" i="9"/>
  <c r="P744" i="9"/>
  <c r="P759" i="9"/>
  <c r="P774" i="9"/>
  <c r="P789" i="9"/>
  <c r="P804" i="9"/>
  <c r="P819" i="9"/>
  <c r="P834" i="9"/>
  <c r="P844" i="9"/>
  <c r="P870" i="9"/>
  <c r="P900" i="9"/>
  <c r="P871" i="9"/>
  <c r="P901" i="9"/>
  <c r="P924" i="9"/>
  <c r="P943" i="9"/>
  <c r="P959" i="9"/>
  <c r="P978" i="9"/>
  <c r="P993" i="9"/>
  <c r="P1003" i="9"/>
  <c r="P1013" i="9"/>
  <c r="P1051" i="9"/>
  <c r="P1061" i="9"/>
  <c r="P1068" i="9"/>
  <c r="P1083" i="9"/>
  <c r="P1098" i="9"/>
  <c r="P1113" i="9"/>
  <c r="P1128" i="9"/>
  <c r="P1142" i="9"/>
  <c r="P1151" i="9"/>
  <c r="P1160" i="9"/>
  <c r="P1197" i="9"/>
  <c r="P1206" i="9"/>
  <c r="P1212" i="9"/>
  <c r="P1226" i="9"/>
  <c r="P1240" i="9"/>
  <c r="P1254" i="9"/>
  <c r="P1268" i="9"/>
  <c r="P1282" i="9"/>
  <c r="P1292" i="9"/>
  <c r="P1301" i="9"/>
  <c r="P1338" i="9"/>
  <c r="P1347" i="9"/>
  <c r="P456" i="9"/>
  <c r="P482" i="9"/>
  <c r="P503" i="9"/>
  <c r="P520" i="9"/>
  <c r="P535" i="9"/>
  <c r="P545" i="9"/>
  <c r="P570" i="9"/>
  <c r="P585" i="9"/>
  <c r="P595" i="9"/>
  <c r="P610" i="9"/>
  <c r="P625" i="9"/>
  <c r="P640" i="9"/>
  <c r="P655" i="9"/>
  <c r="P670" i="9"/>
  <c r="P685" i="9"/>
  <c r="P695" i="9"/>
  <c r="P720" i="9"/>
  <c r="P735" i="9"/>
  <c r="P745" i="9"/>
  <c r="P760" i="9"/>
  <c r="P775" i="9"/>
  <c r="P790" i="9"/>
  <c r="P805" i="9"/>
  <c r="P820" i="9"/>
  <c r="P835" i="9"/>
  <c r="P845" i="9"/>
  <c r="P872" i="9"/>
  <c r="P902" i="9"/>
  <c r="P873" i="9"/>
  <c r="P903" i="9"/>
  <c r="P925" i="9"/>
  <c r="P944" i="9"/>
  <c r="P960" i="9"/>
  <c r="P979" i="9"/>
  <c r="P994" i="9"/>
  <c r="P1004" i="9"/>
  <c r="P1014" i="9"/>
  <c r="P1052" i="9"/>
  <c r="P1062" i="9"/>
  <c r="P1069" i="9"/>
  <c r="P1084" i="9"/>
  <c r="P1099" i="9"/>
  <c r="P1114" i="9"/>
  <c r="P1129" i="9"/>
  <c r="P1143" i="9"/>
  <c r="P1152" i="9"/>
  <c r="P1161" i="9"/>
  <c r="P1198" i="9"/>
  <c r="P1207" i="9"/>
  <c r="P1213" i="9"/>
  <c r="P1227" i="9"/>
  <c r="P1241" i="9"/>
  <c r="P1255" i="9"/>
  <c r="P1269" i="9"/>
  <c r="P1283" i="9"/>
  <c r="P1293" i="9"/>
  <c r="P1302" i="9"/>
  <c r="P1339" i="9"/>
  <c r="P1348" i="9"/>
  <c r="P1353" i="9"/>
  <c r="P1363" i="9"/>
  <c r="P457" i="9"/>
  <c r="P483" i="9"/>
  <c r="P458" i="9"/>
  <c r="P484" i="9"/>
  <c r="P504" i="9"/>
  <c r="P521" i="9"/>
  <c r="P536" i="9"/>
  <c r="P546" i="9"/>
  <c r="P571" i="9"/>
  <c r="P586" i="9"/>
  <c r="P596" i="9"/>
  <c r="P611" i="9"/>
  <c r="P626" i="9"/>
  <c r="P641" i="9"/>
  <c r="P656" i="9"/>
  <c r="P671" i="9"/>
  <c r="P686" i="9"/>
  <c r="P696" i="9"/>
  <c r="P721" i="9"/>
  <c r="P736" i="9"/>
  <c r="P746" i="9"/>
  <c r="P761" i="9"/>
  <c r="P776" i="9"/>
  <c r="P791" i="9"/>
  <c r="P806" i="9"/>
  <c r="P821" i="9"/>
  <c r="P836" i="9"/>
  <c r="P846" i="9"/>
  <c r="P874" i="9"/>
  <c r="P904" i="9"/>
  <c r="P875" i="9"/>
  <c r="P905" i="9"/>
  <c r="P926" i="9"/>
  <c r="P945" i="9"/>
  <c r="P961" i="9"/>
  <c r="P980" i="9"/>
  <c r="P995" i="9"/>
  <c r="P1005" i="9"/>
  <c r="P1015" i="9"/>
  <c r="P1053" i="9"/>
  <c r="P1063" i="9"/>
  <c r="P1070" i="9"/>
  <c r="P1085" i="9"/>
  <c r="P1100" i="9"/>
  <c r="P1115" i="9"/>
  <c r="P1130" i="9"/>
  <c r="P1144" i="9"/>
  <c r="P1153" i="9"/>
  <c r="P1162" i="9"/>
  <c r="P1199" i="9"/>
  <c r="P1208" i="9"/>
  <c r="P1214" i="9"/>
  <c r="P1228" i="9"/>
  <c r="P1242" i="9"/>
  <c r="P1256" i="9"/>
  <c r="P1270" i="9"/>
  <c r="P1284" i="9"/>
  <c r="P1294" i="9"/>
  <c r="P1303" i="9"/>
  <c r="P1340" i="9"/>
  <c r="P1349" i="9"/>
  <c r="P459" i="9"/>
  <c r="P485" i="9"/>
  <c r="P505" i="9"/>
  <c r="P522" i="9"/>
  <c r="P537" i="9"/>
  <c r="P547" i="9"/>
  <c r="P572" i="9"/>
  <c r="P587" i="9"/>
  <c r="P597" i="9"/>
  <c r="P612" i="9"/>
  <c r="P627" i="9"/>
  <c r="P642" i="9"/>
  <c r="P657" i="9"/>
  <c r="P672" i="9"/>
  <c r="P687" i="9"/>
  <c r="P697" i="9"/>
  <c r="P722" i="9"/>
  <c r="P737" i="9"/>
  <c r="P747" i="9"/>
  <c r="P762" i="9"/>
  <c r="P777" i="9"/>
  <c r="P792" i="9"/>
  <c r="P807" i="9"/>
  <c r="P822" i="9"/>
  <c r="P837" i="9"/>
  <c r="P847" i="9"/>
  <c r="P876" i="9"/>
  <c r="P906" i="9"/>
  <c r="P877" i="9"/>
  <c r="P907" i="9"/>
  <c r="P927" i="9"/>
  <c r="P946" i="9"/>
  <c r="P962" i="9"/>
  <c r="P981" i="9"/>
  <c r="P996" i="9"/>
  <c r="P1006" i="9"/>
  <c r="P1016" i="9"/>
  <c r="P1054" i="9"/>
  <c r="P1064" i="9"/>
  <c r="P1071" i="9"/>
  <c r="P1086" i="9"/>
  <c r="P1101" i="9"/>
  <c r="P1116" i="9"/>
  <c r="P1131" i="9"/>
  <c r="P1145" i="9"/>
  <c r="P1154" i="9"/>
  <c r="P1163" i="9"/>
  <c r="P1200" i="9"/>
  <c r="P1209" i="9"/>
  <c r="P1215" i="9"/>
  <c r="P1229" i="9"/>
  <c r="P1243" i="9"/>
  <c r="P1257" i="9"/>
  <c r="P1271" i="9"/>
  <c r="P1285" i="9"/>
  <c r="P1295" i="9"/>
  <c r="P1304" i="9"/>
  <c r="P1341" i="9"/>
  <c r="P1350" i="9"/>
  <c r="P1354" i="9"/>
  <c r="P1364" i="9"/>
  <c r="P460" i="9"/>
  <c r="P486" i="9"/>
  <c r="P461" i="9"/>
  <c r="P487" i="9"/>
  <c r="P506" i="9"/>
  <c r="P523" i="9"/>
  <c r="P538" i="9"/>
  <c r="P548" i="9"/>
  <c r="P573" i="9"/>
  <c r="P588" i="9"/>
  <c r="P598" i="9"/>
  <c r="P613" i="9"/>
  <c r="P628" i="9"/>
  <c r="P643" i="9"/>
  <c r="P658" i="9"/>
  <c r="P673" i="9"/>
  <c r="P688" i="9"/>
  <c r="P698" i="9"/>
  <c r="P723" i="9"/>
  <c r="P738" i="9"/>
  <c r="P748" i="9"/>
  <c r="P763" i="9"/>
  <c r="P778" i="9"/>
  <c r="P793" i="9"/>
  <c r="P808" i="9"/>
  <c r="P823" i="9"/>
  <c r="P838" i="9"/>
  <c r="P848" i="9"/>
  <c r="P878" i="9"/>
  <c r="P908" i="9"/>
  <c r="P879" i="9"/>
  <c r="P909" i="9"/>
  <c r="P928" i="9"/>
  <c r="P947" i="9"/>
  <c r="P963" i="9"/>
  <c r="P982" i="9"/>
  <c r="P997" i="9"/>
  <c r="P1007" i="9"/>
  <c r="P1017" i="9"/>
  <c r="P1055" i="9"/>
  <c r="P1018" i="9"/>
  <c r="P1072" i="9"/>
  <c r="P1087" i="9"/>
  <c r="P1102" i="9"/>
  <c r="P1117" i="9"/>
  <c r="P1132" i="9"/>
  <c r="P1146" i="9"/>
  <c r="P1155" i="9"/>
  <c r="P1164" i="9"/>
  <c r="P1201" i="9"/>
  <c r="P1165" i="9"/>
  <c r="P1216" i="9"/>
  <c r="P1230" i="9"/>
  <c r="P1244" i="9"/>
  <c r="P1258" i="9"/>
  <c r="P1272" i="9"/>
  <c r="P1286" i="9"/>
  <c r="P1296" i="9"/>
  <c r="P1305" i="9"/>
  <c r="P1342" i="9"/>
  <c r="P1306" i="9"/>
  <c r="P462" i="9"/>
  <c r="P488" i="9"/>
  <c r="P507" i="9"/>
  <c r="P524" i="9"/>
  <c r="P539" i="9"/>
  <c r="P549" i="9"/>
  <c r="P574" i="9"/>
  <c r="P589" i="9"/>
  <c r="P599" i="9"/>
  <c r="P614" i="9"/>
  <c r="P629" i="9"/>
  <c r="P644" i="9"/>
  <c r="P659" i="9"/>
  <c r="P674" i="9"/>
  <c r="P689" i="9"/>
  <c r="P699" i="9"/>
  <c r="P724" i="9"/>
  <c r="P739" i="9"/>
  <c r="P749" i="9"/>
  <c r="P764" i="9"/>
  <c r="P779" i="9"/>
  <c r="P794" i="9"/>
  <c r="P809" i="9"/>
  <c r="P824" i="9"/>
  <c r="P839" i="9"/>
  <c r="P849" i="9"/>
  <c r="P880" i="9"/>
  <c r="P910" i="9"/>
  <c r="P881" i="9"/>
  <c r="P911" i="9"/>
  <c r="P929" i="9"/>
  <c r="P948" i="9"/>
  <c r="P964" i="9"/>
  <c r="P983" i="9"/>
  <c r="P998" i="9"/>
  <c r="P1008" i="9"/>
  <c r="P1019" i="9"/>
  <c r="P1056" i="9"/>
  <c r="P1020" i="9"/>
  <c r="P1073" i="9"/>
  <c r="P1088" i="9"/>
  <c r="P1103" i="9"/>
  <c r="P1118" i="9"/>
  <c r="P1133" i="9"/>
  <c r="P1147" i="9"/>
  <c r="P1156" i="9"/>
  <c r="P1166" i="9"/>
  <c r="P1202" i="9"/>
  <c r="P1167" i="9"/>
  <c r="P1217" i="9"/>
  <c r="P1231" i="9"/>
  <c r="P1245" i="9"/>
  <c r="P1259" i="9"/>
  <c r="P1273" i="9"/>
  <c r="P1287" i="9"/>
  <c r="P1297" i="9"/>
  <c r="P1307" i="9"/>
  <c r="P1343" i="9"/>
  <c r="P1308" i="9"/>
  <c r="P1355" i="9"/>
  <c r="P930" i="9"/>
  <c r="P463" i="9"/>
  <c r="P489" i="9"/>
  <c r="P464" i="9"/>
  <c r="P490" i="9"/>
  <c r="P508" i="9"/>
  <c r="P525" i="9"/>
  <c r="P540" i="9"/>
  <c r="P550" i="9"/>
  <c r="P575" i="9"/>
  <c r="P590" i="9"/>
  <c r="P600" i="9"/>
  <c r="P615" i="9"/>
  <c r="P630" i="9"/>
  <c r="P645" i="9"/>
  <c r="P660" i="9"/>
  <c r="P675" i="9"/>
  <c r="P690" i="9"/>
  <c r="P700" i="9"/>
  <c r="P725" i="9"/>
  <c r="P740" i="9"/>
  <c r="P750" i="9"/>
  <c r="P765" i="9"/>
  <c r="P780" i="9"/>
  <c r="P795" i="9"/>
  <c r="P810" i="9"/>
  <c r="P825" i="9"/>
  <c r="P840" i="9"/>
  <c r="P850" i="9"/>
  <c r="P882" i="9"/>
  <c r="P912" i="9"/>
  <c r="P883" i="9"/>
  <c r="P913" i="9"/>
  <c r="P931" i="9"/>
  <c r="P949" i="9"/>
  <c r="P965" i="9"/>
  <c r="P984" i="9"/>
  <c r="P999" i="9"/>
  <c r="P1009" i="9"/>
  <c r="P1021" i="9"/>
  <c r="P1057" i="9"/>
  <c r="P1022" i="9"/>
  <c r="P1074" i="9"/>
  <c r="P1089" i="9"/>
  <c r="P1104" i="9"/>
  <c r="P1119" i="9"/>
  <c r="P1134" i="9"/>
  <c r="P1148" i="9"/>
  <c r="P1157" i="9"/>
  <c r="P1168" i="9"/>
  <c r="P1203" i="9"/>
  <c r="P1169" i="9"/>
  <c r="P1218" i="9"/>
  <c r="P1232" i="9"/>
  <c r="P1246" i="9"/>
  <c r="P1260" i="9"/>
  <c r="P1274" i="9"/>
  <c r="P1288" i="9"/>
  <c r="P1298" i="9"/>
  <c r="P1309" i="9"/>
  <c r="P1344" i="9"/>
  <c r="P1310" i="9"/>
  <c r="P465" i="9"/>
  <c r="P491" i="9"/>
  <c r="P509" i="9"/>
  <c r="P526" i="9"/>
  <c r="P541" i="9"/>
  <c r="P551" i="9"/>
  <c r="P576" i="9"/>
  <c r="P591" i="9"/>
  <c r="P601" i="9"/>
  <c r="P616" i="9"/>
  <c r="P631" i="9"/>
  <c r="P646" i="9"/>
  <c r="P661" i="9"/>
  <c r="P676" i="9"/>
  <c r="P691" i="9"/>
  <c r="P701" i="9"/>
  <c r="P726" i="9"/>
  <c r="P741" i="9"/>
  <c r="P751" i="9"/>
  <c r="P766" i="9"/>
  <c r="P781" i="9"/>
  <c r="P796" i="9"/>
  <c r="P811" i="9"/>
  <c r="P826" i="9"/>
  <c r="P841" i="9"/>
  <c r="P851" i="9"/>
  <c r="P884" i="9"/>
  <c r="P914" i="9"/>
  <c r="P885" i="9"/>
  <c r="P915" i="9"/>
  <c r="P932" i="9"/>
  <c r="P950" i="9"/>
  <c r="P966" i="9"/>
  <c r="P985" i="9"/>
  <c r="P1000" i="9"/>
  <c r="P1010" i="9"/>
  <c r="P1023" i="9"/>
  <c r="P1058" i="9"/>
  <c r="P1065" i="9"/>
  <c r="P1075" i="9"/>
  <c r="P1090" i="9"/>
  <c r="P1105" i="9"/>
  <c r="P1120" i="9"/>
  <c r="P1135" i="9"/>
  <c r="P1149" i="9"/>
  <c r="P1158" i="9"/>
  <c r="P1170" i="9"/>
  <c r="P1204" i="9"/>
  <c r="P1210" i="9"/>
  <c r="P1219" i="9"/>
  <c r="P1233" i="9"/>
  <c r="P1247" i="9"/>
  <c r="P1261" i="9"/>
  <c r="P1275" i="9"/>
  <c r="P1289" i="9"/>
  <c r="P1299" i="9"/>
  <c r="P1311" i="9"/>
  <c r="P1345" i="9"/>
  <c r="P1351" i="9"/>
  <c r="P1356" i="9"/>
  <c r="P1365" i="9"/>
  <c r="P466" i="9"/>
  <c r="P492" i="9"/>
  <c r="P467" i="9"/>
  <c r="P493" i="9"/>
  <c r="P510" i="9"/>
  <c r="P527" i="9"/>
  <c r="P542" i="9"/>
  <c r="P552" i="9"/>
  <c r="P577" i="9"/>
  <c r="P592" i="9"/>
  <c r="P602" i="9"/>
  <c r="P617" i="9"/>
  <c r="P632" i="9"/>
  <c r="P647" i="9"/>
  <c r="P662" i="9"/>
  <c r="P677" i="9"/>
  <c r="P692" i="9"/>
  <c r="P702" i="9"/>
  <c r="P727" i="9"/>
  <c r="P742" i="9"/>
  <c r="P752" i="9"/>
  <c r="P767" i="9"/>
  <c r="P782" i="9"/>
  <c r="P797" i="9"/>
  <c r="P812" i="9"/>
  <c r="P827" i="9"/>
  <c r="P842" i="9"/>
  <c r="P852" i="9"/>
  <c r="P886" i="9"/>
  <c r="P916" i="9"/>
  <c r="P887" i="9"/>
  <c r="P917" i="9"/>
  <c r="P933" i="9"/>
  <c r="P951" i="9"/>
  <c r="P967" i="9"/>
  <c r="P986" i="9"/>
  <c r="P1001" i="9"/>
  <c r="P1011" i="9"/>
  <c r="P1024" i="9"/>
  <c r="P1059" i="9"/>
  <c r="P1066" i="9"/>
  <c r="P1076" i="9"/>
  <c r="P1091" i="9"/>
  <c r="P1106" i="9"/>
  <c r="P1121" i="9"/>
  <c r="P1290" i="9"/>
  <c r="P1366" i="9"/>
  <c r="P1372" i="9"/>
  <c r="P1378" i="9"/>
  <c r="P1384" i="9"/>
  <c r="P1389" i="9"/>
  <c r="P1394" i="9"/>
  <c r="P1399" i="9"/>
  <c r="P1404" i="9"/>
  <c r="P1409" i="9"/>
  <c r="P1414" i="9"/>
  <c r="P1419" i="9"/>
  <c r="P1424" i="9"/>
  <c r="P1429" i="9"/>
  <c r="P1434" i="9"/>
  <c r="P1439" i="9"/>
  <c r="P1444" i="9"/>
  <c r="P1449" i="9"/>
  <c r="P1454" i="9"/>
  <c r="P1459" i="9"/>
  <c r="P1464" i="9"/>
  <c r="P1469" i="9"/>
  <c r="P1474" i="9"/>
  <c r="P1479" i="9"/>
  <c r="P1484" i="9"/>
  <c r="P1489" i="9"/>
  <c r="P1494" i="9"/>
  <c r="P1499" i="9"/>
  <c r="P1504" i="9"/>
  <c r="P1509" i="9"/>
  <c r="P1514" i="9"/>
  <c r="P1515" i="9"/>
  <c r="P1367" i="9"/>
  <c r="P1373" i="9"/>
  <c r="P1379" i="9"/>
  <c r="P1385" i="9"/>
  <c r="P1390" i="9"/>
  <c r="P1395" i="9"/>
  <c r="P1400" i="9"/>
  <c r="P1405" i="9"/>
  <c r="P1410" i="9"/>
  <c r="P1415" i="9"/>
  <c r="P1420" i="9"/>
  <c r="P1425" i="9"/>
  <c r="P1430" i="9"/>
  <c r="P1435" i="9"/>
  <c r="P1440" i="9"/>
  <c r="P1445" i="9"/>
  <c r="P1450" i="9"/>
  <c r="P1455" i="9"/>
  <c r="P1460" i="9"/>
  <c r="P1465" i="9"/>
  <c r="P1470" i="9"/>
  <c r="P1475" i="9"/>
  <c r="P1480" i="9"/>
  <c r="P1485" i="9"/>
  <c r="P1490" i="9"/>
  <c r="P1495" i="9"/>
  <c r="P1500" i="9"/>
  <c r="P1505" i="9"/>
  <c r="P1510" i="9"/>
  <c r="P1516" i="9"/>
  <c r="P1517" i="9"/>
  <c r="P1368" i="9"/>
  <c r="P1374" i="9"/>
  <c r="P1380" i="9"/>
  <c r="P1386" i="9"/>
  <c r="P1391" i="9"/>
  <c r="P1396" i="9"/>
  <c r="P1401" i="9"/>
  <c r="P1406" i="9"/>
  <c r="P1411" i="9"/>
  <c r="P1416" i="9"/>
  <c r="P1421" i="9"/>
  <c r="P1426" i="9"/>
  <c r="P1431" i="9"/>
  <c r="P1436" i="9"/>
  <c r="P1441" i="9"/>
  <c r="P1446" i="9"/>
  <c r="P1451" i="9"/>
  <c r="P1456" i="9"/>
  <c r="P1461" i="9"/>
  <c r="P1466" i="9"/>
  <c r="P1471" i="9"/>
  <c r="P1476" i="9"/>
  <c r="P1481" i="9"/>
  <c r="P1486" i="9"/>
  <c r="P1491" i="9"/>
  <c r="P1496" i="9"/>
  <c r="P1501" i="9"/>
  <c r="P1506" i="9"/>
  <c r="P1511" i="9"/>
  <c r="P1518" i="9"/>
  <c r="P1519" i="9"/>
  <c r="P1369" i="9"/>
  <c r="P1375" i="9"/>
  <c r="P1381" i="9"/>
  <c r="P1387" i="9"/>
  <c r="P1392" i="9"/>
  <c r="P1397" i="9"/>
  <c r="P1402" i="9"/>
  <c r="P1407" i="9"/>
  <c r="P1412" i="9"/>
  <c r="P1417" i="9"/>
  <c r="P1422" i="9"/>
  <c r="P1427" i="9"/>
  <c r="P1432" i="9"/>
  <c r="P1437" i="9"/>
  <c r="P1442" i="9"/>
  <c r="P1447" i="9"/>
  <c r="P1452" i="9"/>
  <c r="P1457" i="9"/>
  <c r="P1462" i="9"/>
  <c r="P1467" i="9"/>
  <c r="P1472" i="9"/>
  <c r="P1477" i="9"/>
  <c r="P1482" i="9"/>
  <c r="P1487" i="9"/>
  <c r="P1492" i="9"/>
  <c r="P1497" i="9"/>
  <c r="P1502" i="9"/>
  <c r="P1507" i="9"/>
  <c r="P1512" i="9"/>
  <c r="P1520" i="9"/>
  <c r="P1521" i="9"/>
  <c r="P1370" i="9"/>
  <c r="P1376" i="9"/>
  <c r="P1382" i="9"/>
  <c r="P1388" i="9"/>
  <c r="P1393" i="9"/>
  <c r="P1398" i="9"/>
  <c r="P1403" i="9"/>
  <c r="P1408" i="9"/>
  <c r="P1413" i="9"/>
  <c r="P1418" i="9"/>
  <c r="P1423" i="9"/>
  <c r="P1428" i="9"/>
  <c r="P1433" i="9"/>
  <c r="P1438" i="9"/>
  <c r="P1443" i="9"/>
  <c r="P1448" i="9"/>
  <c r="P1453" i="9"/>
  <c r="P1458" i="9"/>
  <c r="P1463" i="9"/>
  <c r="P1468" i="9"/>
  <c r="P1473" i="9"/>
  <c r="P1478" i="9"/>
  <c r="P1483" i="9"/>
  <c r="P1488" i="9"/>
  <c r="P1493" i="9"/>
  <c r="P1498" i="9"/>
  <c r="P1503" i="9"/>
  <c r="P1508" i="9"/>
  <c r="P1513" i="9"/>
  <c r="P1522" i="9"/>
  <c r="P1523" i="9"/>
  <c r="P1371" i="9"/>
  <c r="P1377" i="9"/>
  <c r="P1383" i="9"/>
  <c r="P18" i="9"/>
  <c r="P34" i="9"/>
  <c r="P50" i="9"/>
  <c r="P65" i="9"/>
  <c r="P95" i="9"/>
  <c r="P110" i="9"/>
  <c r="P66" i="9"/>
  <c r="P125" i="9"/>
  <c r="P140" i="9"/>
  <c r="P155" i="9"/>
  <c r="P170" i="9"/>
  <c r="P185" i="9"/>
  <c r="P200" i="9"/>
  <c r="P215" i="9"/>
  <c r="P242" i="9"/>
  <c r="P256" i="9"/>
  <c r="P216" i="9"/>
  <c r="P271" i="9"/>
  <c r="P285" i="9"/>
  <c r="P299" i="9"/>
  <c r="P313" i="9"/>
  <c r="P327" i="9"/>
  <c r="P341" i="9"/>
  <c r="P355" i="9"/>
  <c r="P382" i="9"/>
  <c r="P396" i="9"/>
  <c r="P356" i="9"/>
  <c r="P411" i="9"/>
  <c r="P425" i="9"/>
  <c r="P439" i="9"/>
  <c r="P3" i="9"/>
  <c r="P19" i="9"/>
  <c r="P35" i="9"/>
  <c r="P51" i="9"/>
  <c r="P67" i="9"/>
  <c r="P96" i="9"/>
  <c r="P111" i="9"/>
  <c r="P68" i="9"/>
  <c r="P126" i="9"/>
  <c r="P141" i="9"/>
  <c r="P156" i="9"/>
  <c r="P171" i="9"/>
  <c r="P186" i="9"/>
  <c r="P201" i="9"/>
  <c r="P217" i="9"/>
  <c r="P243" i="9"/>
  <c r="P257" i="9"/>
  <c r="P218" i="9"/>
  <c r="P272" i="9"/>
  <c r="P286" i="9"/>
  <c r="P300" i="9"/>
  <c r="P314" i="9"/>
  <c r="P328" i="9"/>
  <c r="P342" i="9"/>
  <c r="P357" i="9"/>
  <c r="P383" i="9"/>
  <c r="P397" i="9"/>
  <c r="P358" i="9"/>
  <c r="P412" i="9"/>
  <c r="P426" i="9"/>
  <c r="P440" i="9"/>
  <c r="P4" i="9"/>
  <c r="P20" i="9"/>
  <c r="P36" i="9"/>
  <c r="P52" i="9"/>
  <c r="P69" i="9"/>
  <c r="P97" i="9"/>
  <c r="P112" i="9"/>
  <c r="P70" i="9"/>
  <c r="P127" i="9"/>
  <c r="P142" i="9"/>
  <c r="P157" i="9"/>
  <c r="P172" i="9"/>
  <c r="P187" i="9"/>
  <c r="P202" i="9"/>
  <c r="P219" i="9"/>
  <c r="P244" i="9"/>
  <c r="P258" i="9"/>
  <c r="P220" i="9"/>
  <c r="P273" i="9"/>
  <c r="P287" i="9"/>
  <c r="P301" i="9"/>
  <c r="P315" i="9"/>
  <c r="P329" i="9"/>
  <c r="P343" i="9"/>
  <c r="P359" i="9"/>
  <c r="P384" i="9"/>
  <c r="P398" i="9"/>
  <c r="P360" i="9"/>
  <c r="P413" i="9"/>
  <c r="P427" i="9"/>
  <c r="P441" i="9"/>
  <c r="P5" i="9"/>
  <c r="P21" i="9"/>
  <c r="P37" i="9"/>
  <c r="P53" i="9"/>
  <c r="P71" i="9"/>
  <c r="P98" i="9"/>
  <c r="P113" i="9"/>
  <c r="P72" i="9"/>
  <c r="P128" i="9"/>
  <c r="P143" i="9"/>
  <c r="P158" i="9"/>
  <c r="P173" i="9"/>
  <c r="P188" i="9"/>
  <c r="P203" i="9"/>
  <c r="P221" i="9"/>
  <c r="P245" i="9"/>
  <c r="P259" i="9"/>
  <c r="P222" i="9"/>
  <c r="P274" i="9"/>
  <c r="P288" i="9"/>
  <c r="P302" i="9"/>
  <c r="P316" i="9"/>
  <c r="P330" i="9"/>
  <c r="P344" i="9"/>
  <c r="P361" i="9"/>
  <c r="P385" i="9"/>
  <c r="P399" i="9"/>
  <c r="P362" i="9"/>
  <c r="P414" i="9"/>
  <c r="P428" i="9"/>
  <c r="P442" i="9"/>
  <c r="P6" i="9"/>
  <c r="P22" i="9"/>
  <c r="P38" i="9"/>
  <c r="P54" i="9"/>
  <c r="P73" i="9"/>
  <c r="P99" i="9"/>
  <c r="P114" i="9"/>
  <c r="P74" i="9"/>
  <c r="P129" i="9"/>
  <c r="P144" i="9"/>
  <c r="P159" i="9"/>
  <c r="P174" i="9"/>
  <c r="P189" i="9"/>
  <c r="P204" i="9"/>
  <c r="P223" i="9"/>
  <c r="P246" i="9"/>
  <c r="P260" i="9"/>
  <c r="P224" i="9"/>
  <c r="P275" i="9"/>
  <c r="P289" i="9"/>
  <c r="P303" i="9"/>
  <c r="P317" i="9"/>
  <c r="P331" i="9"/>
  <c r="P345" i="9"/>
  <c r="P363" i="9"/>
  <c r="P386" i="9"/>
  <c r="P400" i="9"/>
  <c r="P364" i="9"/>
  <c r="P415" i="9"/>
  <c r="P429" i="9"/>
  <c r="P443" i="9"/>
  <c r="P7" i="9"/>
  <c r="P23" i="9"/>
  <c r="P39" i="9"/>
  <c r="P468" i="9"/>
  <c r="P494" i="9"/>
  <c r="P511" i="9"/>
  <c r="P528" i="9"/>
  <c r="P553" i="9"/>
  <c r="P554" i="9"/>
  <c r="P578" i="9"/>
  <c r="P555" i="9"/>
  <c r="P603" i="9"/>
  <c r="P618" i="9"/>
  <c r="P633" i="9"/>
  <c r="P648" i="9"/>
  <c r="P663" i="9"/>
  <c r="P678" i="9"/>
  <c r="P703" i="9"/>
  <c r="P704" i="9"/>
  <c r="P728" i="9"/>
  <c r="P705" i="9"/>
  <c r="P753" i="9"/>
  <c r="P768" i="9"/>
  <c r="P783" i="9"/>
  <c r="P798" i="9"/>
  <c r="P813" i="9"/>
  <c r="P828" i="9"/>
  <c r="P853" i="9"/>
  <c r="P854" i="9"/>
  <c r="P888" i="9"/>
  <c r="P855" i="9"/>
  <c r="P889" i="9"/>
  <c r="P918" i="9"/>
  <c r="P512" i="9"/>
  <c r="P469" i="9"/>
  <c r="P495" i="9"/>
  <c r="P513" i="9"/>
  <c r="P529" i="9"/>
  <c r="P556" i="9"/>
  <c r="P557" i="9"/>
  <c r="P579" i="9"/>
  <c r="P558" i="9"/>
  <c r="P604" i="9"/>
  <c r="P619" i="9"/>
  <c r="P634" i="9"/>
  <c r="P649" i="9"/>
  <c r="P664" i="9"/>
  <c r="P679" i="9"/>
  <c r="P706" i="9"/>
  <c r="P707" i="9"/>
  <c r="P729" i="9"/>
  <c r="P708" i="9"/>
  <c r="P754" i="9"/>
  <c r="P769" i="9"/>
  <c r="P784" i="9"/>
  <c r="P799" i="9"/>
  <c r="P814" i="9"/>
  <c r="P829" i="9"/>
  <c r="P856" i="9"/>
  <c r="P857" i="9"/>
  <c r="P890" i="9"/>
  <c r="P858" i="9"/>
  <c r="P891" i="9"/>
  <c r="P919" i="9"/>
  <c r="P470" i="9"/>
  <c r="P471" i="9"/>
  <c r="P496" i="9"/>
  <c r="P514" i="9"/>
  <c r="P530" i="9"/>
  <c r="P559" i="9"/>
  <c r="P560" i="9"/>
  <c r="P580" i="9"/>
  <c r="P561" i="9"/>
  <c r="P605" i="9"/>
  <c r="P620" i="9"/>
  <c r="P635" i="9"/>
  <c r="P650" i="9"/>
  <c r="P665" i="9"/>
  <c r="P680" i="9"/>
  <c r="P709" i="9"/>
  <c r="P710" i="9"/>
  <c r="P730" i="9"/>
  <c r="P711" i="9"/>
  <c r="P755" i="9"/>
  <c r="P770" i="9"/>
  <c r="P785" i="9"/>
  <c r="P800" i="9"/>
  <c r="P815" i="9"/>
  <c r="P830" i="9"/>
  <c r="P859" i="9"/>
  <c r="P860" i="9"/>
  <c r="P892" i="9"/>
  <c r="P861" i="9"/>
  <c r="P893" i="9"/>
  <c r="P920" i="9"/>
  <c r="P472" i="9"/>
  <c r="P473" i="9"/>
  <c r="P497" i="9"/>
  <c r="P515" i="9"/>
  <c r="P531" i="9"/>
  <c r="P562" i="9"/>
  <c r="P563" i="9"/>
  <c r="P581" i="9"/>
  <c r="P564" i="9"/>
  <c r="P606" i="9"/>
  <c r="P621" i="9"/>
  <c r="P636" i="9"/>
  <c r="P651" i="9"/>
  <c r="P666" i="9"/>
  <c r="P681" i="9"/>
  <c r="P712" i="9"/>
  <c r="P713" i="9"/>
  <c r="P731" i="9"/>
  <c r="P714" i="9"/>
  <c r="P756" i="9"/>
  <c r="P771" i="9"/>
  <c r="P786" i="9"/>
  <c r="P801" i="9"/>
  <c r="P816" i="9"/>
  <c r="P831" i="9"/>
  <c r="P862" i="9"/>
  <c r="P863" i="9"/>
  <c r="P894" i="9"/>
  <c r="P864" i="9"/>
  <c r="P895" i="9"/>
  <c r="P921" i="9"/>
  <c r="P474" i="9"/>
  <c r="P475" i="9"/>
  <c r="P498" i="9"/>
  <c r="P516" i="9"/>
  <c r="P532" i="9"/>
  <c r="P565" i="9"/>
  <c r="P566" i="9"/>
  <c r="P582" i="9"/>
  <c r="P567" i="9"/>
  <c r="P607" i="9"/>
  <c r="P622" i="9"/>
  <c r="P637" i="9"/>
  <c r="P652" i="9"/>
  <c r="P667" i="9"/>
  <c r="P682" i="9"/>
  <c r="P715" i="9"/>
  <c r="P716" i="9"/>
  <c r="P732" i="9"/>
  <c r="P717" i="9"/>
  <c r="P757" i="9"/>
  <c r="P772" i="9"/>
  <c r="P787" i="9"/>
  <c r="P802" i="9"/>
  <c r="P817" i="9"/>
  <c r="P832" i="9"/>
  <c r="P865" i="9"/>
  <c r="P866" i="9"/>
  <c r="P896" i="9"/>
  <c r="P867" i="9"/>
  <c r="P897" i="9"/>
  <c r="P922" i="9"/>
  <c r="P476" i="9"/>
  <c r="P477" i="9"/>
  <c r="P499" i="9"/>
  <c r="P517" i="9"/>
  <c r="P934" i="9"/>
  <c r="P952" i="9"/>
  <c r="P968" i="9"/>
  <c r="P987" i="9"/>
  <c r="P1025" i="9"/>
  <c r="P1026" i="9"/>
  <c r="P1027" i="9"/>
  <c r="P1028" i="9"/>
  <c r="P1029" i="9"/>
  <c r="P1077" i="9"/>
  <c r="P1092" i="9"/>
  <c r="P1107" i="9"/>
  <c r="P1122" i="9"/>
  <c r="P1136" i="9"/>
  <c r="P1171" i="9"/>
  <c r="P1172" i="9"/>
  <c r="P1173" i="9"/>
  <c r="P1174" i="9"/>
  <c r="P1175" i="9"/>
  <c r="P1220" i="9"/>
  <c r="P1234" i="9"/>
  <c r="P1248" i="9"/>
  <c r="P1262" i="9"/>
  <c r="P1276" i="9"/>
  <c r="P1312" i="9"/>
  <c r="P1313" i="9"/>
  <c r="P1314" i="9"/>
  <c r="P1315" i="9"/>
  <c r="P1316" i="9"/>
  <c r="P1357" i="9"/>
  <c r="P969" i="9"/>
  <c r="P935" i="9"/>
  <c r="P953" i="9"/>
  <c r="P970" i="9"/>
  <c r="P988" i="9"/>
  <c r="P1030" i="9"/>
  <c r="P1031" i="9"/>
  <c r="P1032" i="9"/>
  <c r="P1033" i="9"/>
  <c r="P1034" i="9"/>
  <c r="P1078" i="9"/>
  <c r="P1093" i="9"/>
  <c r="P1108" i="9"/>
  <c r="P1123" i="9"/>
  <c r="P1137" i="9"/>
  <c r="P1176" i="9"/>
  <c r="P1177" i="9"/>
  <c r="P1178" i="9"/>
  <c r="P1179" i="9"/>
  <c r="P1180" i="9"/>
  <c r="P1221" i="9"/>
  <c r="P1235" i="9"/>
  <c r="P1249" i="9"/>
  <c r="P1263" i="9"/>
  <c r="P1277" i="9"/>
  <c r="P1317" i="9"/>
  <c r="P1318" i="9"/>
  <c r="P1319" i="9"/>
  <c r="P1320" i="9"/>
  <c r="P1321" i="9"/>
  <c r="P1358" i="9"/>
  <c r="P936" i="9"/>
  <c r="P937" i="9"/>
  <c r="P954" i="9"/>
  <c r="P971" i="9"/>
  <c r="P989" i="9"/>
  <c r="P1035" i="9"/>
  <c r="P1036" i="9"/>
  <c r="P1037" i="9"/>
  <c r="P1038" i="9"/>
  <c r="P1039" i="9"/>
  <c r="P1079" i="9"/>
  <c r="P1094" i="9"/>
  <c r="P1109" i="9"/>
  <c r="P1124" i="9"/>
  <c r="P1138" i="9"/>
  <c r="P1181" i="9"/>
  <c r="P1182" i="9"/>
  <c r="P1183" i="9"/>
  <c r="P1184" i="9"/>
  <c r="P1185" i="9"/>
  <c r="P1222" i="9"/>
  <c r="P1236" i="9"/>
  <c r="P1250" i="9"/>
  <c r="P1264" i="9"/>
  <c r="P1278" i="9"/>
  <c r="P1322" i="9"/>
  <c r="P1323" i="9"/>
  <c r="P1324" i="9"/>
  <c r="P1325" i="9"/>
  <c r="P1326" i="9"/>
  <c r="P1359" i="9"/>
  <c r="P972" i="9"/>
  <c r="P938" i="9"/>
  <c r="P955" i="9"/>
  <c r="P973" i="9"/>
  <c r="P990" i="9"/>
  <c r="P1040" i="9"/>
  <c r="P1041" i="9"/>
  <c r="P1042" i="9"/>
  <c r="P1043" i="9"/>
  <c r="P1044" i="9"/>
  <c r="P1080" i="9"/>
  <c r="P1095" i="9"/>
  <c r="P1110" i="9"/>
  <c r="P1125" i="9"/>
  <c r="P1139" i="9"/>
  <c r="P1186" i="9"/>
  <c r="P1187" i="9"/>
  <c r="P1188" i="9"/>
  <c r="P1189" i="9"/>
  <c r="P1190" i="9"/>
  <c r="P1223" i="9"/>
  <c r="P1237" i="9"/>
  <c r="P1251" i="9"/>
  <c r="P1265" i="9"/>
  <c r="P1279" i="9"/>
  <c r="P1327" i="9"/>
  <c r="P1328" i="9"/>
  <c r="P1329" i="9"/>
  <c r="P1330" i="9"/>
  <c r="P1331" i="9"/>
  <c r="P1360" i="9"/>
  <c r="P974" i="9"/>
  <c r="P939" i="9"/>
  <c r="P956" i="9"/>
  <c r="P975" i="9"/>
  <c r="P991" i="9"/>
  <c r="P1045" i="9"/>
  <c r="P1046" i="9"/>
  <c r="P1047" i="9"/>
  <c r="P1048" i="9"/>
  <c r="P1049" i="9"/>
  <c r="P1081" i="9"/>
  <c r="P1096" i="9"/>
  <c r="P1111" i="9"/>
  <c r="P1126" i="9"/>
  <c r="P1140" i="9"/>
  <c r="P1191" i="9"/>
  <c r="P1192" i="9"/>
  <c r="P1193" i="9"/>
  <c r="P1194" i="9"/>
  <c r="P1195" i="9"/>
  <c r="P1224" i="9"/>
  <c r="P1238" i="9"/>
  <c r="P1252" i="9"/>
  <c r="P1266" i="9"/>
  <c r="P1280" i="9"/>
  <c r="P1332" i="9"/>
  <c r="P1333" i="9"/>
  <c r="P1334" i="9"/>
  <c r="P1335" i="9"/>
  <c r="P1336" i="9"/>
  <c r="P1361" i="9"/>
  <c r="P940" i="9"/>
  <c r="P941" i="9"/>
  <c r="P957" i="9"/>
  <c r="P976" i="9"/>
  <c r="P8" i="9"/>
  <c r="P24" i="9"/>
  <c r="P40" i="9"/>
  <c r="P55" i="9"/>
  <c r="P75" i="9"/>
  <c r="P100" i="9"/>
  <c r="P115" i="9"/>
  <c r="P76" i="9"/>
  <c r="P130" i="9"/>
  <c r="P145" i="9"/>
  <c r="P160" i="9"/>
  <c r="P175" i="9"/>
  <c r="P190" i="9"/>
  <c r="P205" i="9"/>
  <c r="P225" i="9"/>
  <c r="P247" i="9"/>
  <c r="P261" i="9"/>
  <c r="P226" i="9"/>
  <c r="P276" i="9"/>
  <c r="P290" i="9"/>
  <c r="P304" i="9"/>
  <c r="P318" i="9"/>
  <c r="P332" i="9"/>
  <c r="P346" i="9"/>
  <c r="P365" i="9"/>
  <c r="P387" i="9"/>
  <c r="P401" i="9"/>
  <c r="P366" i="9"/>
  <c r="P416" i="9"/>
  <c r="P430" i="9"/>
  <c r="P444" i="9"/>
  <c r="P9" i="9"/>
  <c r="P25" i="9"/>
  <c r="P41" i="9"/>
  <c r="P56" i="9"/>
  <c r="P77" i="9"/>
  <c r="P101" i="9"/>
  <c r="P116" i="9"/>
  <c r="P78" i="9"/>
  <c r="P131" i="9"/>
  <c r="P146" i="9"/>
  <c r="P161" i="9"/>
  <c r="P176" i="9"/>
  <c r="P191" i="9"/>
  <c r="P206" i="9"/>
  <c r="P227" i="9"/>
  <c r="P248" i="9"/>
  <c r="P262" i="9"/>
  <c r="P228" i="9"/>
  <c r="P277" i="9"/>
  <c r="P291" i="9"/>
  <c r="P305" i="9"/>
  <c r="P319" i="9"/>
  <c r="P333" i="9"/>
  <c r="P347" i="9"/>
  <c r="P367" i="9"/>
  <c r="P388" i="9"/>
  <c r="P402" i="9"/>
  <c r="P368" i="9"/>
  <c r="P417" i="9"/>
  <c r="P431" i="9"/>
  <c r="P445" i="9"/>
  <c r="P10" i="9"/>
  <c r="P26" i="9"/>
  <c r="P42" i="9"/>
  <c r="P57" i="9"/>
  <c r="P79" i="9"/>
  <c r="P102" i="9"/>
  <c r="P117" i="9"/>
  <c r="P80" i="9"/>
  <c r="P132" i="9"/>
  <c r="P147" i="9"/>
  <c r="P162" i="9"/>
  <c r="P177" i="9"/>
  <c r="P192" i="9"/>
  <c r="P207" i="9"/>
  <c r="P229" i="9"/>
  <c r="P249" i="9"/>
  <c r="P263" i="9"/>
  <c r="P230" i="9"/>
  <c r="P278" i="9"/>
  <c r="P292" i="9"/>
  <c r="P306" i="9"/>
  <c r="P320" i="9"/>
  <c r="P334" i="9"/>
  <c r="P348" i="9"/>
  <c r="P369" i="9"/>
  <c r="P389" i="9"/>
  <c r="P403" i="9"/>
  <c r="P370" i="9"/>
  <c r="P418" i="9"/>
  <c r="P432" i="9"/>
  <c r="P446" i="9"/>
  <c r="P11" i="9"/>
  <c r="P27" i="9"/>
  <c r="P43" i="9"/>
  <c r="P58" i="9"/>
  <c r="P81" i="9"/>
  <c r="P103" i="9"/>
  <c r="P118" i="9"/>
  <c r="P82" i="9"/>
  <c r="P133" i="9"/>
  <c r="P148" i="9"/>
  <c r="P163" i="9"/>
  <c r="P178" i="9"/>
  <c r="P193" i="9"/>
  <c r="P208" i="9"/>
  <c r="P231" i="9"/>
  <c r="P250" i="9"/>
  <c r="P264" i="9"/>
  <c r="P232" i="9"/>
  <c r="P279" i="9"/>
  <c r="P293" i="9"/>
  <c r="P307" i="9"/>
  <c r="P321" i="9"/>
  <c r="P335" i="9"/>
  <c r="P349" i="9"/>
  <c r="P371" i="9"/>
  <c r="P390" i="9"/>
  <c r="P404" i="9"/>
  <c r="P372" i="9"/>
  <c r="P419" i="9"/>
  <c r="P433" i="9"/>
  <c r="P447" i="9"/>
  <c r="P12" i="9"/>
  <c r="P28" i="9"/>
  <c r="P44" i="9"/>
  <c r="P59" i="9"/>
  <c r="P83" i="9"/>
  <c r="P104" i="9"/>
  <c r="P119" i="9"/>
  <c r="P84" i="9"/>
  <c r="P134" i="9"/>
  <c r="P149" i="9"/>
  <c r="P164" i="9"/>
  <c r="P179" i="9"/>
  <c r="P194" i="9"/>
  <c r="P209" i="9"/>
  <c r="P13" i="9"/>
  <c r="P29" i="9"/>
  <c r="P45" i="9"/>
  <c r="P60" i="9"/>
  <c r="P85" i="9"/>
  <c r="P105" i="9"/>
  <c r="P120" i="9"/>
  <c r="P86" i="9"/>
  <c r="P135" i="9"/>
  <c r="P150" i="9"/>
  <c r="P165" i="9"/>
  <c r="P180" i="9"/>
  <c r="P195" i="9"/>
  <c r="P210" i="9"/>
  <c r="P233" i="9"/>
  <c r="P251" i="9"/>
  <c r="P265" i="9"/>
  <c r="P234" i="9"/>
  <c r="P280" i="9"/>
  <c r="P294" i="9"/>
  <c r="P308" i="9"/>
  <c r="P322" i="9"/>
  <c r="P336" i="9"/>
  <c r="P350" i="9"/>
  <c r="P373" i="9"/>
  <c r="P391" i="9"/>
  <c r="P405" i="9"/>
  <c r="P374" i="9"/>
  <c r="P420" i="9"/>
  <c r="P434" i="9"/>
  <c r="P448" i="9"/>
  <c r="P14" i="9"/>
  <c r="P30" i="9"/>
  <c r="P46" i="9"/>
  <c r="P61" i="9"/>
  <c r="P87" i="9"/>
  <c r="P106" i="9"/>
  <c r="P121" i="9"/>
  <c r="P88" i="9"/>
  <c r="P136" i="9"/>
  <c r="P151" i="9"/>
  <c r="P166" i="9"/>
  <c r="P181" i="9"/>
  <c r="P196" i="9"/>
  <c r="P211" i="9"/>
  <c r="P235" i="9"/>
  <c r="P252" i="9"/>
  <c r="P266" i="9"/>
  <c r="P236" i="9"/>
  <c r="P281" i="9"/>
  <c r="P295" i="9"/>
  <c r="P309" i="9"/>
  <c r="P323" i="9"/>
  <c r="P337" i="9"/>
  <c r="P351" i="9"/>
  <c r="P375" i="9"/>
  <c r="P392" i="9"/>
  <c r="P406" i="9"/>
  <c r="P376" i="9"/>
  <c r="P421" i="9"/>
  <c r="P435" i="9"/>
  <c r="P449" i="9"/>
  <c r="P15" i="9"/>
  <c r="P31" i="9"/>
  <c r="P47" i="9"/>
  <c r="P62" i="9"/>
  <c r="P89" i="9"/>
  <c r="P107" i="9"/>
  <c r="P122" i="9"/>
  <c r="P90" i="9"/>
  <c r="P137" i="9"/>
  <c r="P152" i="9"/>
  <c r="P167" i="9"/>
  <c r="P182" i="9"/>
  <c r="P197" i="9"/>
  <c r="P212" i="9"/>
  <c r="P237" i="9"/>
  <c r="P253" i="9"/>
  <c r="P267" i="9"/>
  <c r="P238" i="9"/>
  <c r="P282" i="9"/>
  <c r="P296" i="9"/>
  <c r="P310" i="9"/>
  <c r="P324" i="9"/>
  <c r="P338" i="9"/>
  <c r="P352" i="9"/>
  <c r="P377" i="9"/>
  <c r="P393" i="9"/>
  <c r="P407" i="9"/>
  <c r="P378" i="9"/>
  <c r="P422" i="9"/>
  <c r="P436" i="9"/>
  <c r="P450" i="9"/>
  <c r="P16" i="9"/>
  <c r="P32" i="9"/>
  <c r="P48" i="9"/>
  <c r="P63" i="9"/>
  <c r="P91" i="9"/>
  <c r="P108" i="9"/>
  <c r="P123" i="9"/>
  <c r="P92" i="9"/>
  <c r="P138" i="9"/>
  <c r="P153" i="9"/>
  <c r="P168" i="9"/>
  <c r="P183" i="9"/>
  <c r="P198" i="9"/>
  <c r="P213" i="9"/>
  <c r="P239" i="9"/>
  <c r="P254" i="9"/>
  <c r="P268" i="9"/>
  <c r="P240" i="9"/>
  <c r="P283" i="9"/>
  <c r="P297" i="9"/>
  <c r="P311" i="9"/>
  <c r="P325" i="9"/>
  <c r="P339" i="9"/>
  <c r="P353" i="9"/>
  <c r="P379" i="9"/>
  <c r="P394" i="9"/>
  <c r="P408" i="9"/>
  <c r="P380" i="9"/>
  <c r="P423" i="9"/>
  <c r="P437" i="9"/>
  <c r="P451" i="9"/>
  <c r="P17" i="9"/>
  <c r="P33" i="9"/>
  <c r="P49" i="9"/>
  <c r="P64" i="9"/>
  <c r="P93" i="9"/>
  <c r="P109" i="9"/>
  <c r="P124" i="9"/>
  <c r="P94" i="9"/>
  <c r="P139" i="9"/>
  <c r="P154" i="9"/>
  <c r="P169" i="9"/>
  <c r="P184" i="9"/>
  <c r="P199" i="9"/>
  <c r="P214" i="9"/>
  <c r="P241" i="9"/>
  <c r="P255" i="9"/>
  <c r="P269" i="9"/>
  <c r="P270" i="9"/>
  <c r="P284" i="9"/>
  <c r="P298" i="9"/>
  <c r="P312" i="9"/>
  <c r="P326" i="9"/>
  <c r="P340" i="9"/>
  <c r="P354" i="9"/>
  <c r="P381" i="9"/>
  <c r="P395" i="9"/>
  <c r="P409" i="9"/>
  <c r="P410" i="9"/>
  <c r="P424" i="9"/>
  <c r="P438" i="9"/>
  <c r="P452" i="9"/>
  <c r="P478" i="9"/>
  <c r="P500" i="9"/>
  <c r="C25" i="17" l="1" a="1"/>
  <c r="C25" i="17" s="1"/>
  <c r="C24" i="17"/>
  <c r="C23" i="17" a="1"/>
  <c r="C23" i="17" s="1"/>
  <c r="C22" i="17" a="1"/>
  <c r="C22" i="17" s="1"/>
  <c r="C21" i="17" a="1"/>
  <c r="C21" i="17" s="1"/>
  <c r="D14" i="17"/>
  <c r="L9" i="17"/>
  <c r="L12" i="17" s="1"/>
  <c r="L13" i="17" s="1"/>
  <c r="J9" i="17"/>
  <c r="J12" i="17" s="1"/>
  <c r="J13" i="17" s="1"/>
  <c r="N453" i="9" l="1"/>
  <c r="N479" i="9"/>
  <c r="N501" i="9"/>
  <c r="N518" i="9"/>
  <c r="N533" i="9"/>
  <c r="N543" i="9"/>
  <c r="N568" i="9"/>
  <c r="N583" i="9"/>
  <c r="N593" i="9"/>
  <c r="N608" i="9"/>
  <c r="N623" i="9"/>
  <c r="N638" i="9"/>
  <c r="N653" i="9"/>
  <c r="N668" i="9"/>
  <c r="N683" i="9"/>
  <c r="N693" i="9"/>
  <c r="N718" i="9"/>
  <c r="N733" i="9"/>
  <c r="N743" i="9"/>
  <c r="N758" i="9"/>
  <c r="N773" i="9"/>
  <c r="N788" i="9"/>
  <c r="N803" i="9"/>
  <c r="N818" i="9"/>
  <c r="N833" i="9"/>
  <c r="N843" i="9"/>
  <c r="N868" i="9"/>
  <c r="N898" i="9"/>
  <c r="N869" i="9"/>
  <c r="N899" i="9"/>
  <c r="N923" i="9"/>
  <c r="N942" i="9"/>
  <c r="N958" i="9"/>
  <c r="N977" i="9"/>
  <c r="N992" i="9"/>
  <c r="N1002" i="9"/>
  <c r="N1012" i="9"/>
  <c r="N1050" i="9"/>
  <c r="N1060" i="9"/>
  <c r="N1067" i="9"/>
  <c r="N1082" i="9"/>
  <c r="N1097" i="9"/>
  <c r="N1112" i="9"/>
  <c r="N1127" i="9"/>
  <c r="N1141" i="9"/>
  <c r="N1150" i="9"/>
  <c r="N1159" i="9"/>
  <c r="N1196" i="9"/>
  <c r="N1205" i="9"/>
  <c r="N1211" i="9"/>
  <c r="N1225" i="9"/>
  <c r="N1239" i="9"/>
  <c r="N1253" i="9"/>
  <c r="N1267" i="9"/>
  <c r="N1281" i="9"/>
  <c r="N1291" i="9"/>
  <c r="N1300" i="9"/>
  <c r="N1337" i="9"/>
  <c r="N1346" i="9"/>
  <c r="N1352" i="9"/>
  <c r="N1362" i="9"/>
  <c r="N454" i="9"/>
  <c r="N480" i="9"/>
  <c r="N455" i="9"/>
  <c r="N481" i="9"/>
  <c r="N502" i="9"/>
  <c r="N519" i="9"/>
  <c r="N534" i="9"/>
  <c r="N544" i="9"/>
  <c r="N569" i="9"/>
  <c r="N584" i="9"/>
  <c r="N594" i="9"/>
  <c r="N609" i="9"/>
  <c r="N624" i="9"/>
  <c r="N639" i="9"/>
  <c r="N654" i="9"/>
  <c r="N669" i="9"/>
  <c r="N684" i="9"/>
  <c r="N694" i="9"/>
  <c r="N719" i="9"/>
  <c r="N734" i="9"/>
  <c r="N744" i="9"/>
  <c r="N759" i="9"/>
  <c r="N774" i="9"/>
  <c r="N789" i="9"/>
  <c r="N804" i="9"/>
  <c r="N819" i="9"/>
  <c r="N834" i="9"/>
  <c r="N844" i="9"/>
  <c r="N870" i="9"/>
  <c r="N900" i="9"/>
  <c r="N871" i="9"/>
  <c r="N901" i="9"/>
  <c r="N924" i="9"/>
  <c r="N943" i="9"/>
  <c r="N959" i="9"/>
  <c r="N978" i="9"/>
  <c r="N993" i="9"/>
  <c r="N1003" i="9"/>
  <c r="N1013" i="9"/>
  <c r="N1051" i="9"/>
  <c r="N1061" i="9"/>
  <c r="N1068" i="9"/>
  <c r="N1083" i="9"/>
  <c r="N1098" i="9"/>
  <c r="N1113" i="9"/>
  <c r="N1128" i="9"/>
  <c r="N1142" i="9"/>
  <c r="N1151" i="9"/>
  <c r="N1160" i="9"/>
  <c r="N1197" i="9"/>
  <c r="N1206" i="9"/>
  <c r="N1212" i="9"/>
  <c r="N1226" i="9"/>
  <c r="N1240" i="9"/>
  <c r="N1254" i="9"/>
  <c r="N1268" i="9"/>
  <c r="N1282" i="9"/>
  <c r="N1292" i="9"/>
  <c r="N1301" i="9"/>
  <c r="N1338" i="9"/>
  <c r="N1347" i="9"/>
  <c r="N456" i="9"/>
  <c r="N482" i="9"/>
  <c r="N503" i="9"/>
  <c r="N520" i="9"/>
  <c r="N535" i="9"/>
  <c r="N545" i="9"/>
  <c r="N570" i="9"/>
  <c r="N585" i="9"/>
  <c r="N595" i="9"/>
  <c r="N610" i="9"/>
  <c r="N625" i="9"/>
  <c r="N640" i="9"/>
  <c r="N655" i="9"/>
  <c r="N670" i="9"/>
  <c r="N685" i="9"/>
  <c r="N695" i="9"/>
  <c r="N720" i="9"/>
  <c r="N735" i="9"/>
  <c r="N745" i="9"/>
  <c r="N760" i="9"/>
  <c r="N775" i="9"/>
  <c r="N790" i="9"/>
  <c r="N805" i="9"/>
  <c r="N820" i="9"/>
  <c r="N835" i="9"/>
  <c r="N845" i="9"/>
  <c r="N872" i="9"/>
  <c r="N902" i="9"/>
  <c r="N873" i="9"/>
  <c r="N903" i="9"/>
  <c r="N925" i="9"/>
  <c r="N944" i="9"/>
  <c r="N960" i="9"/>
  <c r="N979" i="9"/>
  <c r="N994" i="9"/>
  <c r="N1004" i="9"/>
  <c r="N1014" i="9"/>
  <c r="N1052" i="9"/>
  <c r="N1062" i="9"/>
  <c r="N1069" i="9"/>
  <c r="N1084" i="9"/>
  <c r="N1099" i="9"/>
  <c r="N1114" i="9"/>
  <c r="N1129" i="9"/>
  <c r="N1143" i="9"/>
  <c r="N1152" i="9"/>
  <c r="N1161" i="9"/>
  <c r="N1198" i="9"/>
  <c r="N1207" i="9"/>
  <c r="N1213" i="9"/>
  <c r="N1227" i="9"/>
  <c r="N1241" i="9"/>
  <c r="N1255" i="9"/>
  <c r="N1269" i="9"/>
  <c r="N1283" i="9"/>
  <c r="N1293" i="9"/>
  <c r="N1302" i="9"/>
  <c r="N1339" i="9"/>
  <c r="N1348" i="9"/>
  <c r="N1353" i="9"/>
  <c r="N1363" i="9"/>
  <c r="N457" i="9"/>
  <c r="N483" i="9"/>
  <c r="N458" i="9"/>
  <c r="N484" i="9"/>
  <c r="N504" i="9"/>
  <c r="N521" i="9"/>
  <c r="N536" i="9"/>
  <c r="N546" i="9"/>
  <c r="N571" i="9"/>
  <c r="N586" i="9"/>
  <c r="N596" i="9"/>
  <c r="N611" i="9"/>
  <c r="N626" i="9"/>
  <c r="N641" i="9"/>
  <c r="N656" i="9"/>
  <c r="N671" i="9"/>
  <c r="N686" i="9"/>
  <c r="N696" i="9"/>
  <c r="N721" i="9"/>
  <c r="N736" i="9"/>
  <c r="N746" i="9"/>
  <c r="N761" i="9"/>
  <c r="N776" i="9"/>
  <c r="N791" i="9"/>
  <c r="N806" i="9"/>
  <c r="N821" i="9"/>
  <c r="N836" i="9"/>
  <c r="N846" i="9"/>
  <c r="N874" i="9"/>
  <c r="N904" i="9"/>
  <c r="N875" i="9"/>
  <c r="N905" i="9"/>
  <c r="N926" i="9"/>
  <c r="N945" i="9"/>
  <c r="N961" i="9"/>
  <c r="N980" i="9"/>
  <c r="N995" i="9"/>
  <c r="N1005" i="9"/>
  <c r="N1015" i="9"/>
  <c r="N1053" i="9"/>
  <c r="N1063" i="9"/>
  <c r="N1070" i="9"/>
  <c r="N1085" i="9"/>
  <c r="N1100" i="9"/>
  <c r="N1115" i="9"/>
  <c r="N1130" i="9"/>
  <c r="N1144" i="9"/>
  <c r="N1153" i="9"/>
  <c r="N1162" i="9"/>
  <c r="N1199" i="9"/>
  <c r="N1208" i="9"/>
  <c r="N1214" i="9"/>
  <c r="N1228" i="9"/>
  <c r="N1242" i="9"/>
  <c r="N1256" i="9"/>
  <c r="N1270" i="9"/>
  <c r="N1284" i="9"/>
  <c r="N1294" i="9"/>
  <c r="N1303" i="9"/>
  <c r="N1340" i="9"/>
  <c r="N1349" i="9"/>
  <c r="N459" i="9"/>
  <c r="N485" i="9"/>
  <c r="N505" i="9"/>
  <c r="N522" i="9"/>
  <c r="N537" i="9"/>
  <c r="N547" i="9"/>
  <c r="N572" i="9"/>
  <c r="N587" i="9"/>
  <c r="N597" i="9"/>
  <c r="N612" i="9"/>
  <c r="N627" i="9"/>
  <c r="N642" i="9"/>
  <c r="N657" i="9"/>
  <c r="N672" i="9"/>
  <c r="N687" i="9"/>
  <c r="N697" i="9"/>
  <c r="N722" i="9"/>
  <c r="N737" i="9"/>
  <c r="N747" i="9"/>
  <c r="N762" i="9"/>
  <c r="N777" i="9"/>
  <c r="N792" i="9"/>
  <c r="N807" i="9"/>
  <c r="N822" i="9"/>
  <c r="N837" i="9"/>
  <c r="N847" i="9"/>
  <c r="N876" i="9"/>
  <c r="N906" i="9"/>
  <c r="N877" i="9"/>
  <c r="N907" i="9"/>
  <c r="N927" i="9"/>
  <c r="N946" i="9"/>
  <c r="N962" i="9"/>
  <c r="N981" i="9"/>
  <c r="N996" i="9"/>
  <c r="N1006" i="9"/>
  <c r="N1016" i="9"/>
  <c r="N1054" i="9"/>
  <c r="N1064" i="9"/>
  <c r="N1071" i="9"/>
  <c r="N1086" i="9"/>
  <c r="N1101" i="9"/>
  <c r="N1116" i="9"/>
  <c r="N1131" i="9"/>
  <c r="N1145" i="9"/>
  <c r="N1154" i="9"/>
  <c r="N1163" i="9"/>
  <c r="N1200" i="9"/>
  <c r="N1209" i="9"/>
  <c r="N1215" i="9"/>
  <c r="N1229" i="9"/>
  <c r="N1243" i="9"/>
  <c r="N1257" i="9"/>
  <c r="N1271" i="9"/>
  <c r="N1285" i="9"/>
  <c r="N1295" i="9"/>
  <c r="N1304" i="9"/>
  <c r="N1341" i="9"/>
  <c r="N1350" i="9"/>
  <c r="N1354" i="9"/>
  <c r="N1364" i="9"/>
  <c r="N460" i="9"/>
  <c r="N486" i="9"/>
  <c r="N461" i="9"/>
  <c r="N487" i="9"/>
  <c r="N506" i="9"/>
  <c r="N523" i="9"/>
  <c r="N538" i="9"/>
  <c r="N548" i="9"/>
  <c r="N573" i="9"/>
  <c r="N588" i="9"/>
  <c r="N598" i="9"/>
  <c r="N613" i="9"/>
  <c r="N628" i="9"/>
  <c r="N643" i="9"/>
  <c r="N658" i="9"/>
  <c r="N673" i="9"/>
  <c r="N688" i="9"/>
  <c r="N698" i="9"/>
  <c r="N723" i="9"/>
  <c r="N738" i="9"/>
  <c r="N748" i="9"/>
  <c r="N763" i="9"/>
  <c r="N778" i="9"/>
  <c r="N793" i="9"/>
  <c r="N808" i="9"/>
  <c r="N823" i="9"/>
  <c r="N838" i="9"/>
  <c r="N848" i="9"/>
  <c r="N878" i="9"/>
  <c r="N908" i="9"/>
  <c r="N879" i="9"/>
  <c r="N909" i="9"/>
  <c r="N928" i="9"/>
  <c r="N947" i="9"/>
  <c r="N963" i="9"/>
  <c r="N982" i="9"/>
  <c r="N997" i="9"/>
  <c r="N1007" i="9"/>
  <c r="N1017" i="9"/>
  <c r="N1055" i="9"/>
  <c r="N1018" i="9"/>
  <c r="N1072" i="9"/>
  <c r="N1087" i="9"/>
  <c r="N1102" i="9"/>
  <c r="N1117" i="9"/>
  <c r="N1132" i="9"/>
  <c r="N1146" i="9"/>
  <c r="N1155" i="9"/>
  <c r="N1164" i="9"/>
  <c r="N1201" i="9"/>
  <c r="N1165" i="9"/>
  <c r="N1216" i="9"/>
  <c r="N1230" i="9"/>
  <c r="N1244" i="9"/>
  <c r="N1258" i="9"/>
  <c r="N1272" i="9"/>
  <c r="N1286" i="9"/>
  <c r="N1296" i="9"/>
  <c r="N1305" i="9"/>
  <c r="N1342" i="9"/>
  <c r="N1306" i="9"/>
  <c r="N462" i="9"/>
  <c r="N488" i="9"/>
  <c r="N507" i="9"/>
  <c r="N524" i="9"/>
  <c r="N539" i="9"/>
  <c r="N549" i="9"/>
  <c r="N574" i="9"/>
  <c r="N589" i="9"/>
  <c r="N599" i="9"/>
  <c r="N614" i="9"/>
  <c r="N629" i="9"/>
  <c r="N644" i="9"/>
  <c r="N659" i="9"/>
  <c r="N674" i="9"/>
  <c r="N689" i="9"/>
  <c r="N699" i="9"/>
  <c r="N724" i="9"/>
  <c r="N739" i="9"/>
  <c r="N749" i="9"/>
  <c r="N764" i="9"/>
  <c r="N779" i="9"/>
  <c r="N794" i="9"/>
  <c r="N809" i="9"/>
  <c r="N824" i="9"/>
  <c r="N839" i="9"/>
  <c r="N849" i="9"/>
  <c r="N880" i="9"/>
  <c r="N910" i="9"/>
  <c r="N881" i="9"/>
  <c r="N911" i="9"/>
  <c r="N929" i="9"/>
  <c r="N948" i="9"/>
  <c r="N964" i="9"/>
  <c r="N983" i="9"/>
  <c r="N998" i="9"/>
  <c r="N1008" i="9"/>
  <c r="N1019" i="9"/>
  <c r="N1056" i="9"/>
  <c r="N1020" i="9"/>
  <c r="N1073" i="9"/>
  <c r="N1088" i="9"/>
  <c r="N1103" i="9"/>
  <c r="N1118" i="9"/>
  <c r="N1133" i="9"/>
  <c r="N1147" i="9"/>
  <c r="N1156" i="9"/>
  <c r="N1166" i="9"/>
  <c r="N1202" i="9"/>
  <c r="N1167" i="9"/>
  <c r="N1217" i="9"/>
  <c r="N1231" i="9"/>
  <c r="N1245" i="9"/>
  <c r="N1259" i="9"/>
  <c r="N1273" i="9"/>
  <c r="N1287" i="9"/>
  <c r="N1297" i="9"/>
  <c r="N1307" i="9"/>
  <c r="N1343" i="9"/>
  <c r="N1308" i="9"/>
  <c r="N1355" i="9"/>
  <c r="N930" i="9"/>
  <c r="N463" i="9"/>
  <c r="N489" i="9"/>
  <c r="N464" i="9"/>
  <c r="N490" i="9"/>
  <c r="N508" i="9"/>
  <c r="N525" i="9"/>
  <c r="N540" i="9"/>
  <c r="N550" i="9"/>
  <c r="N575" i="9"/>
  <c r="N590" i="9"/>
  <c r="N600" i="9"/>
  <c r="N615" i="9"/>
  <c r="N630" i="9"/>
  <c r="N645" i="9"/>
  <c r="N660" i="9"/>
  <c r="N675" i="9"/>
  <c r="N690" i="9"/>
  <c r="N700" i="9"/>
  <c r="N725" i="9"/>
  <c r="N740" i="9"/>
  <c r="N750" i="9"/>
  <c r="N765" i="9"/>
  <c r="N780" i="9"/>
  <c r="N795" i="9"/>
  <c r="N810" i="9"/>
  <c r="N825" i="9"/>
  <c r="N840" i="9"/>
  <c r="N850" i="9"/>
  <c r="N882" i="9"/>
  <c r="N912" i="9"/>
  <c r="N883" i="9"/>
  <c r="N913" i="9"/>
  <c r="N931" i="9"/>
  <c r="N949" i="9"/>
  <c r="N965" i="9"/>
  <c r="N984" i="9"/>
  <c r="N999" i="9"/>
  <c r="N1009" i="9"/>
  <c r="N1021" i="9"/>
  <c r="N1057" i="9"/>
  <c r="N1022" i="9"/>
  <c r="N1074" i="9"/>
  <c r="N1089" i="9"/>
  <c r="N1104" i="9"/>
  <c r="N1119" i="9"/>
  <c r="N1134" i="9"/>
  <c r="N1148" i="9"/>
  <c r="N1157" i="9"/>
  <c r="N1168" i="9"/>
  <c r="N1203" i="9"/>
  <c r="N1169" i="9"/>
  <c r="N1218" i="9"/>
  <c r="N1232" i="9"/>
  <c r="N1246" i="9"/>
  <c r="N1260" i="9"/>
  <c r="N1274" i="9"/>
  <c r="N1288" i="9"/>
  <c r="N1298" i="9"/>
  <c r="N1309" i="9"/>
  <c r="N1344" i="9"/>
  <c r="N1310" i="9"/>
  <c r="N465" i="9"/>
  <c r="N491" i="9"/>
  <c r="N509" i="9"/>
  <c r="N526" i="9"/>
  <c r="N541" i="9"/>
  <c r="N551" i="9"/>
  <c r="N576" i="9"/>
  <c r="N591" i="9"/>
  <c r="N601" i="9"/>
  <c r="N616" i="9"/>
  <c r="N631" i="9"/>
  <c r="N646" i="9"/>
  <c r="N661" i="9"/>
  <c r="N676" i="9"/>
  <c r="N691" i="9"/>
  <c r="N701" i="9"/>
  <c r="N726" i="9"/>
  <c r="N741" i="9"/>
  <c r="N751" i="9"/>
  <c r="N766" i="9"/>
  <c r="N781" i="9"/>
  <c r="N796" i="9"/>
  <c r="N811" i="9"/>
  <c r="N826" i="9"/>
  <c r="N841" i="9"/>
  <c r="N851" i="9"/>
  <c r="N884" i="9"/>
  <c r="N914" i="9"/>
  <c r="N885" i="9"/>
  <c r="N915" i="9"/>
  <c r="N932" i="9"/>
  <c r="N950" i="9"/>
  <c r="N966" i="9"/>
  <c r="N985" i="9"/>
  <c r="N1000" i="9"/>
  <c r="N1010" i="9"/>
  <c r="N1023" i="9"/>
  <c r="N1058" i="9"/>
  <c r="N1065" i="9"/>
  <c r="N1075" i="9"/>
  <c r="N1090" i="9"/>
  <c r="N1105" i="9"/>
  <c r="N1120" i="9"/>
  <c r="N1135" i="9"/>
  <c r="N1149" i="9"/>
  <c r="N1158" i="9"/>
  <c r="N1170" i="9"/>
  <c r="N1204" i="9"/>
  <c r="N1210" i="9"/>
  <c r="N1219" i="9"/>
  <c r="N1233" i="9"/>
  <c r="N1247" i="9"/>
  <c r="N1261" i="9"/>
  <c r="N1275" i="9"/>
  <c r="N1289" i="9"/>
  <c r="N1299" i="9"/>
  <c r="N1311" i="9"/>
  <c r="N1345" i="9"/>
  <c r="N1351" i="9"/>
  <c r="N1356" i="9"/>
  <c r="N1365" i="9"/>
  <c r="N466" i="9"/>
  <c r="N492" i="9"/>
  <c r="N467" i="9"/>
  <c r="N493" i="9"/>
  <c r="N510" i="9"/>
  <c r="N527" i="9"/>
  <c r="N542" i="9"/>
  <c r="N552" i="9"/>
  <c r="N577" i="9"/>
  <c r="N592" i="9"/>
  <c r="N602" i="9"/>
  <c r="N617" i="9"/>
  <c r="N632" i="9"/>
  <c r="N647" i="9"/>
  <c r="N662" i="9"/>
  <c r="N677" i="9"/>
  <c r="N692" i="9"/>
  <c r="N702" i="9"/>
  <c r="N727" i="9"/>
  <c r="N742" i="9"/>
  <c r="N752" i="9"/>
  <c r="N767" i="9"/>
  <c r="N782" i="9"/>
  <c r="N797" i="9"/>
  <c r="N812" i="9"/>
  <c r="N827" i="9"/>
  <c r="N842" i="9"/>
  <c r="N852" i="9"/>
  <c r="N886" i="9"/>
  <c r="N916" i="9"/>
  <c r="N887" i="9"/>
  <c r="N917" i="9"/>
  <c r="N933" i="9"/>
  <c r="N951" i="9"/>
  <c r="N967" i="9"/>
  <c r="N986" i="9"/>
  <c r="N1001" i="9"/>
  <c r="N1011" i="9"/>
  <c r="N1024" i="9"/>
  <c r="N1059" i="9"/>
  <c r="N1066" i="9"/>
  <c r="N1076" i="9"/>
  <c r="N1091" i="9"/>
  <c r="N1106" i="9"/>
  <c r="N1121" i="9"/>
  <c r="N1290" i="9"/>
  <c r="N1366" i="9"/>
  <c r="N1372" i="9"/>
  <c r="N1378" i="9"/>
  <c r="N1384" i="9"/>
  <c r="N1389" i="9"/>
  <c r="N1394" i="9"/>
  <c r="N1399" i="9"/>
  <c r="N1404" i="9"/>
  <c r="N1409" i="9"/>
  <c r="N1414" i="9"/>
  <c r="N1419" i="9"/>
  <c r="N1424" i="9"/>
  <c r="N1429" i="9"/>
  <c r="N1434" i="9"/>
  <c r="N1439" i="9"/>
  <c r="N1444" i="9"/>
  <c r="N1449" i="9"/>
  <c r="N1454" i="9"/>
  <c r="N1459" i="9"/>
  <c r="N1464" i="9"/>
  <c r="N1469" i="9"/>
  <c r="N1474" i="9"/>
  <c r="N1479" i="9"/>
  <c r="N1484" i="9"/>
  <c r="N1489" i="9"/>
  <c r="N1494" i="9"/>
  <c r="N1499" i="9"/>
  <c r="N1504" i="9"/>
  <c r="N1509" i="9"/>
  <c r="N1514" i="9"/>
  <c r="N1515" i="9"/>
  <c r="N1367" i="9"/>
  <c r="N1373" i="9"/>
  <c r="N1379" i="9"/>
  <c r="N1385" i="9"/>
  <c r="N1390" i="9"/>
  <c r="N1395" i="9"/>
  <c r="N1400" i="9"/>
  <c r="N1405" i="9"/>
  <c r="N1410" i="9"/>
  <c r="N1415" i="9"/>
  <c r="N1420" i="9"/>
  <c r="N1425" i="9"/>
  <c r="N1430" i="9"/>
  <c r="N1435" i="9"/>
  <c r="N1440" i="9"/>
  <c r="N1445" i="9"/>
  <c r="N1450" i="9"/>
  <c r="N1455" i="9"/>
  <c r="N1460" i="9"/>
  <c r="N1465" i="9"/>
  <c r="N1470" i="9"/>
  <c r="N1475" i="9"/>
  <c r="N1480" i="9"/>
  <c r="N1485" i="9"/>
  <c r="N1490" i="9"/>
  <c r="N1495" i="9"/>
  <c r="N1500" i="9"/>
  <c r="N1505" i="9"/>
  <c r="N1510" i="9"/>
  <c r="N1516" i="9"/>
  <c r="N1517" i="9"/>
  <c r="N1368" i="9"/>
  <c r="N1374" i="9"/>
  <c r="N1380" i="9"/>
  <c r="N1386" i="9"/>
  <c r="N1391" i="9"/>
  <c r="N1396" i="9"/>
  <c r="N1401" i="9"/>
  <c r="N1406" i="9"/>
  <c r="N1411" i="9"/>
  <c r="N1416" i="9"/>
  <c r="N1421" i="9"/>
  <c r="N1426" i="9"/>
  <c r="N1431" i="9"/>
  <c r="N1436" i="9"/>
  <c r="N1441" i="9"/>
  <c r="N1446" i="9"/>
  <c r="N1451" i="9"/>
  <c r="N1456" i="9"/>
  <c r="N1461" i="9"/>
  <c r="N1466" i="9"/>
  <c r="N1471" i="9"/>
  <c r="N1476" i="9"/>
  <c r="N1481" i="9"/>
  <c r="N1486" i="9"/>
  <c r="N1491" i="9"/>
  <c r="N1496" i="9"/>
  <c r="N1501" i="9"/>
  <c r="N1506" i="9"/>
  <c r="N1511" i="9"/>
  <c r="N1518" i="9"/>
  <c r="N1519" i="9"/>
  <c r="N1369" i="9"/>
  <c r="N1375" i="9"/>
  <c r="N1381" i="9"/>
  <c r="N1387" i="9"/>
  <c r="N1392" i="9"/>
  <c r="N1397" i="9"/>
  <c r="N1402" i="9"/>
  <c r="N1407" i="9"/>
  <c r="N1412" i="9"/>
  <c r="N1417" i="9"/>
  <c r="N1422" i="9"/>
  <c r="N1427" i="9"/>
  <c r="N1432" i="9"/>
  <c r="N1437" i="9"/>
  <c r="N1442" i="9"/>
  <c r="N1447" i="9"/>
  <c r="N1452" i="9"/>
  <c r="N1457" i="9"/>
  <c r="N1462" i="9"/>
  <c r="N1467" i="9"/>
  <c r="N1472" i="9"/>
  <c r="N1477" i="9"/>
  <c r="N1482" i="9"/>
  <c r="N1487" i="9"/>
  <c r="N1492" i="9"/>
  <c r="N1497" i="9"/>
  <c r="N1502" i="9"/>
  <c r="N1507" i="9"/>
  <c r="N1512" i="9"/>
  <c r="N1520" i="9"/>
  <c r="N1521" i="9"/>
  <c r="N1370" i="9"/>
  <c r="N1376" i="9"/>
  <c r="N1382" i="9"/>
  <c r="N1388" i="9"/>
  <c r="N1393" i="9"/>
  <c r="N1398" i="9"/>
  <c r="N1403" i="9"/>
  <c r="N1408" i="9"/>
  <c r="N1413" i="9"/>
  <c r="N1418" i="9"/>
  <c r="N1423" i="9"/>
  <c r="N1428" i="9"/>
  <c r="N1433" i="9"/>
  <c r="N1438" i="9"/>
  <c r="N1443" i="9"/>
  <c r="N1448" i="9"/>
  <c r="N1453" i="9"/>
  <c r="N1458" i="9"/>
  <c r="N1463" i="9"/>
  <c r="N1468" i="9"/>
  <c r="N1473" i="9"/>
  <c r="N1478" i="9"/>
  <c r="N1483" i="9"/>
  <c r="N1488" i="9"/>
  <c r="N1493" i="9"/>
  <c r="N1498" i="9"/>
  <c r="N1503" i="9"/>
  <c r="N1508" i="9"/>
  <c r="N1513" i="9"/>
  <c r="N1522" i="9"/>
  <c r="N1523" i="9"/>
  <c r="N1371" i="9"/>
  <c r="N1377" i="9"/>
  <c r="N1383" i="9"/>
  <c r="N2" i="9"/>
  <c r="N18" i="9"/>
  <c r="N34" i="9"/>
  <c r="N50" i="9"/>
  <c r="N65" i="9"/>
  <c r="N95" i="9"/>
  <c r="N110" i="9"/>
  <c r="N66" i="9"/>
  <c r="N125" i="9"/>
  <c r="N140" i="9"/>
  <c r="N155" i="9"/>
  <c r="N170" i="9"/>
  <c r="N185" i="9"/>
  <c r="N200" i="9"/>
  <c r="N215" i="9"/>
  <c r="N242" i="9"/>
  <c r="N256" i="9"/>
  <c r="N216" i="9"/>
  <c r="N271" i="9"/>
  <c r="N285" i="9"/>
  <c r="N299" i="9"/>
  <c r="N313" i="9"/>
  <c r="N327" i="9"/>
  <c r="N341" i="9"/>
  <c r="N355" i="9"/>
  <c r="N382" i="9"/>
  <c r="N396" i="9"/>
  <c r="N356" i="9"/>
  <c r="N411" i="9"/>
  <c r="N425" i="9"/>
  <c r="N439" i="9"/>
  <c r="N3" i="9"/>
  <c r="N19" i="9"/>
  <c r="N35" i="9"/>
  <c r="N51" i="9"/>
  <c r="N67" i="9"/>
  <c r="N96" i="9"/>
  <c r="N111" i="9"/>
  <c r="N68" i="9"/>
  <c r="N126" i="9"/>
  <c r="N141" i="9"/>
  <c r="N156" i="9"/>
  <c r="N171" i="9"/>
  <c r="N186" i="9"/>
  <c r="N201" i="9"/>
  <c r="N217" i="9"/>
  <c r="N243" i="9"/>
  <c r="N257" i="9"/>
  <c r="N218" i="9"/>
  <c r="N272" i="9"/>
  <c r="N286" i="9"/>
  <c r="N300" i="9"/>
  <c r="N314" i="9"/>
  <c r="N328" i="9"/>
  <c r="N342" i="9"/>
  <c r="N357" i="9"/>
  <c r="N383" i="9"/>
  <c r="N397" i="9"/>
  <c r="N358" i="9"/>
  <c r="N412" i="9"/>
  <c r="N426" i="9"/>
  <c r="N440" i="9"/>
  <c r="N4" i="9"/>
  <c r="N20" i="9"/>
  <c r="N36" i="9"/>
  <c r="N52" i="9"/>
  <c r="N69" i="9"/>
  <c r="N97" i="9"/>
  <c r="N112" i="9"/>
  <c r="N70" i="9"/>
  <c r="N127" i="9"/>
  <c r="N142" i="9"/>
  <c r="N157" i="9"/>
  <c r="N172" i="9"/>
  <c r="N187" i="9"/>
  <c r="N202" i="9"/>
  <c r="N219" i="9"/>
  <c r="N244" i="9"/>
  <c r="N258" i="9"/>
  <c r="N220" i="9"/>
  <c r="N273" i="9"/>
  <c r="N287" i="9"/>
  <c r="N301" i="9"/>
  <c r="N315" i="9"/>
  <c r="N329" i="9"/>
  <c r="N343" i="9"/>
  <c r="N359" i="9"/>
  <c r="N384" i="9"/>
  <c r="N398" i="9"/>
  <c r="N360" i="9"/>
  <c r="N413" i="9"/>
  <c r="N427" i="9"/>
  <c r="N441" i="9"/>
  <c r="N5" i="9"/>
  <c r="N21" i="9"/>
  <c r="N37" i="9"/>
  <c r="N53" i="9"/>
  <c r="N71" i="9"/>
  <c r="N98" i="9"/>
  <c r="N113" i="9"/>
  <c r="N72" i="9"/>
  <c r="N128" i="9"/>
  <c r="N143" i="9"/>
  <c r="N158" i="9"/>
  <c r="N173" i="9"/>
  <c r="N188" i="9"/>
  <c r="N203" i="9"/>
  <c r="N221" i="9"/>
  <c r="N245" i="9"/>
  <c r="N259" i="9"/>
  <c r="N222" i="9"/>
  <c r="N274" i="9"/>
  <c r="N288" i="9"/>
  <c r="N302" i="9"/>
  <c r="N316" i="9"/>
  <c r="N330" i="9"/>
  <c r="N344" i="9"/>
  <c r="N361" i="9"/>
  <c r="N385" i="9"/>
  <c r="N399" i="9"/>
  <c r="N362" i="9"/>
  <c r="N414" i="9"/>
  <c r="N428" i="9"/>
  <c r="N442" i="9"/>
  <c r="N6" i="9"/>
  <c r="N22" i="9"/>
  <c r="N38" i="9"/>
  <c r="N54" i="9"/>
  <c r="N73" i="9"/>
  <c r="N99" i="9"/>
  <c r="N114" i="9"/>
  <c r="N74" i="9"/>
  <c r="N129" i="9"/>
  <c r="N144" i="9"/>
  <c r="N159" i="9"/>
  <c r="N174" i="9"/>
  <c r="N189" i="9"/>
  <c r="N204" i="9"/>
  <c r="N223" i="9"/>
  <c r="N246" i="9"/>
  <c r="N260" i="9"/>
  <c r="N224" i="9"/>
  <c r="N275" i="9"/>
  <c r="N289" i="9"/>
  <c r="N303" i="9"/>
  <c r="N317" i="9"/>
  <c r="N331" i="9"/>
  <c r="N345" i="9"/>
  <c r="N363" i="9"/>
  <c r="N386" i="9"/>
  <c r="N400" i="9"/>
  <c r="N364" i="9"/>
  <c r="N415" i="9"/>
  <c r="N429" i="9"/>
  <c r="N443" i="9"/>
  <c r="N7" i="9"/>
  <c r="N23" i="9"/>
  <c r="N39" i="9"/>
  <c r="N468" i="9"/>
  <c r="N494" i="9"/>
  <c r="N511" i="9"/>
  <c r="N528" i="9"/>
  <c r="N553" i="9"/>
  <c r="N554" i="9"/>
  <c r="N578" i="9"/>
  <c r="N555" i="9"/>
  <c r="N603" i="9"/>
  <c r="N618" i="9"/>
  <c r="N633" i="9"/>
  <c r="N648" i="9"/>
  <c r="N663" i="9"/>
  <c r="N678" i="9"/>
  <c r="N703" i="9"/>
  <c r="N704" i="9"/>
  <c r="N728" i="9"/>
  <c r="N705" i="9"/>
  <c r="N753" i="9"/>
  <c r="N768" i="9"/>
  <c r="N783" i="9"/>
  <c r="N798" i="9"/>
  <c r="N813" i="9"/>
  <c r="N828" i="9"/>
  <c r="N853" i="9"/>
  <c r="N854" i="9"/>
  <c r="N888" i="9"/>
  <c r="N855" i="9"/>
  <c r="N889" i="9"/>
  <c r="N918" i="9"/>
  <c r="N512" i="9"/>
  <c r="N469" i="9"/>
  <c r="N495" i="9"/>
  <c r="N513" i="9"/>
  <c r="N529" i="9"/>
  <c r="N556" i="9"/>
  <c r="N557" i="9"/>
  <c r="N579" i="9"/>
  <c r="N558" i="9"/>
  <c r="N604" i="9"/>
  <c r="N619" i="9"/>
  <c r="N634" i="9"/>
  <c r="N649" i="9"/>
  <c r="N664" i="9"/>
  <c r="N679" i="9"/>
  <c r="N706" i="9"/>
  <c r="N707" i="9"/>
  <c r="N729" i="9"/>
  <c r="N708" i="9"/>
  <c r="N754" i="9"/>
  <c r="N769" i="9"/>
  <c r="N784" i="9"/>
  <c r="N799" i="9"/>
  <c r="N814" i="9"/>
  <c r="N829" i="9"/>
  <c r="N856" i="9"/>
  <c r="N857" i="9"/>
  <c r="N890" i="9"/>
  <c r="N858" i="9"/>
  <c r="N891" i="9"/>
  <c r="N919" i="9"/>
  <c r="N470" i="9"/>
  <c r="N471" i="9"/>
  <c r="N496" i="9"/>
  <c r="N514" i="9"/>
  <c r="N530" i="9"/>
  <c r="N559" i="9"/>
  <c r="N560" i="9"/>
  <c r="N580" i="9"/>
  <c r="N561" i="9"/>
  <c r="N605" i="9"/>
  <c r="N620" i="9"/>
  <c r="N635" i="9"/>
  <c r="N650" i="9"/>
  <c r="N665" i="9"/>
  <c r="N680" i="9"/>
  <c r="N709" i="9"/>
  <c r="N710" i="9"/>
  <c r="N730" i="9"/>
  <c r="N711" i="9"/>
  <c r="N755" i="9"/>
  <c r="N770" i="9"/>
  <c r="N785" i="9"/>
  <c r="N800" i="9"/>
  <c r="N815" i="9"/>
  <c r="N830" i="9"/>
  <c r="N859" i="9"/>
  <c r="N860" i="9"/>
  <c r="N892" i="9"/>
  <c r="N861" i="9"/>
  <c r="N893" i="9"/>
  <c r="N920" i="9"/>
  <c r="N472" i="9"/>
  <c r="N473" i="9"/>
  <c r="N497" i="9"/>
  <c r="N515" i="9"/>
  <c r="N531" i="9"/>
  <c r="N562" i="9"/>
  <c r="N563" i="9"/>
  <c r="N581" i="9"/>
  <c r="N564" i="9"/>
  <c r="N606" i="9"/>
  <c r="N621" i="9"/>
  <c r="N636" i="9"/>
  <c r="N651" i="9"/>
  <c r="N666" i="9"/>
  <c r="N681" i="9"/>
  <c r="N712" i="9"/>
  <c r="N713" i="9"/>
  <c r="N731" i="9"/>
  <c r="N714" i="9"/>
  <c r="N756" i="9"/>
  <c r="N771" i="9"/>
  <c r="N786" i="9"/>
  <c r="N801" i="9"/>
  <c r="N816" i="9"/>
  <c r="N831" i="9"/>
  <c r="N862" i="9"/>
  <c r="N863" i="9"/>
  <c r="N894" i="9"/>
  <c r="N864" i="9"/>
  <c r="N895" i="9"/>
  <c r="N921" i="9"/>
  <c r="N474" i="9"/>
  <c r="N475" i="9"/>
  <c r="N498" i="9"/>
  <c r="N516" i="9"/>
  <c r="N532" i="9"/>
  <c r="N565" i="9"/>
  <c r="N566" i="9"/>
  <c r="N582" i="9"/>
  <c r="N567" i="9"/>
  <c r="N607" i="9"/>
  <c r="N622" i="9"/>
  <c r="N637" i="9"/>
  <c r="N652" i="9"/>
  <c r="N667" i="9"/>
  <c r="N682" i="9"/>
  <c r="N715" i="9"/>
  <c r="N716" i="9"/>
  <c r="N732" i="9"/>
  <c r="N717" i="9"/>
  <c r="N757" i="9"/>
  <c r="N772" i="9"/>
  <c r="N787" i="9"/>
  <c r="N802" i="9"/>
  <c r="N817" i="9"/>
  <c r="N832" i="9"/>
  <c r="N865" i="9"/>
  <c r="N866" i="9"/>
  <c r="N896" i="9"/>
  <c r="N867" i="9"/>
  <c r="N897" i="9"/>
  <c r="N922" i="9"/>
  <c r="N476" i="9"/>
  <c r="N477" i="9"/>
  <c r="N499" i="9"/>
  <c r="N517" i="9"/>
  <c r="N934" i="9"/>
  <c r="N952" i="9"/>
  <c r="N968" i="9"/>
  <c r="N987" i="9"/>
  <c r="N1025" i="9"/>
  <c r="N1026" i="9"/>
  <c r="N1027" i="9"/>
  <c r="N1028" i="9"/>
  <c r="N1029" i="9"/>
  <c r="N1077" i="9"/>
  <c r="N1092" i="9"/>
  <c r="N1107" i="9"/>
  <c r="N1122" i="9"/>
  <c r="N1136" i="9"/>
  <c r="N1171" i="9"/>
  <c r="N1172" i="9"/>
  <c r="N1173" i="9"/>
  <c r="N1174" i="9"/>
  <c r="N1175" i="9"/>
  <c r="N1220" i="9"/>
  <c r="N1234" i="9"/>
  <c r="N1248" i="9"/>
  <c r="N1262" i="9"/>
  <c r="N1276" i="9"/>
  <c r="N1312" i="9"/>
  <c r="N1313" i="9"/>
  <c r="N1314" i="9"/>
  <c r="N1315" i="9"/>
  <c r="N1316" i="9"/>
  <c r="N1357" i="9"/>
  <c r="N969" i="9"/>
  <c r="N935" i="9"/>
  <c r="N953" i="9"/>
  <c r="N970" i="9"/>
  <c r="N988" i="9"/>
  <c r="N1030" i="9"/>
  <c r="N1031" i="9"/>
  <c r="N1032" i="9"/>
  <c r="N1033" i="9"/>
  <c r="N1034" i="9"/>
  <c r="N1078" i="9"/>
  <c r="N1093" i="9"/>
  <c r="N1108" i="9"/>
  <c r="N1123" i="9"/>
  <c r="N1137" i="9"/>
  <c r="N1176" i="9"/>
  <c r="N1177" i="9"/>
  <c r="N1178" i="9"/>
  <c r="N1179" i="9"/>
  <c r="N1180" i="9"/>
  <c r="N1221" i="9"/>
  <c r="N1235" i="9"/>
  <c r="N1249" i="9"/>
  <c r="N1263" i="9"/>
  <c r="N1277" i="9"/>
  <c r="N1317" i="9"/>
  <c r="N1318" i="9"/>
  <c r="N1319" i="9"/>
  <c r="N1320" i="9"/>
  <c r="N1321" i="9"/>
  <c r="N1358" i="9"/>
  <c r="N936" i="9"/>
  <c r="N937" i="9"/>
  <c r="N954" i="9"/>
  <c r="N971" i="9"/>
  <c r="N989" i="9"/>
  <c r="N1035" i="9"/>
  <c r="N1036" i="9"/>
  <c r="N1037" i="9"/>
  <c r="N1038" i="9"/>
  <c r="N1039" i="9"/>
  <c r="N1079" i="9"/>
  <c r="N1094" i="9"/>
  <c r="N1109" i="9"/>
  <c r="N1124" i="9"/>
  <c r="N1138" i="9"/>
  <c r="N1181" i="9"/>
  <c r="N1182" i="9"/>
  <c r="N1183" i="9"/>
  <c r="N1184" i="9"/>
  <c r="N1185" i="9"/>
  <c r="N1222" i="9"/>
  <c r="N1236" i="9"/>
  <c r="N1250" i="9"/>
  <c r="N1264" i="9"/>
  <c r="N1278" i="9"/>
  <c r="N1322" i="9"/>
  <c r="N1323" i="9"/>
  <c r="N1324" i="9"/>
  <c r="N1325" i="9"/>
  <c r="N1326" i="9"/>
  <c r="N1359" i="9"/>
  <c r="N972" i="9"/>
  <c r="N938" i="9"/>
  <c r="N955" i="9"/>
  <c r="N973" i="9"/>
  <c r="N990" i="9"/>
  <c r="N1040" i="9"/>
  <c r="N1041" i="9"/>
  <c r="N1042" i="9"/>
  <c r="N1043" i="9"/>
  <c r="N1044" i="9"/>
  <c r="N1080" i="9"/>
  <c r="N1095" i="9"/>
  <c r="N1110" i="9"/>
  <c r="N1125" i="9"/>
  <c r="N1139" i="9"/>
  <c r="N1186" i="9"/>
  <c r="N1187" i="9"/>
  <c r="N1188" i="9"/>
  <c r="N1189" i="9"/>
  <c r="N1190" i="9"/>
  <c r="N1223" i="9"/>
  <c r="N1237" i="9"/>
  <c r="N1251" i="9"/>
  <c r="N1265" i="9"/>
  <c r="N1279" i="9"/>
  <c r="N1327" i="9"/>
  <c r="N1328" i="9"/>
  <c r="N1329" i="9"/>
  <c r="N1330" i="9"/>
  <c r="N1331" i="9"/>
  <c r="N1360" i="9"/>
  <c r="N974" i="9"/>
  <c r="N939" i="9"/>
  <c r="N956" i="9"/>
  <c r="N975" i="9"/>
  <c r="N991" i="9"/>
  <c r="N1045" i="9"/>
  <c r="N1046" i="9"/>
  <c r="N1047" i="9"/>
  <c r="N1048" i="9"/>
  <c r="N1049" i="9"/>
  <c r="N1081" i="9"/>
  <c r="N1096" i="9"/>
  <c r="N1111" i="9"/>
  <c r="N1126" i="9"/>
  <c r="N1140" i="9"/>
  <c r="N1191" i="9"/>
  <c r="N1192" i="9"/>
  <c r="N1193" i="9"/>
  <c r="N1194" i="9"/>
  <c r="N1195" i="9"/>
  <c r="N1224" i="9"/>
  <c r="N1238" i="9"/>
  <c r="N1252" i="9"/>
  <c r="N1266" i="9"/>
  <c r="N1280" i="9"/>
  <c r="N1332" i="9"/>
  <c r="N1333" i="9"/>
  <c r="N1334" i="9"/>
  <c r="N1335" i="9"/>
  <c r="N1336" i="9"/>
  <c r="N1361" i="9"/>
  <c r="N940" i="9"/>
  <c r="N941" i="9"/>
  <c r="N957" i="9"/>
  <c r="N976" i="9"/>
  <c r="N8" i="9"/>
  <c r="N24" i="9"/>
  <c r="N40" i="9"/>
  <c r="N55" i="9"/>
  <c r="N75" i="9"/>
  <c r="N100" i="9"/>
  <c r="N115" i="9"/>
  <c r="N76" i="9"/>
  <c r="N130" i="9"/>
  <c r="N145" i="9"/>
  <c r="N160" i="9"/>
  <c r="N175" i="9"/>
  <c r="N190" i="9"/>
  <c r="N205" i="9"/>
  <c r="N225" i="9"/>
  <c r="N247" i="9"/>
  <c r="N261" i="9"/>
  <c r="N226" i="9"/>
  <c r="N276" i="9"/>
  <c r="N290" i="9"/>
  <c r="N304" i="9"/>
  <c r="N318" i="9"/>
  <c r="N332" i="9"/>
  <c r="N346" i="9"/>
  <c r="N365" i="9"/>
  <c r="N387" i="9"/>
  <c r="N401" i="9"/>
  <c r="N366" i="9"/>
  <c r="N416" i="9"/>
  <c r="N430" i="9"/>
  <c r="N444" i="9"/>
  <c r="N25" i="9"/>
  <c r="N41" i="9"/>
  <c r="N56" i="9"/>
  <c r="N77" i="9"/>
  <c r="N101" i="9"/>
  <c r="N116" i="9"/>
  <c r="N78" i="9"/>
  <c r="N131" i="9"/>
  <c r="N146" i="9"/>
  <c r="N161" i="9"/>
  <c r="N176" i="9"/>
  <c r="N191" i="9"/>
  <c r="N206" i="9"/>
  <c r="N227" i="9"/>
  <c r="N248" i="9"/>
  <c r="N262" i="9"/>
  <c r="N228" i="9"/>
  <c r="N277" i="9"/>
  <c r="N291" i="9"/>
  <c r="N305" i="9"/>
  <c r="N319" i="9"/>
  <c r="N333" i="9"/>
  <c r="N347" i="9"/>
  <c r="N367" i="9"/>
  <c r="N388" i="9"/>
  <c r="N402" i="9"/>
  <c r="N368" i="9"/>
  <c r="N417" i="9"/>
  <c r="N431" i="9"/>
  <c r="N445" i="9"/>
  <c r="N10" i="9"/>
  <c r="N26" i="9"/>
  <c r="N42" i="9"/>
  <c r="N57" i="9"/>
  <c r="N79" i="9"/>
  <c r="N102" i="9"/>
  <c r="N117" i="9"/>
  <c r="N80" i="9"/>
  <c r="N132" i="9"/>
  <c r="N147" i="9"/>
  <c r="N162" i="9"/>
  <c r="N177" i="9"/>
  <c r="N192" i="9"/>
  <c r="N207" i="9"/>
  <c r="N229" i="9"/>
  <c r="N249" i="9"/>
  <c r="N263" i="9"/>
  <c r="N230" i="9"/>
  <c r="N278" i="9"/>
  <c r="N292" i="9"/>
  <c r="N306" i="9"/>
  <c r="N320" i="9"/>
  <c r="N334" i="9"/>
  <c r="N348" i="9"/>
  <c r="N369" i="9"/>
  <c r="N389" i="9"/>
  <c r="N403" i="9"/>
  <c r="N370" i="9"/>
  <c r="N418" i="9"/>
  <c r="N432" i="9"/>
  <c r="N446" i="9"/>
  <c r="N11" i="9"/>
  <c r="N27" i="9"/>
  <c r="N43" i="9"/>
  <c r="N58" i="9"/>
  <c r="N81" i="9"/>
  <c r="N103" i="9"/>
  <c r="N118" i="9"/>
  <c r="N82" i="9"/>
  <c r="N133" i="9"/>
  <c r="N148" i="9"/>
  <c r="N163" i="9"/>
  <c r="N178" i="9"/>
  <c r="N193" i="9"/>
  <c r="N208" i="9"/>
  <c r="N231" i="9"/>
  <c r="N250" i="9"/>
  <c r="N264" i="9"/>
  <c r="N232" i="9"/>
  <c r="N279" i="9"/>
  <c r="N293" i="9"/>
  <c r="N307" i="9"/>
  <c r="N321" i="9"/>
  <c r="N335" i="9"/>
  <c r="N349" i="9"/>
  <c r="N371" i="9"/>
  <c r="N390" i="9"/>
  <c r="N404" i="9"/>
  <c r="N372" i="9"/>
  <c r="N419" i="9"/>
  <c r="N433" i="9"/>
  <c r="N447" i="9"/>
  <c r="N12" i="9"/>
  <c r="N28" i="9"/>
  <c r="N44" i="9"/>
  <c r="N59" i="9"/>
  <c r="N83" i="9"/>
  <c r="N104" i="9"/>
  <c r="N119" i="9"/>
  <c r="N84" i="9"/>
  <c r="N134" i="9"/>
  <c r="N149" i="9"/>
  <c r="N164" i="9"/>
  <c r="N179" i="9"/>
  <c r="N194" i="9"/>
  <c r="N209" i="9"/>
  <c r="N13" i="9"/>
  <c r="N29" i="9"/>
  <c r="N45" i="9"/>
  <c r="N60" i="9"/>
  <c r="N85" i="9"/>
  <c r="N105" i="9"/>
  <c r="N120" i="9"/>
  <c r="N86" i="9"/>
  <c r="N135" i="9"/>
  <c r="N150" i="9"/>
  <c r="N165" i="9"/>
  <c r="N180" i="9"/>
  <c r="N195" i="9"/>
  <c r="N210" i="9"/>
  <c r="N233" i="9"/>
  <c r="N251" i="9"/>
  <c r="N265" i="9"/>
  <c r="N234" i="9"/>
  <c r="N280" i="9"/>
  <c r="N294" i="9"/>
  <c r="N308" i="9"/>
  <c r="N322" i="9"/>
  <c r="N336" i="9"/>
  <c r="N350" i="9"/>
  <c r="N373" i="9"/>
  <c r="N391" i="9"/>
  <c r="N405" i="9"/>
  <c r="N374" i="9"/>
  <c r="N420" i="9"/>
  <c r="N434" i="9"/>
  <c r="N448" i="9"/>
  <c r="N14" i="9"/>
  <c r="N30" i="9"/>
  <c r="N46" i="9"/>
  <c r="N61" i="9"/>
  <c r="N87" i="9"/>
  <c r="N106" i="9"/>
  <c r="N121" i="9"/>
  <c r="N88" i="9"/>
  <c r="N136" i="9"/>
  <c r="N151" i="9"/>
  <c r="N166" i="9"/>
  <c r="N181" i="9"/>
  <c r="N196" i="9"/>
  <c r="N211" i="9"/>
  <c r="N235" i="9"/>
  <c r="N252" i="9"/>
  <c r="N266" i="9"/>
  <c r="N236" i="9"/>
  <c r="N281" i="9"/>
  <c r="N295" i="9"/>
  <c r="N309" i="9"/>
  <c r="N323" i="9"/>
  <c r="N337" i="9"/>
  <c r="N351" i="9"/>
  <c r="N375" i="9"/>
  <c r="N392" i="9"/>
  <c r="N406" i="9"/>
  <c r="N376" i="9"/>
  <c r="N421" i="9"/>
  <c r="N435" i="9"/>
  <c r="N449" i="9"/>
  <c r="N15" i="9"/>
  <c r="N31" i="9"/>
  <c r="N47" i="9"/>
  <c r="N62" i="9"/>
  <c r="N89" i="9"/>
  <c r="N107" i="9"/>
  <c r="N122" i="9"/>
  <c r="N90" i="9"/>
  <c r="N137" i="9"/>
  <c r="N152" i="9"/>
  <c r="N167" i="9"/>
  <c r="N182" i="9"/>
  <c r="N197" i="9"/>
  <c r="N212" i="9"/>
  <c r="N237" i="9"/>
  <c r="N253" i="9"/>
  <c r="N267" i="9"/>
  <c r="N238" i="9"/>
  <c r="N282" i="9"/>
  <c r="N296" i="9"/>
  <c r="N310" i="9"/>
  <c r="N324" i="9"/>
  <c r="N338" i="9"/>
  <c r="N352" i="9"/>
  <c r="N377" i="9"/>
  <c r="N393" i="9"/>
  <c r="N407" i="9"/>
  <c r="N378" i="9"/>
  <c r="N422" i="9"/>
  <c r="N436" i="9"/>
  <c r="N450" i="9"/>
  <c r="N16" i="9"/>
  <c r="N32" i="9"/>
  <c r="N48" i="9"/>
  <c r="N63" i="9"/>
  <c r="N91" i="9"/>
  <c r="N108" i="9"/>
  <c r="N123" i="9"/>
  <c r="N92" i="9"/>
  <c r="N138" i="9"/>
  <c r="N153" i="9"/>
  <c r="N168" i="9"/>
  <c r="N183" i="9"/>
  <c r="N198" i="9"/>
  <c r="N213" i="9"/>
  <c r="N239" i="9"/>
  <c r="N254" i="9"/>
  <c r="N268" i="9"/>
  <c r="N240" i="9"/>
  <c r="N283" i="9"/>
  <c r="N297" i="9"/>
  <c r="N311" i="9"/>
  <c r="N325" i="9"/>
  <c r="N339" i="9"/>
  <c r="N353" i="9"/>
  <c r="N379" i="9"/>
  <c r="N394" i="9"/>
  <c r="N408" i="9"/>
  <c r="N380" i="9"/>
  <c r="N423" i="9"/>
  <c r="N437" i="9"/>
  <c r="N451" i="9"/>
  <c r="N17" i="9"/>
  <c r="N33" i="9"/>
  <c r="N49" i="9"/>
  <c r="N64" i="9"/>
  <c r="N93" i="9"/>
  <c r="N109" i="9"/>
  <c r="N124" i="9"/>
  <c r="N94" i="9"/>
  <c r="N139" i="9"/>
  <c r="N154" i="9"/>
  <c r="N169" i="9"/>
  <c r="N184" i="9"/>
  <c r="N199" i="9"/>
  <c r="N214" i="9"/>
  <c r="N241" i="9"/>
  <c r="N255" i="9"/>
  <c r="N269" i="9"/>
  <c r="N270" i="9"/>
  <c r="N284" i="9"/>
  <c r="N298" i="9"/>
  <c r="N312" i="9"/>
  <c r="N326" i="9"/>
  <c r="N340" i="9"/>
  <c r="N354" i="9"/>
  <c r="N381" i="9"/>
  <c r="N395" i="9"/>
  <c r="N409" i="9"/>
  <c r="N410" i="9"/>
  <c r="N424" i="9"/>
  <c r="N438" i="9"/>
  <c r="N452" i="9"/>
  <c r="N478" i="9"/>
  <c r="N500" i="9"/>
  <c r="M453" i="9"/>
  <c r="M479" i="9"/>
  <c r="O479" i="9" s="1"/>
  <c r="M501" i="9"/>
  <c r="M518" i="9"/>
  <c r="M533" i="9"/>
  <c r="M543" i="9"/>
  <c r="M568" i="9"/>
  <c r="M583" i="9"/>
  <c r="O583" i="9" s="1"/>
  <c r="M593" i="9"/>
  <c r="M608" i="9"/>
  <c r="M623" i="9"/>
  <c r="M638" i="9"/>
  <c r="M653" i="9"/>
  <c r="M668" i="9"/>
  <c r="O668" i="9" s="1"/>
  <c r="M683" i="9"/>
  <c r="M693" i="9"/>
  <c r="M718" i="9"/>
  <c r="M733" i="9"/>
  <c r="M743" i="9"/>
  <c r="M758" i="9"/>
  <c r="O758" i="9" s="1"/>
  <c r="M773" i="9"/>
  <c r="M788" i="9"/>
  <c r="M803" i="9"/>
  <c r="M818" i="9"/>
  <c r="M833" i="9"/>
  <c r="M843" i="9"/>
  <c r="O843" i="9" s="1"/>
  <c r="M868" i="9"/>
  <c r="M898" i="9"/>
  <c r="M869" i="9"/>
  <c r="M899" i="9"/>
  <c r="M923" i="9"/>
  <c r="M942" i="9"/>
  <c r="O942" i="9" s="1"/>
  <c r="M958" i="9"/>
  <c r="M977" i="9"/>
  <c r="M992" i="9"/>
  <c r="M1002" i="9"/>
  <c r="M1012" i="9"/>
  <c r="M1050" i="9"/>
  <c r="O1050" i="9" s="1"/>
  <c r="M1060" i="9"/>
  <c r="M1067" i="9"/>
  <c r="M1082" i="9"/>
  <c r="M1097" i="9"/>
  <c r="M1112" i="9"/>
  <c r="M1127" i="9"/>
  <c r="O1127" i="9" s="1"/>
  <c r="M1141" i="9"/>
  <c r="M1150" i="9"/>
  <c r="M1159" i="9"/>
  <c r="M1196" i="9"/>
  <c r="M1205" i="9"/>
  <c r="M1211" i="9"/>
  <c r="O1211" i="9" s="1"/>
  <c r="M1225" i="9"/>
  <c r="M1239" i="9"/>
  <c r="M1253" i="9"/>
  <c r="M1267" i="9"/>
  <c r="M1281" i="9"/>
  <c r="M1291" i="9"/>
  <c r="O1291" i="9" s="1"/>
  <c r="M1300" i="9"/>
  <c r="M1337" i="9"/>
  <c r="M1346" i="9"/>
  <c r="M1352" i="9"/>
  <c r="M1362" i="9"/>
  <c r="M454" i="9"/>
  <c r="O454" i="9" s="1"/>
  <c r="M480" i="9"/>
  <c r="M455" i="9"/>
  <c r="M481" i="9"/>
  <c r="M502" i="9"/>
  <c r="M519" i="9"/>
  <c r="M534" i="9"/>
  <c r="O534" i="9" s="1"/>
  <c r="M544" i="9"/>
  <c r="M569" i="9"/>
  <c r="M584" i="9"/>
  <c r="M594" i="9"/>
  <c r="M609" i="9"/>
  <c r="M624" i="9"/>
  <c r="O624" i="9" s="1"/>
  <c r="M639" i="9"/>
  <c r="M654" i="9"/>
  <c r="M669" i="9"/>
  <c r="M684" i="9"/>
  <c r="M694" i="9"/>
  <c r="M719" i="9"/>
  <c r="O719" i="9" s="1"/>
  <c r="M734" i="9"/>
  <c r="M744" i="9"/>
  <c r="M759" i="9"/>
  <c r="M774" i="9"/>
  <c r="M789" i="9"/>
  <c r="M804" i="9"/>
  <c r="O804" i="9" s="1"/>
  <c r="M819" i="9"/>
  <c r="M834" i="9"/>
  <c r="M844" i="9"/>
  <c r="M870" i="9"/>
  <c r="M900" i="9"/>
  <c r="M871" i="9"/>
  <c r="O871" i="9" s="1"/>
  <c r="M901" i="9"/>
  <c r="M924" i="9"/>
  <c r="M943" i="9"/>
  <c r="M959" i="9"/>
  <c r="M978" i="9"/>
  <c r="M993" i="9"/>
  <c r="O993" i="9" s="1"/>
  <c r="M1003" i="9"/>
  <c r="M1013" i="9"/>
  <c r="M1051" i="9"/>
  <c r="M1061" i="9"/>
  <c r="M1068" i="9"/>
  <c r="M1083" i="9"/>
  <c r="O1083" i="9" s="1"/>
  <c r="M1098" i="9"/>
  <c r="M1113" i="9"/>
  <c r="M1128" i="9"/>
  <c r="M1142" i="9"/>
  <c r="M1151" i="9"/>
  <c r="M1160" i="9"/>
  <c r="O1160" i="9" s="1"/>
  <c r="M1197" i="9"/>
  <c r="M1206" i="9"/>
  <c r="M1212" i="9"/>
  <c r="M1226" i="9"/>
  <c r="M1240" i="9"/>
  <c r="M1254" i="9"/>
  <c r="O1254" i="9" s="1"/>
  <c r="M1268" i="9"/>
  <c r="M1282" i="9"/>
  <c r="M1292" i="9"/>
  <c r="M1301" i="9"/>
  <c r="M1338" i="9"/>
  <c r="M1347" i="9"/>
  <c r="O1347" i="9" s="1"/>
  <c r="M456" i="9"/>
  <c r="M482" i="9"/>
  <c r="M503" i="9"/>
  <c r="M520" i="9"/>
  <c r="M535" i="9"/>
  <c r="M545" i="9"/>
  <c r="O545" i="9" s="1"/>
  <c r="M570" i="9"/>
  <c r="M585" i="9"/>
  <c r="M595" i="9"/>
  <c r="M610" i="9"/>
  <c r="M625" i="9"/>
  <c r="M640" i="9"/>
  <c r="O640" i="9" s="1"/>
  <c r="M655" i="9"/>
  <c r="M670" i="9"/>
  <c r="M685" i="9"/>
  <c r="M695" i="9"/>
  <c r="M720" i="9"/>
  <c r="M735" i="9"/>
  <c r="O735" i="9" s="1"/>
  <c r="M745" i="9"/>
  <c r="M760" i="9"/>
  <c r="M775" i="9"/>
  <c r="M790" i="9"/>
  <c r="M805" i="9"/>
  <c r="M820" i="9"/>
  <c r="O820" i="9" s="1"/>
  <c r="M835" i="9"/>
  <c r="M845" i="9"/>
  <c r="M872" i="9"/>
  <c r="M902" i="9"/>
  <c r="M873" i="9"/>
  <c r="M903" i="9"/>
  <c r="O903" i="9" s="1"/>
  <c r="M925" i="9"/>
  <c r="M944" i="9"/>
  <c r="M960" i="9"/>
  <c r="M979" i="9"/>
  <c r="M994" i="9"/>
  <c r="M1004" i="9"/>
  <c r="O1004" i="9" s="1"/>
  <c r="M1014" i="9"/>
  <c r="M1052" i="9"/>
  <c r="M1062" i="9"/>
  <c r="M1069" i="9"/>
  <c r="M1084" i="9"/>
  <c r="M1099" i="9"/>
  <c r="O1099" i="9" s="1"/>
  <c r="M1114" i="9"/>
  <c r="M1129" i="9"/>
  <c r="M1143" i="9"/>
  <c r="M1152" i="9"/>
  <c r="M1161" i="9"/>
  <c r="M1198" i="9"/>
  <c r="O1198" i="9" s="1"/>
  <c r="M1207" i="9"/>
  <c r="M1213" i="9"/>
  <c r="M1227" i="9"/>
  <c r="M1241" i="9"/>
  <c r="M1255" i="9"/>
  <c r="M1269" i="9"/>
  <c r="O1269" i="9" s="1"/>
  <c r="M1283" i="9"/>
  <c r="M1293" i="9"/>
  <c r="M1302" i="9"/>
  <c r="M1339" i="9"/>
  <c r="M1348" i="9"/>
  <c r="M1353" i="9"/>
  <c r="O1353" i="9" s="1"/>
  <c r="M1363" i="9"/>
  <c r="M457" i="9"/>
  <c r="M483" i="9"/>
  <c r="M458" i="9"/>
  <c r="M484" i="9"/>
  <c r="M504" i="9"/>
  <c r="O504" i="9" s="1"/>
  <c r="M521" i="9"/>
  <c r="M536" i="9"/>
  <c r="M546" i="9"/>
  <c r="M571" i="9"/>
  <c r="M586" i="9"/>
  <c r="M596" i="9"/>
  <c r="O596" i="9" s="1"/>
  <c r="M611" i="9"/>
  <c r="M626" i="9"/>
  <c r="M641" i="9"/>
  <c r="M656" i="9"/>
  <c r="M671" i="9"/>
  <c r="M686" i="9"/>
  <c r="O686" i="9" s="1"/>
  <c r="M696" i="9"/>
  <c r="M721" i="9"/>
  <c r="M736" i="9"/>
  <c r="M746" i="9"/>
  <c r="M761" i="9"/>
  <c r="M776" i="9"/>
  <c r="O776" i="9" s="1"/>
  <c r="M791" i="9"/>
  <c r="M806" i="9"/>
  <c r="M821" i="9"/>
  <c r="M836" i="9"/>
  <c r="M846" i="9"/>
  <c r="M874" i="9"/>
  <c r="O874" i="9" s="1"/>
  <c r="M904" i="9"/>
  <c r="M875" i="9"/>
  <c r="M905" i="9"/>
  <c r="M926" i="9"/>
  <c r="M945" i="9"/>
  <c r="M961" i="9"/>
  <c r="O961" i="9" s="1"/>
  <c r="M980" i="9"/>
  <c r="M995" i="9"/>
  <c r="M1005" i="9"/>
  <c r="M1015" i="9"/>
  <c r="M1053" i="9"/>
  <c r="M1063" i="9"/>
  <c r="O1063" i="9" s="1"/>
  <c r="M1070" i="9"/>
  <c r="M1085" i="9"/>
  <c r="M1100" i="9"/>
  <c r="M1115" i="9"/>
  <c r="M1130" i="9"/>
  <c r="M1144" i="9"/>
  <c r="O1144" i="9" s="1"/>
  <c r="M1153" i="9"/>
  <c r="M1162" i="9"/>
  <c r="M1199" i="9"/>
  <c r="M1208" i="9"/>
  <c r="M1214" i="9"/>
  <c r="M1228" i="9"/>
  <c r="O1228" i="9" s="1"/>
  <c r="M1242" i="9"/>
  <c r="M1256" i="9"/>
  <c r="M1270" i="9"/>
  <c r="M1284" i="9"/>
  <c r="M1294" i="9"/>
  <c r="M1303" i="9"/>
  <c r="O1303" i="9" s="1"/>
  <c r="M1340" i="9"/>
  <c r="M1349" i="9"/>
  <c r="M459" i="9"/>
  <c r="M485" i="9"/>
  <c r="M505" i="9"/>
  <c r="M522" i="9"/>
  <c r="O522" i="9" s="1"/>
  <c r="M537" i="9"/>
  <c r="M547" i="9"/>
  <c r="M572" i="9"/>
  <c r="M587" i="9"/>
  <c r="M597" i="9"/>
  <c r="M612" i="9"/>
  <c r="O612" i="9" s="1"/>
  <c r="M627" i="9"/>
  <c r="M642" i="9"/>
  <c r="M657" i="9"/>
  <c r="M672" i="9"/>
  <c r="M687" i="9"/>
  <c r="M697" i="9"/>
  <c r="O697" i="9" s="1"/>
  <c r="M722" i="9"/>
  <c r="M737" i="9"/>
  <c r="M747" i="9"/>
  <c r="M762" i="9"/>
  <c r="M777" i="9"/>
  <c r="M792" i="9"/>
  <c r="O792" i="9" s="1"/>
  <c r="M807" i="9"/>
  <c r="M822" i="9"/>
  <c r="M837" i="9"/>
  <c r="M847" i="9"/>
  <c r="M876" i="9"/>
  <c r="M906" i="9"/>
  <c r="O906" i="9" s="1"/>
  <c r="M877" i="9"/>
  <c r="M907" i="9"/>
  <c r="M927" i="9"/>
  <c r="M946" i="9"/>
  <c r="M962" i="9"/>
  <c r="M981" i="9"/>
  <c r="O981" i="9" s="1"/>
  <c r="M996" i="9"/>
  <c r="M1006" i="9"/>
  <c r="M1016" i="9"/>
  <c r="M1054" i="9"/>
  <c r="M1064" i="9"/>
  <c r="M1071" i="9"/>
  <c r="O1071" i="9" s="1"/>
  <c r="M1086" i="9"/>
  <c r="M1101" i="9"/>
  <c r="M1116" i="9"/>
  <c r="M1131" i="9"/>
  <c r="M1145" i="9"/>
  <c r="M1154" i="9"/>
  <c r="O1154" i="9" s="1"/>
  <c r="M1163" i="9"/>
  <c r="M1200" i="9"/>
  <c r="M1209" i="9"/>
  <c r="M1215" i="9"/>
  <c r="M1229" i="9"/>
  <c r="M1243" i="9"/>
  <c r="O1243" i="9" s="1"/>
  <c r="M1257" i="9"/>
  <c r="M1271" i="9"/>
  <c r="M1285" i="9"/>
  <c r="M1295" i="9"/>
  <c r="M1304" i="9"/>
  <c r="M1341" i="9"/>
  <c r="O1341" i="9" s="1"/>
  <c r="M1350" i="9"/>
  <c r="M1354" i="9"/>
  <c r="M1364" i="9"/>
  <c r="M460" i="9"/>
  <c r="M486" i="9"/>
  <c r="M461" i="9"/>
  <c r="O461" i="9" s="1"/>
  <c r="M487" i="9"/>
  <c r="M506" i="9"/>
  <c r="M523" i="9"/>
  <c r="M538" i="9"/>
  <c r="M548" i="9"/>
  <c r="M573" i="9"/>
  <c r="O573" i="9" s="1"/>
  <c r="M588" i="9"/>
  <c r="M598" i="9"/>
  <c r="M613" i="9"/>
  <c r="M628" i="9"/>
  <c r="M643" i="9"/>
  <c r="M658" i="9"/>
  <c r="O658" i="9" s="1"/>
  <c r="M673" i="9"/>
  <c r="M688" i="9"/>
  <c r="M698" i="9"/>
  <c r="M723" i="9"/>
  <c r="M738" i="9"/>
  <c r="M748" i="9"/>
  <c r="O748" i="9" s="1"/>
  <c r="M763" i="9"/>
  <c r="M778" i="9"/>
  <c r="M793" i="9"/>
  <c r="M808" i="9"/>
  <c r="M823" i="9"/>
  <c r="M838" i="9"/>
  <c r="O838" i="9" s="1"/>
  <c r="M848" i="9"/>
  <c r="M878" i="9"/>
  <c r="M908" i="9"/>
  <c r="M879" i="9"/>
  <c r="M909" i="9"/>
  <c r="M928" i="9"/>
  <c r="O928" i="9" s="1"/>
  <c r="M947" i="9"/>
  <c r="M963" i="9"/>
  <c r="M982" i="9"/>
  <c r="M997" i="9"/>
  <c r="M1007" i="9"/>
  <c r="M1017" i="9"/>
  <c r="O1017" i="9" s="1"/>
  <c r="M1055" i="9"/>
  <c r="M1018" i="9"/>
  <c r="M1072" i="9"/>
  <c r="M1087" i="9"/>
  <c r="M1102" i="9"/>
  <c r="M1117" i="9"/>
  <c r="O1117" i="9" s="1"/>
  <c r="M1132" i="9"/>
  <c r="M1146" i="9"/>
  <c r="M1155" i="9"/>
  <c r="M1164" i="9"/>
  <c r="M1201" i="9"/>
  <c r="M1165" i="9"/>
  <c r="O1165" i="9" s="1"/>
  <c r="M1216" i="9"/>
  <c r="M1230" i="9"/>
  <c r="O1230" i="9" s="1"/>
  <c r="M1244" i="9"/>
  <c r="M1258" i="9"/>
  <c r="M1272" i="9"/>
  <c r="M1286" i="9"/>
  <c r="O1286" i="9" s="1"/>
  <c r="M1296" i="9"/>
  <c r="M1305" i="9"/>
  <c r="O1305" i="9" s="1"/>
  <c r="M1342" i="9"/>
  <c r="M1306" i="9"/>
  <c r="M462" i="9"/>
  <c r="M488" i="9"/>
  <c r="O488" i="9" s="1"/>
  <c r="M507" i="9"/>
  <c r="M524" i="9"/>
  <c r="O524" i="9" s="1"/>
  <c r="M539" i="9"/>
  <c r="M549" i="9"/>
  <c r="M574" i="9"/>
  <c r="M589" i="9"/>
  <c r="O589" i="9" s="1"/>
  <c r="M599" i="9"/>
  <c r="M614" i="9"/>
  <c r="O614" i="9" s="1"/>
  <c r="M629" i="9"/>
  <c r="M644" i="9"/>
  <c r="M659" i="9"/>
  <c r="M674" i="9"/>
  <c r="O674" i="9" s="1"/>
  <c r="M689" i="9"/>
  <c r="M699" i="9"/>
  <c r="O699" i="9" s="1"/>
  <c r="M724" i="9"/>
  <c r="M739" i="9"/>
  <c r="M749" i="9"/>
  <c r="M764" i="9"/>
  <c r="O764" i="9" s="1"/>
  <c r="M779" i="9"/>
  <c r="M794" i="9"/>
  <c r="O794" i="9" s="1"/>
  <c r="M809" i="9"/>
  <c r="M824" i="9"/>
  <c r="M839" i="9"/>
  <c r="M849" i="9"/>
  <c r="O849" i="9" s="1"/>
  <c r="M880" i="9"/>
  <c r="M910" i="9"/>
  <c r="O910" i="9" s="1"/>
  <c r="M881" i="9"/>
  <c r="M911" i="9"/>
  <c r="M929" i="9"/>
  <c r="M948" i="9"/>
  <c r="O948" i="9" s="1"/>
  <c r="M964" i="9"/>
  <c r="M983" i="9"/>
  <c r="O983" i="9" s="1"/>
  <c r="M998" i="9"/>
  <c r="M1008" i="9"/>
  <c r="M1019" i="9"/>
  <c r="M1056" i="9"/>
  <c r="O1056" i="9" s="1"/>
  <c r="M1020" i="9"/>
  <c r="M1073" i="9"/>
  <c r="O1073" i="9" s="1"/>
  <c r="M1088" i="9"/>
  <c r="M1103" i="9"/>
  <c r="M1118" i="9"/>
  <c r="M1133" i="9"/>
  <c r="O1133" i="9" s="1"/>
  <c r="M1147" i="9"/>
  <c r="M1156" i="9"/>
  <c r="O1156" i="9" s="1"/>
  <c r="M1166" i="9"/>
  <c r="M1202" i="9"/>
  <c r="M1167" i="9"/>
  <c r="M1217" i="9"/>
  <c r="O1217" i="9" s="1"/>
  <c r="M1231" i="9"/>
  <c r="M1245" i="9"/>
  <c r="O1245" i="9" s="1"/>
  <c r="M1259" i="9"/>
  <c r="M1273" i="9"/>
  <c r="M1287" i="9"/>
  <c r="M1297" i="9"/>
  <c r="O1297" i="9" s="1"/>
  <c r="M1307" i="9"/>
  <c r="M1343" i="9"/>
  <c r="O1343" i="9" s="1"/>
  <c r="M1308" i="9"/>
  <c r="M1355" i="9"/>
  <c r="M930" i="9"/>
  <c r="M463" i="9"/>
  <c r="O463" i="9" s="1"/>
  <c r="M489" i="9"/>
  <c r="M464" i="9"/>
  <c r="O464" i="9" s="1"/>
  <c r="M490" i="9"/>
  <c r="M508" i="9"/>
  <c r="M525" i="9"/>
  <c r="M540" i="9"/>
  <c r="O540" i="9" s="1"/>
  <c r="M550" i="9"/>
  <c r="M575" i="9"/>
  <c r="O575" i="9" s="1"/>
  <c r="M590" i="9"/>
  <c r="M600" i="9"/>
  <c r="M615" i="9"/>
  <c r="M630" i="9"/>
  <c r="O630" i="9" s="1"/>
  <c r="M645" i="9"/>
  <c r="M660" i="9"/>
  <c r="O660" i="9" s="1"/>
  <c r="M675" i="9"/>
  <c r="M690" i="9"/>
  <c r="M700" i="9"/>
  <c r="M725" i="9"/>
  <c r="O725" i="9" s="1"/>
  <c r="M740" i="9"/>
  <c r="M750" i="9"/>
  <c r="O750" i="9" s="1"/>
  <c r="M765" i="9"/>
  <c r="M780" i="9"/>
  <c r="M795" i="9"/>
  <c r="M810" i="9"/>
  <c r="O810" i="9" s="1"/>
  <c r="M825" i="9"/>
  <c r="M840" i="9"/>
  <c r="O840" i="9" s="1"/>
  <c r="M850" i="9"/>
  <c r="M882" i="9"/>
  <c r="M912" i="9"/>
  <c r="M883" i="9"/>
  <c r="O883" i="9" s="1"/>
  <c r="M913" i="9"/>
  <c r="M931" i="9"/>
  <c r="O931" i="9" s="1"/>
  <c r="M949" i="9"/>
  <c r="M965" i="9"/>
  <c r="M984" i="9"/>
  <c r="M999" i="9"/>
  <c r="O999" i="9" s="1"/>
  <c r="M1009" i="9"/>
  <c r="M1021" i="9"/>
  <c r="O1021" i="9" s="1"/>
  <c r="M1057" i="9"/>
  <c r="M1022" i="9"/>
  <c r="M1074" i="9"/>
  <c r="M1089" i="9"/>
  <c r="O1089" i="9" s="1"/>
  <c r="M1104" i="9"/>
  <c r="M1119" i="9"/>
  <c r="O1119" i="9" s="1"/>
  <c r="M1134" i="9"/>
  <c r="M1148" i="9"/>
  <c r="M1157" i="9"/>
  <c r="M1168" i="9"/>
  <c r="O1168" i="9" s="1"/>
  <c r="M1203" i="9"/>
  <c r="M1169" i="9"/>
  <c r="O1169" i="9" s="1"/>
  <c r="M1218" i="9"/>
  <c r="M1232" i="9"/>
  <c r="M1246" i="9"/>
  <c r="M1260" i="9"/>
  <c r="O1260" i="9" s="1"/>
  <c r="M1274" i="9"/>
  <c r="M1288" i="9"/>
  <c r="O1288" i="9" s="1"/>
  <c r="M1298" i="9"/>
  <c r="M1309" i="9"/>
  <c r="M1344" i="9"/>
  <c r="M1310" i="9"/>
  <c r="O1310" i="9" s="1"/>
  <c r="M465" i="9"/>
  <c r="M491" i="9"/>
  <c r="O491" i="9" s="1"/>
  <c r="M509" i="9"/>
  <c r="M526" i="9"/>
  <c r="M541" i="9"/>
  <c r="M551" i="9"/>
  <c r="O551" i="9" s="1"/>
  <c r="M576" i="9"/>
  <c r="M591" i="9"/>
  <c r="O591" i="9" s="1"/>
  <c r="M601" i="9"/>
  <c r="M616" i="9"/>
  <c r="M631" i="9"/>
  <c r="M646" i="9"/>
  <c r="O646" i="9" s="1"/>
  <c r="M661" i="9"/>
  <c r="M676" i="9"/>
  <c r="O676" i="9" s="1"/>
  <c r="M691" i="9"/>
  <c r="M701" i="9"/>
  <c r="M726" i="9"/>
  <c r="M741" i="9"/>
  <c r="O741" i="9" s="1"/>
  <c r="M751" i="9"/>
  <c r="M766" i="9"/>
  <c r="O766" i="9" s="1"/>
  <c r="M781" i="9"/>
  <c r="M796" i="9"/>
  <c r="M811" i="9"/>
  <c r="M826" i="9"/>
  <c r="O826" i="9" s="1"/>
  <c r="M841" i="9"/>
  <c r="M851" i="9"/>
  <c r="O851" i="9" s="1"/>
  <c r="M884" i="9"/>
  <c r="M914" i="9"/>
  <c r="M885" i="9"/>
  <c r="M915" i="9"/>
  <c r="O915" i="9" s="1"/>
  <c r="M932" i="9"/>
  <c r="M950" i="9"/>
  <c r="O950" i="9" s="1"/>
  <c r="M966" i="9"/>
  <c r="M985" i="9"/>
  <c r="M1000" i="9"/>
  <c r="M1010" i="9"/>
  <c r="O1010" i="9" s="1"/>
  <c r="M1023" i="9"/>
  <c r="M1058" i="9"/>
  <c r="O1058" i="9" s="1"/>
  <c r="M1065" i="9"/>
  <c r="M1075" i="9"/>
  <c r="M1090" i="9"/>
  <c r="M1105" i="9"/>
  <c r="O1105" i="9" s="1"/>
  <c r="M1120" i="9"/>
  <c r="M1135" i="9"/>
  <c r="O1135" i="9" s="1"/>
  <c r="M1149" i="9"/>
  <c r="M1158" i="9"/>
  <c r="M1170" i="9"/>
  <c r="M1204" i="9"/>
  <c r="O1204" i="9" s="1"/>
  <c r="M1210" i="9"/>
  <c r="M1219" i="9"/>
  <c r="O1219" i="9" s="1"/>
  <c r="M1233" i="9"/>
  <c r="M1247" i="9"/>
  <c r="M1261" i="9"/>
  <c r="M1275" i="9"/>
  <c r="O1275" i="9" s="1"/>
  <c r="M1289" i="9"/>
  <c r="M1299" i="9"/>
  <c r="O1299" i="9" s="1"/>
  <c r="M1311" i="9"/>
  <c r="M1345" i="9"/>
  <c r="M1351" i="9"/>
  <c r="M1356" i="9"/>
  <c r="O1356" i="9" s="1"/>
  <c r="M1365" i="9"/>
  <c r="M466" i="9"/>
  <c r="O466" i="9" s="1"/>
  <c r="M492" i="9"/>
  <c r="M467" i="9"/>
  <c r="M493" i="9"/>
  <c r="M510" i="9"/>
  <c r="O510" i="9" s="1"/>
  <c r="M527" i="9"/>
  <c r="M542" i="9"/>
  <c r="O542" i="9" s="1"/>
  <c r="M552" i="9"/>
  <c r="M577" i="9"/>
  <c r="M592" i="9"/>
  <c r="M602" i="9"/>
  <c r="O602" i="9" s="1"/>
  <c r="M617" i="9"/>
  <c r="M632" i="9"/>
  <c r="O632" i="9" s="1"/>
  <c r="M647" i="9"/>
  <c r="M662" i="9"/>
  <c r="M677" i="9"/>
  <c r="M692" i="9"/>
  <c r="O692" i="9" s="1"/>
  <c r="M702" i="9"/>
  <c r="M727" i="9"/>
  <c r="O727" i="9" s="1"/>
  <c r="M742" i="9"/>
  <c r="M752" i="9"/>
  <c r="M767" i="9"/>
  <c r="M782" i="9"/>
  <c r="O782" i="9" s="1"/>
  <c r="M797" i="9"/>
  <c r="M812" i="9"/>
  <c r="O812" i="9" s="1"/>
  <c r="M827" i="9"/>
  <c r="M842" i="9"/>
  <c r="M852" i="9"/>
  <c r="M886" i="9"/>
  <c r="O886" i="9" s="1"/>
  <c r="M916" i="9"/>
  <c r="M887" i="9"/>
  <c r="O887" i="9" s="1"/>
  <c r="M917" i="9"/>
  <c r="M933" i="9"/>
  <c r="M951" i="9"/>
  <c r="M967" i="9"/>
  <c r="O967" i="9" s="1"/>
  <c r="M986" i="9"/>
  <c r="M1001" i="9"/>
  <c r="O1001" i="9" s="1"/>
  <c r="M1011" i="9"/>
  <c r="M1024" i="9"/>
  <c r="M1059" i="9"/>
  <c r="M1066" i="9"/>
  <c r="O1066" i="9" s="1"/>
  <c r="M1076" i="9"/>
  <c r="M1091" i="9"/>
  <c r="O1091" i="9" s="1"/>
  <c r="M1106" i="9"/>
  <c r="M1121" i="9"/>
  <c r="M1290" i="9"/>
  <c r="M1366" i="9"/>
  <c r="O1366" i="9" s="1"/>
  <c r="M1372" i="9"/>
  <c r="M1378" i="9"/>
  <c r="O1378" i="9" s="1"/>
  <c r="M1384" i="9"/>
  <c r="M1389" i="9"/>
  <c r="M1394" i="9"/>
  <c r="M1399" i="9"/>
  <c r="O1399" i="9" s="1"/>
  <c r="M1404" i="9"/>
  <c r="M1409" i="9"/>
  <c r="O1409" i="9" s="1"/>
  <c r="M1414" i="9"/>
  <c r="M1419" i="9"/>
  <c r="M1424" i="9"/>
  <c r="M1429" i="9"/>
  <c r="O1429" i="9" s="1"/>
  <c r="M1434" i="9"/>
  <c r="M1439" i="9"/>
  <c r="O1439" i="9" s="1"/>
  <c r="M1444" i="9"/>
  <c r="M1449" i="9"/>
  <c r="M1454" i="9"/>
  <c r="M1459" i="9"/>
  <c r="O1459" i="9" s="1"/>
  <c r="M1464" i="9"/>
  <c r="M1469" i="9"/>
  <c r="O1469" i="9" s="1"/>
  <c r="M1474" i="9"/>
  <c r="M1479" i="9"/>
  <c r="M1484" i="9"/>
  <c r="M1489" i="9"/>
  <c r="O1489" i="9" s="1"/>
  <c r="M1494" i="9"/>
  <c r="M1499" i="9"/>
  <c r="O1499" i="9" s="1"/>
  <c r="M1504" i="9"/>
  <c r="M1509" i="9"/>
  <c r="M1514" i="9"/>
  <c r="M1515" i="9"/>
  <c r="O1515" i="9" s="1"/>
  <c r="M1367" i="9"/>
  <c r="M1373" i="9"/>
  <c r="O1373" i="9" s="1"/>
  <c r="M1379" i="9"/>
  <c r="M1385" i="9"/>
  <c r="M1390" i="9"/>
  <c r="M1395" i="9"/>
  <c r="O1395" i="9" s="1"/>
  <c r="M1400" i="9"/>
  <c r="M1405" i="9"/>
  <c r="O1405" i="9" s="1"/>
  <c r="M1410" i="9"/>
  <c r="M1415" i="9"/>
  <c r="M1420" i="9"/>
  <c r="M1425" i="9"/>
  <c r="O1425" i="9" s="1"/>
  <c r="M1430" i="9"/>
  <c r="M1435" i="9"/>
  <c r="O1435" i="9" s="1"/>
  <c r="M1440" i="9"/>
  <c r="M1445" i="9"/>
  <c r="M1450" i="9"/>
  <c r="M1455" i="9"/>
  <c r="O1455" i="9" s="1"/>
  <c r="M1460" i="9"/>
  <c r="M1465" i="9"/>
  <c r="O1465" i="9" s="1"/>
  <c r="M1470" i="9"/>
  <c r="M1475" i="9"/>
  <c r="M1480" i="9"/>
  <c r="M1485" i="9"/>
  <c r="O1485" i="9" s="1"/>
  <c r="M1490" i="9"/>
  <c r="M1495" i="9"/>
  <c r="O1495" i="9" s="1"/>
  <c r="M1500" i="9"/>
  <c r="M1505" i="9"/>
  <c r="M1510" i="9"/>
  <c r="M1516" i="9"/>
  <c r="O1516" i="9" s="1"/>
  <c r="M1517" i="9"/>
  <c r="M1368" i="9"/>
  <c r="O1368" i="9" s="1"/>
  <c r="M1374" i="9"/>
  <c r="M1380" i="9"/>
  <c r="M1386" i="9"/>
  <c r="M1391" i="9"/>
  <c r="O1391" i="9" s="1"/>
  <c r="M1396" i="9"/>
  <c r="M1401" i="9"/>
  <c r="O1401" i="9" s="1"/>
  <c r="M1406" i="9"/>
  <c r="M1411" i="9"/>
  <c r="M1416" i="9"/>
  <c r="M1421" i="9"/>
  <c r="O1421" i="9" s="1"/>
  <c r="M1426" i="9"/>
  <c r="M1431" i="9"/>
  <c r="O1431" i="9" s="1"/>
  <c r="M1436" i="9"/>
  <c r="M1441" i="9"/>
  <c r="M1446" i="9"/>
  <c r="M1451" i="9"/>
  <c r="O1451" i="9" s="1"/>
  <c r="M1456" i="9"/>
  <c r="M1461" i="9"/>
  <c r="O1461" i="9" s="1"/>
  <c r="M1466" i="9"/>
  <c r="M1471" i="9"/>
  <c r="M1476" i="9"/>
  <c r="M1481" i="9"/>
  <c r="O1481" i="9" s="1"/>
  <c r="M1486" i="9"/>
  <c r="M1491" i="9"/>
  <c r="O1491" i="9" s="1"/>
  <c r="M1496" i="9"/>
  <c r="M1501" i="9"/>
  <c r="M1506" i="9"/>
  <c r="M1511" i="9"/>
  <c r="O1511" i="9" s="1"/>
  <c r="M1518" i="9"/>
  <c r="M1519" i="9"/>
  <c r="O1519" i="9" s="1"/>
  <c r="M1369" i="9"/>
  <c r="M1375" i="9"/>
  <c r="M1381" i="9"/>
  <c r="M1387" i="9"/>
  <c r="O1387" i="9" s="1"/>
  <c r="M1392" i="9"/>
  <c r="M1397" i="9"/>
  <c r="O1397" i="9" s="1"/>
  <c r="M1402" i="9"/>
  <c r="M1407" i="9"/>
  <c r="M1412" i="9"/>
  <c r="M1417" i="9"/>
  <c r="O1417" i="9" s="1"/>
  <c r="M1422" i="9"/>
  <c r="M1427" i="9"/>
  <c r="O1427" i="9" s="1"/>
  <c r="M1432" i="9"/>
  <c r="M1437" i="9"/>
  <c r="M1442" i="9"/>
  <c r="M1447" i="9"/>
  <c r="O1447" i="9" s="1"/>
  <c r="M1452" i="9"/>
  <c r="M1457" i="9"/>
  <c r="O1457" i="9" s="1"/>
  <c r="M1462" i="9"/>
  <c r="M1467" i="9"/>
  <c r="M1472" i="9"/>
  <c r="M1477" i="9"/>
  <c r="O1477" i="9" s="1"/>
  <c r="M1482" i="9"/>
  <c r="M1487" i="9"/>
  <c r="O1487" i="9" s="1"/>
  <c r="M1492" i="9"/>
  <c r="M1497" i="9"/>
  <c r="M1502" i="9"/>
  <c r="M1507" i="9"/>
  <c r="O1507" i="9" s="1"/>
  <c r="M1512" i="9"/>
  <c r="M1520" i="9"/>
  <c r="O1520" i="9" s="1"/>
  <c r="M1521" i="9"/>
  <c r="M1370" i="9"/>
  <c r="M1376" i="9"/>
  <c r="M1382" i="9"/>
  <c r="O1382" i="9" s="1"/>
  <c r="M1388" i="9"/>
  <c r="M1393" i="9"/>
  <c r="O1393" i="9" s="1"/>
  <c r="M1398" i="9"/>
  <c r="M1403" i="9"/>
  <c r="M1408" i="9"/>
  <c r="M1413" i="9"/>
  <c r="O1413" i="9" s="1"/>
  <c r="M1418" i="9"/>
  <c r="M1423" i="9"/>
  <c r="O1423" i="9" s="1"/>
  <c r="M1428" i="9"/>
  <c r="M1433" i="9"/>
  <c r="M1438" i="9"/>
  <c r="M1443" i="9"/>
  <c r="O1443" i="9" s="1"/>
  <c r="M1448" i="9"/>
  <c r="M1453" i="9"/>
  <c r="O1453" i="9" s="1"/>
  <c r="M1458" i="9"/>
  <c r="M1463" i="9"/>
  <c r="M1468" i="9"/>
  <c r="M1473" i="9"/>
  <c r="O1473" i="9" s="1"/>
  <c r="M1478" i="9"/>
  <c r="M1483" i="9"/>
  <c r="O1483" i="9" s="1"/>
  <c r="M1488" i="9"/>
  <c r="M1493" i="9"/>
  <c r="M1498" i="9"/>
  <c r="M1503" i="9"/>
  <c r="O1503" i="9" s="1"/>
  <c r="M1508" i="9"/>
  <c r="M1513" i="9"/>
  <c r="O1513" i="9" s="1"/>
  <c r="M1522" i="9"/>
  <c r="M1523" i="9"/>
  <c r="M1371" i="9"/>
  <c r="M1377" i="9"/>
  <c r="O1377" i="9" s="1"/>
  <c r="M1383" i="9"/>
  <c r="M2" i="9"/>
  <c r="M18" i="9"/>
  <c r="M34" i="9"/>
  <c r="M50" i="9"/>
  <c r="M65" i="9"/>
  <c r="O65" i="9" s="1"/>
  <c r="M95" i="9"/>
  <c r="M110" i="9"/>
  <c r="O110" i="9" s="1"/>
  <c r="M66" i="9"/>
  <c r="M125" i="9"/>
  <c r="M140" i="9"/>
  <c r="M155" i="9"/>
  <c r="O155" i="9" s="1"/>
  <c r="M170" i="9"/>
  <c r="M185" i="9"/>
  <c r="O185" i="9" s="1"/>
  <c r="M200" i="9"/>
  <c r="M215" i="9"/>
  <c r="M242" i="9"/>
  <c r="M256" i="9"/>
  <c r="O256" i="9" s="1"/>
  <c r="M216" i="9"/>
  <c r="M271" i="9"/>
  <c r="O271" i="9" s="1"/>
  <c r="M285" i="9"/>
  <c r="M299" i="9"/>
  <c r="M313" i="9"/>
  <c r="M327" i="9"/>
  <c r="O327" i="9" s="1"/>
  <c r="M341" i="9"/>
  <c r="M355" i="9"/>
  <c r="O355" i="9" s="1"/>
  <c r="M382" i="9"/>
  <c r="M396" i="9"/>
  <c r="M356" i="9"/>
  <c r="M411" i="9"/>
  <c r="O411" i="9" s="1"/>
  <c r="M425" i="9"/>
  <c r="M439" i="9"/>
  <c r="O439" i="9" s="1"/>
  <c r="M3" i="9"/>
  <c r="M19" i="9"/>
  <c r="M35" i="9"/>
  <c r="M51" i="9"/>
  <c r="O51" i="9" s="1"/>
  <c r="M67" i="9"/>
  <c r="M96" i="9"/>
  <c r="O96" i="9" s="1"/>
  <c r="M111" i="9"/>
  <c r="M68" i="9"/>
  <c r="M126" i="9"/>
  <c r="M141" i="9"/>
  <c r="O141" i="9" s="1"/>
  <c r="M156" i="9"/>
  <c r="M171" i="9"/>
  <c r="O171" i="9" s="1"/>
  <c r="M186" i="9"/>
  <c r="M201" i="9"/>
  <c r="M217" i="9"/>
  <c r="M243" i="9"/>
  <c r="O243" i="9" s="1"/>
  <c r="M257" i="9"/>
  <c r="M218" i="9"/>
  <c r="O218" i="9" s="1"/>
  <c r="M272" i="9"/>
  <c r="M286" i="9"/>
  <c r="M300" i="9"/>
  <c r="M314" i="9"/>
  <c r="O314" i="9" s="1"/>
  <c r="M328" i="9"/>
  <c r="M342" i="9"/>
  <c r="O342" i="9" s="1"/>
  <c r="M357" i="9"/>
  <c r="M383" i="9"/>
  <c r="M397" i="9"/>
  <c r="M358" i="9"/>
  <c r="O358" i="9" s="1"/>
  <c r="M412" i="9"/>
  <c r="M426" i="9"/>
  <c r="O426" i="9" s="1"/>
  <c r="M440" i="9"/>
  <c r="M4" i="9"/>
  <c r="M20" i="9"/>
  <c r="M36" i="9"/>
  <c r="O36" i="9" s="1"/>
  <c r="M52" i="9"/>
  <c r="M69" i="9"/>
  <c r="O69" i="9" s="1"/>
  <c r="M97" i="9"/>
  <c r="M112" i="9"/>
  <c r="M70" i="9"/>
  <c r="M127" i="9"/>
  <c r="O127" i="9" s="1"/>
  <c r="M142" i="9"/>
  <c r="M157" i="9"/>
  <c r="O157" i="9" s="1"/>
  <c r="M172" i="9"/>
  <c r="M187" i="9"/>
  <c r="M202" i="9"/>
  <c r="M219" i="9"/>
  <c r="O219" i="9" s="1"/>
  <c r="M244" i="9"/>
  <c r="M258" i="9"/>
  <c r="O258" i="9" s="1"/>
  <c r="M220" i="9"/>
  <c r="M273" i="9"/>
  <c r="M287" i="9"/>
  <c r="M301" i="9"/>
  <c r="O301" i="9" s="1"/>
  <c r="M315" i="9"/>
  <c r="M329" i="9"/>
  <c r="O329" i="9" s="1"/>
  <c r="M343" i="9"/>
  <c r="M359" i="9"/>
  <c r="M384" i="9"/>
  <c r="M398" i="9"/>
  <c r="O398" i="9" s="1"/>
  <c r="M360" i="9"/>
  <c r="M413" i="9"/>
  <c r="O413" i="9" s="1"/>
  <c r="M427" i="9"/>
  <c r="M441" i="9"/>
  <c r="M5" i="9"/>
  <c r="M21" i="9"/>
  <c r="O21" i="9" s="1"/>
  <c r="M37" i="9"/>
  <c r="M53" i="9"/>
  <c r="O53" i="9" s="1"/>
  <c r="M71" i="9"/>
  <c r="M98" i="9"/>
  <c r="M113" i="9"/>
  <c r="M72" i="9"/>
  <c r="O72" i="9" s="1"/>
  <c r="M128" i="9"/>
  <c r="M143" i="9"/>
  <c r="O143" i="9" s="1"/>
  <c r="M158" i="9"/>
  <c r="M173" i="9"/>
  <c r="M188" i="9"/>
  <c r="M203" i="9"/>
  <c r="O203" i="9" s="1"/>
  <c r="M221" i="9"/>
  <c r="M245" i="9"/>
  <c r="O245" i="9" s="1"/>
  <c r="M259" i="9"/>
  <c r="M222" i="9"/>
  <c r="M274" i="9"/>
  <c r="M288" i="9"/>
  <c r="O288" i="9" s="1"/>
  <c r="M302" i="9"/>
  <c r="M316" i="9"/>
  <c r="O316" i="9" s="1"/>
  <c r="M330" i="9"/>
  <c r="M344" i="9"/>
  <c r="M361" i="9"/>
  <c r="M385" i="9"/>
  <c r="O385" i="9" s="1"/>
  <c r="M399" i="9"/>
  <c r="M362" i="9"/>
  <c r="O362" i="9" s="1"/>
  <c r="M414" i="9"/>
  <c r="M428" i="9"/>
  <c r="M442" i="9"/>
  <c r="M6" i="9"/>
  <c r="O6" i="9" s="1"/>
  <c r="M22" i="9"/>
  <c r="M38" i="9"/>
  <c r="O38" i="9" s="1"/>
  <c r="M54" i="9"/>
  <c r="M73" i="9"/>
  <c r="M99" i="9"/>
  <c r="M114" i="9"/>
  <c r="O114" i="9" s="1"/>
  <c r="M74" i="9"/>
  <c r="M129" i="9"/>
  <c r="O129" i="9" s="1"/>
  <c r="M144" i="9"/>
  <c r="M159" i="9"/>
  <c r="M174" i="9"/>
  <c r="M189" i="9"/>
  <c r="O189" i="9" s="1"/>
  <c r="M204" i="9"/>
  <c r="M223" i="9"/>
  <c r="O223" i="9" s="1"/>
  <c r="M246" i="9"/>
  <c r="M260" i="9"/>
  <c r="M224" i="9"/>
  <c r="M275" i="9"/>
  <c r="O275" i="9" s="1"/>
  <c r="M289" i="9"/>
  <c r="M303" i="9"/>
  <c r="O303" i="9" s="1"/>
  <c r="M317" i="9"/>
  <c r="M331" i="9"/>
  <c r="M345" i="9"/>
  <c r="M363" i="9"/>
  <c r="O363" i="9" s="1"/>
  <c r="M386" i="9"/>
  <c r="M400" i="9"/>
  <c r="O400" i="9" s="1"/>
  <c r="M364" i="9"/>
  <c r="M415" i="9"/>
  <c r="M429" i="9"/>
  <c r="M443" i="9"/>
  <c r="O443" i="9" s="1"/>
  <c r="M7" i="9"/>
  <c r="M23" i="9"/>
  <c r="O23" i="9" s="1"/>
  <c r="M39" i="9"/>
  <c r="M468" i="9"/>
  <c r="M494" i="9"/>
  <c r="M511" i="9"/>
  <c r="O511" i="9" s="1"/>
  <c r="M528" i="9"/>
  <c r="M553" i="9"/>
  <c r="O553" i="9" s="1"/>
  <c r="M554" i="9"/>
  <c r="M578" i="9"/>
  <c r="M555" i="9"/>
  <c r="M603" i="9"/>
  <c r="O603" i="9" s="1"/>
  <c r="M618" i="9"/>
  <c r="M633" i="9"/>
  <c r="O633" i="9" s="1"/>
  <c r="M648" i="9"/>
  <c r="M663" i="9"/>
  <c r="M678" i="9"/>
  <c r="M703" i="9"/>
  <c r="O703" i="9" s="1"/>
  <c r="M704" i="9"/>
  <c r="M728" i="9"/>
  <c r="O728" i="9" s="1"/>
  <c r="M705" i="9"/>
  <c r="M753" i="9"/>
  <c r="M768" i="9"/>
  <c r="M783" i="9"/>
  <c r="O783" i="9" s="1"/>
  <c r="M798" i="9"/>
  <c r="M813" i="9"/>
  <c r="O813" i="9" s="1"/>
  <c r="M828" i="9"/>
  <c r="M853" i="9"/>
  <c r="M854" i="9"/>
  <c r="M888" i="9"/>
  <c r="O888" i="9" s="1"/>
  <c r="M855" i="9"/>
  <c r="M889" i="9"/>
  <c r="O889" i="9" s="1"/>
  <c r="M918" i="9"/>
  <c r="M512" i="9"/>
  <c r="M469" i="9"/>
  <c r="M495" i="9"/>
  <c r="O495" i="9" s="1"/>
  <c r="M513" i="9"/>
  <c r="M529" i="9"/>
  <c r="O529" i="9" s="1"/>
  <c r="M556" i="9"/>
  <c r="M557" i="9"/>
  <c r="M579" i="9"/>
  <c r="M558" i="9"/>
  <c r="O558" i="9" s="1"/>
  <c r="M604" i="9"/>
  <c r="M619" i="9"/>
  <c r="O619" i="9" s="1"/>
  <c r="M634" i="9"/>
  <c r="M649" i="9"/>
  <c r="M664" i="9"/>
  <c r="M679" i="9"/>
  <c r="O679" i="9" s="1"/>
  <c r="M706" i="9"/>
  <c r="M707" i="9"/>
  <c r="O707" i="9" s="1"/>
  <c r="M729" i="9"/>
  <c r="M708" i="9"/>
  <c r="M754" i="9"/>
  <c r="M769" i="9"/>
  <c r="O769" i="9" s="1"/>
  <c r="M784" i="9"/>
  <c r="M799" i="9"/>
  <c r="O799" i="9" s="1"/>
  <c r="M814" i="9"/>
  <c r="M829" i="9"/>
  <c r="M856" i="9"/>
  <c r="M857" i="9"/>
  <c r="O857" i="9" s="1"/>
  <c r="M890" i="9"/>
  <c r="M858" i="9"/>
  <c r="O858" i="9" s="1"/>
  <c r="M891" i="9"/>
  <c r="M919" i="9"/>
  <c r="M470" i="9"/>
  <c r="M471" i="9"/>
  <c r="O471" i="9" s="1"/>
  <c r="M496" i="9"/>
  <c r="M514" i="9"/>
  <c r="O514" i="9" s="1"/>
  <c r="M530" i="9"/>
  <c r="M559" i="9"/>
  <c r="M560" i="9"/>
  <c r="M580" i="9"/>
  <c r="O580" i="9" s="1"/>
  <c r="M561" i="9"/>
  <c r="M605" i="9"/>
  <c r="O605" i="9" s="1"/>
  <c r="M620" i="9"/>
  <c r="M635" i="9"/>
  <c r="M650" i="9"/>
  <c r="M665" i="9"/>
  <c r="O665" i="9" s="1"/>
  <c r="M680" i="9"/>
  <c r="M709" i="9"/>
  <c r="O709" i="9" s="1"/>
  <c r="M710" i="9"/>
  <c r="M730" i="9"/>
  <c r="M711" i="9"/>
  <c r="M755" i="9"/>
  <c r="O755" i="9" s="1"/>
  <c r="M770" i="9"/>
  <c r="M785" i="9"/>
  <c r="O785" i="9" s="1"/>
  <c r="M800" i="9"/>
  <c r="M815" i="9"/>
  <c r="M830" i="9"/>
  <c r="M859" i="9"/>
  <c r="O859" i="9" s="1"/>
  <c r="M860" i="9"/>
  <c r="M892" i="9"/>
  <c r="O892" i="9" s="1"/>
  <c r="M861" i="9"/>
  <c r="M893" i="9"/>
  <c r="M920" i="9"/>
  <c r="M472" i="9"/>
  <c r="O472" i="9" s="1"/>
  <c r="M473" i="9"/>
  <c r="M497" i="9"/>
  <c r="O497" i="9" s="1"/>
  <c r="M515" i="9"/>
  <c r="M531" i="9"/>
  <c r="M562" i="9"/>
  <c r="M563" i="9"/>
  <c r="O563" i="9" s="1"/>
  <c r="M581" i="9"/>
  <c r="M564" i="9"/>
  <c r="O564" i="9" s="1"/>
  <c r="M606" i="9"/>
  <c r="M621" i="9"/>
  <c r="M636" i="9"/>
  <c r="M651" i="9"/>
  <c r="O651" i="9" s="1"/>
  <c r="M666" i="9"/>
  <c r="M681" i="9"/>
  <c r="O681" i="9" s="1"/>
  <c r="M712" i="9"/>
  <c r="M713" i="9"/>
  <c r="M731" i="9"/>
  <c r="M714" i="9"/>
  <c r="O714" i="9" s="1"/>
  <c r="M756" i="9"/>
  <c r="M771" i="9"/>
  <c r="O771" i="9" s="1"/>
  <c r="M786" i="9"/>
  <c r="M801" i="9"/>
  <c r="M816" i="9"/>
  <c r="M831" i="9"/>
  <c r="O831" i="9" s="1"/>
  <c r="M862" i="9"/>
  <c r="M863" i="9"/>
  <c r="O863" i="9" s="1"/>
  <c r="M894" i="9"/>
  <c r="M864" i="9"/>
  <c r="M895" i="9"/>
  <c r="M921" i="9"/>
  <c r="O921" i="9" s="1"/>
  <c r="M474" i="9"/>
  <c r="M475" i="9"/>
  <c r="O475" i="9" s="1"/>
  <c r="M498" i="9"/>
  <c r="M516" i="9"/>
  <c r="M532" i="9"/>
  <c r="M565" i="9"/>
  <c r="O565" i="9" s="1"/>
  <c r="M566" i="9"/>
  <c r="M582" i="9"/>
  <c r="O582" i="9" s="1"/>
  <c r="M567" i="9"/>
  <c r="M607" i="9"/>
  <c r="M622" i="9"/>
  <c r="M637" i="9"/>
  <c r="O637" i="9" s="1"/>
  <c r="M652" i="9"/>
  <c r="M667" i="9"/>
  <c r="O667" i="9" s="1"/>
  <c r="M682" i="9"/>
  <c r="M715" i="9"/>
  <c r="M716" i="9"/>
  <c r="M732" i="9"/>
  <c r="O732" i="9" s="1"/>
  <c r="M717" i="9"/>
  <c r="M757" i="9"/>
  <c r="O757" i="9" s="1"/>
  <c r="M772" i="9"/>
  <c r="M787" i="9"/>
  <c r="M802" i="9"/>
  <c r="M817" i="9"/>
  <c r="O817" i="9" s="1"/>
  <c r="M832" i="9"/>
  <c r="M865" i="9"/>
  <c r="O865" i="9" s="1"/>
  <c r="M866" i="9"/>
  <c r="M896" i="9"/>
  <c r="M867" i="9"/>
  <c r="M897" i="9"/>
  <c r="O897" i="9" s="1"/>
  <c r="M922" i="9"/>
  <c r="M476" i="9"/>
  <c r="O476" i="9" s="1"/>
  <c r="M477" i="9"/>
  <c r="M499" i="9"/>
  <c r="M517" i="9"/>
  <c r="M934" i="9"/>
  <c r="O934" i="9" s="1"/>
  <c r="M952" i="9"/>
  <c r="M968" i="9"/>
  <c r="O968" i="9" s="1"/>
  <c r="M987" i="9"/>
  <c r="M1025" i="9"/>
  <c r="M1026" i="9"/>
  <c r="M1027" i="9"/>
  <c r="O1027" i="9" s="1"/>
  <c r="M1028" i="9"/>
  <c r="M1029" i="9"/>
  <c r="O1029" i="9" s="1"/>
  <c r="M1077" i="9"/>
  <c r="M1092" i="9"/>
  <c r="M1107" i="9"/>
  <c r="M1122" i="9"/>
  <c r="O1122" i="9" s="1"/>
  <c r="M1136" i="9"/>
  <c r="M1171" i="9"/>
  <c r="O1171" i="9" s="1"/>
  <c r="M1172" i="9"/>
  <c r="M1173" i="9"/>
  <c r="M1174" i="9"/>
  <c r="M1175" i="9"/>
  <c r="O1175" i="9" s="1"/>
  <c r="M1220" i="9"/>
  <c r="M1234" i="9"/>
  <c r="O1234" i="9" s="1"/>
  <c r="M1248" i="9"/>
  <c r="M1262" i="9"/>
  <c r="M1276" i="9"/>
  <c r="M1312" i="9"/>
  <c r="O1312" i="9" s="1"/>
  <c r="M1313" i="9"/>
  <c r="M1314" i="9"/>
  <c r="O1314" i="9" s="1"/>
  <c r="M1315" i="9"/>
  <c r="M1316" i="9"/>
  <c r="M1357" i="9"/>
  <c r="M969" i="9"/>
  <c r="O969" i="9" s="1"/>
  <c r="M935" i="9"/>
  <c r="M953" i="9"/>
  <c r="O953" i="9" s="1"/>
  <c r="M970" i="9"/>
  <c r="M988" i="9"/>
  <c r="M1030" i="9"/>
  <c r="M1031" i="9"/>
  <c r="O1031" i="9" s="1"/>
  <c r="M1032" i="9"/>
  <c r="M1033" i="9"/>
  <c r="O1033" i="9" s="1"/>
  <c r="M1034" i="9"/>
  <c r="M1078" i="9"/>
  <c r="M1093" i="9"/>
  <c r="M1108" i="9"/>
  <c r="O1108" i="9" s="1"/>
  <c r="M1123" i="9"/>
  <c r="M1137" i="9"/>
  <c r="O1137" i="9" s="1"/>
  <c r="M1176" i="9"/>
  <c r="M1177" i="9"/>
  <c r="M1178" i="9"/>
  <c r="M1179" i="9"/>
  <c r="O1179" i="9" s="1"/>
  <c r="M1180" i="9"/>
  <c r="M1221" i="9"/>
  <c r="O1221" i="9" s="1"/>
  <c r="M1235" i="9"/>
  <c r="M1249" i="9"/>
  <c r="M1263" i="9"/>
  <c r="M1277" i="9"/>
  <c r="O1277" i="9" s="1"/>
  <c r="M1317" i="9"/>
  <c r="M1318" i="9"/>
  <c r="O1318" i="9" s="1"/>
  <c r="M1319" i="9"/>
  <c r="M1320" i="9"/>
  <c r="M1321" i="9"/>
  <c r="M1358" i="9"/>
  <c r="O1358" i="9" s="1"/>
  <c r="M936" i="9"/>
  <c r="M937" i="9"/>
  <c r="O937" i="9" s="1"/>
  <c r="M954" i="9"/>
  <c r="M971" i="9"/>
  <c r="M989" i="9"/>
  <c r="M1035" i="9"/>
  <c r="O1035" i="9" s="1"/>
  <c r="M1036" i="9"/>
  <c r="M1037" i="9"/>
  <c r="O1037" i="9" s="1"/>
  <c r="M1038" i="9"/>
  <c r="M1039" i="9"/>
  <c r="M1079" i="9"/>
  <c r="M1094" i="9"/>
  <c r="O1094" i="9" s="1"/>
  <c r="M1109" i="9"/>
  <c r="M1124" i="9"/>
  <c r="O1124" i="9" s="1"/>
  <c r="M1138" i="9"/>
  <c r="M1181" i="9"/>
  <c r="M1182" i="9"/>
  <c r="M1183" i="9"/>
  <c r="O1183" i="9" s="1"/>
  <c r="M1184" i="9"/>
  <c r="M1185" i="9"/>
  <c r="O1185" i="9" s="1"/>
  <c r="M1222" i="9"/>
  <c r="M1236" i="9"/>
  <c r="M1250" i="9"/>
  <c r="M1264" i="9"/>
  <c r="O1264" i="9" s="1"/>
  <c r="M1278" i="9"/>
  <c r="M1322" i="9"/>
  <c r="O1322" i="9" s="1"/>
  <c r="M1323" i="9"/>
  <c r="M1324" i="9"/>
  <c r="M1325" i="9"/>
  <c r="M1326" i="9"/>
  <c r="O1326" i="9" s="1"/>
  <c r="M1359" i="9"/>
  <c r="M972" i="9"/>
  <c r="O972" i="9" s="1"/>
  <c r="M938" i="9"/>
  <c r="M955" i="9"/>
  <c r="M973" i="9"/>
  <c r="M990" i="9"/>
  <c r="O990" i="9" s="1"/>
  <c r="M1040" i="9"/>
  <c r="M1041" i="9"/>
  <c r="O1041" i="9" s="1"/>
  <c r="M1042" i="9"/>
  <c r="M1043" i="9"/>
  <c r="M1044" i="9"/>
  <c r="M1080" i="9"/>
  <c r="O1080" i="9" s="1"/>
  <c r="M1095" i="9"/>
  <c r="M1110" i="9"/>
  <c r="O1110" i="9" s="1"/>
  <c r="M1125" i="9"/>
  <c r="M1139" i="9"/>
  <c r="M1186" i="9"/>
  <c r="M1187" i="9"/>
  <c r="O1187" i="9" s="1"/>
  <c r="M1188" i="9"/>
  <c r="M1189" i="9"/>
  <c r="O1189" i="9" s="1"/>
  <c r="M1190" i="9"/>
  <c r="M1223" i="9"/>
  <c r="M1237" i="9"/>
  <c r="M1251" i="9"/>
  <c r="O1251" i="9" s="1"/>
  <c r="M1265" i="9"/>
  <c r="M1279" i="9"/>
  <c r="O1279" i="9" s="1"/>
  <c r="M1327" i="9"/>
  <c r="M1328" i="9"/>
  <c r="M1329" i="9"/>
  <c r="M1330" i="9"/>
  <c r="O1330" i="9" s="1"/>
  <c r="M1331" i="9"/>
  <c r="M1360" i="9"/>
  <c r="O1360" i="9" s="1"/>
  <c r="M974" i="9"/>
  <c r="M939" i="9"/>
  <c r="M956" i="9"/>
  <c r="M975" i="9"/>
  <c r="O975" i="9" s="1"/>
  <c r="M991" i="9"/>
  <c r="M1045" i="9"/>
  <c r="O1045" i="9" s="1"/>
  <c r="M1046" i="9"/>
  <c r="M1047" i="9"/>
  <c r="M1048" i="9"/>
  <c r="M1049" i="9"/>
  <c r="O1049" i="9" s="1"/>
  <c r="M1081" i="9"/>
  <c r="M1096" i="9"/>
  <c r="O1096" i="9" s="1"/>
  <c r="M1111" i="9"/>
  <c r="M1126" i="9"/>
  <c r="M1140" i="9"/>
  <c r="M1191" i="9"/>
  <c r="O1191" i="9" s="1"/>
  <c r="M1192" i="9"/>
  <c r="M1193" i="9"/>
  <c r="O1193" i="9" s="1"/>
  <c r="M1194" i="9"/>
  <c r="M1195" i="9"/>
  <c r="M1224" i="9"/>
  <c r="M1238" i="9"/>
  <c r="O1238" i="9" s="1"/>
  <c r="M1252" i="9"/>
  <c r="M1266" i="9"/>
  <c r="O1266" i="9" s="1"/>
  <c r="M1280" i="9"/>
  <c r="M1332" i="9"/>
  <c r="M1333" i="9"/>
  <c r="M1334" i="9"/>
  <c r="O1334" i="9" s="1"/>
  <c r="M1335" i="9"/>
  <c r="M1336" i="9"/>
  <c r="O1336" i="9" s="1"/>
  <c r="M1361" i="9"/>
  <c r="M940" i="9"/>
  <c r="M941" i="9"/>
  <c r="M957" i="9"/>
  <c r="O957" i="9" s="1"/>
  <c r="M976" i="9"/>
  <c r="M8" i="9"/>
  <c r="O8" i="9" s="1"/>
  <c r="M24" i="9"/>
  <c r="M40" i="9"/>
  <c r="M55" i="9"/>
  <c r="M75" i="9"/>
  <c r="O75" i="9" s="1"/>
  <c r="M100" i="9"/>
  <c r="M115" i="9"/>
  <c r="O115" i="9" s="1"/>
  <c r="M76" i="9"/>
  <c r="M130" i="9"/>
  <c r="M145" i="9"/>
  <c r="M160" i="9"/>
  <c r="O160" i="9" s="1"/>
  <c r="M175" i="9"/>
  <c r="M190" i="9"/>
  <c r="O190" i="9" s="1"/>
  <c r="M205" i="9"/>
  <c r="M225" i="9"/>
  <c r="M247" i="9"/>
  <c r="M261" i="9"/>
  <c r="O261" i="9" s="1"/>
  <c r="M226" i="9"/>
  <c r="M276" i="9"/>
  <c r="O276" i="9" s="1"/>
  <c r="M290" i="9"/>
  <c r="M304" i="9"/>
  <c r="M318" i="9"/>
  <c r="M332" i="9"/>
  <c r="O332" i="9" s="1"/>
  <c r="M346" i="9"/>
  <c r="M365" i="9"/>
  <c r="O365" i="9" s="1"/>
  <c r="M387" i="9"/>
  <c r="M401" i="9"/>
  <c r="M366" i="9"/>
  <c r="M416" i="9"/>
  <c r="O416" i="9" s="1"/>
  <c r="M430" i="9"/>
  <c r="M444" i="9"/>
  <c r="O444" i="9" s="1"/>
  <c r="M25" i="9"/>
  <c r="M41" i="9"/>
  <c r="M56" i="9"/>
  <c r="O56" i="9" s="1"/>
  <c r="M77" i="9"/>
  <c r="M101" i="9"/>
  <c r="O101" i="9" s="1"/>
  <c r="M116" i="9"/>
  <c r="M78" i="9"/>
  <c r="M131" i="9"/>
  <c r="M146" i="9"/>
  <c r="O146" i="9" s="1"/>
  <c r="M161" i="9"/>
  <c r="M176" i="9"/>
  <c r="O176" i="9" s="1"/>
  <c r="M191" i="9"/>
  <c r="M206" i="9"/>
  <c r="M227" i="9"/>
  <c r="M248" i="9"/>
  <c r="O248" i="9" s="1"/>
  <c r="M262" i="9"/>
  <c r="M228" i="9"/>
  <c r="O228" i="9" s="1"/>
  <c r="M277" i="9"/>
  <c r="M291" i="9"/>
  <c r="M305" i="9"/>
  <c r="M319" i="9"/>
  <c r="O319" i="9" s="1"/>
  <c r="M333" i="9"/>
  <c r="M347" i="9"/>
  <c r="O347" i="9" s="1"/>
  <c r="M367" i="9"/>
  <c r="M388" i="9"/>
  <c r="M402" i="9"/>
  <c r="M368" i="9"/>
  <c r="O368" i="9" s="1"/>
  <c r="M417" i="9"/>
  <c r="M431" i="9"/>
  <c r="O431" i="9" s="1"/>
  <c r="M445" i="9"/>
  <c r="M10" i="9"/>
  <c r="M26" i="9"/>
  <c r="M42" i="9"/>
  <c r="O42" i="9" s="1"/>
  <c r="M57" i="9"/>
  <c r="M79" i="9"/>
  <c r="O79" i="9" s="1"/>
  <c r="M102" i="9"/>
  <c r="M117" i="9"/>
  <c r="M80" i="9"/>
  <c r="M132" i="9"/>
  <c r="O132" i="9" s="1"/>
  <c r="M147" i="9"/>
  <c r="M162" i="9"/>
  <c r="O162" i="9" s="1"/>
  <c r="M177" i="9"/>
  <c r="M192" i="9"/>
  <c r="M207" i="9"/>
  <c r="M229" i="9"/>
  <c r="O229" i="9" s="1"/>
  <c r="M249" i="9"/>
  <c r="M263" i="9"/>
  <c r="O263" i="9" s="1"/>
  <c r="M230" i="9"/>
  <c r="M278" i="9"/>
  <c r="M292" i="9"/>
  <c r="M306" i="9"/>
  <c r="O306" i="9" s="1"/>
  <c r="M320" i="9"/>
  <c r="M334" i="9"/>
  <c r="O334" i="9" s="1"/>
  <c r="M348" i="9"/>
  <c r="M369" i="9"/>
  <c r="M389" i="9"/>
  <c r="M403" i="9"/>
  <c r="O403" i="9" s="1"/>
  <c r="M370" i="9"/>
  <c r="M418" i="9"/>
  <c r="O418" i="9" s="1"/>
  <c r="M432" i="9"/>
  <c r="M446" i="9"/>
  <c r="M11" i="9"/>
  <c r="M27" i="9"/>
  <c r="O27" i="9" s="1"/>
  <c r="M43" i="9"/>
  <c r="M58" i="9"/>
  <c r="O58" i="9" s="1"/>
  <c r="M81" i="9"/>
  <c r="M103" i="9"/>
  <c r="M118" i="9"/>
  <c r="M82" i="9"/>
  <c r="O82" i="9" s="1"/>
  <c r="M133" i="9"/>
  <c r="M148" i="9"/>
  <c r="O148" i="9" s="1"/>
  <c r="M163" i="9"/>
  <c r="M178" i="9"/>
  <c r="M193" i="9"/>
  <c r="M208" i="9"/>
  <c r="O208" i="9" s="1"/>
  <c r="M231" i="9"/>
  <c r="M250" i="9"/>
  <c r="O250" i="9" s="1"/>
  <c r="M264" i="9"/>
  <c r="M232" i="9"/>
  <c r="M279" i="9"/>
  <c r="M293" i="9"/>
  <c r="O293" i="9" s="1"/>
  <c r="M307" i="9"/>
  <c r="M321" i="9"/>
  <c r="O321" i="9" s="1"/>
  <c r="M335" i="9"/>
  <c r="M349" i="9"/>
  <c r="M371" i="9"/>
  <c r="M390" i="9"/>
  <c r="O390" i="9" s="1"/>
  <c r="M404" i="9"/>
  <c r="M372" i="9"/>
  <c r="O372" i="9" s="1"/>
  <c r="M419" i="9"/>
  <c r="M433" i="9"/>
  <c r="M447" i="9"/>
  <c r="M12" i="9"/>
  <c r="O12" i="9" s="1"/>
  <c r="M28" i="9"/>
  <c r="M44" i="9"/>
  <c r="O44" i="9" s="1"/>
  <c r="M59" i="9"/>
  <c r="M83" i="9"/>
  <c r="M104" i="9"/>
  <c r="M119" i="9"/>
  <c r="O119" i="9" s="1"/>
  <c r="M84" i="9"/>
  <c r="M134" i="9"/>
  <c r="O134" i="9" s="1"/>
  <c r="M149" i="9"/>
  <c r="M164" i="9"/>
  <c r="M179" i="9"/>
  <c r="M194" i="9"/>
  <c r="O194" i="9" s="1"/>
  <c r="M209" i="9"/>
  <c r="M13" i="9"/>
  <c r="O13" i="9" s="1"/>
  <c r="M29" i="9"/>
  <c r="M45" i="9"/>
  <c r="M60" i="9"/>
  <c r="M85" i="9"/>
  <c r="O85" i="9" s="1"/>
  <c r="M105" i="9"/>
  <c r="M120" i="9"/>
  <c r="O120" i="9" s="1"/>
  <c r="M86" i="9"/>
  <c r="M135" i="9"/>
  <c r="M150" i="9"/>
  <c r="M165" i="9"/>
  <c r="O165" i="9" s="1"/>
  <c r="M180" i="9"/>
  <c r="M195" i="9"/>
  <c r="O195" i="9" s="1"/>
  <c r="M210" i="9"/>
  <c r="M233" i="9"/>
  <c r="M251" i="9"/>
  <c r="M265" i="9"/>
  <c r="O265" i="9" s="1"/>
  <c r="M234" i="9"/>
  <c r="M280" i="9"/>
  <c r="O280" i="9" s="1"/>
  <c r="M294" i="9"/>
  <c r="M308" i="9"/>
  <c r="M322" i="9"/>
  <c r="M336" i="9"/>
  <c r="O336" i="9" s="1"/>
  <c r="M350" i="9"/>
  <c r="M373" i="9"/>
  <c r="O373" i="9" s="1"/>
  <c r="M391" i="9"/>
  <c r="M405" i="9"/>
  <c r="M374" i="9"/>
  <c r="M420" i="9"/>
  <c r="O420" i="9" s="1"/>
  <c r="M434" i="9"/>
  <c r="M448" i="9"/>
  <c r="O448" i="9" s="1"/>
  <c r="M14" i="9"/>
  <c r="M30" i="9"/>
  <c r="M46" i="9"/>
  <c r="M61" i="9"/>
  <c r="O61" i="9" s="1"/>
  <c r="M87" i="9"/>
  <c r="M106" i="9"/>
  <c r="O106" i="9" s="1"/>
  <c r="M121" i="9"/>
  <c r="M88" i="9"/>
  <c r="M136" i="9"/>
  <c r="M151" i="9"/>
  <c r="O151" i="9" s="1"/>
  <c r="M166" i="9"/>
  <c r="M181" i="9"/>
  <c r="O181" i="9" s="1"/>
  <c r="M196" i="9"/>
  <c r="M211" i="9"/>
  <c r="M235" i="9"/>
  <c r="M252" i="9"/>
  <c r="O252" i="9" s="1"/>
  <c r="M266" i="9"/>
  <c r="M236" i="9"/>
  <c r="O236" i="9" s="1"/>
  <c r="M281" i="9"/>
  <c r="M295" i="9"/>
  <c r="M309" i="9"/>
  <c r="M323" i="9"/>
  <c r="O323" i="9" s="1"/>
  <c r="M337" i="9"/>
  <c r="M351" i="9"/>
  <c r="O351" i="9" s="1"/>
  <c r="M375" i="9"/>
  <c r="M392" i="9"/>
  <c r="M406" i="9"/>
  <c r="M376" i="9"/>
  <c r="O376" i="9" s="1"/>
  <c r="M421" i="9"/>
  <c r="M435" i="9"/>
  <c r="O435" i="9" s="1"/>
  <c r="M449" i="9"/>
  <c r="M15" i="9"/>
  <c r="M31" i="9"/>
  <c r="M47" i="9"/>
  <c r="O47" i="9" s="1"/>
  <c r="M62" i="9"/>
  <c r="M89" i="9"/>
  <c r="O89" i="9" s="1"/>
  <c r="M107" i="9"/>
  <c r="M122" i="9"/>
  <c r="M90" i="9"/>
  <c r="M137" i="9"/>
  <c r="O137" i="9" s="1"/>
  <c r="M152" i="9"/>
  <c r="M167" i="9"/>
  <c r="O167" i="9" s="1"/>
  <c r="M182" i="9"/>
  <c r="M197" i="9"/>
  <c r="M212" i="9"/>
  <c r="M237" i="9"/>
  <c r="O237" i="9" s="1"/>
  <c r="M253" i="9"/>
  <c r="M267" i="9"/>
  <c r="O267" i="9" s="1"/>
  <c r="M238" i="9"/>
  <c r="M282" i="9"/>
  <c r="M296" i="9"/>
  <c r="M310" i="9"/>
  <c r="O310" i="9" s="1"/>
  <c r="M324" i="9"/>
  <c r="M338" i="9"/>
  <c r="O338" i="9" s="1"/>
  <c r="M352" i="9"/>
  <c r="M377" i="9"/>
  <c r="M393" i="9"/>
  <c r="M407" i="9"/>
  <c r="O407" i="9" s="1"/>
  <c r="M378" i="9"/>
  <c r="M422" i="9"/>
  <c r="O422" i="9" s="1"/>
  <c r="M436" i="9"/>
  <c r="M450" i="9"/>
  <c r="M16" i="9"/>
  <c r="M32" i="9"/>
  <c r="O32" i="9" s="1"/>
  <c r="M48" i="9"/>
  <c r="M63" i="9"/>
  <c r="O63" i="9" s="1"/>
  <c r="M91" i="9"/>
  <c r="M108" i="9"/>
  <c r="M123" i="9"/>
  <c r="M92" i="9"/>
  <c r="O92" i="9" s="1"/>
  <c r="M138" i="9"/>
  <c r="M153" i="9"/>
  <c r="O153" i="9" s="1"/>
  <c r="M168" i="9"/>
  <c r="M183" i="9"/>
  <c r="M198" i="9"/>
  <c r="M213" i="9"/>
  <c r="O213" i="9" s="1"/>
  <c r="M239" i="9"/>
  <c r="M254" i="9"/>
  <c r="O254" i="9" s="1"/>
  <c r="M268" i="9"/>
  <c r="M240" i="9"/>
  <c r="M283" i="9"/>
  <c r="M297" i="9"/>
  <c r="O297" i="9" s="1"/>
  <c r="M311" i="9"/>
  <c r="M325" i="9"/>
  <c r="O325" i="9" s="1"/>
  <c r="M339" i="9"/>
  <c r="M353" i="9"/>
  <c r="M379" i="9"/>
  <c r="M394" i="9"/>
  <c r="O394" i="9" s="1"/>
  <c r="M408" i="9"/>
  <c r="M380" i="9"/>
  <c r="O380" i="9" s="1"/>
  <c r="M423" i="9"/>
  <c r="M437" i="9"/>
  <c r="M451" i="9"/>
  <c r="M17" i="9"/>
  <c r="O17" i="9" s="1"/>
  <c r="M33" i="9"/>
  <c r="M49" i="9"/>
  <c r="O49" i="9" s="1"/>
  <c r="M64" i="9"/>
  <c r="M93" i="9"/>
  <c r="M109" i="9"/>
  <c r="M124" i="9"/>
  <c r="O124" i="9" s="1"/>
  <c r="M94" i="9"/>
  <c r="M139" i="9"/>
  <c r="O139" i="9" s="1"/>
  <c r="M154" i="9"/>
  <c r="M169" i="9"/>
  <c r="M184" i="9"/>
  <c r="M199" i="9"/>
  <c r="O199" i="9" s="1"/>
  <c r="M214" i="9"/>
  <c r="M241" i="9"/>
  <c r="O241" i="9" s="1"/>
  <c r="M255" i="9"/>
  <c r="M269" i="9"/>
  <c r="M270" i="9"/>
  <c r="M284" i="9"/>
  <c r="O284" i="9" s="1"/>
  <c r="M298" i="9"/>
  <c r="M312" i="9"/>
  <c r="O312" i="9" s="1"/>
  <c r="M326" i="9"/>
  <c r="M340" i="9"/>
  <c r="M354" i="9"/>
  <c r="M381" i="9"/>
  <c r="O381" i="9" s="1"/>
  <c r="M395" i="9"/>
  <c r="M409" i="9"/>
  <c r="O409" i="9" s="1"/>
  <c r="M410" i="9"/>
  <c r="M424" i="9"/>
  <c r="M438" i="9"/>
  <c r="M452" i="9"/>
  <c r="O452" i="9" s="1"/>
  <c r="M478" i="9"/>
  <c r="M500" i="9"/>
  <c r="O500" i="9" s="1"/>
  <c r="O270" i="9" l="1"/>
  <c r="O184" i="9"/>
  <c r="O109" i="9"/>
  <c r="O451" i="9"/>
  <c r="O379" i="9"/>
  <c r="O283" i="9"/>
  <c r="O198" i="9"/>
  <c r="O123" i="9"/>
  <c r="O16" i="9"/>
  <c r="O393" i="9"/>
  <c r="O296" i="9"/>
  <c r="O212" i="9"/>
  <c r="O90" i="9"/>
  <c r="O31" i="9"/>
  <c r="O406" i="9"/>
  <c r="O309" i="9"/>
  <c r="O235" i="9"/>
  <c r="O136" i="9"/>
  <c r="O46" i="9"/>
  <c r="O374" i="9"/>
  <c r="O322" i="9"/>
  <c r="O251" i="9"/>
  <c r="O150" i="9"/>
  <c r="O60" i="9"/>
  <c r="O179" i="9"/>
  <c r="O104" i="9"/>
  <c r="O447" i="9"/>
  <c r="O371" i="9"/>
  <c r="O279" i="9"/>
  <c r="O193" i="9"/>
  <c r="O118" i="9"/>
  <c r="O11" i="9"/>
  <c r="O389" i="9"/>
  <c r="O292" i="9"/>
  <c r="O207" i="9"/>
  <c r="O80" i="9"/>
  <c r="O26" i="9"/>
  <c r="O402" i="9"/>
  <c r="O305" i="9"/>
  <c r="O227" i="9"/>
  <c r="O131" i="9"/>
  <c r="O41" i="9"/>
  <c r="O366" i="9"/>
  <c r="O318" i="9"/>
  <c r="O247" i="9"/>
  <c r="O145" i="9"/>
  <c r="O55" i="9"/>
  <c r="O941" i="9"/>
  <c r="O1333" i="9"/>
  <c r="O1224" i="9"/>
  <c r="O1140" i="9"/>
  <c r="O1048" i="9"/>
  <c r="O956" i="9"/>
  <c r="O1329" i="9"/>
  <c r="O1237" i="9"/>
  <c r="O1186" i="9"/>
  <c r="O1044" i="9"/>
  <c r="O973" i="9"/>
  <c r="O1325" i="9"/>
  <c r="O1250" i="9"/>
  <c r="O1182" i="9"/>
  <c r="O1079" i="9"/>
  <c r="O989" i="9"/>
  <c r="O1321" i="9"/>
  <c r="O1263" i="9"/>
  <c r="O1178" i="9"/>
  <c r="O1093" i="9"/>
  <c r="O1030" i="9"/>
  <c r="O1357" i="9"/>
  <c r="O1276" i="9"/>
  <c r="O1174" i="9"/>
  <c r="O1107" i="9"/>
  <c r="O1026" i="9"/>
  <c r="O517" i="9"/>
  <c r="O867" i="9"/>
  <c r="O802" i="9"/>
  <c r="O716" i="9"/>
  <c r="O622" i="9"/>
  <c r="O532" i="9"/>
  <c r="O895" i="9"/>
  <c r="O816" i="9"/>
  <c r="O731" i="9"/>
  <c r="O636" i="9"/>
  <c r="O562" i="9"/>
  <c r="O920" i="9"/>
  <c r="O830" i="9"/>
  <c r="O711" i="9"/>
  <c r="O650" i="9"/>
  <c r="O560" i="9"/>
  <c r="O470" i="9"/>
  <c r="O856" i="9"/>
  <c r="O754" i="9"/>
  <c r="O664" i="9"/>
  <c r="O579" i="9"/>
  <c r="O469" i="9"/>
  <c r="O854" i="9"/>
  <c r="O768" i="9"/>
  <c r="O678" i="9"/>
  <c r="O555" i="9"/>
  <c r="O494" i="9"/>
  <c r="O429" i="9"/>
  <c r="O345" i="9"/>
  <c r="O224" i="9"/>
  <c r="O174" i="9"/>
  <c r="O99" i="9"/>
  <c r="O442" i="9"/>
  <c r="O361" i="9"/>
  <c r="O274" i="9"/>
  <c r="O188" i="9"/>
  <c r="O113" i="9"/>
  <c r="O5" i="9"/>
  <c r="O384" i="9"/>
  <c r="O287" i="9"/>
  <c r="O202" i="9"/>
  <c r="O70" i="9"/>
  <c r="O20" i="9"/>
  <c r="O397" i="9"/>
  <c r="O300" i="9"/>
  <c r="O217" i="9"/>
  <c r="O126" i="9"/>
  <c r="O35" i="9"/>
  <c r="O356" i="9"/>
  <c r="O313" i="9"/>
  <c r="O242" i="9"/>
  <c r="O140" i="9"/>
  <c r="O50" i="9"/>
  <c r="O1371" i="9"/>
  <c r="O1498" i="9"/>
  <c r="O1468" i="9"/>
  <c r="O1438" i="9"/>
  <c r="O1408" i="9"/>
  <c r="O1376" i="9"/>
  <c r="O1502" i="9"/>
  <c r="O1472" i="9"/>
  <c r="O1442" i="9"/>
  <c r="O1412" i="9"/>
  <c r="O1381" i="9"/>
  <c r="O1506" i="9"/>
  <c r="O1476" i="9"/>
  <c r="O1446" i="9"/>
  <c r="O1416" i="9"/>
  <c r="O1386" i="9"/>
  <c r="O1510" i="9"/>
  <c r="O1480" i="9"/>
  <c r="O1450" i="9"/>
  <c r="O1420" i="9"/>
  <c r="O1390" i="9"/>
  <c r="O1514" i="9"/>
  <c r="O1484" i="9"/>
  <c r="O1454" i="9"/>
  <c r="O1424" i="9"/>
  <c r="O1394" i="9"/>
  <c r="O1290" i="9"/>
  <c r="O1059" i="9"/>
  <c r="O951" i="9"/>
  <c r="O852" i="9"/>
  <c r="O767" i="9"/>
  <c r="O677" i="9"/>
  <c r="O592" i="9"/>
  <c r="O493" i="9"/>
  <c r="O1351" i="9"/>
  <c r="O1261" i="9"/>
  <c r="O1170" i="9"/>
  <c r="O1090" i="9"/>
  <c r="O1000" i="9"/>
  <c r="O885" i="9"/>
  <c r="O811" i="9"/>
  <c r="O438" i="9"/>
  <c r="O354" i="9"/>
  <c r="O726" i="9"/>
  <c r="O631" i="9"/>
  <c r="O541" i="9"/>
  <c r="O1344" i="9"/>
  <c r="O1246" i="9"/>
  <c r="O1157" i="9"/>
  <c r="O1074" i="9"/>
  <c r="O984" i="9"/>
  <c r="O912" i="9"/>
  <c r="O795" i="9"/>
  <c r="O700" i="9"/>
  <c r="O615" i="9"/>
  <c r="O525" i="9"/>
  <c r="O930" i="9"/>
  <c r="O1287" i="9"/>
  <c r="O1167" i="9"/>
  <c r="O1118" i="9"/>
  <c r="O1019" i="9"/>
  <c r="O929" i="9"/>
  <c r="O839" i="9"/>
  <c r="O749" i="9"/>
  <c r="O659" i="9"/>
  <c r="O574" i="9"/>
  <c r="O462" i="9"/>
  <c r="O1272" i="9"/>
  <c r="O1201" i="9"/>
  <c r="O1102" i="9"/>
  <c r="O1007" i="9"/>
  <c r="O909" i="9"/>
  <c r="O823" i="9"/>
  <c r="O738" i="9"/>
  <c r="O643" i="9"/>
  <c r="O548" i="9"/>
  <c r="O486" i="9"/>
  <c r="O1304" i="9"/>
  <c r="O1229" i="9"/>
  <c r="O1145" i="9"/>
  <c r="O1064" i="9"/>
  <c r="O962" i="9"/>
  <c r="O876" i="9"/>
  <c r="O777" i="9"/>
  <c r="O687" i="9"/>
  <c r="O597" i="9"/>
  <c r="O505" i="9"/>
  <c r="O1294" i="9"/>
  <c r="O1214" i="9"/>
  <c r="O1130" i="9"/>
  <c r="O1053" i="9"/>
  <c r="O945" i="9"/>
  <c r="O846" i="9"/>
  <c r="O761" i="9"/>
  <c r="O671" i="9"/>
  <c r="O586" i="9"/>
  <c r="O484" i="9"/>
  <c r="O1348" i="9"/>
  <c r="O1255" i="9"/>
  <c r="O1161" i="9"/>
  <c r="O1084" i="9"/>
  <c r="O994" i="9"/>
  <c r="O873" i="9"/>
  <c r="O805" i="9"/>
  <c r="O720" i="9"/>
  <c r="O625" i="9"/>
  <c r="O535" i="9"/>
  <c r="O1338" i="9"/>
  <c r="O1240" i="9"/>
  <c r="O1151" i="9"/>
  <c r="O1068" i="9"/>
  <c r="O978" i="9"/>
  <c r="O900" i="9"/>
  <c r="O789" i="9"/>
  <c r="O694" i="9"/>
  <c r="O609" i="9"/>
  <c r="O519" i="9"/>
  <c r="O1362" i="9"/>
  <c r="O1281" i="9"/>
  <c r="O1205" i="9"/>
  <c r="O1112" i="9"/>
  <c r="O1012" i="9"/>
  <c r="O923" i="9"/>
  <c r="O833" i="9"/>
  <c r="O743" i="9"/>
  <c r="O653" i="9"/>
  <c r="O568" i="9"/>
  <c r="O453" i="9"/>
  <c r="O478" i="9"/>
  <c r="O395" i="9"/>
  <c r="O298" i="9"/>
  <c r="O214" i="9"/>
  <c r="O94" i="9"/>
  <c r="O33" i="9"/>
  <c r="O408" i="9"/>
  <c r="O311" i="9"/>
  <c r="O239" i="9"/>
  <c r="O138" i="9"/>
  <c r="O48" i="9"/>
  <c r="O378" i="9"/>
  <c r="O324" i="9"/>
  <c r="O253" i="9"/>
  <c r="O152" i="9"/>
  <c r="O62" i="9"/>
  <c r="O421" i="9"/>
  <c r="O337" i="9"/>
  <c r="O266" i="9"/>
  <c r="O166" i="9"/>
  <c r="O87" i="9"/>
  <c r="O434" i="9"/>
  <c r="O350" i="9"/>
  <c r="O234" i="9"/>
  <c r="O180" i="9"/>
  <c r="O105" i="9"/>
  <c r="O209" i="9"/>
  <c r="O84" i="9"/>
  <c r="O28" i="9"/>
  <c r="O404" i="9"/>
  <c r="O307" i="9"/>
  <c r="O231" i="9"/>
  <c r="O133" i="9"/>
  <c r="O43" i="9"/>
  <c r="O370" i="9"/>
  <c r="O320" i="9"/>
  <c r="O249" i="9"/>
  <c r="O147" i="9"/>
  <c r="O57" i="9"/>
  <c r="O417" i="9"/>
  <c r="O333" i="9"/>
  <c r="O262" i="9"/>
  <c r="O161" i="9"/>
  <c r="O77" i="9"/>
  <c r="O430" i="9"/>
  <c r="O346" i="9"/>
  <c r="O226" i="9"/>
  <c r="O175" i="9"/>
  <c r="O100" i="9"/>
  <c r="O976" i="9"/>
  <c r="O1335" i="9"/>
  <c r="O1252" i="9"/>
  <c r="O1192" i="9"/>
  <c r="O1081" i="9"/>
  <c r="O991" i="9"/>
  <c r="O1331" i="9"/>
  <c r="O1265" i="9"/>
  <c r="O1188" i="9"/>
  <c r="O1095" i="9"/>
  <c r="O1040" i="9"/>
  <c r="O1359" i="9"/>
  <c r="O1278" i="9"/>
  <c r="O1184" i="9"/>
  <c r="O1109" i="9"/>
  <c r="O1036" i="9"/>
  <c r="O936" i="9"/>
  <c r="O1317" i="9"/>
  <c r="O1180" i="9"/>
  <c r="O1123" i="9"/>
  <c r="O1032" i="9"/>
  <c r="O935" i="9"/>
  <c r="O1313" i="9"/>
  <c r="O1220" i="9"/>
  <c r="O1136" i="9"/>
  <c r="O1028" i="9"/>
  <c r="O952" i="9"/>
  <c r="O922" i="9"/>
  <c r="O832" i="9"/>
  <c r="O717" i="9"/>
  <c r="O652" i="9"/>
  <c r="O566" i="9"/>
  <c r="O474" i="9"/>
  <c r="O862" i="9"/>
  <c r="O756" i="9"/>
  <c r="O666" i="9"/>
  <c r="O581" i="9"/>
  <c r="O473" i="9"/>
  <c r="O860" i="9"/>
  <c r="O770" i="9"/>
  <c r="O680" i="9"/>
  <c r="O561" i="9"/>
  <c r="O496" i="9"/>
  <c r="O890" i="9"/>
  <c r="O784" i="9"/>
  <c r="O706" i="9"/>
  <c r="O604" i="9"/>
  <c r="O513" i="9"/>
  <c r="O855" i="9"/>
  <c r="O798" i="9"/>
  <c r="O704" i="9"/>
  <c r="O618" i="9"/>
  <c r="O528" i="9"/>
  <c r="O7" i="9"/>
  <c r="O386" i="9"/>
  <c r="O289" i="9"/>
  <c r="O204" i="9"/>
  <c r="O74" i="9"/>
  <c r="O22" i="9"/>
  <c r="O399" i="9"/>
  <c r="O302" i="9"/>
  <c r="O221" i="9"/>
  <c r="O128" i="9"/>
  <c r="O37" i="9"/>
  <c r="O360" i="9"/>
  <c r="O315" i="9"/>
  <c r="O244" i="9"/>
  <c r="O142" i="9"/>
  <c r="O52" i="9"/>
  <c r="O412" i="9"/>
  <c r="O328" i="9"/>
  <c r="O257" i="9"/>
  <c r="O156" i="9"/>
  <c r="O67" i="9"/>
  <c r="O425" i="9"/>
  <c r="O341" i="9"/>
  <c r="O216" i="9"/>
  <c r="O170" i="9"/>
  <c r="O95" i="9"/>
  <c r="O1383" i="9"/>
  <c r="O1508" i="9"/>
  <c r="O1478" i="9"/>
  <c r="O1448" i="9"/>
  <c r="O1418" i="9"/>
  <c r="O1388" i="9"/>
  <c r="O1512" i="9"/>
  <c r="O1482" i="9"/>
  <c r="O1452" i="9"/>
  <c r="O1422" i="9"/>
  <c r="O1392" i="9"/>
  <c r="O1518" i="9"/>
  <c r="O1486" i="9"/>
  <c r="O1456" i="9"/>
  <c r="O1426" i="9"/>
  <c r="O1396" i="9"/>
  <c r="O1517" i="9"/>
  <c r="O1490" i="9"/>
  <c r="O1460" i="9"/>
  <c r="O1430" i="9"/>
  <c r="O1400" i="9"/>
  <c r="O1367" i="9"/>
  <c r="O1494" i="9"/>
  <c r="O1464" i="9"/>
  <c r="O1434" i="9"/>
  <c r="O1404" i="9"/>
  <c r="O1372" i="9"/>
  <c r="O1076" i="9"/>
  <c r="O986" i="9"/>
  <c r="O916" i="9"/>
  <c r="O797" i="9"/>
  <c r="O702" i="9"/>
  <c r="O617" i="9"/>
  <c r="O527" i="9"/>
  <c r="O1365" i="9"/>
  <c r="O1289" i="9"/>
  <c r="O1210" i="9"/>
  <c r="O1120" i="9"/>
  <c r="O1023" i="9"/>
  <c r="O932" i="9"/>
  <c r="O841" i="9"/>
  <c r="O751" i="9"/>
  <c r="O661" i="9"/>
  <c r="O576" i="9"/>
  <c r="O465" i="9"/>
  <c r="O1274" i="9"/>
  <c r="O1203" i="9"/>
  <c r="O1104" i="9"/>
  <c r="O1009" i="9"/>
  <c r="O913" i="9"/>
  <c r="O825" i="9"/>
  <c r="O740" i="9"/>
  <c r="O645" i="9"/>
  <c r="O550" i="9"/>
  <c r="O489" i="9"/>
  <c r="O1307" i="9"/>
  <c r="O1231" i="9"/>
  <c r="O1147" i="9"/>
  <c r="O1020" i="9"/>
  <c r="O964" i="9"/>
  <c r="O880" i="9"/>
  <c r="O779" i="9"/>
  <c r="O689" i="9"/>
  <c r="O599" i="9"/>
  <c r="O507" i="9"/>
  <c r="O1296" i="9"/>
  <c r="O1216" i="9"/>
  <c r="O1132" i="9"/>
  <c r="O1055" i="9"/>
  <c r="O947" i="9"/>
  <c r="O848" i="9"/>
  <c r="O763" i="9"/>
  <c r="O673" i="9"/>
  <c r="O588" i="9"/>
  <c r="O487" i="9"/>
  <c r="O1350" i="9"/>
  <c r="O1257" i="9"/>
  <c r="O1163" i="9"/>
  <c r="O1086" i="9"/>
  <c r="O996" i="9"/>
  <c r="O877" i="9"/>
  <c r="O807" i="9"/>
  <c r="O722" i="9"/>
  <c r="O627" i="9"/>
  <c r="O537" i="9"/>
  <c r="O1340" i="9"/>
  <c r="O1242" i="9"/>
  <c r="O1153" i="9"/>
  <c r="O1070" i="9"/>
  <c r="O980" i="9"/>
  <c r="O904" i="9"/>
  <c r="O791" i="9"/>
  <c r="O696" i="9"/>
  <c r="O611" i="9"/>
  <c r="O521" i="9"/>
  <c r="O1363" i="9"/>
  <c r="O1283" i="9"/>
  <c r="O1207" i="9"/>
  <c r="O1114" i="9"/>
  <c r="O1014" i="9"/>
  <c r="O925" i="9"/>
  <c r="O835" i="9"/>
  <c r="O745" i="9"/>
  <c r="O655" i="9"/>
  <c r="O570" i="9"/>
  <c r="O456" i="9"/>
  <c r="O1268" i="9"/>
  <c r="O1197" i="9"/>
  <c r="O1098" i="9"/>
  <c r="O1003" i="9"/>
  <c r="O901" i="9"/>
  <c r="O819" i="9"/>
  <c r="O734" i="9"/>
  <c r="O639" i="9"/>
  <c r="O544" i="9"/>
  <c r="O480" i="9"/>
  <c r="O1300" i="9"/>
  <c r="O1225" i="9"/>
  <c r="O1141" i="9"/>
  <c r="O1060" i="9"/>
  <c r="O958" i="9"/>
  <c r="O868" i="9"/>
  <c r="O773" i="9"/>
  <c r="O683" i="9"/>
  <c r="O593" i="9"/>
  <c r="O501" i="9"/>
  <c r="O410" i="9"/>
  <c r="O326" i="9"/>
  <c r="O255" i="9"/>
  <c r="O154" i="9"/>
  <c r="O64" i="9"/>
  <c r="O423" i="9"/>
  <c r="O339" i="9"/>
  <c r="O268" i="9"/>
  <c r="O168" i="9"/>
  <c r="O91" i="9"/>
  <c r="O436" i="9"/>
  <c r="O352" i="9"/>
  <c r="O238" i="9"/>
  <c r="O182" i="9"/>
  <c r="O107" i="9"/>
  <c r="O449" i="9"/>
  <c r="O375" i="9"/>
  <c r="O281" i="9"/>
  <c r="O196" i="9"/>
  <c r="O121" i="9"/>
  <c r="O14" i="9"/>
  <c r="O391" i="9"/>
  <c r="O294" i="9"/>
  <c r="O210" i="9"/>
  <c r="O86" i="9"/>
  <c r="O29" i="9"/>
  <c r="O149" i="9"/>
  <c r="O59" i="9"/>
  <c r="O419" i="9"/>
  <c r="O335" i="9"/>
  <c r="O264" i="9"/>
  <c r="O163" i="9"/>
  <c r="O81" i="9"/>
  <c r="O432" i="9"/>
  <c r="O348" i="9"/>
  <c r="O230" i="9"/>
  <c r="O177" i="9"/>
  <c r="O102" i="9"/>
  <c r="O445" i="9"/>
  <c r="O367" i="9"/>
  <c r="O277" i="9"/>
  <c r="O191" i="9"/>
  <c r="O116" i="9"/>
  <c r="O9" i="9"/>
  <c r="O387" i="9"/>
  <c r="O290" i="9"/>
  <c r="O205" i="9"/>
  <c r="O76" i="9"/>
  <c r="O24" i="9"/>
  <c r="O1361" i="9"/>
  <c r="O1280" i="9"/>
  <c r="O1194" i="9"/>
  <c r="O1111" i="9"/>
  <c r="O1046" i="9"/>
  <c r="O974" i="9"/>
  <c r="O1327" i="9"/>
  <c r="O1190" i="9"/>
  <c r="O1125" i="9"/>
  <c r="O1042" i="9"/>
  <c r="O938" i="9"/>
  <c r="O1323" i="9"/>
  <c r="O1222" i="9"/>
  <c r="O1138" i="9"/>
  <c r="O1038" i="9"/>
  <c r="O954" i="9"/>
  <c r="O1319" i="9"/>
  <c r="O1235" i="9"/>
  <c r="O1176" i="9"/>
  <c r="O1034" i="9"/>
  <c r="O970" i="9"/>
  <c r="O1315" i="9"/>
  <c r="O1248" i="9"/>
  <c r="O1172" i="9"/>
  <c r="O1077" i="9"/>
  <c r="O987" i="9"/>
  <c r="O477" i="9"/>
  <c r="O866" i="9"/>
  <c r="O772" i="9"/>
  <c r="O682" i="9"/>
  <c r="O567" i="9"/>
  <c r="O498" i="9"/>
  <c r="O894" i="9"/>
  <c r="O786" i="9"/>
  <c r="O712" i="9"/>
  <c r="O606" i="9"/>
  <c r="O515" i="9"/>
  <c r="O861" i="9"/>
  <c r="O800" i="9"/>
  <c r="O710" i="9"/>
  <c r="O620" i="9"/>
  <c r="O530" i="9"/>
  <c r="O891" i="9"/>
  <c r="O814" i="9"/>
  <c r="O729" i="9"/>
  <c r="O634" i="9"/>
  <c r="O556" i="9"/>
  <c r="O918" i="9"/>
  <c r="O828" i="9"/>
  <c r="O705" i="9"/>
  <c r="O648" i="9"/>
  <c r="O554" i="9"/>
  <c r="O39" i="9"/>
  <c r="O364" i="9"/>
  <c r="O317" i="9"/>
  <c r="O246" i="9"/>
  <c r="O144" i="9"/>
  <c r="O54" i="9"/>
  <c r="O414" i="9"/>
  <c r="O330" i="9"/>
  <c r="O259" i="9"/>
  <c r="O158" i="9"/>
  <c r="O71" i="9"/>
  <c r="O427" i="9"/>
  <c r="O343" i="9"/>
  <c r="O220" i="9"/>
  <c r="O172" i="9"/>
  <c r="O97" i="9"/>
  <c r="O440" i="9"/>
  <c r="O357" i="9"/>
  <c r="O272" i="9"/>
  <c r="O186" i="9"/>
  <c r="O111" i="9"/>
  <c r="O3" i="9"/>
  <c r="O382" i="9"/>
  <c r="O285" i="9"/>
  <c r="O200" i="9"/>
  <c r="O66" i="9"/>
  <c r="O18" i="9"/>
  <c r="O1522" i="9"/>
  <c r="O1488" i="9"/>
  <c r="O1458" i="9"/>
  <c r="O1428" i="9"/>
  <c r="O1398" i="9"/>
  <c r="O1521" i="9"/>
  <c r="O1492" i="9"/>
  <c r="O1462" i="9"/>
  <c r="O1432" i="9"/>
  <c r="O1402" i="9"/>
  <c r="O1369" i="9"/>
  <c r="O1496" i="9"/>
  <c r="O1466" i="9"/>
  <c r="O1436" i="9"/>
  <c r="O1406" i="9"/>
  <c r="O1374" i="9"/>
  <c r="O1500" i="9"/>
  <c r="O1470" i="9"/>
  <c r="O1440" i="9"/>
  <c r="O1410" i="9"/>
  <c r="O1379" i="9"/>
  <c r="O1504" i="9"/>
  <c r="O1474" i="9"/>
  <c r="O1444" i="9"/>
  <c r="O1414" i="9"/>
  <c r="O1384" i="9"/>
  <c r="O1106" i="9"/>
  <c r="O1011" i="9"/>
  <c r="O917" i="9"/>
  <c r="O827" i="9"/>
  <c r="O742" i="9"/>
  <c r="O647" i="9"/>
  <c r="O552" i="9"/>
  <c r="O492" i="9"/>
  <c r="O1311" i="9"/>
  <c r="O1233" i="9"/>
  <c r="O1149" i="9"/>
  <c r="O1065" i="9"/>
  <c r="O966" i="9"/>
  <c r="O884" i="9"/>
  <c r="O781" i="9"/>
  <c r="O691" i="9"/>
  <c r="O601" i="9"/>
  <c r="O509" i="9"/>
  <c r="O1298" i="9"/>
  <c r="O1218" i="9"/>
  <c r="O1134" i="9"/>
  <c r="O1057" i="9"/>
  <c r="O949" i="9"/>
  <c r="O850" i="9"/>
  <c r="O765" i="9"/>
  <c r="O675" i="9"/>
  <c r="O590" i="9"/>
  <c r="O490" i="9"/>
  <c r="O1308" i="9"/>
  <c r="O1259" i="9"/>
  <c r="O1166" i="9"/>
  <c r="O1088" i="9"/>
  <c r="O998" i="9"/>
  <c r="O881" i="9"/>
  <c r="O809" i="9"/>
  <c r="O724" i="9"/>
  <c r="O629" i="9"/>
  <c r="O539" i="9"/>
  <c r="O1342" i="9"/>
  <c r="O1244" i="9"/>
  <c r="O1155" i="9"/>
  <c r="O1072" i="9"/>
  <c r="O982" i="9"/>
  <c r="O908" i="9"/>
  <c r="O793" i="9"/>
  <c r="O698" i="9"/>
  <c r="O613" i="9"/>
  <c r="O523" i="9"/>
  <c r="O1364" i="9"/>
  <c r="O1285" i="9"/>
  <c r="O1209" i="9"/>
  <c r="O1116" i="9"/>
  <c r="O1016" i="9"/>
  <c r="O927" i="9"/>
  <c r="O837" i="9"/>
  <c r="O747" i="9"/>
  <c r="O657" i="9"/>
  <c r="O572" i="9"/>
  <c r="O459" i="9"/>
  <c r="O1270" i="9"/>
  <c r="O1199" i="9"/>
  <c r="O1100" i="9"/>
  <c r="O1005" i="9"/>
  <c r="O905" i="9"/>
  <c r="O821" i="9"/>
  <c r="O736" i="9"/>
  <c r="O641" i="9"/>
  <c r="O546" i="9"/>
  <c r="O483" i="9"/>
  <c r="O1302" i="9"/>
  <c r="O1227" i="9"/>
  <c r="O1143" i="9"/>
  <c r="O1062" i="9"/>
  <c r="O960" i="9"/>
  <c r="O872" i="9"/>
  <c r="O775" i="9"/>
  <c r="O685" i="9"/>
  <c r="O595" i="9"/>
  <c r="O503" i="9"/>
  <c r="O1292" i="9"/>
  <c r="O1212" i="9"/>
  <c r="O1128" i="9"/>
  <c r="O1051" i="9"/>
  <c r="O943" i="9"/>
  <c r="O844" i="9"/>
  <c r="O759" i="9"/>
  <c r="O669" i="9"/>
  <c r="O584" i="9"/>
  <c r="O481" i="9"/>
  <c r="O1346" i="9"/>
  <c r="O1253" i="9"/>
  <c r="O1159" i="9"/>
  <c r="O1082" i="9"/>
  <c r="O992" i="9"/>
  <c r="O869" i="9"/>
  <c r="O803" i="9"/>
  <c r="O718" i="9"/>
  <c r="O623" i="9"/>
  <c r="O533" i="9"/>
  <c r="O340" i="9"/>
  <c r="O437" i="9"/>
  <c r="O108" i="9"/>
  <c r="O197" i="9"/>
  <c r="O392" i="9"/>
  <c r="O211" i="9"/>
  <c r="O405" i="9"/>
  <c r="O308" i="9"/>
  <c r="O233" i="9"/>
  <c r="O135" i="9"/>
  <c r="O45" i="9"/>
  <c r="O164" i="9"/>
  <c r="O83" i="9"/>
  <c r="O433" i="9"/>
  <c r="O349" i="9"/>
  <c r="O232" i="9"/>
  <c r="O178" i="9"/>
  <c r="O103" i="9"/>
  <c r="O446" i="9"/>
  <c r="O369" i="9"/>
  <c r="O278" i="9"/>
  <c r="O192" i="9"/>
  <c r="O117" i="9"/>
  <c r="O10" i="9"/>
  <c r="O388" i="9"/>
  <c r="O291" i="9"/>
  <c r="O206" i="9"/>
  <c r="O78" i="9"/>
  <c r="O25" i="9"/>
  <c r="O401" i="9"/>
  <c r="O304" i="9"/>
  <c r="O225" i="9"/>
  <c r="O130" i="9"/>
  <c r="O40" i="9"/>
  <c r="O940" i="9"/>
  <c r="O1332" i="9"/>
  <c r="O1195" i="9"/>
  <c r="O1126" i="9"/>
  <c r="O1047" i="9"/>
  <c r="O939" i="9"/>
  <c r="O1328" i="9"/>
  <c r="O1223" i="9"/>
  <c r="O1139" i="9"/>
  <c r="O1043" i="9"/>
  <c r="O955" i="9"/>
  <c r="O1324" i="9"/>
  <c r="O1236" i="9"/>
  <c r="O1181" i="9"/>
  <c r="O1039" i="9"/>
  <c r="O971" i="9"/>
  <c r="O1320" i="9"/>
  <c r="O1249" i="9"/>
  <c r="O1177" i="9"/>
  <c r="O1078" i="9"/>
  <c r="O988" i="9"/>
  <c r="O1316" i="9"/>
  <c r="O1262" i="9"/>
  <c r="O1173" i="9"/>
  <c r="O1092" i="9"/>
  <c r="O1025" i="9"/>
  <c r="O499" i="9"/>
  <c r="O896" i="9"/>
  <c r="O787" i="9"/>
  <c r="O715" i="9"/>
  <c r="O607" i="9"/>
  <c r="O516" i="9"/>
  <c r="O864" i="9"/>
  <c r="O801" i="9"/>
  <c r="O713" i="9"/>
  <c r="O621" i="9"/>
  <c r="O531" i="9"/>
  <c r="O893" i="9"/>
  <c r="O815" i="9"/>
  <c r="O730" i="9"/>
  <c r="O635" i="9"/>
  <c r="O559" i="9"/>
  <c r="O919" i="9"/>
  <c r="O829" i="9"/>
  <c r="O708" i="9"/>
  <c r="O649" i="9"/>
  <c r="O557" i="9"/>
  <c r="O512" i="9"/>
  <c r="O853" i="9"/>
  <c r="O753" i="9"/>
  <c r="O663" i="9"/>
  <c r="O578" i="9"/>
  <c r="O468" i="9"/>
  <c r="O415" i="9"/>
  <c r="O331" i="9"/>
  <c r="O260" i="9"/>
  <c r="O159" i="9"/>
  <c r="O73" i="9"/>
  <c r="O428" i="9"/>
  <c r="O344" i="9"/>
  <c r="O222" i="9"/>
  <c r="O173" i="9"/>
  <c r="O98" i="9"/>
  <c r="O441" i="9"/>
  <c r="O359" i="9"/>
  <c r="O273" i="9"/>
  <c r="O187" i="9"/>
  <c r="O112" i="9"/>
  <c r="O4" i="9"/>
  <c r="O383" i="9"/>
  <c r="O286" i="9"/>
  <c r="O201" i="9"/>
  <c r="O68" i="9"/>
  <c r="O19" i="9"/>
  <c r="O396" i="9"/>
  <c r="O299" i="9"/>
  <c r="O215" i="9"/>
  <c r="O125" i="9"/>
  <c r="O34" i="9"/>
  <c r="O1523" i="9"/>
  <c r="O1493" i="9"/>
  <c r="O1463" i="9"/>
  <c r="O1433" i="9"/>
  <c r="O1403" i="9"/>
  <c r="O1370" i="9"/>
  <c r="O1497" i="9"/>
  <c r="O1467" i="9"/>
  <c r="O1437" i="9"/>
  <c r="O1407" i="9"/>
  <c r="O1375" i="9"/>
  <c r="O1501" i="9"/>
  <c r="O1471" i="9"/>
  <c r="O1441" i="9"/>
  <c r="O1411" i="9"/>
  <c r="O1380" i="9"/>
  <c r="O1505" i="9"/>
  <c r="O1475" i="9"/>
  <c r="O1445" i="9"/>
  <c r="O1415" i="9"/>
  <c r="O1385" i="9"/>
  <c r="O1509" i="9"/>
  <c r="O1479" i="9"/>
  <c r="O1449" i="9"/>
  <c r="O1419" i="9"/>
  <c r="O1389" i="9"/>
  <c r="O1121" i="9"/>
  <c r="O1024" i="9"/>
  <c r="O933" i="9"/>
  <c r="O842" i="9"/>
  <c r="O752" i="9"/>
  <c r="O662" i="9"/>
  <c r="O577" i="9"/>
  <c r="O467" i="9"/>
  <c r="O1345" i="9"/>
  <c r="O1247" i="9"/>
  <c r="O1158" i="9"/>
  <c r="O1075" i="9"/>
  <c r="O985" i="9"/>
  <c r="O914" i="9"/>
  <c r="O269" i="9"/>
  <c r="O353" i="9"/>
  <c r="O377" i="9"/>
  <c r="O122" i="9"/>
  <c r="O88" i="9"/>
  <c r="O169" i="9"/>
  <c r="O240" i="9"/>
  <c r="O450" i="9"/>
  <c r="O282" i="9"/>
  <c r="O295" i="9"/>
  <c r="O424" i="9"/>
  <c r="O93" i="9"/>
  <c r="O183" i="9"/>
  <c r="O15" i="9"/>
  <c r="O30" i="9"/>
  <c r="O796" i="9"/>
  <c r="O701" i="9"/>
  <c r="O616" i="9"/>
  <c r="O526" i="9"/>
  <c r="O1309" i="9"/>
  <c r="O1232" i="9"/>
  <c r="O1148" i="9"/>
  <c r="O1022" i="9"/>
  <c r="O965" i="9"/>
  <c r="O882" i="9"/>
  <c r="O780" i="9"/>
  <c r="O690" i="9"/>
  <c r="O600" i="9"/>
  <c r="O508" i="9"/>
  <c r="O1355" i="9"/>
  <c r="O1273" i="9"/>
  <c r="O1202" i="9"/>
  <c r="O1103" i="9"/>
  <c r="O1008" i="9"/>
  <c r="O911" i="9"/>
  <c r="O824" i="9"/>
  <c r="O739" i="9"/>
  <c r="O644" i="9"/>
  <c r="O549" i="9"/>
  <c r="O1306" i="9"/>
  <c r="O1258" i="9"/>
  <c r="O1164" i="9"/>
  <c r="O1087" i="9"/>
  <c r="O997" i="9"/>
  <c r="O879" i="9"/>
  <c r="O808" i="9"/>
  <c r="O723" i="9"/>
  <c r="O628" i="9"/>
  <c r="O538" i="9"/>
  <c r="O460" i="9"/>
  <c r="O1295" i="9"/>
  <c r="O1215" i="9"/>
  <c r="O1131" i="9"/>
  <c r="O1054" i="9"/>
  <c r="O946" i="9"/>
  <c r="O847" i="9"/>
  <c r="O762" i="9"/>
  <c r="O672" i="9"/>
  <c r="O587" i="9"/>
  <c r="O485" i="9"/>
  <c r="O1284" i="9"/>
  <c r="O1208" i="9"/>
  <c r="O1115" i="9"/>
  <c r="O1015" i="9"/>
  <c r="O926" i="9"/>
  <c r="O836" i="9"/>
  <c r="O746" i="9"/>
  <c r="O656" i="9"/>
  <c r="O571" i="9"/>
  <c r="O458" i="9"/>
  <c r="O1339" i="9"/>
  <c r="O1241" i="9"/>
  <c r="O1152" i="9"/>
  <c r="O1069" i="9"/>
  <c r="O979" i="9"/>
  <c r="O902" i="9"/>
  <c r="O790" i="9"/>
  <c r="O695" i="9"/>
  <c r="O610" i="9"/>
  <c r="O520" i="9"/>
  <c r="O1301" i="9"/>
  <c r="O1226" i="9"/>
  <c r="O1142" i="9"/>
  <c r="O1061" i="9"/>
  <c r="O959" i="9"/>
  <c r="O870" i="9"/>
  <c r="O774" i="9"/>
  <c r="O684" i="9"/>
  <c r="O594" i="9"/>
  <c r="O502" i="9"/>
  <c r="O1352" i="9"/>
  <c r="O1267" i="9"/>
  <c r="O1196" i="9"/>
  <c r="O1097" i="9"/>
  <c r="O1002" i="9"/>
  <c r="O899" i="9"/>
  <c r="O818" i="9"/>
  <c r="O733" i="9"/>
  <c r="O638" i="9"/>
  <c r="O543" i="9"/>
  <c r="O1146" i="9"/>
  <c r="O1018" i="9"/>
  <c r="O963" i="9"/>
  <c r="O878" i="9"/>
  <c r="O778" i="9"/>
  <c r="O688" i="9"/>
  <c r="O598" i="9"/>
  <c r="O506" i="9"/>
  <c r="O1354" i="9"/>
  <c r="O1271" i="9"/>
  <c r="O1200" i="9"/>
  <c r="O1101" i="9"/>
  <c r="O1006" i="9"/>
  <c r="O907" i="9"/>
  <c r="O822" i="9"/>
  <c r="O737" i="9"/>
  <c r="O642" i="9"/>
  <c r="O547" i="9"/>
  <c r="O1349" i="9"/>
  <c r="O1256" i="9"/>
  <c r="O1162" i="9"/>
  <c r="O1085" i="9"/>
  <c r="O995" i="9"/>
  <c r="O875" i="9"/>
  <c r="O806" i="9"/>
  <c r="O721" i="9"/>
  <c r="O626" i="9"/>
  <c r="O536" i="9"/>
  <c r="O457" i="9"/>
  <c r="O1293" i="9"/>
  <c r="O1213" i="9"/>
  <c r="O1129" i="9"/>
  <c r="O1052" i="9"/>
  <c r="O944" i="9"/>
  <c r="O845" i="9"/>
  <c r="O760" i="9"/>
  <c r="O670" i="9"/>
  <c r="O585" i="9"/>
  <c r="O482" i="9"/>
  <c r="O1282" i="9"/>
  <c r="O1206" i="9"/>
  <c r="O1113" i="9"/>
  <c r="O1013" i="9"/>
  <c r="O924" i="9"/>
  <c r="O834" i="9"/>
  <c r="O744" i="9"/>
  <c r="O654" i="9"/>
  <c r="O569" i="9"/>
  <c r="O455" i="9"/>
  <c r="O1337" i="9"/>
  <c r="O1239" i="9"/>
  <c r="O1150" i="9"/>
  <c r="O1067" i="9"/>
  <c r="O977" i="9"/>
  <c r="O898" i="9"/>
  <c r="O788" i="9"/>
  <c r="O693" i="9"/>
  <c r="O608" i="9"/>
  <c r="O518" i="9"/>
</calcChain>
</file>

<file path=xl/connections.xml><?xml version="1.0" encoding="utf-8"?>
<connections xmlns="http://schemas.openxmlformats.org/spreadsheetml/2006/main">
  <connection id="1" keepAlive="1" name="ThisWorkbookDataModel" description="Model danych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ales performance.xlsx!Table4" type="102" refreshedVersion="5" minRefreshableVersion="5">
    <extLst>
      <ext xmlns:x15="http://schemas.microsoft.com/office/spreadsheetml/2010/11/main" uri="{DE250136-89BD-433C-8126-D09CA5730AF9}">
        <x15:connection id="Table4-3cd320dc-008a-4b09-a7d3-bfa8fceec64f" autoDelete="1">
          <x15:rangePr sourceName="_xlcn.WorksheetConnection_salesperformance.xlsxTable4"/>
        </x15:connection>
      </ext>
    </extLst>
  </connection>
</connections>
</file>

<file path=xl/sharedStrings.xml><?xml version="1.0" encoding="utf-8"?>
<sst xmlns="http://schemas.openxmlformats.org/spreadsheetml/2006/main" count="24469" uniqueCount="2355">
  <si>
    <t>Sales ID</t>
  </si>
  <si>
    <t>Sales Date</t>
  </si>
  <si>
    <t>Customer Name</t>
  </si>
  <si>
    <t>Gender</t>
  </si>
  <si>
    <t>Stores</t>
  </si>
  <si>
    <t>Sales Reps</t>
  </si>
  <si>
    <t>Product</t>
  </si>
  <si>
    <t>Category</t>
  </si>
  <si>
    <t>Qty</t>
  </si>
  <si>
    <t>Trans.Types</t>
  </si>
  <si>
    <t>Price</t>
  </si>
  <si>
    <t>Cost</t>
  </si>
  <si>
    <t>Total Sales</t>
  </si>
  <si>
    <t>COGS</t>
  </si>
  <si>
    <t>ID1</t>
  </si>
  <si>
    <t>Bernard N Wearherly</t>
  </si>
  <si>
    <t>Female</t>
  </si>
  <si>
    <t>Freeport</t>
  </si>
  <si>
    <t>Farida Ibrahim</t>
  </si>
  <si>
    <t>Military Boots Women</t>
  </si>
  <si>
    <t>Sales</t>
  </si>
  <si>
    <t>ID2</t>
  </si>
  <si>
    <t>Cordia M Knorp</t>
  </si>
  <si>
    <t>Garden City</t>
  </si>
  <si>
    <t>Felex Ada</t>
  </si>
  <si>
    <t>Court Shoes</t>
  </si>
  <si>
    <t>Returned</t>
  </si>
  <si>
    <t>ID3</t>
  </si>
  <si>
    <t>Burton C Jin</t>
  </si>
  <si>
    <t>Male</t>
  </si>
  <si>
    <t>Harrison</t>
  </si>
  <si>
    <t>Winner Sanda</t>
  </si>
  <si>
    <t>Brogues</t>
  </si>
  <si>
    <t>ID4</t>
  </si>
  <si>
    <t>Lauren O Guzri</t>
  </si>
  <si>
    <t>Holbrook</t>
  </si>
  <si>
    <t>Peter Pan</t>
  </si>
  <si>
    <t>Shoe Bag</t>
  </si>
  <si>
    <t>Female Bag</t>
  </si>
  <si>
    <t>ID5</t>
  </si>
  <si>
    <t>Carter C Hunr</t>
  </si>
  <si>
    <t>Heels</t>
  </si>
  <si>
    <t>ID6</t>
  </si>
  <si>
    <t>Isaiah Y Magrood</t>
  </si>
  <si>
    <t>Calf Boots Men</t>
  </si>
  <si>
    <t>Men Shoes</t>
  </si>
  <si>
    <t>ID7</t>
  </si>
  <si>
    <t>Hugh N Charira</t>
  </si>
  <si>
    <t>ID8</t>
  </si>
  <si>
    <t>Lucius C Moorhead</t>
  </si>
  <si>
    <t>ID9</t>
  </si>
  <si>
    <t>Deane I Keorn</t>
  </si>
  <si>
    <t>ID10</t>
  </si>
  <si>
    <t>Joannie E Wolrers</t>
  </si>
  <si>
    <t>Bag Pack</t>
  </si>
  <si>
    <t>Male Bags</t>
  </si>
  <si>
    <t>ID11</t>
  </si>
  <si>
    <t>Christene L Mccrleb</t>
  </si>
  <si>
    <t>ID12</t>
  </si>
  <si>
    <t>Alline V Kusrner</t>
  </si>
  <si>
    <t>Canvas Shoes</t>
  </si>
  <si>
    <t>ID13</t>
  </si>
  <si>
    <t>Vicki Y Harrrave</t>
  </si>
  <si>
    <t>Wellington Boots</t>
  </si>
  <si>
    <t>ID14</t>
  </si>
  <si>
    <t>Julienne A Merrel</t>
  </si>
  <si>
    <t>Flip Flops</t>
  </si>
  <si>
    <t>ID15</t>
  </si>
  <si>
    <t>Keven C Thore</t>
  </si>
  <si>
    <t>Mules</t>
  </si>
  <si>
    <t>ID16</t>
  </si>
  <si>
    <t>Eusebia N Walrroup</t>
  </si>
  <si>
    <t>Loafers</t>
  </si>
  <si>
    <t>ID17</t>
  </si>
  <si>
    <t>Veronique E Eccreston</t>
  </si>
  <si>
    <t>Gladiator sandals</t>
  </si>
  <si>
    <t>ID18</t>
  </si>
  <si>
    <t>Sean W Ricrman</t>
  </si>
  <si>
    <t>Trainers Men</t>
  </si>
  <si>
    <t>ID19</t>
  </si>
  <si>
    <t>Lala C Marruez</t>
  </si>
  <si>
    <t>Trainers Women</t>
  </si>
  <si>
    <t>ID20</t>
  </si>
  <si>
    <t>Derick A Macry</t>
  </si>
  <si>
    <t>ID21</t>
  </si>
  <si>
    <t>Eda O Brare</t>
  </si>
  <si>
    <t>ID22</t>
  </si>
  <si>
    <t>Willis D Weirsman</t>
  </si>
  <si>
    <t>ID23</t>
  </si>
  <si>
    <t>Mariam F Pinreiro</t>
  </si>
  <si>
    <t>ID24</t>
  </si>
  <si>
    <t>Malcom L Meirter</t>
  </si>
  <si>
    <t>ID25</t>
  </si>
  <si>
    <t>Holli G Ethridge</t>
  </si>
  <si>
    <t>ID26</t>
  </si>
  <si>
    <t>Cole N Polrng</t>
  </si>
  <si>
    <t>ID27</t>
  </si>
  <si>
    <t>Ahmad V Lynre</t>
  </si>
  <si>
    <t>ID28</t>
  </si>
  <si>
    <t>Mariano F Leary</t>
  </si>
  <si>
    <t>ID29</t>
  </si>
  <si>
    <t>Tawanda E Bucranon</t>
  </si>
  <si>
    <t>ID30</t>
  </si>
  <si>
    <t>Nickolas G Grorsi</t>
  </si>
  <si>
    <t>ID31</t>
  </si>
  <si>
    <t>Bradford K Marratt</t>
  </si>
  <si>
    <t>ID32</t>
  </si>
  <si>
    <t>Carlton P Bosr</t>
  </si>
  <si>
    <t>ID33</t>
  </si>
  <si>
    <t>Asuncion X Brarnstein</t>
  </si>
  <si>
    <t>ID34</t>
  </si>
  <si>
    <t>Theron T Krarer</t>
  </si>
  <si>
    <t>ID35</t>
  </si>
  <si>
    <t>Jeramy F Metryer</t>
  </si>
  <si>
    <t>ID36</t>
  </si>
  <si>
    <t>Sol K Rogrr</t>
  </si>
  <si>
    <t>ID37</t>
  </si>
  <si>
    <t>Earnest H Birrholz</t>
  </si>
  <si>
    <t>ID38</t>
  </si>
  <si>
    <t>Amada J Knorse</t>
  </si>
  <si>
    <t>ID39</t>
  </si>
  <si>
    <t>Gregorio H Hotringer</t>
  </si>
  <si>
    <t>ID40</t>
  </si>
  <si>
    <t>Lawerence W Abernethy</t>
  </si>
  <si>
    <t>ID41</t>
  </si>
  <si>
    <t>Marina X Quarle</t>
  </si>
  <si>
    <t>ID42</t>
  </si>
  <si>
    <t>Whitney N Wasrnger</t>
  </si>
  <si>
    <t>ID43</t>
  </si>
  <si>
    <t>Roy W Wilrie</t>
  </si>
  <si>
    <t>ID44</t>
  </si>
  <si>
    <t>Hyun Z Bynre</t>
  </si>
  <si>
    <t>ID45</t>
  </si>
  <si>
    <t>Katelin F Conry</t>
  </si>
  <si>
    <t>ID46</t>
  </si>
  <si>
    <t>Jennifer Z Prirgen</t>
  </si>
  <si>
    <t>ID47</t>
  </si>
  <si>
    <t>Zachary U Brerden</t>
  </si>
  <si>
    <t>ID48</t>
  </si>
  <si>
    <t>Deon U Mource</t>
  </si>
  <si>
    <t>ID49</t>
  </si>
  <si>
    <t>Buddy G Sternbeck</t>
  </si>
  <si>
    <t>ID50</t>
  </si>
  <si>
    <t>Julius N Bakrer</t>
  </si>
  <si>
    <t>ID51</t>
  </si>
  <si>
    <t>ID52</t>
  </si>
  <si>
    <t>Jamal G Dimrrco</t>
  </si>
  <si>
    <t>ID53</t>
  </si>
  <si>
    <t>Stephan Q Ranrer</t>
  </si>
  <si>
    <t>ID54</t>
  </si>
  <si>
    <t>Jackie P Monrague</t>
  </si>
  <si>
    <t>ID55</t>
  </si>
  <si>
    <t>ID56</t>
  </si>
  <si>
    <t>Hosea B Micrelson</t>
  </si>
  <si>
    <t>ID57</t>
  </si>
  <si>
    <t>Carly L Sirranni</t>
  </si>
  <si>
    <t>ID58</t>
  </si>
  <si>
    <t>Abram S Manrique</t>
  </si>
  <si>
    <t>ID59</t>
  </si>
  <si>
    <t>Mica Z Herrberg</t>
  </si>
  <si>
    <t>ID60</t>
  </si>
  <si>
    <t>Lemuel W Harrman</t>
  </si>
  <si>
    <t>ID61</t>
  </si>
  <si>
    <t>Shanelle Z Hicr</t>
  </si>
  <si>
    <t>ID62</t>
  </si>
  <si>
    <t>Maryellen H Harrness</t>
  </si>
  <si>
    <t>ID63</t>
  </si>
  <si>
    <t>Sylvester Z Blarkledge</t>
  </si>
  <si>
    <t>ID64</t>
  </si>
  <si>
    <t>Vivienne X Binron</t>
  </si>
  <si>
    <t>ID65</t>
  </si>
  <si>
    <t>Ahmed C Minrh</t>
  </si>
  <si>
    <t>ID66</t>
  </si>
  <si>
    <t>Leopoldo U Holr</t>
  </si>
  <si>
    <t>ID67</t>
  </si>
  <si>
    <t>Gemma I Chirton</t>
  </si>
  <si>
    <t>ID68</t>
  </si>
  <si>
    <t>Laurence K Rylrs</t>
  </si>
  <si>
    <t>ID69</t>
  </si>
  <si>
    <t>Eleanor D Dicrson</t>
  </si>
  <si>
    <t>ID70</t>
  </si>
  <si>
    <t>Elsy B Latra</t>
  </si>
  <si>
    <t>ID71</t>
  </si>
  <si>
    <t>Sherwood K Shire</t>
  </si>
  <si>
    <t>ID72</t>
  </si>
  <si>
    <t>Carolynn V Moyrihan</t>
  </si>
  <si>
    <t>ID73</t>
  </si>
  <si>
    <t>Mckinley H Scorield</t>
  </si>
  <si>
    <t>ID74</t>
  </si>
  <si>
    <t>Brendon V Crorther</t>
  </si>
  <si>
    <t>ID75</t>
  </si>
  <si>
    <t>Nancy V Trordon</t>
  </si>
  <si>
    <t>ID76</t>
  </si>
  <si>
    <t>Darin U Shirp</t>
  </si>
  <si>
    <t>ID77</t>
  </si>
  <si>
    <t>Joel S Maire</t>
  </si>
  <si>
    <t>ID78</t>
  </si>
  <si>
    <t>Luciana N Camrfield</t>
  </si>
  <si>
    <t>ID79</t>
  </si>
  <si>
    <t>Gilbert Z Blors</t>
  </si>
  <si>
    <t>ID80</t>
  </si>
  <si>
    <t>Sharda W Chordhury</t>
  </si>
  <si>
    <t>ID81</t>
  </si>
  <si>
    <t>Chung J Moyrihan</t>
  </si>
  <si>
    <t>ID82</t>
  </si>
  <si>
    <t>Dayna M Edmrndson</t>
  </si>
  <si>
    <t>ID83</t>
  </si>
  <si>
    <t>Bobbie S Minrr</t>
  </si>
  <si>
    <t>ID84</t>
  </si>
  <si>
    <t>Gidget X Lorrng</t>
  </si>
  <si>
    <t>ID85</t>
  </si>
  <si>
    <t>Hettie S Laurer</t>
  </si>
  <si>
    <t>ID86</t>
  </si>
  <si>
    <t>Toi F Starlard</t>
  </si>
  <si>
    <t>ID87</t>
  </si>
  <si>
    <t>Tristan L Cocrrell</t>
  </si>
  <si>
    <t>ID88</t>
  </si>
  <si>
    <t>Towanda H Matron</t>
  </si>
  <si>
    <t>ID89</t>
  </si>
  <si>
    <t>Leland C Fifreld</t>
  </si>
  <si>
    <t>ID90</t>
  </si>
  <si>
    <t>Audria W Barrios</t>
  </si>
  <si>
    <t>ID91</t>
  </si>
  <si>
    <t>Jim J Lurre</t>
  </si>
  <si>
    <t>ID92</t>
  </si>
  <si>
    <t>Lorette Y Petrillo</t>
  </si>
  <si>
    <t>ID93</t>
  </si>
  <si>
    <t>Damian X Grirt</t>
  </si>
  <si>
    <t>ID94</t>
  </si>
  <si>
    <t>Zana G Ordrnez</t>
  </si>
  <si>
    <t>ID95</t>
  </si>
  <si>
    <t>Rhett A Charple</t>
  </si>
  <si>
    <t>ID96</t>
  </si>
  <si>
    <t>Jeneva Y Bybre</t>
  </si>
  <si>
    <t>ID97</t>
  </si>
  <si>
    <t>Brendon J Camr</t>
  </si>
  <si>
    <t>ID98</t>
  </si>
  <si>
    <t>Nettie T Mccrndless</t>
  </si>
  <si>
    <t>ID99</t>
  </si>
  <si>
    <t>Lezlie Z Bohrnnan</t>
  </si>
  <si>
    <t>ID100</t>
  </si>
  <si>
    <t>Hester B Cabrna</t>
  </si>
  <si>
    <t>ID101</t>
  </si>
  <si>
    <t>Isobel K Danre</t>
  </si>
  <si>
    <t>ID102</t>
  </si>
  <si>
    <t>Erica S Harran</t>
  </si>
  <si>
    <t>ID103</t>
  </si>
  <si>
    <t>Leda X Hasrell</t>
  </si>
  <si>
    <t>ID104</t>
  </si>
  <si>
    <t>Loralee V Balr</t>
  </si>
  <si>
    <t>ID105</t>
  </si>
  <si>
    <t>Otha T Orrrll</t>
  </si>
  <si>
    <t>ID106</t>
  </si>
  <si>
    <t>Honey D Eavrs</t>
  </si>
  <si>
    <t>ID107</t>
  </si>
  <si>
    <t>Ellis V Mcnrel</t>
  </si>
  <si>
    <t>ID108</t>
  </si>
  <si>
    <t>Gabriel S Beare</t>
  </si>
  <si>
    <t>ID109</t>
  </si>
  <si>
    <t>Nathanael G Mcmrllin</t>
  </si>
  <si>
    <t>ID110</t>
  </si>
  <si>
    <t>Donald H Mazrr</t>
  </si>
  <si>
    <t>ID111</t>
  </si>
  <si>
    <t>Eliz R Linreman</t>
  </si>
  <si>
    <t>ID112</t>
  </si>
  <si>
    <t>Gracie P Letr</t>
  </si>
  <si>
    <t>ID113</t>
  </si>
  <si>
    <t>Gema S Grorer</t>
  </si>
  <si>
    <t>ID114</t>
  </si>
  <si>
    <t>Delana Y Frerdman</t>
  </si>
  <si>
    <t>ID115</t>
  </si>
  <si>
    <t>Mary Y Tatr</t>
  </si>
  <si>
    <t>ID116</t>
  </si>
  <si>
    <t>Abe J Macreod</t>
  </si>
  <si>
    <t>ID117</t>
  </si>
  <si>
    <t>Evon Q Lawron</t>
  </si>
  <si>
    <t>ID118</t>
  </si>
  <si>
    <t>Jerlene P Dunrigan</t>
  </si>
  <si>
    <t>ID119</t>
  </si>
  <si>
    <t>Bobbie X Schrenrock</t>
  </si>
  <si>
    <t>ID120</t>
  </si>
  <si>
    <t>Mike A Wadrington</t>
  </si>
  <si>
    <t>ID121</t>
  </si>
  <si>
    <t>Nigel K Wadrworth</t>
  </si>
  <si>
    <t>ID122</t>
  </si>
  <si>
    <t>Hayden E Novrck</t>
  </si>
  <si>
    <t>ID123</t>
  </si>
  <si>
    <t>Voncile P Troranowski</t>
  </si>
  <si>
    <t>ID124</t>
  </si>
  <si>
    <t>Roberto U Derry</t>
  </si>
  <si>
    <t>ID125</t>
  </si>
  <si>
    <t>Tona S Husrby</t>
  </si>
  <si>
    <t>ID126</t>
  </si>
  <si>
    <t>Londa T Mayr</t>
  </si>
  <si>
    <t>ID127</t>
  </si>
  <si>
    <t>Jocelyn Q Scorti</t>
  </si>
  <si>
    <t>ID128</t>
  </si>
  <si>
    <t>Frank O Malron</t>
  </si>
  <si>
    <t>ID129</t>
  </si>
  <si>
    <t>Kurtis C Irors</t>
  </si>
  <si>
    <t>ID130</t>
  </si>
  <si>
    <t>Jamey S Seir</t>
  </si>
  <si>
    <t>ID131</t>
  </si>
  <si>
    <t>Walton S Keir</t>
  </si>
  <si>
    <t>ID132</t>
  </si>
  <si>
    <t>Micki R Jauregui</t>
  </si>
  <si>
    <t>ID133</t>
  </si>
  <si>
    <t>Ngoc X Watron</t>
  </si>
  <si>
    <t>ID134</t>
  </si>
  <si>
    <t>Inocencia Z Butrau</t>
  </si>
  <si>
    <t>ID135</t>
  </si>
  <si>
    <t>Charlie V Koerler</t>
  </si>
  <si>
    <t>ID136</t>
  </si>
  <si>
    <t>Rosy U Baureister</t>
  </si>
  <si>
    <t>ID137</t>
  </si>
  <si>
    <t>Charity N Denran</t>
  </si>
  <si>
    <t>ID138</t>
  </si>
  <si>
    <t>Luke S Tumrin</t>
  </si>
  <si>
    <t>ID139</t>
  </si>
  <si>
    <t>ID140</t>
  </si>
  <si>
    <t>Celinda C Magruder</t>
  </si>
  <si>
    <t>ID141</t>
  </si>
  <si>
    <t>Arturo N Halrorsen</t>
  </si>
  <si>
    <t>ID142</t>
  </si>
  <si>
    <t>Tiny Z Olireri</t>
  </si>
  <si>
    <t>ID143</t>
  </si>
  <si>
    <t>Kerri Y Carr</t>
  </si>
  <si>
    <t>ID144</t>
  </si>
  <si>
    <t>Young W Funrs</t>
  </si>
  <si>
    <t>ID145</t>
  </si>
  <si>
    <t>Neomi P Pitrhford</t>
  </si>
  <si>
    <t>ID146</t>
  </si>
  <si>
    <t>Ivan A Grorer</t>
  </si>
  <si>
    <t>ID147</t>
  </si>
  <si>
    <t>Etsuko O Wilrot</t>
  </si>
  <si>
    <t>ID148</t>
  </si>
  <si>
    <t>William B Mcnrrney</t>
  </si>
  <si>
    <t>ID149</t>
  </si>
  <si>
    <t>Logan D Berryman</t>
  </si>
  <si>
    <t>ID150</t>
  </si>
  <si>
    <t>ID151</t>
  </si>
  <si>
    <t>Coy I Genrner</t>
  </si>
  <si>
    <t>ID152</t>
  </si>
  <si>
    <t>Jimmie F Vasruez</t>
  </si>
  <si>
    <t>ID153</t>
  </si>
  <si>
    <t>Tommie S Farro</t>
  </si>
  <si>
    <t>ID154</t>
  </si>
  <si>
    <t>Daina U Ledrt</t>
  </si>
  <si>
    <t>ID155</t>
  </si>
  <si>
    <t>Sophia F Knerht</t>
  </si>
  <si>
    <t>ID156</t>
  </si>
  <si>
    <t>Newton V Scaria</t>
  </si>
  <si>
    <t>ID157</t>
  </si>
  <si>
    <t>Reatha E Osbr</t>
  </si>
  <si>
    <t>ID158</t>
  </si>
  <si>
    <t>Bell N Molrnaro</t>
  </si>
  <si>
    <t>ID159</t>
  </si>
  <si>
    <t>Jason V Grarois</t>
  </si>
  <si>
    <t>ID160</t>
  </si>
  <si>
    <t>Elwood T Morr</t>
  </si>
  <si>
    <t>ID161</t>
  </si>
  <si>
    <t>Lewis M Racrtte</t>
  </si>
  <si>
    <t>ID162</t>
  </si>
  <si>
    <t>Leigh Y Hawr</t>
  </si>
  <si>
    <t>ID163</t>
  </si>
  <si>
    <t>Thomas B Felrpe</t>
  </si>
  <si>
    <t>ID164</t>
  </si>
  <si>
    <t>Israel T Herrzler</t>
  </si>
  <si>
    <t>ID165</t>
  </si>
  <si>
    <t>Ona K Koerp</t>
  </si>
  <si>
    <t>ID166</t>
  </si>
  <si>
    <t>Kristofer N Calrhan</t>
  </si>
  <si>
    <t>ID167</t>
  </si>
  <si>
    <t>Mark F Hamran</t>
  </si>
  <si>
    <t>ID168</t>
  </si>
  <si>
    <t>Bobbie Q Holrrook</t>
  </si>
  <si>
    <t>ID169</t>
  </si>
  <si>
    <t>Abe X Parr</t>
  </si>
  <si>
    <t>ID170</t>
  </si>
  <si>
    <t>Mignon Q Dilrs</t>
  </si>
  <si>
    <t>ID171</t>
  </si>
  <si>
    <t>Casey D Krirr</t>
  </si>
  <si>
    <t>ID172</t>
  </si>
  <si>
    <t>Scott K Ricro</t>
  </si>
  <si>
    <t>ID173</t>
  </si>
  <si>
    <t>Rosemarie K Felrows</t>
  </si>
  <si>
    <t>ID174</t>
  </si>
  <si>
    <t>Lisette F Cowrey</t>
  </si>
  <si>
    <t>ID175</t>
  </si>
  <si>
    <t>Molly U Rasrh</t>
  </si>
  <si>
    <t>ID176</t>
  </si>
  <si>
    <t>Felisha Q Ettrnger</t>
  </si>
  <si>
    <t>ID177</t>
  </si>
  <si>
    <t>Linwood H Carrer</t>
  </si>
  <si>
    <t>ID178</t>
  </si>
  <si>
    <t>Madelyn W Boor</t>
  </si>
  <si>
    <t>ID179</t>
  </si>
  <si>
    <t>Angelo B Fitrmaurice</t>
  </si>
  <si>
    <t>ID180</t>
  </si>
  <si>
    <t>Gregory I Kidrell</t>
  </si>
  <si>
    <t>ID181</t>
  </si>
  <si>
    <t>Bart B Gilrrease</t>
  </si>
  <si>
    <t>ID182</t>
  </si>
  <si>
    <t>Warner I Manry</t>
  </si>
  <si>
    <t>ID183</t>
  </si>
  <si>
    <t>Lala R Denran</t>
  </si>
  <si>
    <t>ID184</t>
  </si>
  <si>
    <t>Elsie S Deprz</t>
  </si>
  <si>
    <t>ID185</t>
  </si>
  <si>
    <t>Verla H Conrreras</t>
  </si>
  <si>
    <t>ID186</t>
  </si>
  <si>
    <t>America V Lobrl</t>
  </si>
  <si>
    <t>ID187</t>
  </si>
  <si>
    <t>Walter R Sedron</t>
  </si>
  <si>
    <t>ID188</t>
  </si>
  <si>
    <t>Margarito M Oxerdine</t>
  </si>
  <si>
    <t>ID189</t>
  </si>
  <si>
    <t>Arnoldo D Mckren</t>
  </si>
  <si>
    <t>ID190</t>
  </si>
  <si>
    <t>Kieth D Casrelli</t>
  </si>
  <si>
    <t>ID191</t>
  </si>
  <si>
    <t>Ngoc P Pogre</t>
  </si>
  <si>
    <t>ID192</t>
  </si>
  <si>
    <t>Delana I Selrridge</t>
  </si>
  <si>
    <t>ID193</t>
  </si>
  <si>
    <t>Liane U Grarton</t>
  </si>
  <si>
    <t>ID194</t>
  </si>
  <si>
    <t>Vikki N Lezrma</t>
  </si>
  <si>
    <t>ID195</t>
  </si>
  <si>
    <t>Allyn O Farrior</t>
  </si>
  <si>
    <t>ID196</t>
  </si>
  <si>
    <t>Glady Q Kumr</t>
  </si>
  <si>
    <t>ID197</t>
  </si>
  <si>
    <t>Oscar R Bovre</t>
  </si>
  <si>
    <t>ID198</t>
  </si>
  <si>
    <t>Valene Z Woormansee</t>
  </si>
  <si>
    <t>ID199</t>
  </si>
  <si>
    <t>Richard C Truran</t>
  </si>
  <si>
    <t>ID200</t>
  </si>
  <si>
    <t>Luigi G Lemro</t>
  </si>
  <si>
    <t>ID201</t>
  </si>
  <si>
    <t>Isaiah G Parrish</t>
  </si>
  <si>
    <t>ID202</t>
  </si>
  <si>
    <t>Scott D Torrey</t>
  </si>
  <si>
    <t>ID203</t>
  </si>
  <si>
    <t>Shirl M Carrballo</t>
  </si>
  <si>
    <t>ID204</t>
  </si>
  <si>
    <t>Robin Z Sterart</t>
  </si>
  <si>
    <t>ID205</t>
  </si>
  <si>
    <t>Shasta P Depry</t>
  </si>
  <si>
    <t>ID206</t>
  </si>
  <si>
    <t>Jorge R Cogrlan</t>
  </si>
  <si>
    <t>ID207</t>
  </si>
  <si>
    <t>Myles G Strrm</t>
  </si>
  <si>
    <t>ID208</t>
  </si>
  <si>
    <t>Herlinda U Negron</t>
  </si>
  <si>
    <t>ID209</t>
  </si>
  <si>
    <t>Debbie C Liprey</t>
  </si>
  <si>
    <t>ID210</t>
  </si>
  <si>
    <t>Jenell S Saurrs</t>
  </si>
  <si>
    <t>ID211</t>
  </si>
  <si>
    <t>Leda Y Fabre</t>
  </si>
  <si>
    <t>ID212</t>
  </si>
  <si>
    <t>ID213</t>
  </si>
  <si>
    <t>Gerry D Woorery</t>
  </si>
  <si>
    <t>ID214</t>
  </si>
  <si>
    <t>Berna Z Storler</t>
  </si>
  <si>
    <t>ID215</t>
  </si>
  <si>
    <t>Adam B Katrer</t>
  </si>
  <si>
    <t>ID216</t>
  </si>
  <si>
    <t>Kellee L Grarelle</t>
  </si>
  <si>
    <t>ID217</t>
  </si>
  <si>
    <t>Shavon K Wesrott</t>
  </si>
  <si>
    <t>ID218</t>
  </si>
  <si>
    <t>Rozanne N Mierke</t>
  </si>
  <si>
    <t>ID219</t>
  </si>
  <si>
    <t>Randee O Casrity</t>
  </si>
  <si>
    <t>ID220</t>
  </si>
  <si>
    <t>Shemika D Porrerfield</t>
  </si>
  <si>
    <t>ID221</t>
  </si>
  <si>
    <t>Donte H Grarger</t>
  </si>
  <si>
    <t>ID222</t>
  </si>
  <si>
    <t>Ahmed I Strrpe</t>
  </si>
  <si>
    <t>ID223</t>
  </si>
  <si>
    <t>Boris A Mccrwn</t>
  </si>
  <si>
    <t>ID224</t>
  </si>
  <si>
    <t>Omer H Mourtrie</t>
  </si>
  <si>
    <t>ID225</t>
  </si>
  <si>
    <t>Hiram K Storely</t>
  </si>
  <si>
    <t>ID226</t>
  </si>
  <si>
    <t>Deanna P Scorgin</t>
  </si>
  <si>
    <t>ID227</t>
  </si>
  <si>
    <t>Maris S Brirgs</t>
  </si>
  <si>
    <t>ID228</t>
  </si>
  <si>
    <t>Lona T Colrar</t>
  </si>
  <si>
    <t>ID229</t>
  </si>
  <si>
    <t>Eldridge M Benringfield</t>
  </si>
  <si>
    <t>ID230</t>
  </si>
  <si>
    <t>Jimmie A Rorre</t>
  </si>
  <si>
    <t>ID231</t>
  </si>
  <si>
    <t>Rachelle M Burrhead</t>
  </si>
  <si>
    <t>ID232</t>
  </si>
  <si>
    <t>Miguel P Karr</t>
  </si>
  <si>
    <t>ID233</t>
  </si>
  <si>
    <t>Raye T Wilrmon</t>
  </si>
  <si>
    <t>ID234</t>
  </si>
  <si>
    <t>Christi H Amarer</t>
  </si>
  <si>
    <t>ID235</t>
  </si>
  <si>
    <t>Liberty A Shrryer</t>
  </si>
  <si>
    <t>ID236</t>
  </si>
  <si>
    <t>Zack H Mumrw</t>
  </si>
  <si>
    <t>ID237</t>
  </si>
  <si>
    <t>Blanch Y Mysriwiec</t>
  </si>
  <si>
    <t>ID238</t>
  </si>
  <si>
    <t>Tammy Z Lorrntz</t>
  </si>
  <si>
    <t>ID239</t>
  </si>
  <si>
    <t>Maximina K Frares</t>
  </si>
  <si>
    <t>ID240</t>
  </si>
  <si>
    <t>Kiara G Abrrhamson</t>
  </si>
  <si>
    <t>ID241</t>
  </si>
  <si>
    <t>Retha G Neary</t>
  </si>
  <si>
    <t>ID242</t>
  </si>
  <si>
    <t>Andre Q Maxrn</t>
  </si>
  <si>
    <t>ID243</t>
  </si>
  <si>
    <t>Vern T Lomrli</t>
  </si>
  <si>
    <t>ID244</t>
  </si>
  <si>
    <t>Erin K Stcrair</t>
  </si>
  <si>
    <t>ID245</t>
  </si>
  <si>
    <t>Detra D Rymrr</t>
  </si>
  <si>
    <t>ID246</t>
  </si>
  <si>
    <t>Doug B Sourhwick</t>
  </si>
  <si>
    <t>ID247</t>
  </si>
  <si>
    <t>Gia M Casrs</t>
  </si>
  <si>
    <t>ID248</t>
  </si>
  <si>
    <t>Emeline I Ricrer</t>
  </si>
  <si>
    <t>ID249</t>
  </si>
  <si>
    <t>Richard J Fetrer</t>
  </si>
  <si>
    <t>ID250</t>
  </si>
  <si>
    <t>Rick Y Haerner</t>
  </si>
  <si>
    <t>ID251</t>
  </si>
  <si>
    <t>Shannon J Forre</t>
  </si>
  <si>
    <t>ID252</t>
  </si>
  <si>
    <t>Gabriel E Pearsall</t>
  </si>
  <si>
    <t>ID253</t>
  </si>
  <si>
    <t>Geri M Tutrill</t>
  </si>
  <si>
    <t>ID254</t>
  </si>
  <si>
    <t>Lauren R Henressy</t>
  </si>
  <si>
    <t>ID255</t>
  </si>
  <si>
    <t>Monty C Hugres</t>
  </si>
  <si>
    <t>ID256</t>
  </si>
  <si>
    <t>Bryant L Kinrman</t>
  </si>
  <si>
    <t>ID257</t>
  </si>
  <si>
    <t>Giovanna M Clirt</t>
  </si>
  <si>
    <t>ID258</t>
  </si>
  <si>
    <t>Tracie J Winrbarger</t>
  </si>
  <si>
    <t>ID259</t>
  </si>
  <si>
    <t>Narcisa C Rayrurn</t>
  </si>
  <si>
    <t>ID260</t>
  </si>
  <si>
    <t>Almeda M Dunrord</t>
  </si>
  <si>
    <t>ID261</t>
  </si>
  <si>
    <t>Melida R Corre</t>
  </si>
  <si>
    <t>ID262</t>
  </si>
  <si>
    <t>Armando H Searorn</t>
  </si>
  <si>
    <t>ID263</t>
  </si>
  <si>
    <t>Efrain L Wasr</t>
  </si>
  <si>
    <t>ID264</t>
  </si>
  <si>
    <t>Edra M Gutrrie</t>
  </si>
  <si>
    <t>ID265</t>
  </si>
  <si>
    <t>Harland S Renrhaw</t>
  </si>
  <si>
    <t>ID266</t>
  </si>
  <si>
    <t>Leroy H Styron</t>
  </si>
  <si>
    <t>ID267</t>
  </si>
  <si>
    <t>Maryln H Sprrngfield</t>
  </si>
  <si>
    <t>ID268</t>
  </si>
  <si>
    <t>Elenora S Whirehill</t>
  </si>
  <si>
    <t>ID269</t>
  </si>
  <si>
    <t>ID270</t>
  </si>
  <si>
    <t>Dorethea U Engram</t>
  </si>
  <si>
    <t>ID271</t>
  </si>
  <si>
    <t>Anibal F Pierer</t>
  </si>
  <si>
    <t>ID272</t>
  </si>
  <si>
    <t>Ula W Harrl</t>
  </si>
  <si>
    <t>ID273</t>
  </si>
  <si>
    <t>ID274</t>
  </si>
  <si>
    <t>Brent U Perrman</t>
  </si>
  <si>
    <t>ID275</t>
  </si>
  <si>
    <t>Eveline B Strrcker</t>
  </si>
  <si>
    <t>ID276</t>
  </si>
  <si>
    <t>Keila A Lucrs</t>
  </si>
  <si>
    <t>ID277</t>
  </si>
  <si>
    <t>Aliza X Samrons</t>
  </si>
  <si>
    <t>ID278</t>
  </si>
  <si>
    <t>Bennie E Manrredi</t>
  </si>
  <si>
    <t>ID279</t>
  </si>
  <si>
    <t>Lucinda Z Borron</t>
  </si>
  <si>
    <t>ID280</t>
  </si>
  <si>
    <t>Keila F Lofrand</t>
  </si>
  <si>
    <t>ID281</t>
  </si>
  <si>
    <t>Royce K Goorwyn</t>
  </si>
  <si>
    <t>ID282</t>
  </si>
  <si>
    <t>Rickey I Delr</t>
  </si>
  <si>
    <t>ID283</t>
  </si>
  <si>
    <t>Delsie R Tenrison</t>
  </si>
  <si>
    <t>ID284</t>
  </si>
  <si>
    <t>Jayme B Shirer</t>
  </si>
  <si>
    <t>ID285</t>
  </si>
  <si>
    <t>Gilbert M Wolrgram</t>
  </si>
  <si>
    <t>ID286</t>
  </si>
  <si>
    <t>Isabella X Rusrell</t>
  </si>
  <si>
    <t>ID287</t>
  </si>
  <si>
    <t>Rueben X Pidreon</t>
  </si>
  <si>
    <t>ID288</t>
  </si>
  <si>
    <t>Raymond U Flarin</t>
  </si>
  <si>
    <t>ID289</t>
  </si>
  <si>
    <t>Larry K Masr</t>
  </si>
  <si>
    <t>ID290</t>
  </si>
  <si>
    <t>Nicolle A Crorhers</t>
  </si>
  <si>
    <t>ID291</t>
  </si>
  <si>
    <t>Gustavo F Roure</t>
  </si>
  <si>
    <t>ID292</t>
  </si>
  <si>
    <t>Victoria H Musron</t>
  </si>
  <si>
    <t>ID293</t>
  </si>
  <si>
    <t>Dawne Y Garrner</t>
  </si>
  <si>
    <t>ID294</t>
  </si>
  <si>
    <t>Newton L Crorartie</t>
  </si>
  <si>
    <t>ID295</t>
  </si>
  <si>
    <t>Doria Z Crorse</t>
  </si>
  <si>
    <t>ID296</t>
  </si>
  <si>
    <t>ID297</t>
  </si>
  <si>
    <t>Audrea K Paprneau</t>
  </si>
  <si>
    <t>ID298</t>
  </si>
  <si>
    <t>Rhett H Goore</t>
  </si>
  <si>
    <t>ID299</t>
  </si>
  <si>
    <t>Royal U Okerfe</t>
  </si>
  <si>
    <t>ID300</t>
  </si>
  <si>
    <t>Keith Q Ofarrell</t>
  </si>
  <si>
    <t>ID301</t>
  </si>
  <si>
    <t>Exie C Brarham</t>
  </si>
  <si>
    <t>ID302</t>
  </si>
  <si>
    <t>George U Clorser</t>
  </si>
  <si>
    <t>ID303</t>
  </si>
  <si>
    <t>Benny S Brirker</t>
  </si>
  <si>
    <t>ID304</t>
  </si>
  <si>
    <t>Forrest Q Zelr</t>
  </si>
  <si>
    <t>ID305</t>
  </si>
  <si>
    <t>Audrie X Mccrmmon</t>
  </si>
  <si>
    <t>ID306</t>
  </si>
  <si>
    <t>Marylyn K Ditro</t>
  </si>
  <si>
    <t>ID307</t>
  </si>
  <si>
    <t>Kori J Fairfax</t>
  </si>
  <si>
    <t>ID308</t>
  </si>
  <si>
    <t>Lamar W Estrll</t>
  </si>
  <si>
    <t>ID309</t>
  </si>
  <si>
    <t>Giuseppe D Chorinard</t>
  </si>
  <si>
    <t>ID310</t>
  </si>
  <si>
    <t>Khalilah A Camro</t>
  </si>
  <si>
    <t>ID311</t>
  </si>
  <si>
    <t>Darcel P Burrord</t>
  </si>
  <si>
    <t>ID312</t>
  </si>
  <si>
    <t>August C Navrrette</t>
  </si>
  <si>
    <t>ID313</t>
  </si>
  <si>
    <t>Lanelle W Berranga</t>
  </si>
  <si>
    <t>ID314</t>
  </si>
  <si>
    <t>Allene T Lepr</t>
  </si>
  <si>
    <t>ID315</t>
  </si>
  <si>
    <t>Eladia A Brargs</t>
  </si>
  <si>
    <t>ID316</t>
  </si>
  <si>
    <t>Agnes D Dour</t>
  </si>
  <si>
    <t>ID317</t>
  </si>
  <si>
    <t>ID318</t>
  </si>
  <si>
    <t>Emery P Sorrells</t>
  </si>
  <si>
    <t>ID319</t>
  </si>
  <si>
    <t>Violet L Ertrl</t>
  </si>
  <si>
    <t>ID320</t>
  </si>
  <si>
    <t>Deeanna E Clurk</t>
  </si>
  <si>
    <t>ID321</t>
  </si>
  <si>
    <t>Morgan K Ratrbun</t>
  </si>
  <si>
    <t>ID322</t>
  </si>
  <si>
    <t>Julius Q Stork</t>
  </si>
  <si>
    <t>ID323</t>
  </si>
  <si>
    <t>Palmer O Bearer</t>
  </si>
  <si>
    <t>ID324</t>
  </si>
  <si>
    <t>Vincent N Lenron</t>
  </si>
  <si>
    <t>ID325</t>
  </si>
  <si>
    <t>Alexis D Bonrlli</t>
  </si>
  <si>
    <t>ID326</t>
  </si>
  <si>
    <t>Claretta D Winrert</t>
  </si>
  <si>
    <t>ID327</t>
  </si>
  <si>
    <t>Cecily D Hourer</t>
  </si>
  <si>
    <t>ID328</t>
  </si>
  <si>
    <t>Horacio S Salrzar</t>
  </si>
  <si>
    <t>ID329</t>
  </si>
  <si>
    <t>Adelle E Brurner</t>
  </si>
  <si>
    <t>ID330</t>
  </si>
  <si>
    <t>Janessa M Drernen</t>
  </si>
  <si>
    <t>ID331</t>
  </si>
  <si>
    <t>Ewa B Starles</t>
  </si>
  <si>
    <t>ID332</t>
  </si>
  <si>
    <t>Holley M Catrcart</t>
  </si>
  <si>
    <t>ID333</t>
  </si>
  <si>
    <t>Tim N Schreller</t>
  </si>
  <si>
    <t>ID334</t>
  </si>
  <si>
    <t>Therese Q Belren</t>
  </si>
  <si>
    <t>ID335</t>
  </si>
  <si>
    <t>Susann A Faurett</t>
  </si>
  <si>
    <t>ID336</t>
  </si>
  <si>
    <t>Bryan J Starpley</t>
  </si>
  <si>
    <t>ID337</t>
  </si>
  <si>
    <t>Larisa X Strruss</t>
  </si>
  <si>
    <t>ID338</t>
  </si>
  <si>
    <t>Adriana O Medred</t>
  </si>
  <si>
    <t>ID339</t>
  </si>
  <si>
    <t>Rick E Armrnta</t>
  </si>
  <si>
    <t>ID340</t>
  </si>
  <si>
    <t>Garland J Verrille</t>
  </si>
  <si>
    <t>ID341</t>
  </si>
  <si>
    <t>Ettie S Stirwell</t>
  </si>
  <si>
    <t>ID342</t>
  </si>
  <si>
    <t>Ronnie G Gumrs</t>
  </si>
  <si>
    <t>ID343</t>
  </si>
  <si>
    <t>Shirley H Metrler</t>
  </si>
  <si>
    <t>ID344</t>
  </si>
  <si>
    <t>Ahmed V Leare</t>
  </si>
  <si>
    <t>ID345</t>
  </si>
  <si>
    <t>Albert Z Dunrord</t>
  </si>
  <si>
    <t>ID346</t>
  </si>
  <si>
    <t>Erin L Jasrin</t>
  </si>
  <si>
    <t>ID347</t>
  </si>
  <si>
    <t>Raphael W Kelrner</t>
  </si>
  <si>
    <t>ID348</t>
  </si>
  <si>
    <t>Man W Bear</t>
  </si>
  <si>
    <t>ID349</t>
  </si>
  <si>
    <t>Nikia Z Thrrsher</t>
  </si>
  <si>
    <t>ID350</t>
  </si>
  <si>
    <t>Cedrick M Corrle</t>
  </si>
  <si>
    <t>ID351</t>
  </si>
  <si>
    <t>Chi S Clorton</t>
  </si>
  <si>
    <t>ID352</t>
  </si>
  <si>
    <t>Carl M Padrock</t>
  </si>
  <si>
    <t>ID353</t>
  </si>
  <si>
    <t>Nestor T Venrura</t>
  </si>
  <si>
    <t>ID354</t>
  </si>
  <si>
    <t>Salvatore J Linrell</t>
  </si>
  <si>
    <t>ID355</t>
  </si>
  <si>
    <t>Phil T Urera</t>
  </si>
  <si>
    <t>ID356</t>
  </si>
  <si>
    <t>Buford Q Giarcola</t>
  </si>
  <si>
    <t>ID357</t>
  </si>
  <si>
    <t>Garland Z Learell</t>
  </si>
  <si>
    <t>ID358</t>
  </si>
  <si>
    <t>Fe A Schrock</t>
  </si>
  <si>
    <t>ID359</t>
  </si>
  <si>
    <t>Dustin Y Espry</t>
  </si>
  <si>
    <t>ID360</t>
  </si>
  <si>
    <t>Tinisha V Vinre</t>
  </si>
  <si>
    <t>ID361</t>
  </si>
  <si>
    <t>Isis F Hasr</t>
  </si>
  <si>
    <t>ID362</t>
  </si>
  <si>
    <t>Hai Y Ardrn</t>
  </si>
  <si>
    <t>ID363</t>
  </si>
  <si>
    <t>Gerardo Q Berren</t>
  </si>
  <si>
    <t>ID364</t>
  </si>
  <si>
    <t>Jewel R Wilrhite</t>
  </si>
  <si>
    <t>ID365</t>
  </si>
  <si>
    <t>Jesus E Mclrlland</t>
  </si>
  <si>
    <t>ID366</t>
  </si>
  <si>
    <t>Dortha Z Harry</t>
  </si>
  <si>
    <t>ID367</t>
  </si>
  <si>
    <t>Pete B Donrelly</t>
  </si>
  <si>
    <t>ID368</t>
  </si>
  <si>
    <t>Kristen A Bearchemin</t>
  </si>
  <si>
    <t>ID369</t>
  </si>
  <si>
    <t>Celesta L Reerer</t>
  </si>
  <si>
    <t>ID370</t>
  </si>
  <si>
    <t>Desiree L Sobrl</t>
  </si>
  <si>
    <t>ID371</t>
  </si>
  <si>
    <t>Izetta B Alfrrd</t>
  </si>
  <si>
    <t>ID372</t>
  </si>
  <si>
    <t>Hermila X Crorslin</t>
  </si>
  <si>
    <t>ID373</t>
  </si>
  <si>
    <t>Tommy I Mearows</t>
  </si>
  <si>
    <t>ID374</t>
  </si>
  <si>
    <t>Cordell M Twerdy</t>
  </si>
  <si>
    <t>ID375</t>
  </si>
  <si>
    <t>Bernarda E Gerrais</t>
  </si>
  <si>
    <t>ID376</t>
  </si>
  <si>
    <t>Raymon I Chararria</t>
  </si>
  <si>
    <t>ID377</t>
  </si>
  <si>
    <t>Audrea B Prarher</t>
  </si>
  <si>
    <t>ID378</t>
  </si>
  <si>
    <t>Isis N Rufrs</t>
  </si>
  <si>
    <t>ID379</t>
  </si>
  <si>
    <t>Lucienne U Clyre</t>
  </si>
  <si>
    <t>ID380</t>
  </si>
  <si>
    <t>Jasper P Barraby</t>
  </si>
  <si>
    <t>ID381</t>
  </si>
  <si>
    <t>Walter B Mcmrrrow</t>
  </si>
  <si>
    <t>ID382</t>
  </si>
  <si>
    <t>ID383</t>
  </si>
  <si>
    <t>Darren U Shorlders</t>
  </si>
  <si>
    <t>ID384</t>
  </si>
  <si>
    <t>Nicola S Belris</t>
  </si>
  <si>
    <t>ID385</t>
  </si>
  <si>
    <t>Thurman T Cacrres</t>
  </si>
  <si>
    <t>ID386</t>
  </si>
  <si>
    <t>Allen L Vacron</t>
  </si>
  <si>
    <t>ID387</t>
  </si>
  <si>
    <t>Yung G Boorer</t>
  </si>
  <si>
    <t>ID388</t>
  </si>
  <si>
    <t>Emiko Z Lolrey</t>
  </si>
  <si>
    <t>ID389</t>
  </si>
  <si>
    <t>Dian I Pearhey</t>
  </si>
  <si>
    <t>ID390</t>
  </si>
  <si>
    <t>Carmen U Benrow</t>
  </si>
  <si>
    <t>ID391</t>
  </si>
  <si>
    <t>Kimberly K Carr</t>
  </si>
  <si>
    <t>ID392</t>
  </si>
  <si>
    <t>Damian F Mcgrughey</t>
  </si>
  <si>
    <t>ID393</t>
  </si>
  <si>
    <t>Jeff W Zacrrias</t>
  </si>
  <si>
    <t>ID394</t>
  </si>
  <si>
    <t>Vernell X Amaro</t>
  </si>
  <si>
    <t>ID395</t>
  </si>
  <si>
    <t>Nadia B Rosrer</t>
  </si>
  <si>
    <t>ID396</t>
  </si>
  <si>
    <t>Elijah P Elkrn</t>
  </si>
  <si>
    <t>ID397</t>
  </si>
  <si>
    <t>Kirby W Estrella</t>
  </si>
  <si>
    <t>ID398</t>
  </si>
  <si>
    <t>Bernie M Kisr</t>
  </si>
  <si>
    <t>ID399</t>
  </si>
  <si>
    <t>Judson Y Hodron</t>
  </si>
  <si>
    <t>ID400</t>
  </si>
  <si>
    <t>Carey N Mccready</t>
  </si>
  <si>
    <t>ID401</t>
  </si>
  <si>
    <t>Shayne T Clartor</t>
  </si>
  <si>
    <t>ID402</t>
  </si>
  <si>
    <t>Ashlie G Cadrna</t>
  </si>
  <si>
    <t>ID403</t>
  </si>
  <si>
    <t>Noah O Lovr</t>
  </si>
  <si>
    <t>ID404</t>
  </si>
  <si>
    <t>Lashaunda Y Munren</t>
  </si>
  <si>
    <t>ID405</t>
  </si>
  <si>
    <t>Colin V Likrns</t>
  </si>
  <si>
    <t>ID406</t>
  </si>
  <si>
    <t>Kylie K Frera</t>
  </si>
  <si>
    <t>ID407</t>
  </si>
  <si>
    <t>Krishna G Rabr</t>
  </si>
  <si>
    <t>ID408</t>
  </si>
  <si>
    <t>Launa N Kohr</t>
  </si>
  <si>
    <t>ID409</t>
  </si>
  <si>
    <t>Trent J Locrman</t>
  </si>
  <si>
    <t>ID410</t>
  </si>
  <si>
    <t>Alisha D Coprock</t>
  </si>
  <si>
    <t>ID411</t>
  </si>
  <si>
    <t>Richie I Weirz</t>
  </si>
  <si>
    <t>ID412</t>
  </si>
  <si>
    <t>Leticia V Lewrndowski</t>
  </si>
  <si>
    <t>ID413</t>
  </si>
  <si>
    <t>Elaine B Ranrazzo</t>
  </si>
  <si>
    <t>ID414</t>
  </si>
  <si>
    <t>Jack J Warrel</t>
  </si>
  <si>
    <t>ID415</t>
  </si>
  <si>
    <t>Kitty S Sicrles</t>
  </si>
  <si>
    <t>ID416</t>
  </si>
  <si>
    <t>Bruna R Welre</t>
  </si>
  <si>
    <t>ID417</t>
  </si>
  <si>
    <t>Felix S Crorer</t>
  </si>
  <si>
    <t>ID418</t>
  </si>
  <si>
    <t>Eartha Z Oceruera</t>
  </si>
  <si>
    <t>ID419</t>
  </si>
  <si>
    <t>Laurena P Casron</t>
  </si>
  <si>
    <t>ID420</t>
  </si>
  <si>
    <t>Beatrice A Knorf</t>
  </si>
  <si>
    <t>ID421</t>
  </si>
  <si>
    <t>Zoila X Nair</t>
  </si>
  <si>
    <t>ID422</t>
  </si>
  <si>
    <t>Jae B Isarell</t>
  </si>
  <si>
    <t>ID423</t>
  </si>
  <si>
    <t>Donald P Phareuf</t>
  </si>
  <si>
    <t>ID424</t>
  </si>
  <si>
    <t>Tyrell R Brarlett</t>
  </si>
  <si>
    <t>ID425</t>
  </si>
  <si>
    <t>Ela K Hamrs</t>
  </si>
  <si>
    <t>ID426</t>
  </si>
  <si>
    <t>Marlon M Cadrell</t>
  </si>
  <si>
    <t>ID427</t>
  </si>
  <si>
    <t>Nolan V Velrzco</t>
  </si>
  <si>
    <t>ID428</t>
  </si>
  <si>
    <t>Ashanti R Swir</t>
  </si>
  <si>
    <t>ID429</t>
  </si>
  <si>
    <t>Tamica J Holrman</t>
  </si>
  <si>
    <t>ID430</t>
  </si>
  <si>
    <t>Marcell T Farras</t>
  </si>
  <si>
    <t>ID431</t>
  </si>
  <si>
    <t>Abram Q Kefrer</t>
  </si>
  <si>
    <t>ID432</t>
  </si>
  <si>
    <t>Silas S Pyart</t>
  </si>
  <si>
    <t>ID433</t>
  </si>
  <si>
    <t>Patria D Rierel</t>
  </si>
  <si>
    <t>ID434</t>
  </si>
  <si>
    <t>Nicholas B Salredo</t>
  </si>
  <si>
    <t>ID435</t>
  </si>
  <si>
    <t>Brendon E Monr</t>
  </si>
  <si>
    <t>ID436</t>
  </si>
  <si>
    <t>Velda V Larre</t>
  </si>
  <si>
    <t>ID437</t>
  </si>
  <si>
    <t>Sharita Y Lomrardi</t>
  </si>
  <si>
    <t>ID438</t>
  </si>
  <si>
    <t>Virgil R Yuer</t>
  </si>
  <si>
    <t>ID439</t>
  </si>
  <si>
    <t>ID440</t>
  </si>
  <si>
    <t>Haley G Bovr</t>
  </si>
  <si>
    <t>ID441</t>
  </si>
  <si>
    <t>Margarite E Blarock</t>
  </si>
  <si>
    <t>ID442</t>
  </si>
  <si>
    <t>Rina L Charon</t>
  </si>
  <si>
    <t>ID443</t>
  </si>
  <si>
    <t>Ramonita Z Finrher</t>
  </si>
  <si>
    <t>ID444</t>
  </si>
  <si>
    <t>Lindsey W Whirtle</t>
  </si>
  <si>
    <t>ID445</t>
  </si>
  <si>
    <t>Mauricio U Talry</t>
  </si>
  <si>
    <t>ID446</t>
  </si>
  <si>
    <t>Chau R Barron</t>
  </si>
  <si>
    <t>ID447</t>
  </si>
  <si>
    <t>Lino M Lizrrraga</t>
  </si>
  <si>
    <t>ID448</t>
  </si>
  <si>
    <t>Fredericka J Varrey</t>
  </si>
  <si>
    <t>ID449</t>
  </si>
  <si>
    <t>Aundrea W Lunrberg</t>
  </si>
  <si>
    <t>ID450</t>
  </si>
  <si>
    <t>Son D Ricretts</t>
  </si>
  <si>
    <t>ID451</t>
  </si>
  <si>
    <t>Dorothea J Canrerbury</t>
  </si>
  <si>
    <t>ID452</t>
  </si>
  <si>
    <t>Zenia D Owirgs</t>
  </si>
  <si>
    <t>ID453</t>
  </si>
  <si>
    <t>Seth N Liprky</t>
  </si>
  <si>
    <t>ID454</t>
  </si>
  <si>
    <t>Miles N Ligrt</t>
  </si>
  <si>
    <t>ID455</t>
  </si>
  <si>
    <t>Tyler N Larrins</t>
  </si>
  <si>
    <t>ID456</t>
  </si>
  <si>
    <t>Asa E Kunre</t>
  </si>
  <si>
    <t>ID457</t>
  </si>
  <si>
    <t>Sal C Heiren</t>
  </si>
  <si>
    <t>ID458</t>
  </si>
  <si>
    <t>Tomas V Krort</t>
  </si>
  <si>
    <t>ID459</t>
  </si>
  <si>
    <t>Ben N Lamron</t>
  </si>
  <si>
    <t>ID460</t>
  </si>
  <si>
    <t>Myra H Parra</t>
  </si>
  <si>
    <t>ID461</t>
  </si>
  <si>
    <t>Adele M Burram</t>
  </si>
  <si>
    <t>ID462</t>
  </si>
  <si>
    <t>Adria M Melrndrez</t>
  </si>
  <si>
    <t>ID463</t>
  </si>
  <si>
    <t>Clemmie F Monrague</t>
  </si>
  <si>
    <t>ID464</t>
  </si>
  <si>
    <t>Valarie O Gorrcki</t>
  </si>
  <si>
    <t>ID465</t>
  </si>
  <si>
    <t>Adell W Trorer</t>
  </si>
  <si>
    <t>ID466</t>
  </si>
  <si>
    <t>Eric C Irvrne</t>
  </si>
  <si>
    <t>ID467</t>
  </si>
  <si>
    <t>Letha L Aper</t>
  </si>
  <si>
    <t>ID468</t>
  </si>
  <si>
    <t>Nannie Z Seeran</t>
  </si>
  <si>
    <t>ID469</t>
  </si>
  <si>
    <t>Reynalda M Milrwood</t>
  </si>
  <si>
    <t>ID470</t>
  </si>
  <si>
    <t>Tanner Y Holrenbeck</t>
  </si>
  <si>
    <t>ID471</t>
  </si>
  <si>
    <t>Amado C Bonrt</t>
  </si>
  <si>
    <t>ID472</t>
  </si>
  <si>
    <t>Jeanetta N Norren</t>
  </si>
  <si>
    <t>ID473</t>
  </si>
  <si>
    <t>Paris U Leire</t>
  </si>
  <si>
    <t>ID474</t>
  </si>
  <si>
    <t>Alexis Q Grore</t>
  </si>
  <si>
    <t>ID475</t>
  </si>
  <si>
    <t>Chadwick I Harrreaves</t>
  </si>
  <si>
    <t>ID476</t>
  </si>
  <si>
    <t>Perry E Hudrleston</t>
  </si>
  <si>
    <t>ID477</t>
  </si>
  <si>
    <t>Hollis Z Carr</t>
  </si>
  <si>
    <t>ID478</t>
  </si>
  <si>
    <t>Kiara T Marrinez</t>
  </si>
  <si>
    <t>ID479</t>
  </si>
  <si>
    <t>Brigitte D Fenrley</t>
  </si>
  <si>
    <t>ID480</t>
  </si>
  <si>
    <t>Bobbie P Churley</t>
  </si>
  <si>
    <t>ID481</t>
  </si>
  <si>
    <t>Hong M Towrson</t>
  </si>
  <si>
    <t>ID482</t>
  </si>
  <si>
    <t>Keith B Macra</t>
  </si>
  <si>
    <t>ID483</t>
  </si>
  <si>
    <t>Harriett A Mccrrry</t>
  </si>
  <si>
    <t>ID484</t>
  </si>
  <si>
    <t>Andres S Garrer</t>
  </si>
  <si>
    <t>ID485</t>
  </si>
  <si>
    <t>Ken X Weirberg</t>
  </si>
  <si>
    <t>ID486</t>
  </si>
  <si>
    <t>Moises U Hugrs</t>
  </si>
  <si>
    <t>ID487</t>
  </si>
  <si>
    <t>Sunshine F Earre</t>
  </si>
  <si>
    <t>ID488</t>
  </si>
  <si>
    <t>Lavette P Cherey</t>
  </si>
  <si>
    <t>ID489</t>
  </si>
  <si>
    <t>Carmen F Barret</t>
  </si>
  <si>
    <t>ID490</t>
  </si>
  <si>
    <t>Lizzie D Ratrliff</t>
  </si>
  <si>
    <t>ID491</t>
  </si>
  <si>
    <t>Nick Q Pacrard</t>
  </si>
  <si>
    <t>ID492</t>
  </si>
  <si>
    <t>Alonzo W Starford</t>
  </si>
  <si>
    <t>ID493</t>
  </si>
  <si>
    <t>Brett Z Vadrais</t>
  </si>
  <si>
    <t>ID494</t>
  </si>
  <si>
    <t>Madalene J Marrine</t>
  </si>
  <si>
    <t>ID495</t>
  </si>
  <si>
    <t>Charles S Nicroles</t>
  </si>
  <si>
    <t>ID496</t>
  </si>
  <si>
    <t>Kristofer Y Fizrr</t>
  </si>
  <si>
    <t>ID497</t>
  </si>
  <si>
    <t>Elmo G Pagrno</t>
  </si>
  <si>
    <t>ID498</t>
  </si>
  <si>
    <t>Lindy M Reer</t>
  </si>
  <si>
    <t>ID499</t>
  </si>
  <si>
    <t>Dewayne X Grorm</t>
  </si>
  <si>
    <t>ID500</t>
  </si>
  <si>
    <t>Elenora V Halrey</t>
  </si>
  <si>
    <t>ID501</t>
  </si>
  <si>
    <t>Rosette F Casrio</t>
  </si>
  <si>
    <t>ID502</t>
  </si>
  <si>
    <t>Analisa X Birrsell</t>
  </si>
  <si>
    <t>ID503</t>
  </si>
  <si>
    <t>Jacinta Y Cherey</t>
  </si>
  <si>
    <t>ID504</t>
  </si>
  <si>
    <t>Matt D Brarblett</t>
  </si>
  <si>
    <t>ID505</t>
  </si>
  <si>
    <t>Queenie M Aldrr</t>
  </si>
  <si>
    <t>ID506</t>
  </si>
  <si>
    <t>Darwin W Lemrine</t>
  </si>
  <si>
    <t>ID507</t>
  </si>
  <si>
    <t>Erik W Sterfen</t>
  </si>
  <si>
    <t>ID508</t>
  </si>
  <si>
    <t>Ching D Appregate</t>
  </si>
  <si>
    <t>ID509</t>
  </si>
  <si>
    <t>Warren L Manron</t>
  </si>
  <si>
    <t>ID510</t>
  </si>
  <si>
    <t>Celestine H Aldrrson</t>
  </si>
  <si>
    <t>ID511</t>
  </si>
  <si>
    <t>Tammi S Garret</t>
  </si>
  <si>
    <t>ID512</t>
  </si>
  <si>
    <t>Tamesha I Knerper</t>
  </si>
  <si>
    <t>ID513</t>
  </si>
  <si>
    <t>Bernardina X Roerch</t>
  </si>
  <si>
    <t>ID514</t>
  </si>
  <si>
    <t>Mariano Y Kylrs</t>
  </si>
  <si>
    <t>ID515</t>
  </si>
  <si>
    <t>Kristie E Jair</t>
  </si>
  <si>
    <t>ID516</t>
  </si>
  <si>
    <t>Jeff E Lucrro</t>
  </si>
  <si>
    <t>ID517</t>
  </si>
  <si>
    <t>Leanna X Tibretts</t>
  </si>
  <si>
    <t>ID518</t>
  </si>
  <si>
    <t>Robbie N Hecrman</t>
  </si>
  <si>
    <t>ID519</t>
  </si>
  <si>
    <t>Raymon S Arnry</t>
  </si>
  <si>
    <t>ID520</t>
  </si>
  <si>
    <t>Sergio X Devrreaux</t>
  </si>
  <si>
    <t>ID521</t>
  </si>
  <si>
    <t>Bobbie A Resrr</t>
  </si>
  <si>
    <t>ID522</t>
  </si>
  <si>
    <t>Drew O Livrngston</t>
  </si>
  <si>
    <t>ID523</t>
  </si>
  <si>
    <t>Ahmad S Bonr</t>
  </si>
  <si>
    <t>ID524</t>
  </si>
  <si>
    <t>Collin V Gimrel</t>
  </si>
  <si>
    <t>ID525</t>
  </si>
  <si>
    <t>Refugio Q Orar</t>
  </si>
  <si>
    <t>ID526</t>
  </si>
  <si>
    <t>Salena Z Melrhior</t>
  </si>
  <si>
    <t>ID527</t>
  </si>
  <si>
    <t>Jonathan D Galragher</t>
  </si>
  <si>
    <t>ID528</t>
  </si>
  <si>
    <t>Treena U Palrmo</t>
  </si>
  <si>
    <t>ID529</t>
  </si>
  <si>
    <t>Chung N Dilreck</t>
  </si>
  <si>
    <t>ID530</t>
  </si>
  <si>
    <t>Fransisca J Bierer</t>
  </si>
  <si>
    <t>ID531</t>
  </si>
  <si>
    <t>Hiram C Dorr</t>
  </si>
  <si>
    <t>ID532</t>
  </si>
  <si>
    <t>Dorene U Shrrock</t>
  </si>
  <si>
    <t>ID533</t>
  </si>
  <si>
    <t>Casey X Sacr</t>
  </si>
  <si>
    <t>ID534</t>
  </si>
  <si>
    <t>Mary D Brurelle</t>
  </si>
  <si>
    <t>ID535</t>
  </si>
  <si>
    <t>Ruthie C Linrres</t>
  </si>
  <si>
    <t>ID536</t>
  </si>
  <si>
    <t>Sharice B Munrie</t>
  </si>
  <si>
    <t>ID537</t>
  </si>
  <si>
    <t>Boyd N Liprs</t>
  </si>
  <si>
    <t>ID538</t>
  </si>
  <si>
    <t>Racheal G Savrrd</t>
  </si>
  <si>
    <t>ID539</t>
  </si>
  <si>
    <t>Lana D Eckres</t>
  </si>
  <si>
    <t>ID540</t>
  </si>
  <si>
    <t>Hugh E Boore</t>
  </si>
  <si>
    <t>ID541</t>
  </si>
  <si>
    <t>Max Z Vanrlstyne</t>
  </si>
  <si>
    <t>ID542</t>
  </si>
  <si>
    <t>Simone Y Pulro</t>
  </si>
  <si>
    <t>ID543</t>
  </si>
  <si>
    <t>Robt F Ellrrbee</t>
  </si>
  <si>
    <t>ID544</t>
  </si>
  <si>
    <t>Peter M Clore</t>
  </si>
  <si>
    <t>ID545</t>
  </si>
  <si>
    <t>Adriene J Kimrell</t>
  </si>
  <si>
    <t>ID546</t>
  </si>
  <si>
    <t>Reid W Monron</t>
  </si>
  <si>
    <t>ID547</t>
  </si>
  <si>
    <t>Jestine H Shir</t>
  </si>
  <si>
    <t>ID548</t>
  </si>
  <si>
    <t>Evie Y Abers</t>
  </si>
  <si>
    <t>ID549</t>
  </si>
  <si>
    <t>Daryl H Towre</t>
  </si>
  <si>
    <t>ID550</t>
  </si>
  <si>
    <t>Roman K Thore</t>
  </si>
  <si>
    <t>ID551</t>
  </si>
  <si>
    <t>ID552</t>
  </si>
  <si>
    <t>Sabra Y Mcgrrity</t>
  </si>
  <si>
    <t>ID553</t>
  </si>
  <si>
    <t>Kim W Oliro</t>
  </si>
  <si>
    <t>ID554</t>
  </si>
  <si>
    <t>Ian F Palrquist</t>
  </si>
  <si>
    <t>ID555</t>
  </si>
  <si>
    <t>Nakita H Zitr</t>
  </si>
  <si>
    <t>ID556</t>
  </si>
  <si>
    <t>Pura O Winrle</t>
  </si>
  <si>
    <t>ID557</t>
  </si>
  <si>
    <t>Quinn F Ogirvie</t>
  </si>
  <si>
    <t>ID558</t>
  </si>
  <si>
    <t>Carlton A Knurson</t>
  </si>
  <si>
    <t>ID559</t>
  </si>
  <si>
    <t>Mitchell M Forrhee</t>
  </si>
  <si>
    <t>ID560</t>
  </si>
  <si>
    <t>Gilbert Y Alcrla</t>
  </si>
  <si>
    <t>ID561</t>
  </si>
  <si>
    <t>Tad Z Rioras</t>
  </si>
  <si>
    <t>ID562</t>
  </si>
  <si>
    <t>Tuan X Garrock</t>
  </si>
  <si>
    <t>ID563</t>
  </si>
  <si>
    <t>Jennefer N Prarl</t>
  </si>
  <si>
    <t>ID564</t>
  </si>
  <si>
    <t>Mikki F Neare</t>
  </si>
  <si>
    <t>ID565</t>
  </si>
  <si>
    <t>Kendrick K Courts</t>
  </si>
  <si>
    <t>ID566</t>
  </si>
  <si>
    <t>Fermin I Gulrck</t>
  </si>
  <si>
    <t>ID567</t>
  </si>
  <si>
    <t>Lynda P Ayer</t>
  </si>
  <si>
    <t>ID568</t>
  </si>
  <si>
    <t>Melva E Cherard</t>
  </si>
  <si>
    <t>ID569</t>
  </si>
  <si>
    <t>Odell F Hayrard</t>
  </si>
  <si>
    <t>ID570</t>
  </si>
  <si>
    <t>Alane Y Higr</t>
  </si>
  <si>
    <t>ID571</t>
  </si>
  <si>
    <t>Garland Q Artrrburn</t>
  </si>
  <si>
    <t>ID572</t>
  </si>
  <si>
    <t>Carmelina R Gorrell</t>
  </si>
  <si>
    <t>ID573</t>
  </si>
  <si>
    <t>Dee I Orsrni</t>
  </si>
  <si>
    <t>ID574</t>
  </si>
  <si>
    <t>Angeline I Fetr</t>
  </si>
  <si>
    <t>ID575</t>
  </si>
  <si>
    <t>Myrtle S Fiore</t>
  </si>
  <si>
    <t>ID576</t>
  </si>
  <si>
    <t>Kirby Y Gamrche</t>
  </si>
  <si>
    <t>ID577</t>
  </si>
  <si>
    <t>Celestine E Ledrord</t>
  </si>
  <si>
    <t>ID578</t>
  </si>
  <si>
    <t>Arlene B Nelris</t>
  </si>
  <si>
    <t>ID579</t>
  </si>
  <si>
    <t>Lazaro X Syer</t>
  </si>
  <si>
    <t>ID580</t>
  </si>
  <si>
    <t>Lynne K Bohrer</t>
  </si>
  <si>
    <t>ID581</t>
  </si>
  <si>
    <t>Veda V Danrs</t>
  </si>
  <si>
    <t>ID582</t>
  </si>
  <si>
    <t>Marci C Vasrallo</t>
  </si>
  <si>
    <t>ID583</t>
  </si>
  <si>
    <t>Janna F Bibrins</t>
  </si>
  <si>
    <t>ID584</t>
  </si>
  <si>
    <t>Nila Q Chrrtien</t>
  </si>
  <si>
    <t>ID585</t>
  </si>
  <si>
    <t>Alesha Z Jarroe</t>
  </si>
  <si>
    <t>ID586</t>
  </si>
  <si>
    <t>ID587</t>
  </si>
  <si>
    <t>Donella W Bodrly</t>
  </si>
  <si>
    <t>ID588</t>
  </si>
  <si>
    <t>Jospeh L Fulr</t>
  </si>
  <si>
    <t>ID589</t>
  </si>
  <si>
    <t>Zina N Natron</t>
  </si>
  <si>
    <t>ID590</t>
  </si>
  <si>
    <t>Agnes E Sterpe</t>
  </si>
  <si>
    <t>ID591</t>
  </si>
  <si>
    <t>Lillie W Wairscott</t>
  </si>
  <si>
    <t>ID592</t>
  </si>
  <si>
    <t>Mary K Enrrquez</t>
  </si>
  <si>
    <t>ID593</t>
  </si>
  <si>
    <t>Fiona Y Negrin</t>
  </si>
  <si>
    <t>ID594</t>
  </si>
  <si>
    <t>Geri H Jirrn</t>
  </si>
  <si>
    <t>ID595</t>
  </si>
  <si>
    <t>Son T Mcardle</t>
  </si>
  <si>
    <t>ID596</t>
  </si>
  <si>
    <t>Rosalia O Flarin</t>
  </si>
  <si>
    <t>ID597</t>
  </si>
  <si>
    <t>Ja K Burrach</t>
  </si>
  <si>
    <t>ID598</t>
  </si>
  <si>
    <t>Josef E Scarfe</t>
  </si>
  <si>
    <t>ID599</t>
  </si>
  <si>
    <t>Alex M Oakrey</t>
  </si>
  <si>
    <t>ID600</t>
  </si>
  <si>
    <t>Sidney K Cher</t>
  </si>
  <si>
    <t>ID601</t>
  </si>
  <si>
    <t>Thomas V Mesrrve</t>
  </si>
  <si>
    <t>ID602</t>
  </si>
  <si>
    <t>Jesica D Starkpole</t>
  </si>
  <si>
    <t>ID603</t>
  </si>
  <si>
    <t>Candy Y Wenrel</t>
  </si>
  <si>
    <t>ID604</t>
  </si>
  <si>
    <t>Amanda A Edmrnson</t>
  </si>
  <si>
    <t>ID605</t>
  </si>
  <si>
    <t>Amee H Corrray</t>
  </si>
  <si>
    <t>ID606</t>
  </si>
  <si>
    <t>Lelia D Tayror</t>
  </si>
  <si>
    <t>ID607</t>
  </si>
  <si>
    <t>Soila G Dairre</t>
  </si>
  <si>
    <t>ID608</t>
  </si>
  <si>
    <t>Al P Ricrarson</t>
  </si>
  <si>
    <t>ID609</t>
  </si>
  <si>
    <t>Kayleigh P Mccre</t>
  </si>
  <si>
    <t>ID610</t>
  </si>
  <si>
    <t>Shalanda R Mejras</t>
  </si>
  <si>
    <t>ID611</t>
  </si>
  <si>
    <t>Preston P Caprsso</t>
  </si>
  <si>
    <t>ID612</t>
  </si>
  <si>
    <t>Matt Z Angrlo</t>
  </si>
  <si>
    <t>ID613</t>
  </si>
  <si>
    <t>Gregg G Sisrer</t>
  </si>
  <si>
    <t>ID614</t>
  </si>
  <si>
    <t>Reatha F Gasron</t>
  </si>
  <si>
    <t>ID615</t>
  </si>
  <si>
    <t>Danny H Blarsdell</t>
  </si>
  <si>
    <t>ID616</t>
  </si>
  <si>
    <t>Susan X Forruna</t>
  </si>
  <si>
    <t>ID617</t>
  </si>
  <si>
    <t>Veola R Trort</t>
  </si>
  <si>
    <t>ID618</t>
  </si>
  <si>
    <t>Danial X Zamrrripa</t>
  </si>
  <si>
    <t>ID619</t>
  </si>
  <si>
    <t>Thresa A Carrballo</t>
  </si>
  <si>
    <t>ID620</t>
  </si>
  <si>
    <t>Stella X Antrne</t>
  </si>
  <si>
    <t>ID621</t>
  </si>
  <si>
    <t>Jina I Heirer</t>
  </si>
  <si>
    <t>ID622</t>
  </si>
  <si>
    <t>Herb B Hasring</t>
  </si>
  <si>
    <t>ID623</t>
  </si>
  <si>
    <t>ID624</t>
  </si>
  <si>
    <t>Julianne Z Bedrlla</t>
  </si>
  <si>
    <t>ID625</t>
  </si>
  <si>
    <t>Melania Q Ticr</t>
  </si>
  <si>
    <t>ID626</t>
  </si>
  <si>
    <t>Somer Q Dolrh</t>
  </si>
  <si>
    <t>ID627</t>
  </si>
  <si>
    <t>Myron H Smarl</t>
  </si>
  <si>
    <t>ID628</t>
  </si>
  <si>
    <t>Golda F Clurter</t>
  </si>
  <si>
    <t>ID629</t>
  </si>
  <si>
    <t>Herbert T Gasrett</t>
  </si>
  <si>
    <t>ID630</t>
  </si>
  <si>
    <t>Clyde G Sterrns</t>
  </si>
  <si>
    <t>ID631</t>
  </si>
  <si>
    <t>Rosalba U Felr</t>
  </si>
  <si>
    <t>ID632</t>
  </si>
  <si>
    <t>Bettyann R Gotrfried</t>
  </si>
  <si>
    <t>ID633</t>
  </si>
  <si>
    <t>Lucio Q Oborle</t>
  </si>
  <si>
    <t>ID634</t>
  </si>
  <si>
    <t>Desire Z Lecrmpte</t>
  </si>
  <si>
    <t>ID635</t>
  </si>
  <si>
    <t>Adelaide O Petriford</t>
  </si>
  <si>
    <t>ID636</t>
  </si>
  <si>
    <t>Leisa S Geary</t>
  </si>
  <si>
    <t>ID637</t>
  </si>
  <si>
    <t>Darnell Q Mckrever</t>
  </si>
  <si>
    <t>ID638</t>
  </si>
  <si>
    <t>Corinna A Towrer</t>
  </si>
  <si>
    <t>ID639</t>
  </si>
  <si>
    <t>Particia U Rimrer</t>
  </si>
  <si>
    <t>ID640</t>
  </si>
  <si>
    <t>Jermaine J Gamrons</t>
  </si>
  <si>
    <t>ID641</t>
  </si>
  <si>
    <t>Liberty X Gilrrease</t>
  </si>
  <si>
    <t>ID642</t>
  </si>
  <si>
    <t>Stanford V Torrance</t>
  </si>
  <si>
    <t>ID643</t>
  </si>
  <si>
    <t>Damion W Whireman</t>
  </si>
  <si>
    <t>ID644</t>
  </si>
  <si>
    <t>Karlyn B Bolrz</t>
  </si>
  <si>
    <t>ID645</t>
  </si>
  <si>
    <t>Van L Rutrerford</t>
  </si>
  <si>
    <t>ID646</t>
  </si>
  <si>
    <t>ID647</t>
  </si>
  <si>
    <t>Jacob I Cudry</t>
  </si>
  <si>
    <t>ID648</t>
  </si>
  <si>
    <t>Andra P Schrller</t>
  </si>
  <si>
    <t>ID649</t>
  </si>
  <si>
    <t>Elouise E Fulrher</t>
  </si>
  <si>
    <t>ID650</t>
  </si>
  <si>
    <t>Donnell G Golron</t>
  </si>
  <si>
    <t>ID651</t>
  </si>
  <si>
    <t>Shonna G Ederstein</t>
  </si>
  <si>
    <t>ID652</t>
  </si>
  <si>
    <t>Miguel J Mourtain</t>
  </si>
  <si>
    <t>ID653</t>
  </si>
  <si>
    <t>Harvey K Mccrlley</t>
  </si>
  <si>
    <t>ID654</t>
  </si>
  <si>
    <t>Hipolito I Scrrggs</t>
  </si>
  <si>
    <t>ID655</t>
  </si>
  <si>
    <t>Maryam T Mearx</t>
  </si>
  <si>
    <t>ID656</t>
  </si>
  <si>
    <t>Brian R Posrell</t>
  </si>
  <si>
    <t>ID657</t>
  </si>
  <si>
    <t>Calvin K Srora</t>
  </si>
  <si>
    <t>ID658</t>
  </si>
  <si>
    <t>Donte D Mcrry</t>
  </si>
  <si>
    <t>ID659</t>
  </si>
  <si>
    <t>Thelma Q Schrchter</t>
  </si>
  <si>
    <t>ID660</t>
  </si>
  <si>
    <t>Jose P Geir</t>
  </si>
  <si>
    <t>ID661</t>
  </si>
  <si>
    <t>Carlota E Heirt</t>
  </si>
  <si>
    <t>ID662</t>
  </si>
  <si>
    <t>Elnora I Spurrier</t>
  </si>
  <si>
    <t>ID663</t>
  </si>
  <si>
    <t>Chadwick N Legrand</t>
  </si>
  <si>
    <t>ID664</t>
  </si>
  <si>
    <t>Hailey V Midrett</t>
  </si>
  <si>
    <t>ID665</t>
  </si>
  <si>
    <t>Thad Y Gorrs</t>
  </si>
  <si>
    <t>ID666</t>
  </si>
  <si>
    <t>Loris Q Jesren</t>
  </si>
  <si>
    <t>ID667</t>
  </si>
  <si>
    <t>Ivory B Teerarden</t>
  </si>
  <si>
    <t>ID668</t>
  </si>
  <si>
    <t>Houston B Sturkey</t>
  </si>
  <si>
    <t>ID669</t>
  </si>
  <si>
    <t>Abe E Betrencourt</t>
  </si>
  <si>
    <t>ID670</t>
  </si>
  <si>
    <t>Dagmar P Cosranzo</t>
  </si>
  <si>
    <t>ID671</t>
  </si>
  <si>
    <t>Lucien L Carrara</t>
  </si>
  <si>
    <t>ID672</t>
  </si>
  <si>
    <t>Dorian D Sturer</t>
  </si>
  <si>
    <t>ID673</t>
  </si>
  <si>
    <t>Norris K Yarrrough</t>
  </si>
  <si>
    <t>ID674</t>
  </si>
  <si>
    <t>Allan R Gilrtrap</t>
  </si>
  <si>
    <t>ID675</t>
  </si>
  <si>
    <t>Alfredo F Gobrr</t>
  </si>
  <si>
    <t>ID676</t>
  </si>
  <si>
    <t>Robert B Senrcal</t>
  </si>
  <si>
    <t>ID677</t>
  </si>
  <si>
    <t>Rod C Piprin</t>
  </si>
  <si>
    <t>ID678</t>
  </si>
  <si>
    <t>Luella M Sorrells</t>
  </si>
  <si>
    <t>ID679</t>
  </si>
  <si>
    <t>Luke H Berrardi</t>
  </si>
  <si>
    <t>ID680</t>
  </si>
  <si>
    <t>Linnea S Becrstead</t>
  </si>
  <si>
    <t>ID681</t>
  </si>
  <si>
    <t>Lester V Morreau</t>
  </si>
  <si>
    <t>ID682</t>
  </si>
  <si>
    <t>Rufus L Janrary</t>
  </si>
  <si>
    <t>ID683</t>
  </si>
  <si>
    <t>Daniel D Mccrffrey</t>
  </si>
  <si>
    <t>ID684</t>
  </si>
  <si>
    <t>Rachelle F Coors</t>
  </si>
  <si>
    <t>ID685</t>
  </si>
  <si>
    <t>Dawna P Bohran</t>
  </si>
  <si>
    <t>ID686</t>
  </si>
  <si>
    <t>Dong R Sanrbria</t>
  </si>
  <si>
    <t>ID687</t>
  </si>
  <si>
    <t>Neomi I Carrtens</t>
  </si>
  <si>
    <t>ID688</t>
  </si>
  <si>
    <t>Keith I Coarhman</t>
  </si>
  <si>
    <t>ID689</t>
  </si>
  <si>
    <t>Marcus L Sterberg</t>
  </si>
  <si>
    <t>ID690</t>
  </si>
  <si>
    <t>Imogene X Kanrgy</t>
  </si>
  <si>
    <t>ID691</t>
  </si>
  <si>
    <t>Lovella K Sherran</t>
  </si>
  <si>
    <t>ID692</t>
  </si>
  <si>
    <t>Muriel B Eudr</t>
  </si>
  <si>
    <t>ID693</t>
  </si>
  <si>
    <t>Beata N Senrer</t>
  </si>
  <si>
    <t>ID694</t>
  </si>
  <si>
    <t>Orval Y Kinrey</t>
  </si>
  <si>
    <t>ID695</t>
  </si>
  <si>
    <t>Ursula T Mcbrayer</t>
  </si>
  <si>
    <t>ID696</t>
  </si>
  <si>
    <t>Larhonda W Gunrher</t>
  </si>
  <si>
    <t>ID697</t>
  </si>
  <si>
    <t>Sharika A Giuriano</t>
  </si>
  <si>
    <t>ID698</t>
  </si>
  <si>
    <t>Erich F Shurtz</t>
  </si>
  <si>
    <t>ID699</t>
  </si>
  <si>
    <t>Edwardo X Goor</t>
  </si>
  <si>
    <t>ID700</t>
  </si>
  <si>
    <t>Kaycee N Ortrz</t>
  </si>
  <si>
    <t>ID701</t>
  </si>
  <si>
    <t>Era Q Zazreta</t>
  </si>
  <si>
    <t>ID702</t>
  </si>
  <si>
    <t>Cordell P Lamrert</t>
  </si>
  <si>
    <t>ID703</t>
  </si>
  <si>
    <t>Nicolle E Walrace</t>
  </si>
  <si>
    <t>ID704</t>
  </si>
  <si>
    <t>Fred W Schrab</t>
  </si>
  <si>
    <t>ID705</t>
  </si>
  <si>
    <t>Hector I Panrs</t>
  </si>
  <si>
    <t>ID706</t>
  </si>
  <si>
    <t>Nathanael K Adkrnson</t>
  </si>
  <si>
    <t>ID707</t>
  </si>
  <si>
    <t>ID708</t>
  </si>
  <si>
    <t>Else K Watrers</t>
  </si>
  <si>
    <t>ID709</t>
  </si>
  <si>
    <t>Vito B Eckrrt</t>
  </si>
  <si>
    <t>ID710</t>
  </si>
  <si>
    <t>Bennie X Churbley</t>
  </si>
  <si>
    <t>ID711</t>
  </si>
  <si>
    <t>Caprice G Mcbride</t>
  </si>
  <si>
    <t>ID712</t>
  </si>
  <si>
    <t>Bill C Hasr</t>
  </si>
  <si>
    <t>ID713</t>
  </si>
  <si>
    <t>ID714</t>
  </si>
  <si>
    <t>Laine S Dolre</t>
  </si>
  <si>
    <t>ID715</t>
  </si>
  <si>
    <t>Isaias D Cosry</t>
  </si>
  <si>
    <t>ID716</t>
  </si>
  <si>
    <t>Miguel W Icerhour</t>
  </si>
  <si>
    <t>ID717</t>
  </si>
  <si>
    <t>Stephen P Starek</t>
  </si>
  <si>
    <t>ID718</t>
  </si>
  <si>
    <t>Alaine S Auzrnne</t>
  </si>
  <si>
    <t>ID719</t>
  </si>
  <si>
    <t>Rolland A Lesriak</t>
  </si>
  <si>
    <t>ID720</t>
  </si>
  <si>
    <t>Jean V Ybarez</t>
  </si>
  <si>
    <t>ID721</t>
  </si>
  <si>
    <t>Sage C Burr</t>
  </si>
  <si>
    <t>ID722</t>
  </si>
  <si>
    <t>Krysten D Kasrner</t>
  </si>
  <si>
    <t>ID723</t>
  </si>
  <si>
    <t>Leo B Vitrello</t>
  </si>
  <si>
    <t>ID724</t>
  </si>
  <si>
    <t>Minna C Lamrdin</t>
  </si>
  <si>
    <t>ID725</t>
  </si>
  <si>
    <t>Rafael N Sair</t>
  </si>
  <si>
    <t>ID726</t>
  </si>
  <si>
    <t>Jong V Mulroon</t>
  </si>
  <si>
    <t>ID727</t>
  </si>
  <si>
    <t>Krysten L Barrey</t>
  </si>
  <si>
    <t>ID728</t>
  </si>
  <si>
    <t>Brendan P Taurbee</t>
  </si>
  <si>
    <t>ID729</t>
  </si>
  <si>
    <t>Blaine C Pinr</t>
  </si>
  <si>
    <t>ID730</t>
  </si>
  <si>
    <t>Antoine Y Hodrins</t>
  </si>
  <si>
    <t>ID731</t>
  </si>
  <si>
    <t>Virgilio R Murr</t>
  </si>
  <si>
    <t>ID732</t>
  </si>
  <si>
    <t>Jeffery M Heirz</t>
  </si>
  <si>
    <t>ID733</t>
  </si>
  <si>
    <t>Tamala W Gayre</t>
  </si>
  <si>
    <t>ID734</t>
  </si>
  <si>
    <t>Earnest P Frerricks</t>
  </si>
  <si>
    <t>ID735</t>
  </si>
  <si>
    <t>Karen B Dawr</t>
  </si>
  <si>
    <t>ID736</t>
  </si>
  <si>
    <t>Anton L Trarlor</t>
  </si>
  <si>
    <t>ID737</t>
  </si>
  <si>
    <t>Maynard B Rusr</t>
  </si>
  <si>
    <t>ID738</t>
  </si>
  <si>
    <t>Mahalia E Edlrr</t>
  </si>
  <si>
    <t>ID739</t>
  </si>
  <si>
    <t>Jules K Melrhor</t>
  </si>
  <si>
    <t>ID740</t>
  </si>
  <si>
    <t>Tamala L Reirhard</t>
  </si>
  <si>
    <t>ID741</t>
  </si>
  <si>
    <t>Trey B Kirrin</t>
  </si>
  <si>
    <t>ID742</t>
  </si>
  <si>
    <t>Eva K Vilregas</t>
  </si>
  <si>
    <t>ID743</t>
  </si>
  <si>
    <t>Matthew F Salrman</t>
  </si>
  <si>
    <t>ID744</t>
  </si>
  <si>
    <t>Isidro R Boering</t>
  </si>
  <si>
    <t>ID745</t>
  </si>
  <si>
    <t>Ferdinand Q Bulruck</t>
  </si>
  <si>
    <t>ID746</t>
  </si>
  <si>
    <t>Hermelinda E Gorrs</t>
  </si>
  <si>
    <t>ID747</t>
  </si>
  <si>
    <t>Candice V Minrey</t>
  </si>
  <si>
    <t>ID748</t>
  </si>
  <si>
    <t>Wayne T Abbrtt</t>
  </si>
  <si>
    <t>ID749</t>
  </si>
  <si>
    <t>Concetta F Shererd</t>
  </si>
  <si>
    <t>ID750</t>
  </si>
  <si>
    <t>Audra D Leprge</t>
  </si>
  <si>
    <t>ID751</t>
  </si>
  <si>
    <t>Hugo V Majrwski</t>
  </si>
  <si>
    <t>ID752</t>
  </si>
  <si>
    <t>Osvaldo E Heprer</t>
  </si>
  <si>
    <t>ID753</t>
  </si>
  <si>
    <t>Ashly R Saar</t>
  </si>
  <si>
    <t>ID754</t>
  </si>
  <si>
    <t>Lavonna Y Gebr</t>
  </si>
  <si>
    <t>ID755</t>
  </si>
  <si>
    <t>Stacey D Seare</t>
  </si>
  <si>
    <t>ID756</t>
  </si>
  <si>
    <t>Landon A Kerroot</t>
  </si>
  <si>
    <t>ID757</t>
  </si>
  <si>
    <t>Ward Z Kelr</t>
  </si>
  <si>
    <t>ID758</t>
  </si>
  <si>
    <t>Lachelle Q Cror</t>
  </si>
  <si>
    <t>ID759</t>
  </si>
  <si>
    <t>Nickolas S Gamrlin</t>
  </si>
  <si>
    <t>ID760</t>
  </si>
  <si>
    <t>Santo Z Wesrlund</t>
  </si>
  <si>
    <t>ID761</t>
  </si>
  <si>
    <t>Enrique O Harrfield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</si>
  <si>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</si>
  <si>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</si>
  <si>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</si>
  <si>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</si>
  <si>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</si>
  <si>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</si>
  <si>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</si>
  <si>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</si>
  <si>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</si>
  <si>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</si>
  <si>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</si>
  <si>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</si>
  <si>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</si>
  <si>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</si>
  <si>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</si>
  <si>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</si>
  <si>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</si>
  <si>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</si>
  <si>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</si>
  <si>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</si>
  <si>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</si>
  <si>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</si>
  <si>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</si>
  <si>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</si>
  <si>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</si>
  <si>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</si>
  <si>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</si>
  <si>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</si>
  <si>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</si>
  <si>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</si>
  <si>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</si>
  <si>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</si>
  <si>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</si>
  <si>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</si>
  <si>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</si>
  <si>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</si>
  <si>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</si>
  <si>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</si>
  <si>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</si>
  <si>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</si>
  <si>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</si>
  <si>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</si>
  <si>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</si>
  <si>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</si>
  <si>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</si>
  <si>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</si>
  <si>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</si>
  <si>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</si>
  <si>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</si>
  <si>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</si>
  <si>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</si>
  <si>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</si>
  <si>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</si>
  <si>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</si>
  <si>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</si>
  <si>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</si>
  <si>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</si>
  <si>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</si>
  <si>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</si>
  <si>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</si>
  <si>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</si>
  <si>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</si>
  <si>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</si>
  <si>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</si>
  <si>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</si>
  <si>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</si>
  <si>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</si>
  <si>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</si>
  <si>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</si>
  <si>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</si>
  <si>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</si>
  <si>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</si>
  <si>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</si>
  <si>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</si>
  <si>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</si>
  <si>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</si>
  <si>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</si>
  <si>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</si>
  <si>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</si>
  <si>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</si>
  <si>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</si>
  <si>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</si>
  <si>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</si>
  <si>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</si>
  <si>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</si>
  <si>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</si>
  <si>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</si>
  <si>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</si>
  <si>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</si>
  <si>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</si>
  <si>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</si>
  <si>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</si>
  <si>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</si>
  <si>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</si>
  <si>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</si>
  <si>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</si>
  <si>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</si>
  <si>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</si>
  <si>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</si>
  <si>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</si>
  <si>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</si>
  <si>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</si>
  <si>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</si>
  <si>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</si>
  <si>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</si>
  <si>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</si>
  <si>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</si>
  <si>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</si>
  <si>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</si>
  <si>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</si>
  <si>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</si>
  <si>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</si>
  <si>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</si>
  <si>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</si>
  <si>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</si>
  <si>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</si>
  <si>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</si>
  <si>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</si>
  <si>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</si>
  <si>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</si>
  <si>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</si>
  <si>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</si>
  <si>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</si>
  <si>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</si>
  <si>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</si>
  <si>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</si>
  <si>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</si>
  <si>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</si>
  <si>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</si>
  <si>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</si>
  <si>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</si>
  <si>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</si>
  <si>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</si>
  <si>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</si>
  <si>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</si>
  <si>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</si>
  <si>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</si>
  <si>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</si>
  <si>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</si>
  <si>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</si>
  <si>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</si>
  <si>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</si>
  <si>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</si>
  <si>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</si>
  <si>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</si>
  <si>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</si>
  <si>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</si>
  <si>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</si>
  <si>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</si>
  <si>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</si>
  <si>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</si>
  <si>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</si>
  <si>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</si>
  <si>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</si>
  <si>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</si>
  <si>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</si>
  <si>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</si>
  <si>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</si>
  <si>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</si>
  <si>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</si>
  <si>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</si>
  <si>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</si>
  <si>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</si>
  <si>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</si>
  <si>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</si>
  <si>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</si>
  <si>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</si>
  <si>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</si>
  <si>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</si>
  <si>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</si>
  <si>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</si>
  <si>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</si>
  <si>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</si>
  <si>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</si>
  <si>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</si>
  <si>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</si>
  <si>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</si>
  <si>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</si>
  <si>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</si>
  <si>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</si>
  <si>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</si>
  <si>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</si>
  <si>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</si>
  <si>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</si>
  <si>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</si>
  <si>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</si>
  <si>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</si>
  <si>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</si>
  <si>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</si>
  <si>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</si>
  <si>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</si>
  <si>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</si>
  <si>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</si>
  <si>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</si>
  <si>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</si>
  <si>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</si>
  <si>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</si>
  <si>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</si>
  <si>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</si>
  <si>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</si>
  <si>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</si>
  <si>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</si>
  <si>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</si>
  <si>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</si>
  <si>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</si>
  <si>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</si>
  <si>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</si>
  <si>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</si>
  <si>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</si>
  <si>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</si>
  <si>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</si>
  <si>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</si>
  <si>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</si>
  <si>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</si>
  <si>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</si>
  <si>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</si>
  <si>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</si>
  <si>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</si>
  <si>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</si>
  <si>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</si>
  <si>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</si>
  <si>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</si>
  <si>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</si>
  <si>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</si>
  <si>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</si>
  <si>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</si>
  <si>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</si>
  <si>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</si>
  <si>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</si>
  <si>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</si>
  <si>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</si>
  <si>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</si>
  <si>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</si>
  <si>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</si>
  <si>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</si>
  <si>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</si>
  <si>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</si>
  <si>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</si>
  <si>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</si>
  <si>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</si>
  <si>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</si>
  <si>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</si>
  <si>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</si>
  <si>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</si>
  <si>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</si>
  <si>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</si>
  <si>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</si>
  <si>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</si>
  <si>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</si>
  <si>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</si>
  <si>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</si>
  <si>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</si>
  <si>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</si>
  <si>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</si>
  <si>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</si>
  <si>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</si>
  <si>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</si>
  <si>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</si>
  <si>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</si>
  <si>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</si>
  <si>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</si>
  <si>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</si>
  <si>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</si>
  <si>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</si>
  <si>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</si>
  <si>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</si>
  <si>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</si>
  <si>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</si>
  <si>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</si>
  <si>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</si>
  <si>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</si>
  <si>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</si>
  <si>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</si>
  <si>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</si>
  <si>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</si>
  <si>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</si>
  <si>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</si>
  <si>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</si>
  <si>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</si>
  <si>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</si>
  <si>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</si>
  <si>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</si>
  <si>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</si>
  <si>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</si>
  <si>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</si>
  <si>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</si>
  <si>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</si>
  <si>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</si>
  <si>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</si>
  <si>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</si>
  <si>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</si>
  <si>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</si>
  <si>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</si>
  <si>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</si>
  <si>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</si>
  <si>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</si>
  <si>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</si>
  <si>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</si>
  <si>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</si>
  <si>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</si>
  <si>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</si>
  <si>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</si>
  <si>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</si>
  <si>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</si>
  <si>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</si>
  <si>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</si>
  <si>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</si>
  <si>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</si>
  <si>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</si>
  <si>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</si>
  <si>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</si>
  <si>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</si>
  <si>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</si>
  <si>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</si>
  <si>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</si>
  <si>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</si>
  <si>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</si>
  <si>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</si>
  <si>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</si>
  <si>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</si>
  <si>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</si>
  <si>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</si>
  <si>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</si>
  <si>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</si>
  <si>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</si>
  <si>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</si>
  <si>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</si>
  <si>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</si>
  <si>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</si>
  <si>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</si>
  <si>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</si>
  <si>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</si>
  <si>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</si>
  <si>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</si>
  <si>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</si>
  <si>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</si>
  <si>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</si>
  <si>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</si>
  <si>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</si>
  <si>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</si>
  <si>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</si>
  <si>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</si>
  <si>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</si>
  <si>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</si>
  <si>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</si>
  <si>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</si>
  <si>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</si>
  <si>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</si>
  <si>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</si>
  <si>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</si>
  <si>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</si>
  <si>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</si>
  <si>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</si>
  <si>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</si>
  <si>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</si>
  <si>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</si>
  <si>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</si>
  <si>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</si>
  <si>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</si>
  <si>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</si>
  <si>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</si>
  <si>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</si>
  <si>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</si>
  <si>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</si>
  <si>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</si>
  <si>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</si>
  <si>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</si>
  <si>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</si>
  <si>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</si>
  <si>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</si>
  <si>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</si>
  <si>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</si>
  <si>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</si>
  <si>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</si>
  <si>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</si>
  <si>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</si>
  <si>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</si>
  <si>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</si>
  <si>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</si>
  <si>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</si>
  <si>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</si>
  <si>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</si>
  <si>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</si>
  <si>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</si>
  <si>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</si>
  <si>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</si>
  <si>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</si>
  <si>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</si>
  <si>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</si>
  <si>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</si>
  <si>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</si>
  <si>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</si>
  <si>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</si>
  <si>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</si>
  <si>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</si>
  <si>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</si>
  <si>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</si>
  <si>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</si>
  <si>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</si>
  <si>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</si>
  <si>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</si>
  <si>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</si>
  <si>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</si>
  <si>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</si>
  <si>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</si>
  <si>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</si>
  <si>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</si>
  <si>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</si>
  <si>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</si>
  <si>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</si>
  <si>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</si>
  <si>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</si>
  <si>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</si>
  <si>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</si>
  <si>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</si>
  <si>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</si>
  <si>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</si>
  <si>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</si>
  <si>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</si>
  <si>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</si>
  <si>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</si>
  <si>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</si>
  <si>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</si>
  <si>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</si>
  <si>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</si>
  <si>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</si>
  <si>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</si>
  <si>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</si>
  <si>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</si>
  <si>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</si>
  <si>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</si>
  <si>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</si>
  <si>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</si>
  <si>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</si>
  <si>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</si>
  <si>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</si>
  <si>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</si>
  <si>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</si>
  <si>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</si>
  <si>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</si>
  <si>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</si>
  <si>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</si>
  <si>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</si>
  <si>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</si>
  <si>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</si>
  <si>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</si>
  <si>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</si>
  <si>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</si>
  <si>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</si>
  <si>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</si>
  <si>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</si>
  <si>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</si>
  <si>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</si>
  <si>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</si>
  <si>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</si>
  <si>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</si>
  <si>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</si>
  <si>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</si>
  <si>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</si>
  <si>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</si>
  <si>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</si>
  <si>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</si>
  <si>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</si>
  <si>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</si>
  <si>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</si>
  <si>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</si>
  <si>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</si>
  <si>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</si>
  <si>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</si>
  <si>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</si>
  <si>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</si>
  <si>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</si>
  <si>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</si>
  <si>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</si>
  <si>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</si>
  <si>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</si>
  <si>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</si>
  <si>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</si>
  <si>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</si>
  <si>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</si>
  <si>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</si>
  <si>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</si>
  <si>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</si>
  <si>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</si>
  <si>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</si>
  <si>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</si>
  <si>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</si>
  <si>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</si>
  <si>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</si>
  <si>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</si>
  <si>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</si>
  <si>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</si>
  <si>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</si>
  <si>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</si>
  <si>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</si>
  <si>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</si>
  <si>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</si>
  <si>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</si>
  <si>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</si>
  <si>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</si>
  <si>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</si>
  <si>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</si>
  <si>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</si>
  <si>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</si>
  <si>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</si>
  <si>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</si>
  <si>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</si>
  <si>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</si>
  <si>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</si>
  <si>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</si>
  <si>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</si>
  <si>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</si>
  <si>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</si>
  <si>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</si>
  <si>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</si>
  <si>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</si>
  <si>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</si>
  <si>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</si>
  <si>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</si>
  <si>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</si>
  <si>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</si>
  <si>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</si>
  <si>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</si>
  <si>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</si>
  <si>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</si>
  <si>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</si>
  <si>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</si>
  <si>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</si>
  <si>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</si>
  <si>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</si>
  <si>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</si>
  <si>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</si>
  <si>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</si>
  <si>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</si>
  <si>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</si>
  <si>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</si>
  <si>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</si>
  <si>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</si>
  <si>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</si>
  <si>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</si>
  <si>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</si>
  <si>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</si>
  <si>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</si>
  <si>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</si>
  <si>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</si>
  <si>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</si>
  <si>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</si>
  <si>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</si>
  <si>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</si>
  <si>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</si>
  <si>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</si>
  <si>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</si>
  <si>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</si>
  <si>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</si>
  <si>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</si>
  <si>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</si>
  <si>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</si>
  <si>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</si>
  <si>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</si>
  <si>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</si>
  <si>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</si>
  <si>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</si>
  <si>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</si>
  <si>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</si>
  <si>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</si>
  <si>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</si>
  <si>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</si>
  <si>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</si>
  <si>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</si>
  <si>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</si>
  <si>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</si>
  <si>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</si>
  <si>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</si>
  <si>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</si>
  <si>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</si>
  <si>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</si>
  <si>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</si>
  <si>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</si>
  <si>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</si>
  <si>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</si>
  <si>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</si>
  <si>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</si>
  <si>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</si>
  <si>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</si>
  <si>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</si>
  <si>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</si>
  <si>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</si>
  <si>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</si>
  <si>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</si>
  <si>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</si>
  <si>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</si>
  <si>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</si>
  <si>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</si>
  <si>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</si>
  <si>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</si>
  <si>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</si>
  <si>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</si>
  <si>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</si>
  <si>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</si>
  <si>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</si>
  <si>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</si>
  <si>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</si>
  <si>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</si>
  <si>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</si>
  <si>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</si>
  <si>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</si>
  <si>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</si>
  <si>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</si>
  <si>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</si>
  <si>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</si>
  <si>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</si>
  <si>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</si>
  <si>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</si>
  <si>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</si>
  <si>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</si>
  <si>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</si>
  <si>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</si>
  <si>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</si>
  <si>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</si>
  <si>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</si>
  <si>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</si>
  <si>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</si>
  <si>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</si>
  <si>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</si>
  <si>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</si>
  <si>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</si>
  <si>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</si>
  <si>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</si>
  <si>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</si>
  <si>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</si>
  <si>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</si>
  <si>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</si>
  <si>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</si>
  <si>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</si>
  <si>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</si>
  <si>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</si>
  <si>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</si>
  <si>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</si>
  <si>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</si>
  <si>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</si>
  <si>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</si>
  <si>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</si>
  <si>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</si>
  <si>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</si>
  <si>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</si>
  <si>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</si>
  <si>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</si>
  <si>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</si>
  <si>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</si>
  <si>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</si>
  <si>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</si>
  <si>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</si>
  <si>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</si>
  <si>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</si>
  <si>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</si>
  <si>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</si>
  <si>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</si>
  <si>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</si>
  <si>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</si>
  <si>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</si>
  <si>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</si>
  <si>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</si>
  <si>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</si>
  <si>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</si>
  <si>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</si>
  <si>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</si>
  <si>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</si>
  <si>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</si>
  <si>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</si>
  <si>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</si>
  <si>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</si>
  <si>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</si>
  <si>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</si>
  <si>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</si>
  <si>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</si>
  <si>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</si>
  <si>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</si>
  <si>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</si>
  <si>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</si>
  <si>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</si>
  <si>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</si>
  <si>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</si>
  <si>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</si>
  <si>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</si>
  <si>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</si>
  <si>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</si>
  <si>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</si>
  <si>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</si>
  <si>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</si>
  <si>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</si>
  <si>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</si>
  <si>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</si>
  <si>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</si>
  <si>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</si>
  <si>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</si>
  <si>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</si>
  <si>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</si>
  <si>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</si>
  <si>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</si>
  <si>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</si>
  <si>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</si>
  <si>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</si>
  <si>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</si>
  <si>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</si>
  <si>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</si>
  <si>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</si>
  <si>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</si>
  <si>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</si>
  <si>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</si>
  <si>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</si>
  <si>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</si>
  <si>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</si>
  <si>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</si>
  <si>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</si>
  <si>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</si>
  <si>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</si>
  <si>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</si>
  <si>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</si>
  <si>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</si>
  <si>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</si>
  <si>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</si>
  <si>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</si>
  <si>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</si>
  <si>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</si>
  <si>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</si>
  <si>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</si>
  <si>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</si>
  <si>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</si>
  <si>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</si>
  <si>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</si>
  <si>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</si>
  <si>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</si>
  <si>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</si>
  <si>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</si>
  <si>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</si>
  <si>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</si>
  <si>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</si>
  <si>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</si>
  <si>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</si>
  <si>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</si>
  <si>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</si>
  <si>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</si>
  <si>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</si>
  <si>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</si>
  <si>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</si>
  <si>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</si>
  <si>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</si>
  <si>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</si>
  <si>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</si>
  <si>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</si>
  <si>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</si>
  <si>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</si>
  <si>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</si>
  <si>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</si>
  <si>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</si>
  <si>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</si>
  <si>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</si>
  <si>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</si>
  <si>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</si>
  <si>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</si>
  <si>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</si>
  <si>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Gross Profit</t>
  </si>
  <si>
    <t>Etykiety wierszy</t>
  </si>
  <si>
    <t>Suma końcowa</t>
  </si>
  <si>
    <t>Suma z Total Sales</t>
  </si>
  <si>
    <t>Grand total</t>
  </si>
  <si>
    <t>Total sales by product</t>
  </si>
  <si>
    <t>-</t>
  </si>
  <si>
    <t>Suma z Qty</t>
  </si>
  <si>
    <t>Sum of Gross Profit</t>
  </si>
  <si>
    <t>Suma z COGS</t>
  </si>
  <si>
    <t>Suma z Gross Profit</t>
  </si>
  <si>
    <t>max</t>
  </si>
  <si>
    <t>min</t>
  </si>
  <si>
    <t>test</t>
  </si>
  <si>
    <t>Sales %</t>
  </si>
  <si>
    <t>Cogs %</t>
  </si>
  <si>
    <t>Gross Profit %</t>
  </si>
  <si>
    <t>Number of Products</t>
  </si>
  <si>
    <t>Number of Customers</t>
  </si>
  <si>
    <t>Number of Stores</t>
  </si>
  <si>
    <t>Quantity sold</t>
  </si>
  <si>
    <t>Transactions number</t>
  </si>
  <si>
    <t>Liczba wartości odrębnych Product</t>
  </si>
  <si>
    <t>Liczba wartości odrębnych Customer Name</t>
  </si>
  <si>
    <t>Liczba wartości odrębnych Stores</t>
  </si>
  <si>
    <t>Suma Qty</t>
  </si>
  <si>
    <t>Liczba Sales ID</t>
  </si>
  <si>
    <t>Sum of COGS</t>
  </si>
  <si>
    <t>Month</t>
  </si>
  <si>
    <t>Month Name</t>
  </si>
  <si>
    <t>Sum of Total Sales</t>
  </si>
  <si>
    <t>Profit table</t>
  </si>
  <si>
    <t>Suma z Margin</t>
  </si>
  <si>
    <t>Liczba z Sales ID</t>
  </si>
  <si>
    <t>Average Quantity per Order</t>
  </si>
  <si>
    <t>Mateusz Koleśnik</t>
  </si>
  <si>
    <t>Jan</t>
  </si>
  <si>
    <t>Feb</t>
  </si>
  <si>
    <t>Mar</t>
  </si>
  <si>
    <t>Apr</t>
  </si>
  <si>
    <t>Leather Hand Bag White</t>
  </si>
  <si>
    <t>Leather Hand Bag Black</t>
  </si>
  <si>
    <t>Football Boots Women</t>
  </si>
  <si>
    <t>Football Boots Men</t>
  </si>
  <si>
    <t>Women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</si>
</sst>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"/>
    <numFmt numFmtId="165" formatCode="#,##0.0"/>
    <numFmt numFmtId="166" formatCode="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0" xfId="0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164" fontId="3" fillId="3" borderId="2" xfId="0" applyNumberFormat="1" applyFont="1" applyFill="1" applyBorder="1"/>
    <xf numFmtId="164" fontId="0" fillId="0" borderId="0" xfId="0" applyNumberFormat="1"/>
    <xf numFmtId="0" fontId="2" fillId="0" borderId="4" xfId="0" applyFont="1" applyBorder="1"/>
    <xf numFmtId="0" fontId="3" fillId="3" borderId="3" xfId="0" applyFont="1" applyFill="1" applyBorder="1"/>
    <xf numFmtId="0" fontId="3" fillId="3" borderId="2" xfId="0" applyFont="1" applyFill="1" applyBorder="1"/>
    <xf numFmtId="0" fontId="0" fillId="0" borderId="0" xfId="0" applyNumberFormat="1"/>
    <xf numFmtId="0" fontId="0" fillId="3" borderId="0" xfId="0" applyFill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3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NumberFormat="1" applyFill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9" fontId="0" fillId="0" borderId="0" xfId="1" applyNumberFormat="1" applyFont="1"/>
    <xf numFmtId="0" fontId="0" fillId="0" borderId="0" xfId="1" applyNumberFormat="1" applyFont="1"/>
    <xf numFmtId="0" fontId="5" fillId="0" borderId="0" xfId="0" applyFont="1" applyFill="1" applyBorder="1" applyAlignment="1">
      <alignment horizontal="left" vertical="center"/>
    </xf>
    <xf numFmtId="0" fontId="0" fillId="0" borderId="0" xfId="0" applyBorder="1"/>
  </cellXfs>
  <cellStyles count="2">
    <cellStyle name="Normalny" xfId="0" builtinId="0"/>
    <cellStyle name="Procentowy" xfId="1" builtinId="5"/>
  </cellStyles>
  <dxfs count="84">
    <dxf>
      <numFmt numFmtId="3" formatCode="#,##0"/>
    </dxf>
    <dxf>
      <numFmt numFmtId="3" formatCode="#,##0"/>
    </dxf>
    <dxf>
      <numFmt numFmtId="164" formatCode="[$$-409]#,##0"/>
    </dxf>
    <dxf>
      <numFmt numFmtId="14" formatCode="0.00%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3" formatCode="#,##0"/>
    </dxf>
    <dxf>
      <numFmt numFmtId="164" formatCode="[$$-409]#,##0"/>
    </dxf>
    <dxf>
      <numFmt numFmtId="4" formatCode="#,##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7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7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border>
        <right/>
        <bottom/>
      </border>
    </dxf>
    <dxf>
      <font>
        <b/>
      </font>
    </dxf>
    <dxf>
      <font>
        <b/>
      </font>
    </dxf>
    <dxf>
      <font>
        <b/>
      </font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</dxf>
    <dxf>
      <fill>
        <patternFill patternType="solid">
          <bgColor rgb="FF002060"/>
        </patternFill>
      </fill>
    </dxf>
    <dxf>
      <font>
        <b/>
        <color theme="0"/>
      </font>
      <fill>
        <patternFill patternType="solid">
          <fgColor indexed="64"/>
          <bgColor rgb="FF002060"/>
        </patternFill>
      </fill>
    </dxf>
    <dxf>
      <numFmt numFmtId="164" formatCode="[$$-409]#,##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ont>
        <b/>
        <color theme="0"/>
      </font>
      <fill>
        <patternFill patternType="solid">
          <fgColor indexed="64"/>
          <bgColor rgb="FF002060"/>
        </patternFill>
      </fill>
    </dxf>
    <dxf>
      <font>
        <b/>
        <color theme="0"/>
      </font>
      <fill>
        <patternFill patternType="solid">
          <fgColor indexed="64"/>
          <bgColor rgb="FF002060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numFmt numFmtId="3" formatCode="#,##0"/>
    </dxf>
    <dxf>
      <numFmt numFmtId="165" formatCode="#,##0.0"/>
    </dxf>
    <dxf>
      <font>
        <b/>
        <i val="0"/>
        <color rgb="FF002060"/>
      </font>
    </dxf>
  </dxfs>
  <tableStyles count="1" defaultTableStyle="TableStyleMedium2" defaultPivotStyle="PivotStyleLight16">
    <tableStyle name="Styl fragmentatora 1" pivot="0" table="0" count="5">
      <tableStyleElement type="headerRow" dxfId="83"/>
    </tableStyle>
  </tableStyles>
  <extLst>
    <ext xmlns:x14="http://schemas.microsoft.com/office/spreadsheetml/2009/9/main" uri="{46F421CA-312F-682f-3DD2-61675219B42D}">
      <x14:dxfs count="3">
        <dxf>
          <font>
            <b/>
            <i val="0"/>
            <color theme="0"/>
          </font>
          <fill>
            <patternFill>
              <bgColor rgb="FF002060"/>
            </patternFill>
          </fill>
        </dxf>
        <dxf>
          <font>
            <color theme="0"/>
          </font>
          <fill>
            <patternFill>
              <bgColor rgb="FF002060"/>
            </patternFill>
          </fill>
        </dxf>
        <dxf>
          <font>
            <b/>
            <i val="0"/>
            <color theme="0"/>
          </font>
          <fill>
            <patternFill>
              <bgColor rgb="FF00206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tyl fragmentatora 1">
          <x14:slicerStyleElements>
            <x14:slicerStyleElement type="unselectedItemWithData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2.xml"/><Relationship Id="rId18" Type="http://schemas.microsoft.com/office/2007/relationships/slicerCache" Target="slicerCaches/slicerCache7.xml"/><Relationship Id="rId26" Type="http://schemas.openxmlformats.org/officeDocument/2006/relationships/powerPivotData" Target="model/item.data"/><Relationship Id="rId21" Type="http://schemas.microsoft.com/office/2007/relationships/slicerCache" Target="slicerCaches/slicerCache10.xml"/><Relationship Id="rId34" Type="http://schemas.openxmlformats.org/officeDocument/2006/relationships/customXml" Target="../customXml/item7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1.xml"/><Relationship Id="rId17" Type="http://schemas.microsoft.com/office/2007/relationships/slicerCache" Target="slicerCaches/slicerCache6.xml"/><Relationship Id="rId25" Type="http://schemas.openxmlformats.org/officeDocument/2006/relationships/sharedStrings" Target="sharedStrings.xml"/><Relationship Id="rId33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microsoft.com/office/2007/relationships/slicerCache" Target="slicerCaches/slicerCache5.xml"/><Relationship Id="rId20" Type="http://schemas.microsoft.com/office/2007/relationships/slicerCache" Target="slicerCaches/slicerCache9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styles" Target="styles.xml"/><Relationship Id="rId32" Type="http://schemas.openxmlformats.org/officeDocument/2006/relationships/customXml" Target="../customXml/item5.xml"/><Relationship Id="rId37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36" Type="http://schemas.openxmlformats.org/officeDocument/2006/relationships/customXml" Target="../customXml/item9.xml"/><Relationship Id="rId10" Type="http://schemas.openxmlformats.org/officeDocument/2006/relationships/pivotCacheDefinition" Target="pivotCache/pivotCacheDefinition5.xml"/><Relationship Id="rId19" Type="http://schemas.microsoft.com/office/2007/relationships/slicerCache" Target="slicerCaches/slicerCache8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07/relationships/slicerCache" Target="slicerCaches/slicerCache3.xml"/><Relationship Id="rId22" Type="http://schemas.openxmlformats.org/officeDocument/2006/relationships/theme" Target="theme/them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Relationship Id="rId35" Type="http://schemas.openxmlformats.org/officeDocument/2006/relationships/customXml" Target="../customXml/item8.xml"/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l-PL" b="1">
                <a:solidFill>
                  <a:srgbClr val="002060"/>
                </a:solidFill>
              </a:rPr>
              <a:t>Sales</a:t>
            </a:r>
            <a:endParaRPr lang="en-US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36677571096543965"/>
          <c:y val="0.1160988722895768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'Support sheet'!$H$11:$H$13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COGS</a:t>
            </a:r>
          </a:p>
        </c:rich>
      </c:tx>
      <c:layout>
        <c:manualLayout>
          <c:xMode val="edge"/>
          <c:yMode val="edge"/>
          <c:x val="0.35602130112648361"/>
          <c:y val="0.1094832369528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rgbClr val="002060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'Support sheet'!$J$11:$J$13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l-PL" b="1">
                <a:solidFill>
                  <a:srgbClr val="002060"/>
                </a:solidFill>
              </a:rPr>
              <a:t>Gross Profit</a:t>
            </a:r>
          </a:p>
        </c:rich>
      </c:tx>
      <c:layout>
        <c:manualLayout>
          <c:xMode val="edge"/>
          <c:yMode val="edge"/>
          <c:x val="0.24081495337944633"/>
          <c:y val="0.116420175738902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rgbClr val="00B050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'Support sheet'!$L$11:$L$13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Analysis.xlsx]Support sheet!Sales chart 1</c:name>
    <c:fmtId val="28"/>
  </c:pivotSource>
  <c:chart>
    <c:autoTitleDeleted val="0"/>
    <c:pivotFmts>
      <c:pivotFmt>
        <c:idx val="0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7244746212592502E-2"/>
          <c:y val="8.0669722254867404E-2"/>
          <c:w val="0.89962341829570247"/>
          <c:h val="0.839497629960434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'Support sheet'!$I$20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'Support sheet'!$H$21:$H$25</c:f>
              <c:strCache>
                <c:ptCount val="4"/>
                <c:pt idx="0">
                  <c:v>Female Bag</c:v>
                </c:pt>
                <c:pt idx="1">
                  <c:v>Male Bags</c:v>
                </c:pt>
                <c:pt idx="2">
                  <c:v>Men Shoes</c:v>
                </c:pt>
                <c:pt idx="3">
                  <c:v>Women Shoes</c:v>
                </c:pt>
              </c:strCache>
            </c:strRef>
          </c:cat>
          <c:val>
            <c:numRef>
              <c:f>'Support sheet'!$I$21:$I$25</c:f>
              <c:numCache>
                <c:formatCode>General</c:formatCode>
                <c:ptCount val="4"/>
                <c:pt idx="0">
                  <c:v>16830925</c:v>
                </c:pt>
                <c:pt idx="1">
                  <c:v>6968447</c:v>
                </c:pt>
                <c:pt idx="2">
                  <c:v>20297803</c:v>
                </c:pt>
                <c:pt idx="3">
                  <c:v>44496699</c:v>
                </c:pt>
              </c:numCache>
            </c:numRef>
          </c:val>
        </c:ser>
        <c:ser>
          <c:idx val="1"/>
          <c:order val="1"/>
          <c:tx>
            <c:strRef>
              <c:f>'Support sheet'!$J$20</c:f>
              <c:strCache>
                <c:ptCount val="1"/>
                <c:pt idx="0">
                  <c:v>Sum of Gross Profit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'Support sheet'!$H$21:$H$25</c:f>
              <c:strCache>
                <c:ptCount val="4"/>
                <c:pt idx="0">
                  <c:v>Female Bag</c:v>
                </c:pt>
                <c:pt idx="1">
                  <c:v>Male Bags</c:v>
                </c:pt>
                <c:pt idx="2">
                  <c:v>Men Shoes</c:v>
                </c:pt>
                <c:pt idx="3">
                  <c:v>Women Shoes</c:v>
                </c:pt>
              </c:strCache>
            </c:strRef>
          </c:cat>
          <c:val>
            <c:numRef>
              <c:f>'Support sheet'!$J$21:$J$25</c:f>
              <c:numCache>
                <c:formatCode>General</c:formatCode>
                <c:ptCount val="4"/>
                <c:pt idx="0">
                  <c:v>1938485</c:v>
                </c:pt>
                <c:pt idx="1">
                  <c:v>714703</c:v>
                </c:pt>
                <c:pt idx="2">
                  <c:v>2538812</c:v>
                </c:pt>
                <c:pt idx="3">
                  <c:v>4765576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822190176"/>
        <c:axId val="-822199968"/>
      </c:barChart>
      <c:catAx>
        <c:axId val="-8221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2199968"/>
        <c:crosses val="autoZero"/>
        <c:auto val="1"/>
        <c:lblAlgn val="ctr"/>
        <c:lblOffset val="100"/>
        <c:noMultiLvlLbl val="0"/>
      </c:catAx>
      <c:valAx>
        <c:axId val="-822199968"/>
        <c:scaling>
          <c:orientation val="minMax"/>
          <c:max val="50000000"/>
          <c:min val="0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60000"/>
                </a:srgbClr>
              </a:solidFill>
              <a:prstDash val="dash"/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2190176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412886010013818"/>
          <c:y val="1.1940298507462687E-2"/>
          <c:w val="0.44260008395241907"/>
          <c:h val="6.2462550837705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34415210293834"/>
          <c:y val="5.5797870044338095E-2"/>
          <c:w val="0.73988349017348443"/>
          <c:h val="0.867216627714090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'Support sheet'!$I$37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'Support sheet'!$H$38:$H$41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'Support sheet'!$I$38:$I$41</c:f>
              <c:numCache>
                <c:formatCode>#,##0.00</c:formatCode>
                <c:ptCount val="4"/>
                <c:pt idx="0">
                  <c:v>11188385</c:v>
                </c:pt>
                <c:pt idx="1">
                  <c:v>71602410</c:v>
                </c:pt>
                <c:pt idx="2">
                  <c:v>12585210</c:v>
                </c:pt>
                <c:pt idx="3">
                  <c:v>3175445</c:v>
                </c:pt>
              </c:numCache>
            </c:numRef>
          </c:val>
        </c:ser>
        <c:ser>
          <c:idx val="1"/>
          <c:order val="1"/>
          <c:tx>
            <c:strRef>
              <c:f>'Support sheet'!$J$37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'Support sheet'!$H$38:$H$41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'Support sheet'!$J$38:$J$41</c:f>
              <c:numCache>
                <c:formatCode>#,##0.00</c:formatCode>
                <c:ptCount val="4"/>
                <c:pt idx="0">
                  <c:v>-9362399</c:v>
                </c:pt>
                <c:pt idx="1">
                  <c:v>-65286638</c:v>
                </c:pt>
                <c:pt idx="2">
                  <c:v>-11134108</c:v>
                </c:pt>
                <c:pt idx="3">
                  <c:v>-2810729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822199424"/>
        <c:axId val="-1041655264"/>
      </c:barChart>
      <c:lineChart>
        <c:grouping val="standard"/>
        <c:varyColors val="0"/>
        <c:ser>
          <c:idx val="2"/>
          <c:order val="2"/>
          <c:tx>
            <c:strRef>
              <c:f>'Support sheet'!$K$37</c:f>
              <c:strCache>
                <c:ptCount val="1"/>
                <c:pt idx="0">
                  <c:v>Gross Profit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'Support sheet'!$H$38:$H$41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'Support sheet'!$K$38:$K$41</c:f>
              <c:numCache>
                <c:formatCode>#,##0.00</c:formatCode>
                <c:ptCount val="4"/>
                <c:pt idx="0">
                  <c:v>1825986</c:v>
                </c:pt>
                <c:pt idx="1">
                  <c:v>6315772</c:v>
                </c:pt>
                <c:pt idx="2">
                  <c:v>1451102</c:v>
                </c:pt>
                <c:pt idx="3">
                  <c:v>364716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66192208"/>
        <c:axId val="-1041653632"/>
      </c:lineChart>
      <c:catAx>
        <c:axId val="-82219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1655264"/>
        <c:crosses val="autoZero"/>
        <c:auto val="1"/>
        <c:lblAlgn val="ctr"/>
        <c:lblOffset val="100"/>
        <c:noMultiLvlLbl val="0"/>
      </c:catAx>
      <c:valAx>
        <c:axId val="-1041655264"/>
        <c:scaling>
          <c:orientation val="minMax"/>
          <c:max val="85000000"/>
          <c:min val="-75000000"/>
        </c:scaling>
        <c:delete val="0"/>
        <c:axPos val="l"/>
        <c:majorGridlines>
          <c:spPr>
            <a:ln w="9525" cap="flat" cmpd="sng" algn="ctr">
              <a:solidFill>
                <a:srgbClr val="002060">
                  <a:alpha val="60000"/>
                </a:srgbClr>
              </a:solidFill>
              <a:prstDash val="dash"/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2199424"/>
        <c:crosses val="autoZero"/>
        <c:crossBetween val="between"/>
        <c:majorUnit val="15000000"/>
      </c:valAx>
      <c:valAx>
        <c:axId val="-1041653632"/>
        <c:scaling>
          <c:orientation val="minMax"/>
          <c:max val="7000000"/>
          <c:min val="-7000000"/>
        </c:scaling>
        <c:delete val="1"/>
        <c:axPos val="r"/>
        <c:numFmt formatCode="[$$-409]#,##0" sourceLinked="0"/>
        <c:majorTickMark val="out"/>
        <c:minorTickMark val="none"/>
        <c:tickLblPos val="nextTo"/>
        <c:crossAx val="-666192208"/>
        <c:crosses val="max"/>
        <c:crossBetween val="between"/>
        <c:majorUnit val="2000000"/>
      </c:valAx>
      <c:catAx>
        <c:axId val="-666192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4165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583957493118246E-2"/>
          <c:y val="4.9986741735167694E-3"/>
          <c:w val="0.93083208501376358"/>
          <c:h val="7.60210405579571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Analysis.xlsx]Support sheet!Tabela przestawna2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>
                <a:solidFill>
                  <a:srgbClr val="002060"/>
                </a:solidFill>
              </a:rPr>
              <a:t>Top</a:t>
            </a:r>
            <a:r>
              <a:rPr lang="pl-PL" sz="1800" b="1" baseline="0">
                <a:solidFill>
                  <a:srgbClr val="002060"/>
                </a:solidFill>
              </a:rPr>
              <a:t> 3 Products by Sales</a:t>
            </a:r>
          </a:p>
        </c:rich>
      </c:tx>
      <c:layout>
        <c:manualLayout>
          <c:xMode val="edge"/>
          <c:yMode val="edge"/>
          <c:x val="0.23507144940215804"/>
          <c:y val="4.809769698668971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4591194968553458E-2"/>
          <c:y val="0.16048000000000001"/>
          <c:w val="0.9308176100628931"/>
          <c:h val="0.678462572178477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'Support sheet'!$C$2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'Support sheet'!$B$3:$B$6</c:f>
              <c:strCache>
                <c:ptCount val="3"/>
                <c:pt idx="0">
                  <c:v>Military Boots Women</c:v>
                </c:pt>
                <c:pt idx="1">
                  <c:v>Leather Hand Bag White</c:v>
                </c:pt>
                <c:pt idx="2">
                  <c:v>Football Boots Men</c:v>
                </c:pt>
              </c:strCache>
            </c:strRef>
          </c:cat>
          <c:val>
            <c:numRef>
              <c:f>'Support sheet'!$C$3:$C$6</c:f>
              <c:numCache>
                <c:formatCode>[$$-409]#\ ##0</c:formatCode>
                <c:ptCount val="3"/>
                <c:pt idx="0">
                  <c:v>32785425</c:v>
                </c:pt>
                <c:pt idx="1">
                  <c:v>12561605</c:v>
                </c:pt>
                <c:pt idx="2">
                  <c:v>12502250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-27"/>
        <c:axId val="-666188944"/>
        <c:axId val="-666193840"/>
      </c:barChart>
      <c:catAx>
        <c:axId val="-66618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193840"/>
        <c:crosses val="autoZero"/>
        <c:auto val="1"/>
        <c:lblAlgn val="ctr"/>
        <c:lblOffset val="100"/>
        <c:noMultiLvlLbl val="0"/>
      </c:catAx>
      <c:valAx>
        <c:axId val="-666193840"/>
        <c:scaling>
          <c:orientation val="minMax"/>
        </c:scaling>
        <c:delete val="1"/>
        <c:axPos val="l"/>
        <c:numFmt formatCode="[$$-409]#\ ##0" sourceLinked="1"/>
        <c:majorTickMark val="none"/>
        <c:minorTickMark val="none"/>
        <c:tickLblPos val="nextTo"/>
        <c:crossAx val="-66618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[Sales Data Analysis.xlsx]Support sheet!Tabela przestawna1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l-PL" sz="1800" b="1">
                <a:solidFill>
                  <a:srgbClr val="002060"/>
                </a:solidFill>
              </a:rPr>
              <a:t>Top 3 Products</a:t>
            </a:r>
            <a:r>
              <a:rPr lang="pl-PL" sz="1800" b="1" baseline="0">
                <a:solidFill>
                  <a:srgbClr val="002060"/>
                </a:solidFill>
              </a:rPr>
              <a:t> by Quantity</a:t>
            </a:r>
          </a:p>
        </c:rich>
      </c:tx>
      <c:layout>
        <c:manualLayout>
          <c:xMode val="edge"/>
          <c:yMode val="edge"/>
          <c:x val="0.18671241782850539"/>
          <c:y val="3.4708032775681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42649880930060513"/>
              <c:y val="-4.3981481481481503E-2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171174809263275"/>
                  <c:h val="0.17993000874890636"/>
                </c:manualLayout>
              </c15:layout>
            </c:ext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9436392388686364"/>
              <c:y val="-0.19675925925925933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64968325784177"/>
                  <c:h val="0.18918926800816566"/>
                </c:manualLayout>
              </c15:layout>
            </c:ext>
          </c:extLst>
        </c:dLbl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65390616847611682"/>
              <c:y val="0.20370370370370369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54512059277907"/>
                  <c:h val="0.18455963837853601"/>
                </c:manualLayout>
              </c15:layout>
            </c:ext>
          </c:extLst>
        </c:dLbl>
      </c:pivotFmt>
      <c:pivotFmt>
        <c:idx val="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42649880930060513"/>
              <c:y val="-4.3981481481481503E-2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171174809263275"/>
                  <c:h val="0.17993000874890636"/>
                </c:manualLayout>
              </c15:layout>
            </c:ext>
          </c:extLst>
        </c:dLbl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9436392388686364"/>
              <c:y val="-0.19675925925925933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64968325784177"/>
                  <c:h val="0.18918926800816566"/>
                </c:manualLayout>
              </c15:layout>
            </c:ext>
          </c:extLst>
        </c:dLbl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65390616847611682"/>
              <c:y val="0.20370370370370369"/>
            </c:manualLayout>
          </c:layout>
          <c:spPr>
            <a:solidFill>
              <a:sysClr val="window" lastClr="FFFFFF"/>
            </a:solidFill>
            <a:ln w="12700">
              <a:solidFill>
                <a:srgbClr val="002060"/>
              </a:solidFill>
              <a:prstDash val="soli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2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454512059277907"/>
                  <c:h val="0.18455963837853601"/>
                </c:manualLayout>
              </c15:layout>
            </c:ext>
          </c:extLst>
        </c:dLbl>
      </c:pivotFmt>
      <c:pivotFmt>
        <c:idx val="8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4910303643237249E-2"/>
          <c:y val="0.15782446852741108"/>
          <c:w val="0.46468928098942641"/>
          <c:h val="0.80513888888888885"/>
        </c:manualLayout>
      </c:layout>
      <c:doughnutChart>
        <c:varyColors val="1"/>
        <c:ser>
          <c:idx val="0"/>
          <c:order val="0"/>
          <c:tx>
            <c:strRef>
              <c:f>'Support sheet'!$C$10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'Support sheet'!$B$11:$B$14</c:f>
              <c:strCache>
                <c:ptCount val="3"/>
                <c:pt idx="0">
                  <c:v>Football Boots Men</c:v>
                </c:pt>
                <c:pt idx="1">
                  <c:v>Leather Hand Bag White</c:v>
                </c:pt>
                <c:pt idx="2">
                  <c:v>Military Boots Women</c:v>
                </c:pt>
              </c:strCache>
            </c:strRef>
          </c:cat>
          <c:val>
            <c:numRef>
              <c:f>'Support sheet'!$C$11:$C$14</c:f>
              <c:numCache>
                <c:formatCode>General</c:formatCode>
                <c:ptCount val="3"/>
                <c:pt idx="0">
                  <c:v>1151</c:v>
                </c:pt>
                <c:pt idx="1">
                  <c:v>1265</c:v>
                </c:pt>
                <c:pt idx="2">
                  <c:v>2739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54895253918948206"/>
          <c:y val="0.18234818370465067"/>
          <c:w val="0.43269883695730699"/>
          <c:h val="0.753828651276960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19049</xdr:rowOff>
    </xdr:from>
    <xdr:to>
      <xdr:col>16</xdr:col>
      <xdr:colOff>371475</xdr:colOff>
      <xdr:row>34</xdr:row>
      <xdr:rowOff>171450</xdr:rowOff>
    </xdr:to>
    <xdr:sp macro="" textlink="">
      <xdr:nvSpPr>
        <xdr:cNvPr id="5" name="Prostokąt 4"/>
        <xdr:cNvSpPr/>
      </xdr:nvSpPr>
      <xdr:spPr>
        <a:xfrm>
          <a:off x="419100" y="819149"/>
          <a:ext cx="11601450" cy="6153151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13</xdr:col>
      <xdr:colOff>95250</xdr:colOff>
      <xdr:row>31</xdr:row>
      <xdr:rowOff>95251</xdr:rowOff>
    </xdr:from>
    <xdr:to>
      <xdr:col>16</xdr:col>
      <xdr:colOff>285750</xdr:colOff>
      <xdr:row>34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9825" y="6296026"/>
              <a:ext cx="1905000" cy="657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13</xdr:col>
      <xdr:colOff>38100</xdr:colOff>
      <xdr:row>7</xdr:row>
      <xdr:rowOff>104774</xdr:rowOff>
    </xdr:from>
    <xdr:to>
      <xdr:col>16</xdr:col>
      <xdr:colOff>371475</xdr:colOff>
      <xdr:row>34</xdr:row>
      <xdr:rowOff>161924</xdr:rowOff>
    </xdr:to>
    <xdr:sp macro="" textlink="">
      <xdr:nvSpPr>
        <xdr:cNvPr id="7" name="Prostokąt 6"/>
        <xdr:cNvSpPr/>
      </xdr:nvSpPr>
      <xdr:spPr>
        <a:xfrm>
          <a:off x="9972675" y="1504949"/>
          <a:ext cx="2047875" cy="5457825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400050</xdr:colOff>
      <xdr:row>1</xdr:row>
      <xdr:rowOff>28575</xdr:rowOff>
    </xdr:from>
    <xdr:to>
      <xdr:col>16</xdr:col>
      <xdr:colOff>381000</xdr:colOff>
      <xdr:row>4</xdr:row>
      <xdr:rowOff>9525</xdr:rowOff>
    </xdr:to>
    <xdr:sp macro="" textlink="">
      <xdr:nvSpPr>
        <xdr:cNvPr id="10" name="Prostokąt 9"/>
        <xdr:cNvSpPr/>
      </xdr:nvSpPr>
      <xdr:spPr>
        <a:xfrm>
          <a:off x="400050" y="228600"/>
          <a:ext cx="11630025" cy="581025"/>
        </a:xfrm>
        <a:prstGeom prst="rect">
          <a:avLst/>
        </a:prstGeom>
        <a:solidFill>
          <a:srgbClr val="002060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3200" b="1" baseline="0">
              <a:solidFill>
                <a:schemeClr val="bg1"/>
              </a:solidFill>
            </a:rPr>
            <a:t>SALES DASHBOARD</a:t>
          </a:r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990600</xdr:colOff>
      <xdr:row>7</xdr:row>
      <xdr:rowOff>20636</xdr:rowOff>
    </xdr:from>
    <xdr:to>
      <xdr:col>6</xdr:col>
      <xdr:colOff>91259</xdr:colOff>
      <xdr:row>17</xdr:row>
      <xdr:rowOff>104621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7</xdr:row>
      <xdr:rowOff>31749</xdr:rowOff>
    </xdr:from>
    <xdr:to>
      <xdr:col>9</xdr:col>
      <xdr:colOff>235731</xdr:colOff>
      <xdr:row>17</xdr:row>
      <xdr:rowOff>104466</xdr:rowOff>
    </xdr:to>
    <xdr:graphicFrame macro="">
      <xdr:nvGraphicFramePr>
        <xdr:cNvPr id="12" name="Wykres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342899</xdr:colOff>
      <xdr:row>7</xdr:row>
      <xdr:rowOff>9525</xdr:rowOff>
    </xdr:from>
    <xdr:to>
      <xdr:col>12</xdr:col>
      <xdr:colOff>361949</xdr:colOff>
      <xdr:row>17</xdr:row>
      <xdr:rowOff>104775</xdr:rowOff>
    </xdr:to>
    <xdr:graphicFrame macro="">
      <xdr:nvGraphicFramePr>
        <xdr:cNvPr id="13" name="Wykres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971550</xdr:colOff>
      <xdr:row>16</xdr:row>
      <xdr:rowOff>123825</xdr:rowOff>
    </xdr:from>
    <xdr:to>
      <xdr:col>12</xdr:col>
      <xdr:colOff>428624</xdr:colOff>
      <xdr:row>34</xdr:row>
      <xdr:rowOff>114301</xdr:rowOff>
    </xdr:to>
    <xdr:graphicFrame macro="">
      <xdr:nvGraphicFramePr>
        <xdr:cNvPr id="15" name="Wykres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485776</xdr:colOff>
      <xdr:row>16</xdr:row>
      <xdr:rowOff>114633</xdr:rowOff>
    </xdr:from>
    <xdr:to>
      <xdr:col>3</xdr:col>
      <xdr:colOff>876301</xdr:colOff>
      <xdr:row>34</xdr:row>
      <xdr:rowOff>119061</xdr:rowOff>
    </xdr:to>
    <xdr:graphicFrame macro="">
      <xdr:nvGraphicFramePr>
        <xdr:cNvPr id="16" name="Wykres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133054</xdr:colOff>
      <xdr:row>12</xdr:row>
      <xdr:rowOff>171450</xdr:rowOff>
    </xdr:from>
    <xdr:to>
      <xdr:col>16</xdr:col>
      <xdr:colOff>295275</xdr:colOff>
      <xdr:row>17</xdr:row>
      <xdr:rowOff>76199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Month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629" y="2571750"/>
              <a:ext cx="1876721" cy="904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114300</xdr:colOff>
      <xdr:row>17</xdr:row>
      <xdr:rowOff>38100</xdr:rowOff>
    </xdr:from>
    <xdr:to>
      <xdr:col>16</xdr:col>
      <xdr:colOff>276226</xdr:colOff>
      <xdr:row>24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Sales Rep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R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3438525"/>
              <a:ext cx="1876426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104775</xdr:colOff>
      <xdr:row>24</xdr:row>
      <xdr:rowOff>76201</xdr:rowOff>
    </xdr:from>
    <xdr:to>
      <xdr:col>16</xdr:col>
      <xdr:colOff>276225</xdr:colOff>
      <xdr:row>31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4876801"/>
              <a:ext cx="1885950" cy="1438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132612</xdr:colOff>
      <xdr:row>7</xdr:row>
      <xdr:rowOff>142874</xdr:rowOff>
    </xdr:from>
    <xdr:to>
      <xdr:col>16</xdr:col>
      <xdr:colOff>342899</xdr:colOff>
      <xdr:row>12</xdr:row>
      <xdr:rowOff>200024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Produc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187" y="1543049"/>
              <a:ext cx="1924787" cy="1057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0</xdr:col>
      <xdr:colOff>533400</xdr:colOff>
      <xdr:row>7</xdr:row>
      <xdr:rowOff>85725</xdr:rowOff>
    </xdr:from>
    <xdr:to>
      <xdr:col>2</xdr:col>
      <xdr:colOff>228600</xdr:colOff>
      <xdr:row>9</xdr:row>
      <xdr:rowOff>85725</xdr:rowOff>
    </xdr:to>
    <xdr:sp macro="" textlink="">
      <xdr:nvSpPr>
        <xdr:cNvPr id="26" name="pole tekstowe 25"/>
        <xdr:cNvSpPr txBox="1"/>
      </xdr:nvSpPr>
      <xdr:spPr>
        <a:xfrm>
          <a:off x="533400" y="1485900"/>
          <a:ext cx="18669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Gross Profit Margin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66675</xdr:colOff>
      <xdr:row>8</xdr:row>
      <xdr:rowOff>152400</xdr:rowOff>
    </xdr:from>
    <xdr:to>
      <xdr:col>2</xdr:col>
      <xdr:colOff>0</xdr:colOff>
      <xdr:row>10</xdr:row>
      <xdr:rowOff>161925</xdr:rowOff>
    </xdr:to>
    <xdr:sp macro="" textlink="'Support sheet'!K47">
      <xdr:nvSpPr>
        <xdr:cNvPr id="27" name="pole tekstowe 26"/>
        <xdr:cNvSpPr txBox="1"/>
      </xdr:nvSpPr>
      <xdr:spPr>
        <a:xfrm>
          <a:off x="676275" y="1752600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F85C472-D438-4E6B-BE8E-A2C88383B82F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10.10%</a:t>
          </a:fld>
          <a:endParaRPr lang="en-GB" sz="72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57150</xdr:colOff>
      <xdr:row>12</xdr:row>
      <xdr:rowOff>19050</xdr:rowOff>
    </xdr:from>
    <xdr:to>
      <xdr:col>2</xdr:col>
      <xdr:colOff>28575</xdr:colOff>
      <xdr:row>14</xdr:row>
      <xdr:rowOff>19050</xdr:rowOff>
    </xdr:to>
    <xdr:sp macro="" textlink="">
      <xdr:nvSpPr>
        <xdr:cNvPr id="29" name="pole tekstowe 28"/>
        <xdr:cNvSpPr txBox="1"/>
      </xdr:nvSpPr>
      <xdr:spPr>
        <a:xfrm>
          <a:off x="666750" y="2419350"/>
          <a:ext cx="1533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Quantity Sold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85725</xdr:colOff>
      <xdr:row>13</xdr:row>
      <xdr:rowOff>95250</xdr:rowOff>
    </xdr:from>
    <xdr:to>
      <xdr:col>2</xdr:col>
      <xdr:colOff>19050</xdr:colOff>
      <xdr:row>15</xdr:row>
      <xdr:rowOff>104775</xdr:rowOff>
    </xdr:to>
    <xdr:sp macro="" textlink="'Support sheet'!H52">
      <xdr:nvSpPr>
        <xdr:cNvPr id="30" name="pole tekstowe 29"/>
        <xdr:cNvSpPr txBox="1"/>
      </xdr:nvSpPr>
      <xdr:spPr>
        <a:xfrm>
          <a:off x="695325" y="2695575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EFCE8A9-BC0F-4A92-94AE-EE67B3628DBD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8 967</a:t>
          </a:fld>
          <a:endParaRPr lang="en-GB" sz="32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161924</xdr:colOff>
      <xdr:row>7</xdr:row>
      <xdr:rowOff>85725</xdr:rowOff>
    </xdr:from>
    <xdr:to>
      <xdr:col>3</xdr:col>
      <xdr:colOff>1076324</xdr:colOff>
      <xdr:row>9</xdr:row>
      <xdr:rowOff>85725</xdr:rowOff>
    </xdr:to>
    <xdr:sp macro="" textlink="">
      <xdr:nvSpPr>
        <xdr:cNvPr id="31" name="pole tekstowe 30"/>
        <xdr:cNvSpPr txBox="1"/>
      </xdr:nvSpPr>
      <xdr:spPr>
        <a:xfrm>
          <a:off x="2333624" y="1485900"/>
          <a:ext cx="22574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Number of Transactions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514350</xdr:colOff>
      <xdr:row>8</xdr:row>
      <xdr:rowOff>152400</xdr:rowOff>
    </xdr:from>
    <xdr:to>
      <xdr:col>3</xdr:col>
      <xdr:colOff>666750</xdr:colOff>
      <xdr:row>10</xdr:row>
      <xdr:rowOff>161925</xdr:rowOff>
    </xdr:to>
    <xdr:sp macro="" textlink="'Support sheet'!J57">
      <xdr:nvSpPr>
        <xdr:cNvPr id="32" name="pole tekstowe 31"/>
        <xdr:cNvSpPr txBox="1"/>
      </xdr:nvSpPr>
      <xdr:spPr>
        <a:xfrm>
          <a:off x="2686050" y="1752600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37D228-929D-47CA-99A7-C6B4B862A047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1 522</a:t>
          </a:fld>
          <a:endParaRPr lang="en-GB" sz="32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247651</xdr:colOff>
      <xdr:row>11</xdr:row>
      <xdr:rowOff>19049</xdr:rowOff>
    </xdr:from>
    <xdr:to>
      <xdr:col>3</xdr:col>
      <xdr:colOff>847726</xdr:colOff>
      <xdr:row>14</xdr:row>
      <xdr:rowOff>57149</xdr:rowOff>
    </xdr:to>
    <xdr:sp macro="" textlink="">
      <xdr:nvSpPr>
        <xdr:cNvPr id="23" name="pole tekstowe 22"/>
        <xdr:cNvSpPr txBox="1"/>
      </xdr:nvSpPr>
      <xdr:spPr>
        <a:xfrm>
          <a:off x="2419351" y="2219324"/>
          <a:ext cx="194310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 b="1">
              <a:solidFill>
                <a:srgbClr val="002060"/>
              </a:solidFill>
            </a:rPr>
            <a:t>Average Quantity per transaction</a:t>
          </a:r>
          <a:endParaRPr lang="en-GB" sz="16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457200</xdr:colOff>
      <xdr:row>13</xdr:row>
      <xdr:rowOff>180975</xdr:rowOff>
    </xdr:from>
    <xdr:to>
      <xdr:col>3</xdr:col>
      <xdr:colOff>609600</xdr:colOff>
      <xdr:row>15</xdr:row>
      <xdr:rowOff>190500</xdr:rowOff>
    </xdr:to>
    <xdr:sp macro="" textlink="'Support sheet'!J52">
      <xdr:nvSpPr>
        <xdr:cNvPr id="24" name="pole tekstowe 23"/>
        <xdr:cNvSpPr txBox="1"/>
      </xdr:nvSpPr>
      <xdr:spPr>
        <a:xfrm>
          <a:off x="2628900" y="2781300"/>
          <a:ext cx="14954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268BF75-9D87-4DB6-BFCB-D9F85E25BA6F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5.9</a:t>
          </a:fld>
          <a:endParaRPr lang="en-GB" sz="72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428625</xdr:colOff>
      <xdr:row>4</xdr:row>
      <xdr:rowOff>38100</xdr:rowOff>
    </xdr:from>
    <xdr:to>
      <xdr:col>16</xdr:col>
      <xdr:colOff>380999</xdr:colOff>
      <xdr:row>7</xdr:row>
      <xdr:rowOff>104775</xdr:rowOff>
    </xdr:to>
    <xdr:sp macro="" textlink="">
      <xdr:nvSpPr>
        <xdr:cNvPr id="25" name="Prostokąt 24"/>
        <xdr:cNvSpPr/>
      </xdr:nvSpPr>
      <xdr:spPr>
        <a:xfrm>
          <a:off x="428625" y="838200"/>
          <a:ext cx="11601449" cy="6667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104776</xdr:colOff>
      <xdr:row>4</xdr:row>
      <xdr:rowOff>85288</xdr:rowOff>
    </xdr:from>
    <xdr:to>
      <xdr:col>2</xdr:col>
      <xdr:colOff>685800</xdr:colOff>
      <xdr:row>7</xdr:row>
      <xdr:rowOff>61785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76476" y="885388"/>
          <a:ext cx="581024" cy="57657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171451</xdr:colOff>
      <xdr:row>4</xdr:row>
      <xdr:rowOff>85724</xdr:rowOff>
    </xdr:from>
    <xdr:to>
      <xdr:col>10</xdr:col>
      <xdr:colOff>224487</xdr:colOff>
      <xdr:row>7</xdr:row>
      <xdr:rowOff>38100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15276" y="885824"/>
          <a:ext cx="605486" cy="55245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95249</xdr:colOff>
      <xdr:row>4</xdr:row>
      <xdr:rowOff>64974</xdr:rowOff>
    </xdr:from>
    <xdr:to>
      <xdr:col>16</xdr:col>
      <xdr:colOff>104774</xdr:colOff>
      <xdr:row>7</xdr:row>
      <xdr:rowOff>66675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72824" y="865074"/>
          <a:ext cx="581025" cy="60177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247651</xdr:colOff>
      <xdr:row>4</xdr:row>
      <xdr:rowOff>79588</xdr:rowOff>
    </xdr:from>
    <xdr:to>
      <xdr:col>5</xdr:col>
      <xdr:colOff>323850</xdr:colOff>
      <xdr:row>7</xdr:row>
      <xdr:rowOff>47325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29226" y="879688"/>
          <a:ext cx="628649" cy="567812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4</xdr:row>
      <xdr:rowOff>47625</xdr:rowOff>
    </xdr:from>
    <xdr:to>
      <xdr:col>1</xdr:col>
      <xdr:colOff>1276350</xdr:colOff>
      <xdr:row>7</xdr:row>
      <xdr:rowOff>76199</xdr:rowOff>
    </xdr:to>
    <xdr:sp macro="" textlink="">
      <xdr:nvSpPr>
        <xdr:cNvPr id="14" name="pole tekstowe 13"/>
        <xdr:cNvSpPr txBox="1"/>
      </xdr:nvSpPr>
      <xdr:spPr>
        <a:xfrm>
          <a:off x="45720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Products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1019175</xdr:colOff>
      <xdr:row>4</xdr:row>
      <xdr:rowOff>76200</xdr:rowOff>
    </xdr:from>
    <xdr:to>
      <xdr:col>2</xdr:col>
      <xdr:colOff>123825</xdr:colOff>
      <xdr:row>7</xdr:row>
      <xdr:rowOff>57150</xdr:rowOff>
    </xdr:to>
    <xdr:sp macro="" textlink="'Support sheet'!C21">
      <xdr:nvSpPr>
        <xdr:cNvPr id="21" name="pole tekstowe 20"/>
        <xdr:cNvSpPr txBox="1"/>
      </xdr:nvSpPr>
      <xdr:spPr>
        <a:xfrm>
          <a:off x="1628775" y="876300"/>
          <a:ext cx="6667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21BF7C3-894B-4BF3-BE92-73756548233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19</a:t>
          </a:fld>
          <a:endParaRPr lang="en-GB" sz="28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1019175</xdr:colOff>
      <xdr:row>4</xdr:row>
      <xdr:rowOff>47625</xdr:rowOff>
    </xdr:from>
    <xdr:to>
      <xdr:col>3</xdr:col>
      <xdr:colOff>1104900</xdr:colOff>
      <xdr:row>7</xdr:row>
      <xdr:rowOff>76199</xdr:rowOff>
    </xdr:to>
    <xdr:sp macro="" textlink="">
      <xdr:nvSpPr>
        <xdr:cNvPr id="35" name="pole tekstowe 34"/>
        <xdr:cNvSpPr txBox="1"/>
      </xdr:nvSpPr>
      <xdr:spPr>
        <a:xfrm>
          <a:off x="319087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Customers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866775</xdr:colOff>
      <xdr:row>4</xdr:row>
      <xdr:rowOff>76200</xdr:rowOff>
    </xdr:from>
    <xdr:to>
      <xdr:col>4</xdr:col>
      <xdr:colOff>257175</xdr:colOff>
      <xdr:row>7</xdr:row>
      <xdr:rowOff>57150</xdr:rowOff>
    </xdr:to>
    <xdr:sp macro="" textlink="'Support sheet'!C22">
      <xdr:nvSpPr>
        <xdr:cNvPr id="36" name="pole tekstowe 35"/>
        <xdr:cNvSpPr txBox="1"/>
      </xdr:nvSpPr>
      <xdr:spPr>
        <a:xfrm>
          <a:off x="4381500" y="876300"/>
          <a:ext cx="8572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C0434B8-FC1B-497F-A991-3CDFD9ABD8FF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745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104775</xdr:colOff>
      <xdr:row>4</xdr:row>
      <xdr:rowOff>47625</xdr:rowOff>
    </xdr:from>
    <xdr:to>
      <xdr:col>8</xdr:col>
      <xdr:colOff>428625</xdr:colOff>
      <xdr:row>7</xdr:row>
      <xdr:rowOff>76199</xdr:rowOff>
    </xdr:to>
    <xdr:sp macro="" textlink="">
      <xdr:nvSpPr>
        <xdr:cNvPr id="41" name="pole tekstowe 40"/>
        <xdr:cNvSpPr txBox="1"/>
      </xdr:nvSpPr>
      <xdr:spPr>
        <a:xfrm>
          <a:off x="619125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Stores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152400</xdr:colOff>
      <xdr:row>4</xdr:row>
      <xdr:rowOff>76200</xdr:rowOff>
    </xdr:from>
    <xdr:to>
      <xdr:col>9</xdr:col>
      <xdr:colOff>219075</xdr:colOff>
      <xdr:row>7</xdr:row>
      <xdr:rowOff>57150</xdr:rowOff>
    </xdr:to>
    <xdr:sp macro="" textlink="'Support sheet'!C23">
      <xdr:nvSpPr>
        <xdr:cNvPr id="42" name="pole tekstowe 41"/>
        <xdr:cNvSpPr txBox="1"/>
      </xdr:nvSpPr>
      <xdr:spPr>
        <a:xfrm>
          <a:off x="7343775" y="876300"/>
          <a:ext cx="6191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7B70AF3-2FF1-4CE9-B83D-0BF19310DEB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4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11</xdr:col>
      <xdr:colOff>76200</xdr:colOff>
      <xdr:row>4</xdr:row>
      <xdr:rowOff>47625</xdr:rowOff>
    </xdr:from>
    <xdr:to>
      <xdr:col>13</xdr:col>
      <xdr:colOff>419100</xdr:colOff>
      <xdr:row>7</xdr:row>
      <xdr:rowOff>76199</xdr:rowOff>
    </xdr:to>
    <xdr:sp macro="" textlink="">
      <xdr:nvSpPr>
        <xdr:cNvPr id="45" name="pole tekstowe 44"/>
        <xdr:cNvSpPr txBox="1"/>
      </xdr:nvSpPr>
      <xdr:spPr>
        <a:xfrm>
          <a:off x="892492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Transactions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13</xdr:col>
      <xdr:colOff>228600</xdr:colOff>
      <xdr:row>4</xdr:row>
      <xdr:rowOff>76200</xdr:rowOff>
    </xdr:from>
    <xdr:to>
      <xdr:col>15</xdr:col>
      <xdr:colOff>114300</xdr:colOff>
      <xdr:row>7</xdr:row>
      <xdr:rowOff>57150</xdr:rowOff>
    </xdr:to>
    <xdr:sp macro="" textlink="'Support sheet'!C25">
      <xdr:nvSpPr>
        <xdr:cNvPr id="46" name="pole tekstowe 45"/>
        <xdr:cNvSpPr txBox="1"/>
      </xdr:nvSpPr>
      <xdr:spPr>
        <a:xfrm>
          <a:off x="10163175" y="876300"/>
          <a:ext cx="10287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AD06E8-6826-499F-A86E-19E3F5BE3905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1522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0.12346</cdr:x>
      <cdr:y>0.71334</cdr:y>
    </cdr:from>
    <cdr:to>
      <cdr:x>0.87654</cdr:x>
      <cdr:y>0.86255</cdr:y>
    </cdr:to>
    <cdr:sp macro="" textlink="'Support sheet'!$H$3">
      <cdr:nvSpPr>
        <cdr:cNvPr id="2" name="pole tekstowe 1"/>
        <cdr:cNvSpPr txBox="1"/>
      </cdr:nvSpPr>
      <cdr:spPr>
        <a:xfrm xmlns:a="http://schemas.openxmlformats.org/drawingml/2006/main">
          <a:off x="206476" y="1243474"/>
          <a:ext cx="1259457" cy="26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3E1F863-0B6D-4391-AAF9-CF18D17A5F87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$98 551 450</a:t>
          </a:fld>
          <a:endParaRPr lang="en-GB" sz="16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0.12963</cdr:x>
      <cdr:y>0.58901</cdr:y>
    </cdr:from>
    <cdr:to>
      <cdr:x>0.8642</cdr:x>
      <cdr:y>0.74577</cdr:y>
    </cdr:to>
    <cdr:sp macro="" textlink="'Support sheet'!$H$9">
      <cdr:nvSpPr>
        <cdr:cNvPr id="3" name="pole tekstowe 2"/>
        <cdr:cNvSpPr txBox="1"/>
      </cdr:nvSpPr>
      <cdr:spPr>
        <a:xfrm xmlns:a="http://schemas.openxmlformats.org/drawingml/2006/main">
          <a:off x="216794" y="1026745"/>
          <a:ext cx="1228502" cy="273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7F58140-59F9-4FFF-B5B7-4BBD843FFA38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100%</a:t>
          </a:fld>
          <a:endParaRPr lang="en-GB" sz="1600" b="1">
            <a:solidFill>
              <a:srgbClr val="00206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0.14634</cdr:x>
      <cdr:y>0.70628</cdr:y>
    </cdr:from>
    <cdr:to>
      <cdr:x>0.86585</cdr:x>
      <cdr:y>0.85249</cdr:y>
    </cdr:to>
    <cdr:sp macro="" textlink="'Support sheet'!$J$3">
      <cdr:nvSpPr>
        <cdr:cNvPr id="2" name="pole tekstowe 1"/>
        <cdr:cNvSpPr txBox="1"/>
      </cdr:nvSpPr>
      <cdr:spPr>
        <a:xfrm xmlns:a="http://schemas.openxmlformats.org/drawingml/2006/main">
          <a:off x="247762" y="1224524"/>
          <a:ext cx="1218171" cy="253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878048E-7EEF-4C54-B072-211387632BAD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$88 593 874</a:t>
          </a:fld>
          <a:endParaRPr lang="en-GB" sz="20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0.14024</cdr:x>
      <cdr:y>0.6413</cdr:y>
    </cdr:from>
    <cdr:to>
      <cdr:x>0.85976</cdr:x>
      <cdr:y>0.77174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219075" y="1123950"/>
          <a:ext cx="112395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0.14024</cdr:x>
      <cdr:y>0.58128</cdr:y>
    </cdr:from>
    <cdr:to>
      <cdr:x>0.85976</cdr:x>
      <cdr:y>0.73345</cdr:y>
    </cdr:to>
    <cdr:sp macro="" textlink="'Support sheet'!$J$9">
      <cdr:nvSpPr>
        <cdr:cNvPr id="4" name="pole tekstowe 3"/>
        <cdr:cNvSpPr txBox="1"/>
      </cdr:nvSpPr>
      <cdr:spPr>
        <a:xfrm xmlns:a="http://schemas.openxmlformats.org/drawingml/2006/main">
          <a:off x="237434" y="1007804"/>
          <a:ext cx="1218188" cy="263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A1F5A1D-BDCA-4494-9DB6-EE9A3A5AFD3D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100%</a:t>
          </a:fld>
          <a:endParaRPr lang="en-GB" sz="1600" b="1">
            <a:solidFill>
              <a:srgbClr val="002060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0.12575</cdr:x>
      <cdr:y>0.71488</cdr:y>
    </cdr:from>
    <cdr:to>
      <cdr:x>0.87425</cdr:x>
      <cdr:y>0.8708</cdr:y>
    </cdr:to>
    <cdr:sp macro="" textlink="'Support sheet'!$L$3">
      <cdr:nvSpPr>
        <cdr:cNvPr id="2" name="pole tekstowe 1"/>
        <cdr:cNvSpPr txBox="1"/>
      </cdr:nvSpPr>
      <cdr:spPr>
        <a:xfrm xmlns:a="http://schemas.openxmlformats.org/drawingml/2006/main">
          <a:off x="216796" y="1252891"/>
          <a:ext cx="1290433" cy="2732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E5E0D4DE-3FA3-47EE-A63B-9109543AAA39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$9 957 576</a:t>
          </a:fld>
          <a:endParaRPr lang="en-GB" sz="28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0.13174</cdr:x>
      <cdr:y>0.58585</cdr:y>
    </cdr:from>
    <cdr:to>
      <cdr:x>0.87425</cdr:x>
      <cdr:y>0.72564</cdr:y>
    </cdr:to>
    <cdr:sp macro="" textlink="'Support sheet'!$L$9">
      <cdr:nvSpPr>
        <cdr:cNvPr id="3" name="pole tekstowe 2"/>
        <cdr:cNvSpPr txBox="1"/>
      </cdr:nvSpPr>
      <cdr:spPr>
        <a:xfrm xmlns:a="http://schemas.openxmlformats.org/drawingml/2006/main">
          <a:off x="227123" y="1026753"/>
          <a:ext cx="1280106" cy="2449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B4F824CF-7A3C-471D-B974-42FC83E43379}" type="TxLink">
            <a:rPr lang="en-US" sz="16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100%</a:t>
          </a:fld>
          <a:endParaRPr lang="en-GB" sz="1600" b="1">
            <a:solidFill>
              <a:srgbClr val="00206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47626</xdr:colOff>
      <xdr:row>7</xdr:row>
      <xdr:rowOff>142875</xdr:rowOff>
    </xdr:from>
    <xdr:to>
      <xdr:col>12</xdr:col>
      <xdr:colOff>552451</xdr:colOff>
      <xdr:row>22</xdr:row>
      <xdr:rowOff>152400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276224</xdr:colOff>
      <xdr:row>20</xdr:row>
      <xdr:rowOff>57149</xdr:rowOff>
    </xdr:from>
    <xdr:to>
      <xdr:col>16</xdr:col>
      <xdr:colOff>304799</xdr:colOff>
      <xdr:row>27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tor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r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77449" y="4057649"/>
              <a:ext cx="1857375" cy="1428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266699</xdr:colOff>
      <xdr:row>7</xdr:row>
      <xdr:rowOff>133351</xdr:rowOff>
    </xdr:from>
    <xdr:to>
      <xdr:col>16</xdr:col>
      <xdr:colOff>276224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4" y="1533526"/>
              <a:ext cx="1838325" cy="1428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257175</xdr:colOff>
      <xdr:row>31</xdr:row>
      <xdr:rowOff>57150</xdr:rowOff>
    </xdr:from>
    <xdr:to>
      <xdr:col>16</xdr:col>
      <xdr:colOff>323850</xdr:colOff>
      <xdr:row>34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6257925"/>
              <a:ext cx="1895475" cy="63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13</xdr:col>
      <xdr:colOff>180975</xdr:colOff>
      <xdr:row>7</xdr:row>
      <xdr:rowOff>95250</xdr:rowOff>
    </xdr:from>
    <xdr:to>
      <xdr:col>16</xdr:col>
      <xdr:colOff>371474</xdr:colOff>
      <xdr:row>34</xdr:row>
      <xdr:rowOff>152399</xdr:rowOff>
    </xdr:to>
    <xdr:sp macro="" textlink="">
      <xdr:nvSpPr>
        <xdr:cNvPr id="9" name="Prostokąt 8"/>
        <xdr:cNvSpPr/>
      </xdr:nvSpPr>
      <xdr:spPr>
        <a:xfrm>
          <a:off x="9982200" y="1495425"/>
          <a:ext cx="2019299" cy="5457824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13</xdr:col>
      <xdr:colOff>266700</xdr:colOff>
      <xdr:row>27</xdr:row>
      <xdr:rowOff>152401</xdr:rowOff>
    </xdr:from>
    <xdr:to>
      <xdr:col>16</xdr:col>
      <xdr:colOff>323850</xdr:colOff>
      <xdr:row>31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Transaction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nsaction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5553076"/>
              <a:ext cx="1885950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0</xdr:col>
      <xdr:colOff>400050</xdr:colOff>
      <xdr:row>1</xdr:row>
      <xdr:rowOff>28575</xdr:rowOff>
    </xdr:from>
    <xdr:to>
      <xdr:col>16</xdr:col>
      <xdr:colOff>381000</xdr:colOff>
      <xdr:row>4</xdr:row>
      <xdr:rowOff>9525</xdr:rowOff>
    </xdr:to>
    <xdr:sp macro="" textlink="">
      <xdr:nvSpPr>
        <xdr:cNvPr id="12" name="Prostokąt 11"/>
        <xdr:cNvSpPr/>
      </xdr:nvSpPr>
      <xdr:spPr>
        <a:xfrm>
          <a:off x="400050" y="228600"/>
          <a:ext cx="11610975" cy="581025"/>
        </a:xfrm>
        <a:prstGeom prst="rect">
          <a:avLst/>
        </a:prstGeom>
        <a:solidFill>
          <a:srgbClr val="002060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3200" b="1" baseline="0">
              <a:solidFill>
                <a:schemeClr val="bg1"/>
              </a:solidFill>
            </a:rPr>
            <a:t>PRODUCTS DASHBOARD</a:t>
          </a:r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123825</xdr:colOff>
      <xdr:row>21</xdr:row>
      <xdr:rowOff>114300</xdr:rowOff>
    </xdr:from>
    <xdr:to>
      <xdr:col>12</xdr:col>
      <xdr:colOff>495300</xdr:colOff>
      <xdr:row>34</xdr:row>
      <xdr:rowOff>133353</xdr:rowOff>
    </xdr:to>
    <xdr:graphicFrame macro="">
      <xdr:nvGraphicFramePr>
        <xdr:cNvPr id="17" name="Wykres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257175</xdr:colOff>
      <xdr:row>15</xdr:row>
      <xdr:rowOff>19050</xdr:rowOff>
    </xdr:from>
    <xdr:to>
      <xdr:col>16</xdr:col>
      <xdr:colOff>314325</xdr:colOff>
      <xdr:row>19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nth Nam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3019425"/>
              <a:ext cx="1885950" cy="94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</xdr:col>
      <xdr:colOff>66674</xdr:colOff>
      <xdr:row>7</xdr:row>
      <xdr:rowOff>152400</xdr:rowOff>
    </xdr:from>
    <xdr:to>
      <xdr:col>2</xdr:col>
      <xdr:colOff>781049</xdr:colOff>
      <xdr:row>9</xdr:row>
      <xdr:rowOff>142875</xdr:rowOff>
    </xdr:to>
    <xdr:sp macro="" textlink="">
      <xdr:nvSpPr>
        <xdr:cNvPr id="13" name="pole tekstowe 12"/>
        <xdr:cNvSpPr txBox="1"/>
      </xdr:nvSpPr>
      <xdr:spPr>
        <a:xfrm>
          <a:off x="676274" y="1552575"/>
          <a:ext cx="22764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2400" b="1">
              <a:solidFill>
                <a:srgbClr val="002060"/>
              </a:solidFill>
            </a:rPr>
            <a:t>Quantity Sold</a:t>
          </a:r>
          <a:endParaRPr lang="en-GB" sz="24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514351</xdr:colOff>
      <xdr:row>9</xdr:row>
      <xdr:rowOff>95250</xdr:rowOff>
    </xdr:from>
    <xdr:to>
      <xdr:col>2</xdr:col>
      <xdr:colOff>323851</xdr:colOff>
      <xdr:row>11</xdr:row>
      <xdr:rowOff>104775</xdr:rowOff>
    </xdr:to>
    <xdr:sp macro="" textlink="'Support sheet'!B50">
      <xdr:nvSpPr>
        <xdr:cNvPr id="14" name="pole tekstowe 13"/>
        <xdr:cNvSpPr txBox="1"/>
      </xdr:nvSpPr>
      <xdr:spPr>
        <a:xfrm>
          <a:off x="1123951" y="1895475"/>
          <a:ext cx="137160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DD986E-85F6-45B5-8A46-F2EB90E8727B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8 967</a:t>
          </a:fld>
          <a:endParaRPr lang="en-GB" sz="166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419100</xdr:colOff>
      <xdr:row>4</xdr:row>
      <xdr:rowOff>19049</xdr:rowOff>
    </xdr:from>
    <xdr:to>
      <xdr:col>16</xdr:col>
      <xdr:colOff>371475</xdr:colOff>
      <xdr:row>34</xdr:row>
      <xdr:rowOff>161924</xdr:rowOff>
    </xdr:to>
    <xdr:sp macro="" textlink="">
      <xdr:nvSpPr>
        <xdr:cNvPr id="6" name="Prostokąt 5"/>
        <xdr:cNvSpPr/>
      </xdr:nvSpPr>
      <xdr:spPr>
        <a:xfrm>
          <a:off x="419100" y="819149"/>
          <a:ext cx="11582400" cy="6143625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142875</xdr:colOff>
      <xdr:row>7</xdr:row>
      <xdr:rowOff>152400</xdr:rowOff>
    </xdr:from>
    <xdr:to>
      <xdr:col>6</xdr:col>
      <xdr:colOff>9525</xdr:colOff>
      <xdr:row>9</xdr:row>
      <xdr:rowOff>142875</xdr:rowOff>
    </xdr:to>
    <xdr:sp macro="" textlink="">
      <xdr:nvSpPr>
        <xdr:cNvPr id="16" name="pole tekstowe 15"/>
        <xdr:cNvSpPr txBox="1"/>
      </xdr:nvSpPr>
      <xdr:spPr>
        <a:xfrm>
          <a:off x="3143250" y="1552575"/>
          <a:ext cx="22764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2400" b="1">
              <a:solidFill>
                <a:srgbClr val="002060"/>
              </a:solidFill>
            </a:rPr>
            <a:t>Total Sales</a:t>
          </a:r>
          <a:endParaRPr lang="en-GB" sz="24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38100</xdr:colOff>
      <xdr:row>9</xdr:row>
      <xdr:rowOff>133350</xdr:rowOff>
    </xdr:from>
    <xdr:to>
      <xdr:col>6</xdr:col>
      <xdr:colOff>161925</xdr:colOff>
      <xdr:row>12</xdr:row>
      <xdr:rowOff>57150</xdr:rowOff>
    </xdr:to>
    <xdr:sp macro="" textlink="'Support sheet'!B56">
      <xdr:nvSpPr>
        <xdr:cNvPr id="18" name="pole tekstowe 17"/>
        <xdr:cNvSpPr txBox="1"/>
      </xdr:nvSpPr>
      <xdr:spPr>
        <a:xfrm>
          <a:off x="3038475" y="1933575"/>
          <a:ext cx="25336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4AF0CE4-DAC7-4598-9190-274DC2E55F38}" type="TxLink">
            <a:rPr lang="en-US" sz="32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$98 551 450</a:t>
          </a:fld>
          <a:endParaRPr lang="en-GB" sz="714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428625</xdr:colOff>
      <xdr:row>4</xdr:row>
      <xdr:rowOff>28575</xdr:rowOff>
    </xdr:from>
    <xdr:to>
      <xdr:col>16</xdr:col>
      <xdr:colOff>381000</xdr:colOff>
      <xdr:row>7</xdr:row>
      <xdr:rowOff>95250</xdr:rowOff>
    </xdr:to>
    <xdr:sp macro="" textlink="">
      <xdr:nvSpPr>
        <xdr:cNvPr id="11" name="Prostokąt 10"/>
        <xdr:cNvSpPr/>
      </xdr:nvSpPr>
      <xdr:spPr>
        <a:xfrm>
          <a:off x="428625" y="828675"/>
          <a:ext cx="11582400" cy="6667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95251</xdr:colOff>
      <xdr:row>4</xdr:row>
      <xdr:rowOff>85288</xdr:rowOff>
    </xdr:from>
    <xdr:to>
      <xdr:col>2</xdr:col>
      <xdr:colOff>676275</xdr:colOff>
      <xdr:row>7</xdr:row>
      <xdr:rowOff>61785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1" y="885388"/>
          <a:ext cx="581024" cy="576572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4</xdr:row>
      <xdr:rowOff>85724</xdr:rowOff>
    </xdr:from>
    <xdr:to>
      <xdr:col>10</xdr:col>
      <xdr:colOff>538812</xdr:colOff>
      <xdr:row>7</xdr:row>
      <xdr:rowOff>38100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1" y="885824"/>
          <a:ext cx="605486" cy="552451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142874</xdr:colOff>
      <xdr:row>4</xdr:row>
      <xdr:rowOff>64974</xdr:rowOff>
    </xdr:from>
    <xdr:to>
      <xdr:col>16</xdr:col>
      <xdr:colOff>114299</xdr:colOff>
      <xdr:row>7</xdr:row>
      <xdr:rowOff>66675</xdr:rowOff>
    </xdr:to>
    <xdr:pic>
      <xdr:nvPicPr>
        <xdr:cNvPr id="21" name="Obraz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63299" y="865074"/>
          <a:ext cx="581025" cy="601776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561976</xdr:colOff>
      <xdr:row>4</xdr:row>
      <xdr:rowOff>79588</xdr:rowOff>
    </xdr:from>
    <xdr:to>
      <xdr:col>6</xdr:col>
      <xdr:colOff>438150</xdr:colOff>
      <xdr:row>7</xdr:row>
      <xdr:rowOff>47325</xdr:rowOff>
    </xdr:to>
    <xdr:pic>
      <xdr:nvPicPr>
        <xdr:cNvPr id="22" name="Obraz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19701" y="879688"/>
          <a:ext cx="628649" cy="567812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4</xdr:row>
      <xdr:rowOff>47625</xdr:rowOff>
    </xdr:from>
    <xdr:to>
      <xdr:col>1</xdr:col>
      <xdr:colOff>1266825</xdr:colOff>
      <xdr:row>7</xdr:row>
      <xdr:rowOff>76199</xdr:rowOff>
    </xdr:to>
    <xdr:sp macro="" textlink="">
      <xdr:nvSpPr>
        <xdr:cNvPr id="23" name="pole tekstowe 22"/>
        <xdr:cNvSpPr txBox="1"/>
      </xdr:nvSpPr>
      <xdr:spPr>
        <a:xfrm>
          <a:off x="44767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Products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1009650</xdr:colOff>
      <xdr:row>4</xdr:row>
      <xdr:rowOff>76200</xdr:rowOff>
    </xdr:from>
    <xdr:to>
      <xdr:col>2</xdr:col>
      <xdr:colOff>114300</xdr:colOff>
      <xdr:row>7</xdr:row>
      <xdr:rowOff>57150</xdr:rowOff>
    </xdr:to>
    <xdr:sp macro="" textlink="'Support sheet'!C21">
      <xdr:nvSpPr>
        <xdr:cNvPr id="24" name="pole tekstowe 23"/>
        <xdr:cNvSpPr txBox="1"/>
      </xdr:nvSpPr>
      <xdr:spPr>
        <a:xfrm>
          <a:off x="1619250" y="876300"/>
          <a:ext cx="6667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21BF7C3-894B-4BF3-BE92-73756548233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19</a:t>
          </a:fld>
          <a:endParaRPr lang="en-GB" sz="28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180975</xdr:colOff>
      <xdr:row>4</xdr:row>
      <xdr:rowOff>47625</xdr:rowOff>
    </xdr:from>
    <xdr:to>
      <xdr:col>4</xdr:col>
      <xdr:colOff>781050</xdr:colOff>
      <xdr:row>7</xdr:row>
      <xdr:rowOff>76199</xdr:rowOff>
    </xdr:to>
    <xdr:sp macro="" textlink="">
      <xdr:nvSpPr>
        <xdr:cNvPr id="25" name="pole tekstowe 24"/>
        <xdr:cNvSpPr txBox="1"/>
      </xdr:nvSpPr>
      <xdr:spPr>
        <a:xfrm>
          <a:off x="318135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Customers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542925</xdr:colOff>
      <xdr:row>4</xdr:row>
      <xdr:rowOff>76200</xdr:rowOff>
    </xdr:from>
    <xdr:to>
      <xdr:col>5</xdr:col>
      <xdr:colOff>571500</xdr:colOff>
      <xdr:row>7</xdr:row>
      <xdr:rowOff>57150</xdr:rowOff>
    </xdr:to>
    <xdr:sp macro="" textlink="'Support sheet'!C22">
      <xdr:nvSpPr>
        <xdr:cNvPr id="26" name="pole tekstowe 25"/>
        <xdr:cNvSpPr txBox="1"/>
      </xdr:nvSpPr>
      <xdr:spPr>
        <a:xfrm>
          <a:off x="4371975" y="876300"/>
          <a:ext cx="8572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C0434B8-FC1B-497F-A991-3CDFD9ABD8FF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745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7</xdr:col>
      <xdr:colOff>38100</xdr:colOff>
      <xdr:row>4</xdr:row>
      <xdr:rowOff>47625</xdr:rowOff>
    </xdr:from>
    <xdr:to>
      <xdr:col>9</xdr:col>
      <xdr:colOff>247650</xdr:colOff>
      <xdr:row>7</xdr:row>
      <xdr:rowOff>76199</xdr:rowOff>
    </xdr:to>
    <xdr:sp macro="" textlink="">
      <xdr:nvSpPr>
        <xdr:cNvPr id="27" name="pole tekstowe 26"/>
        <xdr:cNvSpPr txBox="1"/>
      </xdr:nvSpPr>
      <xdr:spPr>
        <a:xfrm>
          <a:off x="6181725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Stores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581025</xdr:colOff>
      <xdr:row>4</xdr:row>
      <xdr:rowOff>76200</xdr:rowOff>
    </xdr:from>
    <xdr:to>
      <xdr:col>9</xdr:col>
      <xdr:colOff>590550</xdr:colOff>
      <xdr:row>7</xdr:row>
      <xdr:rowOff>57150</xdr:rowOff>
    </xdr:to>
    <xdr:sp macro="" textlink="'Support sheet'!C23">
      <xdr:nvSpPr>
        <xdr:cNvPr id="28" name="pole tekstowe 27"/>
        <xdr:cNvSpPr txBox="1"/>
      </xdr:nvSpPr>
      <xdr:spPr>
        <a:xfrm>
          <a:off x="7334250" y="876300"/>
          <a:ext cx="6191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7B70AF3-2FF1-4CE9-B83D-0BF19310DEB4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4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  <xdr:twoCellAnchor>
    <xdr:from>
      <xdr:col>11</xdr:col>
      <xdr:colOff>333375</xdr:colOff>
      <xdr:row>4</xdr:row>
      <xdr:rowOff>47625</xdr:rowOff>
    </xdr:from>
    <xdr:to>
      <xdr:col>13</xdr:col>
      <xdr:colOff>542925</xdr:colOff>
      <xdr:row>7</xdr:row>
      <xdr:rowOff>76199</xdr:rowOff>
    </xdr:to>
    <xdr:sp macro="" textlink="">
      <xdr:nvSpPr>
        <xdr:cNvPr id="29" name="pole tekstowe 28"/>
        <xdr:cNvSpPr txBox="1"/>
      </xdr:nvSpPr>
      <xdr:spPr>
        <a:xfrm>
          <a:off x="8915400" y="847725"/>
          <a:ext cx="1428750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700" b="1">
              <a:solidFill>
                <a:srgbClr val="002060"/>
              </a:solidFill>
            </a:rPr>
            <a:t>Number of Transactions</a:t>
          </a:r>
          <a:endParaRPr lang="en-GB" sz="1700" b="1">
            <a:solidFill>
              <a:srgbClr val="002060"/>
            </a:solidFill>
          </a:endParaRPr>
        </a:p>
      </xdr:txBody>
    </xdr:sp>
    <xdr:clientData/>
  </xdr:twoCellAnchor>
  <xdr:twoCellAnchor>
    <xdr:from>
      <xdr:col>13</xdr:col>
      <xdr:colOff>352425</xdr:colOff>
      <xdr:row>4</xdr:row>
      <xdr:rowOff>76200</xdr:rowOff>
    </xdr:from>
    <xdr:to>
      <xdr:col>15</xdr:col>
      <xdr:colOff>161925</xdr:colOff>
      <xdr:row>7</xdr:row>
      <xdr:rowOff>57150</xdr:rowOff>
    </xdr:to>
    <xdr:sp macro="" textlink="'Support sheet'!C25">
      <xdr:nvSpPr>
        <xdr:cNvPr id="30" name="pole tekstowe 29"/>
        <xdr:cNvSpPr txBox="1"/>
      </xdr:nvSpPr>
      <xdr:spPr>
        <a:xfrm>
          <a:off x="10153650" y="876300"/>
          <a:ext cx="10287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AD06E8-6826-499F-A86E-19E3F5BE3905}" type="TxLink">
            <a:rPr lang="en-US" sz="28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1522</a:t>
          </a:fld>
          <a:endParaRPr lang="en-GB" sz="6000" b="1">
            <a:solidFill>
              <a:srgbClr val="00206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0.19495</cdr:x>
      <cdr:y>0.45575</cdr:y>
    </cdr:from>
    <cdr:to>
      <cdr:x>0.38073</cdr:x>
      <cdr:y>0.67257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809624" y="981075"/>
          <a:ext cx="7715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0.1766</cdr:x>
      <cdr:y>0.48763</cdr:y>
    </cdr:from>
    <cdr:to>
      <cdr:x>0.3945</cdr:x>
      <cdr:y>0.66796</cdr:y>
    </cdr:to>
    <cdr:sp macro="" textlink="'Support sheet'!$D$14">
      <cdr:nvSpPr>
        <cdr:cNvPr id="4" name="pole tekstowe 3"/>
        <cdr:cNvSpPr txBox="1"/>
      </cdr:nvSpPr>
      <cdr:spPr>
        <a:xfrm xmlns:a="http://schemas.openxmlformats.org/drawingml/2006/main">
          <a:off x="733420" y="1314449"/>
          <a:ext cx="904880" cy="486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fld id="{08AE7965-40E2-4C9D-939E-22962FFDAD76}" type="TxLink">
            <a:rPr lang="en-US" sz="2000" b="1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5155</a:t>
          </a:fld>
          <a:endParaRPr lang="pl-PL" sz="3200" b="1">
            <a:solidFill>
              <a:srgbClr val="002060"/>
            </a:solidFill>
          </a:endParaRPr>
        </a:p>
      </cdr:txBody>
    </cdr:sp>
  </cdr:relSizeAnchor>
</c:userShape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Komputer" refreshedDate="45098.42707002315" backgroundQuery="1" createdVersion="5" refreshedVersion="5" minRefreshableVersion="3" recordCount="0" supportSubquery="1" supportAdvancedDrill="1">
  <cacheSource type="external" connectionId="1"/>
  <cacheFields count="1">
    <cacheField name="[Measures].[Liczba wartości odrębnych Product]" caption="Liczba wartości odrębnych Product" numFmtId="0" hierarchy="18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Komputer" refreshedDate="45098.427070833335" backgroundQuery="1" createdVersion="5" refreshedVersion="5" minRefreshableVersion="3" recordCount="0" supportSubquery="1" supportAdvancedDrill="1">
  <cacheSource type="external" connectionId="1"/>
  <cacheFields count="1">
    <cacheField name="[Measures].[Liczba Sales ID]" caption="Liczba Sales ID" numFmtId="0" hierarchy="24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Komputer" refreshedDate="45098.427071296297" backgroundQuery="1" createdVersion="5" refreshedVersion="5" minRefreshableVersion="3" recordCount="0" supportSubquery="1" supportAdvancedDrill="1">
  <cacheSource type="external" connectionId="1"/>
  <cacheFields count="1">
    <cacheField name="[Measures].[Liczba wartości odrębnych Customer Name]" caption="Liczba wartości odrębnych Customer Name" numFmtId="0" hierarchy="20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Komputer" refreshedDate="45098.42707233796" backgroundQuery="1" createdVersion="5" refreshedVersion="5" minRefreshableVersion="3" recordCount="0" supportSubquery="1" supportAdvancedDrill="1">
  <cacheSource type="external" connectionId="1"/>
  <cacheFields count="1">
    <cacheField name="[Measures].[Liczba wartości odrębnych Stores]" caption="Liczba wartości odrębnych Stores" numFmtId="0" hierarchy="22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Komputer" refreshedDate="45098.427073032406" backgroundQuery="1" createdVersion="5" refreshedVersion="5" minRefreshableVersion="3" recordCount="0" supportSubquery="1" supportAdvancedDrill="1">
  <cacheSource type="external" connectionId="1"/>
  <cacheFields count="1">
    <cacheField name="[Measures].[Suma Qty]" caption="Suma Qty" numFmtId="0" hierarchy="23" level="32767"/>
  </cacheFields>
  <cacheHierarchies count="28">
    <cacheHierarchy uniqueName="[Table4].[Sales ID]" caption="Sales ID" attribute="1" defaultMemberUniqueName="[Table4].[Sales ID].[All]" allUniqueName="[Table4].[Sales ID].[All]" dimensionUniqueName="[Table4]" displayFolder="" count="0" memberValueDatatype="130" unbalanced="0"/>
    <cacheHierarchy uniqueName="[Table4].[Sales Date]" caption="Sales Date" attribute="1" time="1" defaultMemberUniqueName="[Table4].[Sales Date].[All]" allUniqueName="[Table4].[Sales Date].[All]" dimensionUniqueName="[Table4]" displayFolder="" count="0" memberValueDatatype="7" unbalanced="0"/>
    <cacheHierarchy uniqueName="[Table4].[Customer Name]" caption="Customer Name" attribute="1" defaultMemberUniqueName="[Table4].[Customer Name].[All]" allUniqueName="[Table4].[Customer Name].[All]" dimensionUniqueName="[Table4]" displayFolder="" count="0" memberValueDatatype="130" unbalanced="0"/>
    <cacheHierarchy uniqueName="[Table4].[Gender]" caption="Gender" attribute="1" defaultMemberUniqueName="[Table4].[Gender].[All]" allUniqueName="[Table4].[Gender].[All]" dimensionUniqueName="[Table4]" displayFolder="" count="0" memberValueDatatype="130" unbalanced="0"/>
    <cacheHierarchy uniqueName="[Table4].[Stores]" caption="Stores" attribute="1" defaultMemberUniqueName="[Table4].[Stores].[All]" allUniqueName="[Table4].[Stores].[All]" dimensionUniqueName="[Table4]" displayFolder="" count="0" memberValueDatatype="130" unbalanced="0"/>
    <cacheHierarchy uniqueName="[Table4].[Sales Reps]" caption="Sales Reps" attribute="1" defaultMemberUniqueName="[Table4].[Sales Reps].[All]" allUniqueName="[Table4].[Sales Reps].[All]" dimensionUniqueName="[Table4]" displayFolder="" count="0" memberValueDatatype="130" unbalanced="0"/>
    <cacheHierarchy uniqueName="[Table4].[Product]" caption="Product" attribute="1" defaultMemberUniqueName="[Table4].[Product].[All]" allUniqueName="[Table4].[Product].[All]" dimensionUniqueName="[Table4]" displayFolder="" count="0" memberValueDatatype="130" unbalanced="0"/>
    <cacheHierarchy uniqueName="[Table4].[Category]" caption="Category" attribute="1" defaultMemberUniqueName="[Table4].[Category].[All]" allUniqueName="[Table4].[Category].[All]" dimensionUniqueName="[Table4]" displayFolder="" count="0" memberValueDatatype="130" unbalanced="0"/>
    <cacheHierarchy uniqueName="[Table4].[Qty]" caption="Qty" attribute="1" defaultMemberUniqueName="[Table4].[Qty].[All]" allUniqueName="[Table4].[Qty].[All]" dimensionUniqueName="[Table4]" displayFolder="" count="0" memberValueDatatype="20" unbalanced="0"/>
    <cacheHierarchy uniqueName="[Table4].[Trans.Types]" caption="Trans.Types" attribute="1" defaultMemberUniqueName="[Table4].[Trans.Types].[All]" allUniqueName="[Table4].[Trans.Types].[All]" dimensionUniqueName="[Table4]" displayFolder="" count="0" memberValueDatatype="130" unbalanced="0"/>
    <cacheHierarchy uniqueName="[Table4].[Price]" caption="Price" attribute="1" defaultMemberUniqueName="[Table4].[Price].[All]" allUniqueName="[Table4].[Price].[All]" dimensionUniqueName="[Table4]" displayFolder="" count="0" memberValueDatatype="5" unbalanced="0"/>
    <cacheHierarchy uniqueName="[Table4].[Cost]" caption="Cost" attribute="1" defaultMemberUniqueName="[Table4].[Cost].[All]" allUniqueName="[Table4].[Cost].[All]" dimensionUniqueName="[Table4]" displayFolder="" count="0" memberValueDatatype="20" unbalanced="0"/>
    <cacheHierarchy uniqueName="[Table4].[Total Sales]" caption="Total Sales" attribute="1" defaultMemberUniqueName="[Table4].[Total Sales].[All]" allUniqueName="[Table4].[Total Sales].[All]" dimensionUniqueName="[Table4]" displayFolder="" count="0" memberValueDatatype="5" unbalanced="0"/>
    <cacheHierarchy uniqueName="[Table4].[COGS]" caption="COGS" attribute="1" defaultMemberUniqueName="[Table4].[COGS].[All]" allUniqueName="[Table4].[COGS].[All]" dimensionUniqueName="[Table4]" displayFolder="" count="0" memberValueDatatype="20" unbalanced="0"/>
    <cacheHierarchy uniqueName="[Table4].[Gross Profit]" caption="Gross Profit" attribute="1" defaultMemberUniqueName="[Table4].[Gross Profit].[All]" allUniqueName="[Table4].[Gross Profit].[All]" dimensionUniqueName="[Table4]" displayFolder="" count="0" memberValueDatatype="5" unbalanced="0"/>
    <cacheHierarchy uniqueName="[Table4].[Month]" caption="Month" attribute="1" defaultMemberUniqueName="[Table4].[Month].[All]" allUniqueName="[Table4].[Month].[All]" dimensionUniqueName="[Table4]" displayFolder="" count="0" memberValueDatatype="20" unbalanced="0"/>
    <cacheHierarchy uniqueName="[Table4].[Month Name]" caption="Month Name" attribute="1" defaultMemberUniqueName="[Table4].[Month Name].[All]" allUniqueName="[Table4].[Month Name].[All]" dimensionUniqueName="[Table4]" displayFolder="" count="0" memberValueDatatype="130" unbalanced="0"/>
    <cacheHierarchy uniqueName="[Measures].[Liczba Product]" caption="Liczba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Product]" caption="Liczba wartości odrębnych Product" measure="1" displayFolder="" measureGroup="Table4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Customer Name]" caption="Liczba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wartości odrębnych Customer Name]" caption="Liczba wartości odrębnych Customer Name" measure="1" displayFolder="" measureGroup="Table4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Liczba Stores]" caption="Liczba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artości odrębnych Stores]" caption="Liczba wartości odrębnych Stores" measure="1" displayFolder="" measureGroup="Table4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Qty]" caption="Suma Qty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Liczba Sales ID]" caption="Liczba Sales ID" measure="1" displayFolder="" measureGroup="Table4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Liczba Sales Date]" caption="Liczba Sales Date" measure="1" displayFolder="" measureGroup="Table4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Table4]" caption="__XL_Count Table4" measure="1" displayFolder="" measureGroup="Table4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4" uniqueName="[Table4]" caption="Table4"/>
  </dimensions>
  <measureGroups count="1">
    <measureGroup name="Table4" caption="Table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Komputer" refreshedDate="45109.348621874997" missingItemsLimit="0" createdVersion="5" refreshedVersion="5" minRefreshableVersion="3" recordCount="1522">
  <cacheSource type="worksheet">
    <worksheetSource name="Table4"/>
  </cacheSource>
  <cacheFields count="18">
    <cacheField name="Sales ID" numFmtId="0">
      <sharedItems/>
    </cacheField>
    <cacheField name="Sales Date" numFmtId="14">
      <sharedItems containsSemiMixedTypes="0" containsNonDate="0" containsDate="1" containsString="0" minDate="2023-01-01T00:00:00" maxDate="2023-05-01T00:00:00"/>
    </cacheField>
    <cacheField name="Customer Name" numFmtId="0">
      <sharedItems/>
    </cacheField>
    <cacheField name="Gender" numFmtId="0">
      <sharedItems count="2">
        <s v="Male"/>
        <s v="Female"/>
      </sharedItems>
    </cacheField>
    <cacheField name="Stores" numFmtId="0">
      <sharedItems count="4">
        <s v="Holbrook"/>
        <s v="Freeport"/>
        <s v="Garden City"/>
        <s v="Harrison"/>
      </sharedItems>
    </cacheField>
    <cacheField name="Sales Reps" numFmtId="0">
      <sharedItems count="4">
        <s v="Peter Pan"/>
        <s v="Farida Ibrahim"/>
        <s v="Felex Ada"/>
        <s v="Winner Sanda"/>
      </sharedItems>
    </cacheField>
    <cacheField name="Product" numFmtId="0">
      <sharedItems count="19">
        <s v="Military Boots Women"/>
        <s v="Leather Hand Bag White"/>
        <s v="Brogues"/>
        <s v="Wellington Boots"/>
        <s v="Heels"/>
        <s v="Court Shoes"/>
        <s v="Shoe Bag"/>
        <s v="Flip Flops"/>
        <s v="Calf Boots Men"/>
        <s v="Leather Hand Bag Black"/>
        <s v="Football Boots Women"/>
        <s v="Trainers Men"/>
        <s v="Mules"/>
        <s v="Gladiator sandals"/>
        <s v="Bag Pack"/>
        <s v="Canvas Shoes"/>
        <s v="Trainers Women"/>
        <s v="Loafers"/>
        <s v="Football Boots Men"/>
      </sharedItems>
    </cacheField>
    <cacheField name="Category" numFmtId="0">
      <sharedItems count="4">
        <s v="Women Shoes"/>
        <s v="Female Bag"/>
        <s v="Men Shoes"/>
        <s v="Male Bags"/>
      </sharedItems>
    </cacheField>
    <cacheField name="Qty" numFmtId="0">
      <sharedItems containsSemiMixedTypes="0" containsString="0" containsNumber="1" containsInteger="1" minValue="1" maxValue="2000"/>
    </cacheField>
    <cacheField name="Trans.Types" numFmtId="0">
      <sharedItems count="2">
        <s v="Sales"/>
        <s v="Returned"/>
      </sharedItems>
    </cacheField>
    <cacheField name="Price" numFmtId="0">
      <sharedItems containsSemiMixedTypes="0" containsString="0" containsNumber="1" minValue="25" maxValue="44000"/>
    </cacheField>
    <cacheField name="Cost" numFmtId="0">
      <sharedItems containsSemiMixedTypes="0" containsString="0" containsNumber="1" containsInteger="1" minValue="20" maxValue="40000"/>
    </cacheField>
    <cacheField name="Total Sales" numFmtId="0">
      <sharedItems containsSemiMixedTypes="0" containsString="0" containsNumber="1" minValue="25" maxValue="26000000"/>
    </cacheField>
    <cacheField name="COGS" numFmtId="0">
      <sharedItems containsSemiMixedTypes="0" containsString="0" containsNumber="1" containsInteger="1" minValue="20" maxValue="24000000"/>
    </cacheField>
    <cacheField name="Gross Profit" numFmtId="0">
      <sharedItems containsSemiMixedTypes="0" containsString="0" containsNumber="1" minValue="-3300" maxValue="2000000"/>
    </cacheField>
    <cacheField name="Month" numFmtId="0">
      <sharedItems containsSemiMixedTypes="0" containsString="0" containsNumber="1" containsInteger="1" minValue="1" maxValue="4"/>
    </cacheField>
    <cacheField name="Month Name" numFmtId="0">
      <sharedItems count="4">
        <s v="Jan"/>
        <s v="Feb"/>
        <s v="Mar"/>
        <s v="Apr"/>
      </sharedItems>
    </cacheField>
    <cacheField name="Margin" numFmtId="0" formula="'Gross Profit'/'Total Sales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2">
  <r>
    <s v="ID1"/>
    <d v="2023-01-01T00:00:00"/>
    <s v="Lavonna Y Gebr"/>
    <x v="0"/>
    <x v="0"/>
    <x v="0"/>
    <x v="0"/>
    <x v="0"/>
    <n v="1"/>
    <x v="0"/>
    <n v="2250"/>
    <n v="2200"/>
    <n v="2250"/>
    <n v="2200"/>
    <n v="50"/>
    <n v="1"/>
    <x v="0"/>
  </r>
  <r>
    <s v="ID2"/>
    <d v="2023-01-01T00:00:00"/>
    <s v="Malcom L Meirter"/>
    <x v="1"/>
    <x v="1"/>
    <x v="1"/>
    <x v="1"/>
    <x v="1"/>
    <n v="2"/>
    <x v="0"/>
    <n v="7700"/>
    <n v="7000"/>
    <n v="15400"/>
    <n v="14000"/>
    <n v="1400"/>
    <n v="1"/>
    <x v="0"/>
  </r>
  <r>
    <s v="ID3"/>
    <d v="2023-01-01T00:00:00"/>
    <s v="-"/>
    <x v="0"/>
    <x v="0"/>
    <x v="0"/>
    <x v="2"/>
    <x v="0"/>
    <n v="2"/>
    <x v="0"/>
    <n v="9950"/>
    <n v="9000"/>
    <n v="19900"/>
    <n v="18000"/>
    <n v="1900"/>
    <n v="1"/>
    <x v="0"/>
  </r>
  <r>
    <s v="ID4"/>
    <d v="2023-01-01T00:00:00"/>
    <s v="Toi F Starlard"/>
    <x v="0"/>
    <x v="0"/>
    <x v="0"/>
    <x v="3"/>
    <x v="0"/>
    <n v="2"/>
    <x v="0"/>
    <n v="22000"/>
    <n v="20000"/>
    <n v="44000"/>
    <n v="40000"/>
    <n v="4000"/>
    <n v="1"/>
    <x v="0"/>
  </r>
  <r>
    <s v="ID5"/>
    <d v="2023-01-01T00:00:00"/>
    <s v="Evon Q Lawron"/>
    <x v="0"/>
    <x v="1"/>
    <x v="1"/>
    <x v="4"/>
    <x v="0"/>
    <n v="1"/>
    <x v="0"/>
    <n v="22000"/>
    <n v="20000"/>
    <n v="22000"/>
    <n v="20000"/>
    <n v="2000"/>
    <n v="1"/>
    <x v="0"/>
  </r>
  <r>
    <s v="ID6"/>
    <d v="2023-01-01T00:00:00"/>
    <s v="William B Mcnrrney"/>
    <x v="0"/>
    <x v="1"/>
    <x v="1"/>
    <x v="3"/>
    <x v="0"/>
    <n v="2"/>
    <x v="0"/>
    <n v="6700"/>
    <n v="5001"/>
    <n v="13400"/>
    <n v="10002"/>
    <n v="3398"/>
    <n v="1"/>
    <x v="0"/>
  </r>
  <r>
    <s v="ID7"/>
    <d v="2023-01-01T00:00:00"/>
    <s v="Letha L Aper"/>
    <x v="0"/>
    <x v="1"/>
    <x v="1"/>
    <x v="2"/>
    <x v="1"/>
    <n v="100"/>
    <x v="0"/>
    <n v="6700"/>
    <n v="5000"/>
    <n v="670000"/>
    <n v="500000"/>
    <n v="170000"/>
    <n v="1"/>
    <x v="0"/>
  </r>
  <r>
    <s v="ID8"/>
    <d v="2023-01-01T00:00:00"/>
    <s v="Lindy M Reer"/>
    <x v="0"/>
    <x v="2"/>
    <x v="2"/>
    <x v="5"/>
    <x v="0"/>
    <n v="2"/>
    <x v="0"/>
    <n v="19800"/>
    <n v="18000"/>
    <n v="39600"/>
    <n v="36000"/>
    <n v="3600"/>
    <n v="1"/>
    <x v="0"/>
  </r>
  <r>
    <s v="ID9"/>
    <d v="2023-01-01T00:00:00"/>
    <s v="Chung N Dilreck"/>
    <x v="0"/>
    <x v="3"/>
    <x v="3"/>
    <x v="2"/>
    <x v="1"/>
    <n v="3"/>
    <x v="0"/>
    <n v="13200.000000000002"/>
    <n v="12000"/>
    <n v="39600.000000000007"/>
    <n v="36000"/>
    <n v="3600.0000000000073"/>
    <n v="1"/>
    <x v="0"/>
  </r>
  <r>
    <s v="ID10"/>
    <d v="2023-01-01T00:00:00"/>
    <s v="Gilbert Y Alcrla"/>
    <x v="0"/>
    <x v="2"/>
    <x v="2"/>
    <x v="0"/>
    <x v="0"/>
    <n v="11"/>
    <x v="0"/>
    <n v="6700"/>
    <n v="5000"/>
    <n v="73700"/>
    <n v="55000"/>
    <n v="18700"/>
    <n v="1"/>
    <x v="0"/>
  </r>
  <r>
    <s v="ID11"/>
    <d v="2023-01-01T00:00:00"/>
    <s v="Lillie W Wairscott"/>
    <x v="0"/>
    <x v="3"/>
    <x v="3"/>
    <x v="2"/>
    <x v="1"/>
    <n v="2"/>
    <x v="0"/>
    <n v="9950"/>
    <n v="9000"/>
    <n v="19900"/>
    <n v="18000"/>
    <n v="1900"/>
    <n v="1"/>
    <x v="0"/>
  </r>
  <r>
    <s v="ID12"/>
    <d v="2023-01-01T00:00:00"/>
    <s v="Amee H Corrray"/>
    <x v="0"/>
    <x v="2"/>
    <x v="2"/>
    <x v="5"/>
    <x v="2"/>
    <n v="1"/>
    <x v="0"/>
    <n v="1600"/>
    <n v="1590"/>
    <n v="1600"/>
    <n v="1590"/>
    <n v="10"/>
    <n v="1"/>
    <x v="0"/>
  </r>
  <r>
    <s v="ID13"/>
    <d v="2023-01-01T00:00:00"/>
    <s v="Leisa S Geary"/>
    <x v="0"/>
    <x v="3"/>
    <x v="3"/>
    <x v="2"/>
    <x v="0"/>
    <n v="2"/>
    <x v="0"/>
    <n v="7700"/>
    <n v="7000"/>
    <n v="15400"/>
    <n v="14000"/>
    <n v="1400"/>
    <n v="1"/>
    <x v="0"/>
  </r>
  <r>
    <s v="ID14"/>
    <d v="2023-01-01T00:00:00"/>
    <s v="Ivory B Teerarden"/>
    <x v="0"/>
    <x v="1"/>
    <x v="1"/>
    <x v="5"/>
    <x v="0"/>
    <n v="2"/>
    <x v="0"/>
    <n v="600"/>
    <n v="450"/>
    <n v="1200"/>
    <n v="900"/>
    <n v="300"/>
    <n v="1"/>
    <x v="0"/>
  </r>
  <r>
    <s v="ID15"/>
    <d v="2023-01-01T00:00:00"/>
    <s v="Erich F Shurtz"/>
    <x v="0"/>
    <x v="3"/>
    <x v="3"/>
    <x v="2"/>
    <x v="0"/>
    <n v="1"/>
    <x v="0"/>
    <n v="50"/>
    <n v="45"/>
    <n v="50"/>
    <n v="45"/>
    <n v="5"/>
    <n v="1"/>
    <x v="0"/>
  </r>
  <r>
    <s v="ID16"/>
    <d v="2023-01-01T00:00:00"/>
    <s v="Blaine C Pinr"/>
    <x v="0"/>
    <x v="0"/>
    <x v="0"/>
    <x v="0"/>
    <x v="1"/>
    <n v="1"/>
    <x v="0"/>
    <n v="11000"/>
    <n v="10000"/>
    <n v="11000"/>
    <n v="10000"/>
    <n v="1000"/>
    <n v="1"/>
    <x v="0"/>
  </r>
  <r>
    <s v="ID17"/>
    <d v="2023-01-02T00:00:00"/>
    <s v="Stacey D Seare"/>
    <x v="0"/>
    <x v="1"/>
    <x v="1"/>
    <x v="5"/>
    <x v="0"/>
    <n v="1"/>
    <x v="0"/>
    <n v="100"/>
    <n v="90"/>
    <n v="100"/>
    <n v="90"/>
    <n v="10"/>
    <n v="1"/>
    <x v="0"/>
  </r>
  <r>
    <s v="ID18"/>
    <d v="2023-01-02T00:00:00"/>
    <s v="Holli G Ethridge"/>
    <x v="0"/>
    <x v="0"/>
    <x v="0"/>
    <x v="0"/>
    <x v="0"/>
    <n v="4"/>
    <x v="0"/>
    <n v="11000"/>
    <n v="10000"/>
    <n v="44000"/>
    <n v="40000"/>
    <n v="4000"/>
    <n v="1"/>
    <x v="0"/>
  </r>
  <r>
    <s v="ID19"/>
    <d v="2023-01-02T00:00:00"/>
    <s v="Hosea B Micrelson"/>
    <x v="0"/>
    <x v="1"/>
    <x v="1"/>
    <x v="6"/>
    <x v="1"/>
    <n v="2"/>
    <x v="0"/>
    <n v="7700"/>
    <n v="7000"/>
    <n v="15400"/>
    <n v="14000"/>
    <n v="1400"/>
    <n v="1"/>
    <x v="0"/>
  </r>
  <r>
    <s v="ID20"/>
    <d v="2023-01-02T00:00:00"/>
    <s v="Tristan L Cocrrell"/>
    <x v="1"/>
    <x v="1"/>
    <x v="1"/>
    <x v="7"/>
    <x v="0"/>
    <n v="2"/>
    <x v="0"/>
    <n v="7700"/>
    <n v="7000"/>
    <n v="15400"/>
    <n v="14000"/>
    <n v="1400"/>
    <n v="1"/>
    <x v="0"/>
  </r>
  <r>
    <s v="ID21"/>
    <d v="2023-01-02T00:00:00"/>
    <s v="Jerlene P Dunrigan"/>
    <x v="0"/>
    <x v="1"/>
    <x v="1"/>
    <x v="8"/>
    <x v="2"/>
    <n v="1"/>
    <x v="1"/>
    <n v="11000"/>
    <n v="10000"/>
    <n v="11000"/>
    <n v="10000"/>
    <n v="1000"/>
    <n v="1"/>
    <x v="0"/>
  </r>
  <r>
    <s v="ID22"/>
    <d v="2023-01-02T00:00:00"/>
    <s v="Logan D Berryman"/>
    <x v="0"/>
    <x v="0"/>
    <x v="0"/>
    <x v="3"/>
    <x v="0"/>
    <n v="1"/>
    <x v="0"/>
    <n v="6700"/>
    <n v="5002"/>
    <n v="6700"/>
    <n v="5002"/>
    <n v="1698"/>
    <n v="1"/>
    <x v="0"/>
  </r>
  <r>
    <s v="ID23"/>
    <d v="2023-01-02T00:00:00"/>
    <s v="Nannie Z Seeran"/>
    <x v="0"/>
    <x v="2"/>
    <x v="2"/>
    <x v="0"/>
    <x v="0"/>
    <n v="100"/>
    <x v="0"/>
    <n v="6700"/>
    <n v="5000"/>
    <n v="670000"/>
    <n v="500000"/>
    <n v="170000"/>
    <n v="1"/>
    <x v="0"/>
  </r>
  <r>
    <s v="ID24"/>
    <d v="2023-01-02T00:00:00"/>
    <s v="Dewayne X Grorm"/>
    <x v="0"/>
    <x v="3"/>
    <x v="3"/>
    <x v="2"/>
    <x v="1"/>
    <n v="2"/>
    <x v="0"/>
    <n v="9950"/>
    <n v="9000"/>
    <n v="19900"/>
    <n v="18000"/>
    <n v="1900"/>
    <n v="1"/>
    <x v="0"/>
  </r>
  <r>
    <s v="ID25"/>
    <d v="2023-01-02T00:00:00"/>
    <s v="Fransisca J Bierer"/>
    <x v="1"/>
    <x v="0"/>
    <x v="0"/>
    <x v="0"/>
    <x v="0"/>
    <n v="2"/>
    <x v="0"/>
    <n v="22000"/>
    <n v="20000"/>
    <n v="44000"/>
    <n v="40000"/>
    <n v="4000"/>
    <n v="1"/>
    <x v="0"/>
  </r>
  <r>
    <s v="ID26"/>
    <d v="2023-01-02T00:00:00"/>
    <s v="Tad Z Rioras"/>
    <x v="1"/>
    <x v="3"/>
    <x v="3"/>
    <x v="5"/>
    <x v="0"/>
    <n v="11"/>
    <x v="0"/>
    <n v="6700"/>
    <n v="5000"/>
    <n v="73700"/>
    <n v="55000"/>
    <n v="18700"/>
    <n v="1"/>
    <x v="0"/>
  </r>
  <r>
    <s v="ID27"/>
    <d v="2023-01-02T00:00:00"/>
    <s v="Mary K Enrrquez"/>
    <x v="0"/>
    <x v="0"/>
    <x v="0"/>
    <x v="0"/>
    <x v="0"/>
    <n v="2"/>
    <x v="0"/>
    <n v="7700"/>
    <n v="7000"/>
    <n v="15400"/>
    <n v="14000"/>
    <n v="1400"/>
    <n v="1"/>
    <x v="0"/>
  </r>
  <r>
    <s v="ID28"/>
    <d v="2023-01-02T00:00:00"/>
    <s v="Lelia D Tayror"/>
    <x v="0"/>
    <x v="3"/>
    <x v="3"/>
    <x v="2"/>
    <x v="0"/>
    <n v="1"/>
    <x v="0"/>
    <n v="50"/>
    <n v="45"/>
    <n v="50"/>
    <n v="45"/>
    <n v="5"/>
    <n v="1"/>
    <x v="0"/>
  </r>
  <r>
    <s v="ID29"/>
    <d v="2023-01-02T00:00:00"/>
    <s v="Darnell Q Mckrever"/>
    <x v="0"/>
    <x v="0"/>
    <x v="0"/>
    <x v="0"/>
    <x v="1"/>
    <n v="1"/>
    <x v="0"/>
    <n v="11000"/>
    <n v="10000"/>
    <n v="11000"/>
    <n v="10000"/>
    <n v="1000"/>
    <n v="1"/>
    <x v="0"/>
  </r>
  <r>
    <s v="ID30"/>
    <d v="2023-01-02T00:00:00"/>
    <s v="Houston B Sturkey"/>
    <x v="0"/>
    <x v="1"/>
    <x v="1"/>
    <x v="2"/>
    <x v="0"/>
    <n v="2"/>
    <x v="0"/>
    <n v="170"/>
    <n v="150"/>
    <n v="340"/>
    <n v="300"/>
    <n v="40"/>
    <n v="1"/>
    <x v="0"/>
  </r>
  <r>
    <s v="ID31"/>
    <d v="2023-01-02T00:00:00"/>
    <s v="Edwardo X Goor"/>
    <x v="0"/>
    <x v="0"/>
    <x v="0"/>
    <x v="0"/>
    <x v="0"/>
    <n v="2"/>
    <x v="0"/>
    <n v="600"/>
    <n v="450"/>
    <n v="1200"/>
    <n v="900"/>
    <n v="300"/>
    <n v="1"/>
    <x v="0"/>
  </r>
  <r>
    <s v="ID32"/>
    <d v="2023-01-02T00:00:00"/>
    <s v="Antoine Y Hodrins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33"/>
    <d v="2023-01-03T00:00:00"/>
    <s v="Landon A Kerroot"/>
    <x v="0"/>
    <x v="0"/>
    <x v="0"/>
    <x v="2"/>
    <x v="0"/>
    <n v="2"/>
    <x v="0"/>
    <n v="100"/>
    <n v="80"/>
    <n v="200"/>
    <n v="160"/>
    <n v="40"/>
    <n v="1"/>
    <x v="0"/>
  </r>
  <r>
    <s v="ID34"/>
    <d v="2023-01-03T00:00:00"/>
    <s v="Cole N Polrng"/>
    <x v="0"/>
    <x v="1"/>
    <x v="1"/>
    <x v="3"/>
    <x v="0"/>
    <n v="1"/>
    <x v="0"/>
    <n v="13200.000000000002"/>
    <n v="12000"/>
    <n v="13200.000000000002"/>
    <n v="12000"/>
    <n v="1200.0000000000018"/>
    <n v="1"/>
    <x v="0"/>
  </r>
  <r>
    <s v="ID35"/>
    <d v="2023-01-03T00:00:00"/>
    <s v="Carly L Sirranni"/>
    <x v="0"/>
    <x v="1"/>
    <x v="1"/>
    <x v="4"/>
    <x v="0"/>
    <n v="4"/>
    <x v="0"/>
    <n v="11000"/>
    <n v="10000"/>
    <n v="44000"/>
    <n v="40000"/>
    <n v="4000"/>
    <n v="1"/>
    <x v="0"/>
  </r>
  <r>
    <s v="ID36"/>
    <d v="2023-01-03T00:00:00"/>
    <s v="Towanda H Matron"/>
    <x v="0"/>
    <x v="0"/>
    <x v="0"/>
    <x v="9"/>
    <x v="1"/>
    <n v="3"/>
    <x v="0"/>
    <n v="22000"/>
    <n v="20000"/>
    <n v="66000"/>
    <n v="60000"/>
    <n v="6000"/>
    <n v="1"/>
    <x v="0"/>
  </r>
  <r>
    <s v="ID37"/>
    <d v="2023-01-03T00:00:00"/>
    <s v="Bobbie X Schrenrock"/>
    <x v="0"/>
    <x v="2"/>
    <x v="2"/>
    <x v="10"/>
    <x v="0"/>
    <n v="1"/>
    <x v="0"/>
    <n v="8500"/>
    <n v="7600"/>
    <n v="8500"/>
    <n v="7600"/>
    <n v="900"/>
    <n v="1"/>
    <x v="0"/>
  </r>
  <r>
    <s v="ID38"/>
    <d v="2023-01-03T00:00:00"/>
    <s v="-"/>
    <x v="1"/>
    <x v="1"/>
    <x v="1"/>
    <x v="3"/>
    <x v="2"/>
    <n v="1"/>
    <x v="0"/>
    <n v="6700"/>
    <n v="5000"/>
    <n v="6700"/>
    <n v="5000"/>
    <n v="1700"/>
    <n v="1"/>
    <x v="0"/>
  </r>
  <r>
    <s v="ID39"/>
    <d v="2023-01-03T00:00:00"/>
    <s v="Reynalda M Milrwood"/>
    <x v="1"/>
    <x v="3"/>
    <x v="3"/>
    <x v="5"/>
    <x v="0"/>
    <n v="100"/>
    <x v="0"/>
    <n v="6700"/>
    <n v="5000"/>
    <n v="670000"/>
    <n v="500000"/>
    <n v="170000"/>
    <n v="1"/>
    <x v="0"/>
  </r>
  <r>
    <s v="ID40"/>
    <d v="2023-01-03T00:00:00"/>
    <s v="Elenora V Halrey"/>
    <x v="0"/>
    <x v="0"/>
    <x v="0"/>
    <x v="0"/>
    <x v="0"/>
    <n v="2"/>
    <x v="0"/>
    <n v="7700"/>
    <n v="7000"/>
    <n v="15400"/>
    <n v="14000"/>
    <n v="1400"/>
    <n v="1"/>
    <x v="0"/>
  </r>
  <r>
    <s v="ID41"/>
    <d v="2023-01-03T00:00:00"/>
    <s v="Hiram C Dorr"/>
    <x v="1"/>
    <x v="1"/>
    <x v="1"/>
    <x v="5"/>
    <x v="0"/>
    <n v="2"/>
    <x v="0"/>
    <n v="7700"/>
    <n v="7000"/>
    <n v="15400"/>
    <n v="14000"/>
    <n v="1400"/>
    <n v="1"/>
    <x v="0"/>
  </r>
  <r>
    <s v="ID42"/>
    <d v="2023-01-03T00:00:00"/>
    <s v="Tuan X Garrock"/>
    <x v="0"/>
    <x v="0"/>
    <x v="0"/>
    <x v="2"/>
    <x v="2"/>
    <n v="11"/>
    <x v="0"/>
    <n v="6700"/>
    <n v="5000"/>
    <n v="73700"/>
    <n v="55000"/>
    <n v="18700"/>
    <n v="1"/>
    <x v="0"/>
  </r>
  <r>
    <s v="ID43"/>
    <d v="2023-01-03T00:00:00"/>
    <s v="Fiona Y Negrin"/>
    <x v="0"/>
    <x v="1"/>
    <x v="1"/>
    <x v="5"/>
    <x v="2"/>
    <n v="4"/>
    <x v="0"/>
    <n v="11000"/>
    <n v="10000"/>
    <n v="44000"/>
    <n v="40000"/>
    <n v="4000"/>
    <n v="1"/>
    <x v="0"/>
  </r>
  <r>
    <s v="ID44"/>
    <d v="2023-01-03T00:00:00"/>
    <s v="Soila G Dairre"/>
    <x v="0"/>
    <x v="0"/>
    <x v="0"/>
    <x v="0"/>
    <x v="0"/>
    <n v="2"/>
    <x v="0"/>
    <n v="600"/>
    <n v="450"/>
    <n v="1200"/>
    <n v="900"/>
    <n v="300"/>
    <n v="1"/>
    <x v="0"/>
  </r>
  <r>
    <s v="ID45"/>
    <d v="2023-01-03T00:00:00"/>
    <s v="Corinna A Towrer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46"/>
    <d v="2023-01-03T00:00:00"/>
    <s v="Abe E Betrencourt"/>
    <x v="0"/>
    <x v="1"/>
    <x v="1"/>
    <x v="0"/>
    <x v="1"/>
    <n v="1"/>
    <x v="0"/>
    <n v="25"/>
    <n v="20"/>
    <n v="25"/>
    <n v="20"/>
    <n v="5"/>
    <n v="1"/>
    <x v="0"/>
  </r>
  <r>
    <s v="ID47"/>
    <d v="2023-01-03T00:00:00"/>
    <s v="Kaycee N Ortrz"/>
    <x v="1"/>
    <x v="1"/>
    <x v="1"/>
    <x v="5"/>
    <x v="0"/>
    <n v="2"/>
    <x v="0"/>
    <n v="170"/>
    <n v="150"/>
    <n v="340"/>
    <n v="300"/>
    <n v="40"/>
    <n v="1"/>
    <x v="0"/>
  </r>
  <r>
    <s v="ID48"/>
    <d v="2023-01-03T00:00:00"/>
    <s v="Virgilio R Murr"/>
    <x v="0"/>
    <x v="1"/>
    <x v="1"/>
    <x v="2"/>
    <x v="1"/>
    <n v="2"/>
    <x v="0"/>
    <n v="9950"/>
    <n v="9000"/>
    <n v="19900"/>
    <n v="18000"/>
    <n v="1900"/>
    <n v="1"/>
    <x v="0"/>
  </r>
  <r>
    <s v="ID49"/>
    <d v="2023-01-04T00:00:00"/>
    <s v="Ward Z Kelr"/>
    <x v="1"/>
    <x v="1"/>
    <x v="1"/>
    <x v="6"/>
    <x v="1"/>
    <n v="2"/>
    <x v="0"/>
    <n v="2000"/>
    <n v="1850"/>
    <n v="4000"/>
    <n v="3700"/>
    <n v="300"/>
    <n v="1"/>
    <x v="0"/>
  </r>
  <r>
    <s v="ID50"/>
    <d v="2023-01-04T00:00:00"/>
    <s v="Ahmad V Lynre"/>
    <x v="0"/>
    <x v="0"/>
    <x v="0"/>
    <x v="7"/>
    <x v="0"/>
    <n v="2"/>
    <x v="0"/>
    <n v="9950"/>
    <n v="9000"/>
    <n v="19900"/>
    <n v="18000"/>
    <n v="1900"/>
    <n v="1"/>
    <x v="0"/>
  </r>
  <r>
    <s v="ID51"/>
    <d v="2023-01-04T00:00:00"/>
    <s v="Abram S Manrique"/>
    <x v="0"/>
    <x v="1"/>
    <x v="1"/>
    <x v="8"/>
    <x v="2"/>
    <n v="1"/>
    <x v="0"/>
    <n v="13200.000000000002"/>
    <n v="12000"/>
    <n v="13200.000000000002"/>
    <n v="12000"/>
    <n v="1200.0000000000018"/>
    <n v="1"/>
    <x v="0"/>
  </r>
  <r>
    <s v="ID52"/>
    <d v="2023-01-04T00:00:00"/>
    <s v="Leland C Fifreld"/>
    <x v="0"/>
    <x v="1"/>
    <x v="1"/>
    <x v="0"/>
    <x v="0"/>
    <n v="1"/>
    <x v="0"/>
    <n v="44000"/>
    <n v="40000"/>
    <n v="44000"/>
    <n v="40000"/>
    <n v="4000"/>
    <n v="1"/>
    <x v="0"/>
  </r>
  <r>
    <s v="ID53"/>
    <d v="2023-01-04T00:00:00"/>
    <s v="Mike A Wadrington"/>
    <x v="0"/>
    <x v="3"/>
    <x v="3"/>
    <x v="1"/>
    <x v="1"/>
    <n v="2"/>
    <x v="1"/>
    <n v="8500"/>
    <n v="7600"/>
    <n v="17000"/>
    <n v="15200"/>
    <n v="1800"/>
    <n v="1"/>
    <x v="0"/>
  </r>
  <r>
    <s v="ID54"/>
    <d v="2023-01-04T00:00:00"/>
    <s v="Tanner Y Holrenbeck"/>
    <x v="0"/>
    <x v="0"/>
    <x v="0"/>
    <x v="2"/>
    <x v="2"/>
    <n v="100"/>
    <x v="0"/>
    <n v="6700"/>
    <n v="5000"/>
    <n v="670000"/>
    <n v="500000"/>
    <n v="170000"/>
    <n v="1"/>
    <x v="0"/>
  </r>
  <r>
    <s v="ID55"/>
    <d v="2023-01-04T00:00:00"/>
    <s v="Rosette F Casrio"/>
    <x v="0"/>
    <x v="1"/>
    <x v="1"/>
    <x v="5"/>
    <x v="2"/>
    <n v="4"/>
    <x v="0"/>
    <n v="11000"/>
    <n v="10000"/>
    <n v="44000"/>
    <n v="40000"/>
    <n v="4000"/>
    <n v="1"/>
    <x v="0"/>
  </r>
  <r>
    <s v="ID56"/>
    <d v="2023-01-04T00:00:00"/>
    <s v="Dorene U Shrrock"/>
    <x v="1"/>
    <x v="1"/>
    <x v="1"/>
    <x v="2"/>
    <x v="2"/>
    <n v="3"/>
    <x v="0"/>
    <n v="22000"/>
    <n v="20000"/>
    <n v="66000"/>
    <n v="60000"/>
    <n v="6000"/>
    <n v="1"/>
    <x v="0"/>
  </r>
  <r>
    <s v="ID57"/>
    <d v="2023-01-04T00:00:00"/>
    <s v="Jennefer N Prarl"/>
    <x v="0"/>
    <x v="1"/>
    <x v="1"/>
    <x v="0"/>
    <x v="0"/>
    <n v="11"/>
    <x v="0"/>
    <n v="6700"/>
    <n v="5000"/>
    <n v="73700"/>
    <n v="55000"/>
    <n v="18700"/>
    <n v="1"/>
    <x v="0"/>
  </r>
  <r>
    <s v="ID58"/>
    <d v="2023-01-04T00:00:00"/>
    <s v="Geri H Jirrn"/>
    <x v="0"/>
    <x v="1"/>
    <x v="1"/>
    <x v="2"/>
    <x v="0"/>
    <n v="1"/>
    <x v="0"/>
    <n v="13200.000000000002"/>
    <n v="12000"/>
    <n v="13200.000000000002"/>
    <n v="12000"/>
    <n v="1200.0000000000018"/>
    <n v="1"/>
    <x v="0"/>
  </r>
  <r>
    <s v="ID59"/>
    <d v="2023-01-04T00:00:00"/>
    <s v="Al P Ricrarson"/>
    <x v="1"/>
    <x v="1"/>
    <x v="1"/>
    <x v="5"/>
    <x v="0"/>
    <n v="2"/>
    <x v="0"/>
    <n v="170"/>
    <n v="150"/>
    <n v="340"/>
    <n v="300"/>
    <n v="40"/>
    <n v="1"/>
    <x v="0"/>
  </r>
  <r>
    <s v="ID60"/>
    <d v="2023-01-04T00:00:00"/>
    <s v="Particia U Rimrer"/>
    <x v="0"/>
    <x v="1"/>
    <x v="1"/>
    <x v="2"/>
    <x v="1"/>
    <n v="2"/>
    <x v="0"/>
    <n v="9950"/>
    <n v="9000"/>
    <n v="19900"/>
    <n v="18000"/>
    <n v="1900"/>
    <n v="1"/>
    <x v="0"/>
  </r>
  <r>
    <s v="ID61"/>
    <d v="2023-01-04T00:00:00"/>
    <s v="Dagmar P Cosranzo"/>
    <x v="0"/>
    <x v="1"/>
    <x v="1"/>
    <x v="5"/>
    <x v="3"/>
    <n v="1"/>
    <x v="0"/>
    <n v="6700"/>
    <n v="5000"/>
    <n v="6700"/>
    <n v="5000"/>
    <n v="1700"/>
    <n v="1"/>
    <x v="0"/>
  </r>
  <r>
    <s v="ID62"/>
    <d v="2023-01-04T00:00:00"/>
    <s v="Era Q Zazreta"/>
    <x v="0"/>
    <x v="1"/>
    <x v="1"/>
    <x v="2"/>
    <x v="0"/>
    <n v="1"/>
    <x v="0"/>
    <n v="25"/>
    <n v="20"/>
    <n v="25"/>
    <n v="20"/>
    <n v="5"/>
    <n v="1"/>
    <x v="0"/>
  </r>
  <r>
    <s v="ID63"/>
    <d v="2023-01-04T00:00:00"/>
    <s v="Jeffery M Heirz"/>
    <x v="0"/>
    <x v="2"/>
    <x v="2"/>
    <x v="0"/>
    <x v="1"/>
    <n v="2"/>
    <x v="0"/>
    <n v="19800"/>
    <n v="18000"/>
    <n v="39600"/>
    <n v="36000"/>
    <n v="3600"/>
    <n v="1"/>
    <x v="0"/>
  </r>
  <r>
    <s v="ID64"/>
    <d v="2023-01-05T00:00:00"/>
    <s v="Lachelle Q Cror"/>
    <x v="1"/>
    <x v="0"/>
    <x v="0"/>
    <x v="4"/>
    <x v="0"/>
    <n v="1"/>
    <x v="0"/>
    <n v="9500"/>
    <n v="8000"/>
    <n v="9500"/>
    <n v="8000"/>
    <n v="1500"/>
    <n v="1"/>
    <x v="0"/>
  </r>
  <r>
    <s v="ID65"/>
    <d v="2023-01-05T00:00:00"/>
    <s v="Enrique O Harrfield"/>
    <x v="0"/>
    <x v="1"/>
    <x v="1"/>
    <x v="1"/>
    <x v="1"/>
    <n v="2"/>
    <x v="0"/>
    <n v="100"/>
    <n v="90"/>
    <n v="200"/>
    <n v="180"/>
    <n v="20"/>
    <n v="1"/>
    <x v="0"/>
  </r>
  <r>
    <s v="ID66"/>
    <d v="2023-01-05T00:00:00"/>
    <s v="Mariano F Leary"/>
    <x v="0"/>
    <x v="1"/>
    <x v="1"/>
    <x v="9"/>
    <x v="1"/>
    <n v="2"/>
    <x v="0"/>
    <n v="7700"/>
    <n v="7000"/>
    <n v="15400"/>
    <n v="14000"/>
    <n v="1400"/>
    <n v="1"/>
    <x v="0"/>
  </r>
  <r>
    <s v="ID67"/>
    <d v="2023-01-05T00:00:00"/>
    <s v="Bradford K Marratt"/>
    <x v="0"/>
    <x v="0"/>
    <x v="0"/>
    <x v="2"/>
    <x v="0"/>
    <n v="2"/>
    <x v="0"/>
    <n v="9950"/>
    <n v="9000"/>
    <n v="19900"/>
    <n v="18000"/>
    <n v="1900"/>
    <n v="1"/>
    <x v="0"/>
  </r>
  <r>
    <s v="ID68"/>
    <d v="2023-01-05T00:00:00"/>
    <s v="Mica Z Herrberg"/>
    <x v="1"/>
    <x v="1"/>
    <x v="1"/>
    <x v="10"/>
    <x v="0"/>
    <n v="2"/>
    <x v="0"/>
    <n v="9950"/>
    <n v="9000"/>
    <n v="19900"/>
    <n v="18000"/>
    <n v="1900"/>
    <n v="1"/>
    <x v="0"/>
  </r>
  <r>
    <s v="ID69"/>
    <d v="2023-01-05T00:00:00"/>
    <s v="Maryellen H Harrness"/>
    <x v="0"/>
    <x v="0"/>
    <x v="0"/>
    <x v="3"/>
    <x v="0"/>
    <n v="1"/>
    <x v="0"/>
    <n v="13200.000000000002"/>
    <n v="12000"/>
    <n v="13200.000000000002"/>
    <n v="12000"/>
    <n v="1200.0000000000018"/>
    <n v="1"/>
    <x v="0"/>
  </r>
  <r>
    <s v="ID70"/>
    <d v="2023-01-05T00:00:00"/>
    <s v="Audria W Barrios"/>
    <x v="0"/>
    <x v="0"/>
    <x v="0"/>
    <x v="5"/>
    <x v="0"/>
    <n v="2"/>
    <x v="0"/>
    <n v="19800"/>
    <n v="18000"/>
    <n v="39600"/>
    <n v="36000"/>
    <n v="3600"/>
    <n v="1"/>
    <x v="0"/>
  </r>
  <r>
    <s v="ID71"/>
    <d v="2023-01-05T00:00:00"/>
    <s v="Damian X Grirt"/>
    <x v="0"/>
    <x v="1"/>
    <x v="1"/>
    <x v="4"/>
    <x v="0"/>
    <n v="4"/>
    <x v="0"/>
    <n v="11000"/>
    <n v="10000"/>
    <n v="44000"/>
    <n v="40000"/>
    <n v="4000"/>
    <n v="1"/>
    <x v="0"/>
  </r>
  <r>
    <s v="ID72"/>
    <d v="2023-01-05T00:00:00"/>
    <s v="Nigel K Wadrworth"/>
    <x v="0"/>
    <x v="0"/>
    <x v="0"/>
    <x v="0"/>
    <x v="0"/>
    <n v="3"/>
    <x v="0"/>
    <n v="13200.000000000002"/>
    <n v="12000"/>
    <n v="39600.000000000007"/>
    <n v="36000"/>
    <n v="3600.0000000000073"/>
    <n v="1"/>
    <x v="0"/>
  </r>
  <r>
    <s v="ID73"/>
    <d v="2023-01-05T00:00:00"/>
    <s v="Roberto U Derry"/>
    <x v="1"/>
    <x v="1"/>
    <x v="1"/>
    <x v="9"/>
    <x v="1"/>
    <n v="3"/>
    <x v="0"/>
    <n v="22000"/>
    <n v="20000"/>
    <n v="66000"/>
    <n v="60000"/>
    <n v="6000"/>
    <n v="1"/>
    <x v="0"/>
  </r>
  <r>
    <s v="ID74"/>
    <d v="2023-01-05T00:00:00"/>
    <s v="Amado C Bonrt"/>
    <x v="0"/>
    <x v="1"/>
    <x v="1"/>
    <x v="0"/>
    <x v="0"/>
    <n v="100"/>
    <x v="0"/>
    <n v="6700"/>
    <n v="5000"/>
    <n v="670000"/>
    <n v="500000"/>
    <n v="170000"/>
    <n v="1"/>
    <x v="0"/>
  </r>
  <r>
    <s v="ID75"/>
    <d v="2023-01-05T00:00:00"/>
    <s v="Alexis Q Grore"/>
    <x v="1"/>
    <x v="3"/>
    <x v="3"/>
    <x v="5"/>
    <x v="0"/>
    <n v="1"/>
    <x v="0"/>
    <n v="100"/>
    <n v="90"/>
    <n v="100"/>
    <n v="90"/>
    <n v="10"/>
    <n v="1"/>
    <x v="0"/>
  </r>
  <r>
    <s v="ID76"/>
    <d v="2023-01-05T00:00:00"/>
    <s v="Analisa X Birrsell"/>
    <x v="0"/>
    <x v="1"/>
    <x v="1"/>
    <x v="2"/>
    <x v="0"/>
    <n v="1"/>
    <x v="0"/>
    <n v="13200.000000000002"/>
    <n v="12000"/>
    <n v="13200.000000000002"/>
    <n v="12000"/>
    <n v="1200.0000000000018"/>
    <n v="1"/>
    <x v="0"/>
  </r>
  <r>
    <s v="ID77"/>
    <d v="2023-01-05T00:00:00"/>
    <s v="Queenie M Aldrr"/>
    <x v="0"/>
    <x v="0"/>
    <x v="0"/>
    <x v="2"/>
    <x v="1"/>
    <n v="4"/>
    <x v="0"/>
    <n v="2250"/>
    <n v="2200"/>
    <n v="9000"/>
    <n v="8800"/>
    <n v="200"/>
    <n v="1"/>
    <x v="0"/>
  </r>
  <r>
    <s v="ID78"/>
    <d v="2023-01-05T00:00:00"/>
    <s v="Casey X Sacr"/>
    <x v="0"/>
    <x v="2"/>
    <x v="2"/>
    <x v="0"/>
    <x v="0"/>
    <n v="1"/>
    <x v="0"/>
    <n v="44000"/>
    <n v="40000"/>
    <n v="44000"/>
    <n v="40000"/>
    <n v="4000"/>
    <n v="1"/>
    <x v="0"/>
  </r>
  <r>
    <s v="ID79"/>
    <d v="2023-01-05T00:00:00"/>
    <s v="Sharice B Munrie"/>
    <x v="0"/>
    <x v="1"/>
    <x v="1"/>
    <x v="0"/>
    <x v="0"/>
    <n v="2"/>
    <x v="0"/>
    <n v="7700"/>
    <n v="7000"/>
    <n v="15400"/>
    <n v="14000"/>
    <n v="1400"/>
    <n v="1"/>
    <x v="0"/>
  </r>
  <r>
    <s v="ID80"/>
    <d v="2023-01-05T00:00:00"/>
    <s v="Mikki F Neare"/>
    <x v="0"/>
    <x v="1"/>
    <x v="1"/>
    <x v="2"/>
    <x v="1"/>
    <n v="11"/>
    <x v="0"/>
    <n v="200"/>
    <n v="190"/>
    <n v="2200"/>
    <n v="2090"/>
    <n v="110"/>
    <n v="1"/>
    <x v="0"/>
  </r>
  <r>
    <s v="ID81"/>
    <d v="2023-01-05T00:00:00"/>
    <s v="Lynda P Ayer"/>
    <x v="0"/>
    <x v="0"/>
    <x v="0"/>
    <x v="2"/>
    <x v="2"/>
    <n v="2"/>
    <x v="0"/>
    <n v="100"/>
    <n v="80"/>
    <n v="200"/>
    <n v="160"/>
    <n v="40"/>
    <n v="1"/>
    <x v="0"/>
  </r>
  <r>
    <s v="ID82"/>
    <d v="2023-01-05T00:00:00"/>
    <s v="Son T Mcardle"/>
    <x v="0"/>
    <x v="2"/>
    <x v="2"/>
    <x v="0"/>
    <x v="0"/>
    <n v="2"/>
    <x v="0"/>
    <n v="1900"/>
    <n v="1800"/>
    <n v="3800"/>
    <n v="3600"/>
    <n v="200"/>
    <n v="1"/>
    <x v="0"/>
  </r>
  <r>
    <s v="ID83"/>
    <d v="2023-01-05T00:00:00"/>
    <s v="Josef E Scarfe"/>
    <x v="0"/>
    <x v="1"/>
    <x v="1"/>
    <x v="0"/>
    <x v="0"/>
    <n v="1"/>
    <x v="0"/>
    <n v="100"/>
    <n v="90"/>
    <n v="100"/>
    <n v="90"/>
    <n v="10"/>
    <n v="1"/>
    <x v="0"/>
  </r>
  <r>
    <s v="ID84"/>
    <d v="2023-01-05T00:00:00"/>
    <s v="Kayleigh P Mccre"/>
    <x v="0"/>
    <x v="1"/>
    <x v="1"/>
    <x v="2"/>
    <x v="0"/>
    <n v="1"/>
    <x v="0"/>
    <n v="25"/>
    <n v="20"/>
    <n v="25"/>
    <n v="20"/>
    <n v="5"/>
    <n v="1"/>
    <x v="0"/>
  </r>
  <r>
    <s v="ID85"/>
    <d v="2023-01-05T00:00:00"/>
    <s v="Matt Z Angrlo"/>
    <x v="0"/>
    <x v="0"/>
    <x v="0"/>
    <x v="2"/>
    <x v="2"/>
    <n v="2"/>
    <x v="0"/>
    <n v="6700"/>
    <n v="5001"/>
    <n v="13400"/>
    <n v="10002"/>
    <n v="3398"/>
    <n v="1"/>
    <x v="0"/>
  </r>
  <r>
    <s v="ID86"/>
    <d v="2023-01-05T00:00:00"/>
    <s v="Jermaine J Gamrons"/>
    <x v="0"/>
    <x v="2"/>
    <x v="2"/>
    <x v="0"/>
    <x v="1"/>
    <n v="2"/>
    <x v="0"/>
    <n v="19800"/>
    <n v="18000"/>
    <n v="39600"/>
    <n v="36000"/>
    <n v="3600"/>
    <n v="1"/>
    <x v="0"/>
  </r>
  <r>
    <s v="ID87"/>
    <d v="2023-01-05T00:00:00"/>
    <s v="Damion W Whireman"/>
    <x v="1"/>
    <x v="1"/>
    <x v="1"/>
    <x v="0"/>
    <x v="2"/>
    <n v="2"/>
    <x v="0"/>
    <n v="13000"/>
    <n v="12000"/>
    <n v="26000"/>
    <n v="24000"/>
    <n v="2000"/>
    <n v="1"/>
    <x v="0"/>
  </r>
  <r>
    <s v="ID88"/>
    <d v="2023-01-05T00:00:00"/>
    <s v="Lucien L Carrara"/>
    <x v="0"/>
    <x v="1"/>
    <x v="1"/>
    <x v="2"/>
    <x v="2"/>
    <n v="2"/>
    <x v="0"/>
    <n v="6700"/>
    <n v="5001"/>
    <n v="13400"/>
    <n v="10002"/>
    <n v="3398"/>
    <n v="1"/>
    <x v="0"/>
  </r>
  <r>
    <s v="ID89"/>
    <d v="2023-01-05T00:00:00"/>
    <s v="Allan R Gilrtrap"/>
    <x v="1"/>
    <x v="1"/>
    <x v="1"/>
    <x v="2"/>
    <x v="0"/>
    <n v="1"/>
    <x v="1"/>
    <n v="11000"/>
    <n v="10000"/>
    <n v="11000"/>
    <n v="10000"/>
    <n v="1000"/>
    <n v="1"/>
    <x v="0"/>
  </r>
  <r>
    <s v="ID90"/>
    <d v="2023-01-05T00:00:00"/>
    <s v="Cordell P Lamrert"/>
    <x v="0"/>
    <x v="2"/>
    <x v="2"/>
    <x v="0"/>
    <x v="1"/>
    <n v="1"/>
    <x v="0"/>
    <n v="6700"/>
    <n v="5002"/>
    <n v="6700"/>
    <n v="5002"/>
    <n v="1698"/>
    <n v="1"/>
    <x v="0"/>
  </r>
  <r>
    <s v="ID91"/>
    <d v="2023-01-05T00:00:00"/>
    <s v="Hector I Panrs"/>
    <x v="0"/>
    <x v="1"/>
    <x v="1"/>
    <x v="0"/>
    <x v="0"/>
    <n v="1"/>
    <x v="0"/>
    <n v="6700"/>
    <n v="5002"/>
    <n v="6700"/>
    <n v="5002"/>
    <n v="1698"/>
    <n v="1"/>
    <x v="0"/>
  </r>
  <r>
    <s v="ID92"/>
    <d v="2023-01-05T00:00:00"/>
    <s v="Tamala W Gayre"/>
    <x v="0"/>
    <x v="3"/>
    <x v="3"/>
    <x v="5"/>
    <x v="0"/>
    <n v="1"/>
    <x v="0"/>
    <n v="44000"/>
    <n v="40000"/>
    <n v="44000"/>
    <n v="40000"/>
    <n v="4000"/>
    <n v="1"/>
    <x v="0"/>
  </r>
  <r>
    <s v="ID93"/>
    <d v="2023-01-05T00:00:00"/>
    <s v="Anton L Trarlor"/>
    <x v="1"/>
    <x v="1"/>
    <x v="1"/>
    <x v="5"/>
    <x v="0"/>
    <n v="2"/>
    <x v="0"/>
    <n v="6700"/>
    <n v="5000"/>
    <n v="13400"/>
    <n v="10000"/>
    <n v="3400"/>
    <n v="1"/>
    <x v="0"/>
  </r>
  <r>
    <s v="ID94"/>
    <d v="2023-01-06T00:00:00"/>
    <s v="Nickolas S Gamrlin"/>
    <x v="1"/>
    <x v="1"/>
    <x v="1"/>
    <x v="8"/>
    <x v="2"/>
    <n v="100"/>
    <x v="0"/>
    <n v="4700"/>
    <n v="4000"/>
    <n v="470000"/>
    <n v="400000"/>
    <n v="70000"/>
    <n v="1"/>
    <x v="0"/>
  </r>
  <r>
    <s v="ID95"/>
    <d v="2023-01-06T00:00:00"/>
    <s v="Tawanda E Bucranon"/>
    <x v="0"/>
    <x v="0"/>
    <x v="0"/>
    <x v="0"/>
    <x v="0"/>
    <n v="1"/>
    <x v="0"/>
    <n v="11000"/>
    <n v="10000"/>
    <n v="11000"/>
    <n v="10000"/>
    <n v="1000"/>
    <n v="1"/>
    <x v="0"/>
  </r>
  <r>
    <s v="ID96"/>
    <d v="2023-01-06T00:00:00"/>
    <s v="Lemuel W Harrman"/>
    <x v="1"/>
    <x v="2"/>
    <x v="2"/>
    <x v="1"/>
    <x v="1"/>
    <n v="2"/>
    <x v="0"/>
    <n v="7700"/>
    <n v="7000"/>
    <n v="15400"/>
    <n v="14000"/>
    <n v="1400"/>
    <n v="1"/>
    <x v="0"/>
  </r>
  <r>
    <s v="ID97"/>
    <d v="2023-01-06T00:00:00"/>
    <s v="Jim J Lurre"/>
    <x v="0"/>
    <x v="1"/>
    <x v="1"/>
    <x v="2"/>
    <x v="0"/>
    <n v="2"/>
    <x v="0"/>
    <n v="9950"/>
    <n v="9000"/>
    <n v="19900"/>
    <n v="18000"/>
    <n v="1900"/>
    <n v="1"/>
    <x v="0"/>
  </r>
  <r>
    <s v="ID98"/>
    <d v="2023-01-06T00:00:00"/>
    <s v="Hayden E Novrck"/>
    <x v="1"/>
    <x v="1"/>
    <x v="1"/>
    <x v="3"/>
    <x v="0"/>
    <n v="2"/>
    <x v="0"/>
    <n v="22000"/>
    <n v="20000"/>
    <n v="44000"/>
    <n v="40000"/>
    <n v="4000"/>
    <n v="1"/>
    <x v="0"/>
  </r>
  <r>
    <s v="ID99"/>
    <d v="2023-01-06T00:00:00"/>
    <s v="Jeanetta N Norren"/>
    <x v="0"/>
    <x v="1"/>
    <x v="1"/>
    <x v="2"/>
    <x v="1"/>
    <n v="100"/>
    <x v="0"/>
    <n v="200"/>
    <n v="190"/>
    <n v="20000"/>
    <n v="19000"/>
    <n v="1000"/>
    <n v="1"/>
    <x v="0"/>
  </r>
  <r>
    <s v="ID100"/>
    <d v="2023-01-06T00:00:00"/>
    <s v="Jacinta Y Cherey"/>
    <x v="0"/>
    <x v="2"/>
    <x v="2"/>
    <x v="0"/>
    <x v="0"/>
    <n v="2"/>
    <x v="0"/>
    <n v="1900"/>
    <n v="1800"/>
    <n v="3800"/>
    <n v="3600"/>
    <n v="200"/>
    <n v="1"/>
    <x v="0"/>
  </r>
  <r>
    <s v="ID101"/>
    <d v="2023-01-06T00:00:00"/>
    <s v="Mary D Brurelle"/>
    <x v="0"/>
    <x v="3"/>
    <x v="3"/>
    <x v="5"/>
    <x v="0"/>
    <n v="2"/>
    <x v="0"/>
    <n v="19800"/>
    <n v="18000"/>
    <n v="39600"/>
    <n v="36000"/>
    <n v="3600"/>
    <n v="1"/>
    <x v="0"/>
  </r>
  <r>
    <s v="ID102"/>
    <d v="2023-01-06T00:00:00"/>
    <s v="Kendrick K Courts"/>
    <x v="0"/>
    <x v="2"/>
    <x v="2"/>
    <x v="0"/>
    <x v="0"/>
    <n v="1"/>
    <x v="0"/>
    <n v="2250"/>
    <n v="2200"/>
    <n v="2250"/>
    <n v="2200"/>
    <n v="50"/>
    <n v="1"/>
    <x v="0"/>
  </r>
  <r>
    <s v="ID103"/>
    <d v="2023-01-06T00:00:00"/>
    <s v="Rosalia O Flarin"/>
    <x v="0"/>
    <x v="3"/>
    <x v="3"/>
    <x v="5"/>
    <x v="0"/>
    <n v="2"/>
    <x v="0"/>
    <n v="200"/>
    <n v="190"/>
    <n v="400"/>
    <n v="380"/>
    <n v="20"/>
    <n v="1"/>
    <x v="0"/>
  </r>
  <r>
    <s v="ID104"/>
    <d v="2023-01-06T00:00:00"/>
    <s v="Shalanda R Mejras"/>
    <x v="0"/>
    <x v="2"/>
    <x v="2"/>
    <x v="0"/>
    <x v="1"/>
    <n v="1"/>
    <x v="0"/>
    <n v="6700"/>
    <n v="5002"/>
    <n v="6700"/>
    <n v="5002"/>
    <n v="1698"/>
    <n v="1"/>
    <x v="0"/>
  </r>
  <r>
    <s v="ID105"/>
    <d v="2023-01-06T00:00:00"/>
    <s v="Liberty X Gilrrease"/>
    <x v="0"/>
    <x v="3"/>
    <x v="3"/>
    <x v="5"/>
    <x v="0"/>
    <n v="1"/>
    <x v="0"/>
    <n v="44000"/>
    <n v="40000"/>
    <n v="44000"/>
    <n v="40000"/>
    <n v="4000"/>
    <n v="1"/>
    <x v="0"/>
  </r>
  <r>
    <s v="ID106"/>
    <d v="2023-01-06T00:00:00"/>
    <s v="Dorian D Sturer"/>
    <x v="1"/>
    <x v="1"/>
    <x v="1"/>
    <x v="0"/>
    <x v="2"/>
    <n v="2"/>
    <x v="0"/>
    <n v="6700"/>
    <n v="5002"/>
    <n v="13400"/>
    <n v="10004"/>
    <n v="3396"/>
    <n v="1"/>
    <x v="0"/>
  </r>
  <r>
    <s v="ID107"/>
    <d v="2023-01-06T00:00:00"/>
    <s v="Nicolle E Walrace"/>
    <x v="0"/>
    <x v="3"/>
    <x v="3"/>
    <x v="5"/>
    <x v="0"/>
    <n v="2"/>
    <x v="0"/>
    <n v="6700"/>
    <n v="5000"/>
    <n v="13400"/>
    <n v="10000"/>
    <n v="3400"/>
    <n v="1"/>
    <x v="0"/>
  </r>
  <r>
    <s v="ID108"/>
    <d v="2023-01-06T00:00:00"/>
    <s v="Earnest P Frerricks"/>
    <x v="0"/>
    <x v="0"/>
    <x v="0"/>
    <x v="2"/>
    <x v="0"/>
    <n v="1"/>
    <x v="0"/>
    <n v="22000"/>
    <n v="20000"/>
    <n v="22000"/>
    <n v="20000"/>
    <n v="2000"/>
    <n v="1"/>
    <x v="0"/>
  </r>
  <r>
    <s v="ID109"/>
    <d v="2023-01-07T00:00:00"/>
    <s v="Santo Z Wesrlund"/>
    <x v="0"/>
    <x v="0"/>
    <x v="0"/>
    <x v="10"/>
    <x v="0"/>
    <n v="2"/>
    <x v="0"/>
    <n v="400"/>
    <n v="360"/>
    <n v="800"/>
    <n v="720"/>
    <n v="80"/>
    <n v="1"/>
    <x v="0"/>
  </r>
  <r>
    <s v="ID110"/>
    <d v="2023-01-07T00:00:00"/>
    <s v="Nickolas G Grorsi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111"/>
    <d v="2023-01-07T00:00:00"/>
    <s v="Shanelle Z Hicr"/>
    <x v="1"/>
    <x v="3"/>
    <x v="3"/>
    <x v="0"/>
    <x v="0"/>
    <n v="4"/>
    <x v="0"/>
    <n v="11000"/>
    <n v="10000"/>
    <n v="44000"/>
    <n v="40000"/>
    <n v="4000"/>
    <n v="1"/>
    <x v="0"/>
  </r>
  <r>
    <s v="ID112"/>
    <d v="2023-01-07T00:00:00"/>
    <s v="Lorette Y Petrillo"/>
    <x v="0"/>
    <x v="0"/>
    <x v="0"/>
    <x v="6"/>
    <x v="1"/>
    <n v="2"/>
    <x v="0"/>
    <n v="7700"/>
    <n v="7000"/>
    <n v="15400"/>
    <n v="14000"/>
    <n v="1400"/>
    <n v="1"/>
    <x v="0"/>
  </r>
  <r>
    <s v="ID113"/>
    <d v="2023-01-07T00:00:00"/>
    <s v="Voncile P Troranowski"/>
    <x v="1"/>
    <x v="0"/>
    <x v="0"/>
    <x v="7"/>
    <x v="0"/>
    <n v="2"/>
    <x v="0"/>
    <n v="7700"/>
    <n v="7000"/>
    <n v="15400"/>
    <n v="14000"/>
    <n v="1400"/>
    <n v="1"/>
    <x v="0"/>
  </r>
  <r>
    <s v="ID114"/>
    <d v="2023-01-07T00:00:00"/>
    <s v="Paris U Leire"/>
    <x v="0"/>
    <x v="2"/>
    <x v="2"/>
    <x v="0"/>
    <x v="0"/>
    <n v="1"/>
    <x v="0"/>
    <n v="2250"/>
    <n v="2200"/>
    <n v="2250"/>
    <n v="2200"/>
    <n v="50"/>
    <n v="1"/>
    <x v="0"/>
  </r>
  <r>
    <s v="ID115"/>
    <d v="2023-01-07T00:00:00"/>
    <s v="Matt D Brarblett"/>
    <x v="0"/>
    <x v="3"/>
    <x v="3"/>
    <x v="5"/>
    <x v="0"/>
    <n v="2"/>
    <x v="0"/>
    <n v="200"/>
    <n v="190"/>
    <n v="400"/>
    <n v="380"/>
    <n v="20"/>
    <n v="1"/>
    <x v="0"/>
  </r>
  <r>
    <s v="ID116"/>
    <d v="2023-01-07T00:00:00"/>
    <s v="Ruthie C Linrres"/>
    <x v="0"/>
    <x v="0"/>
    <x v="0"/>
    <x v="2"/>
    <x v="0"/>
    <n v="2"/>
    <x v="0"/>
    <n v="9950"/>
    <n v="9000"/>
    <n v="19900"/>
    <n v="18000"/>
    <n v="1900"/>
    <n v="1"/>
    <x v="0"/>
  </r>
  <r>
    <s v="ID117"/>
    <d v="2023-01-07T00:00:00"/>
    <s v="Fermin I Gulrck"/>
    <x v="1"/>
    <x v="3"/>
    <x v="3"/>
    <x v="5"/>
    <x v="0"/>
    <n v="1"/>
    <x v="0"/>
    <n v="100"/>
    <n v="90"/>
    <n v="100"/>
    <n v="90"/>
    <n v="10"/>
    <n v="1"/>
    <x v="0"/>
  </r>
  <r>
    <s v="ID118"/>
    <d v="2023-01-07T00:00:00"/>
    <s v="Ja K Burrach"/>
    <x v="0"/>
    <x v="0"/>
    <x v="0"/>
    <x v="2"/>
    <x v="1"/>
    <n v="4"/>
    <x v="0"/>
    <n v="2250"/>
    <n v="2200"/>
    <n v="9000"/>
    <n v="8800"/>
    <n v="200"/>
    <n v="1"/>
    <x v="0"/>
  </r>
  <r>
    <s v="ID119"/>
    <d v="2023-01-07T00:00:00"/>
    <s v="Preston P Caprsso"/>
    <x v="0"/>
    <x v="3"/>
    <x v="3"/>
    <x v="5"/>
    <x v="0"/>
    <n v="2"/>
    <x v="0"/>
    <n v="6700"/>
    <n v="5000"/>
    <n v="13400"/>
    <n v="10000"/>
    <n v="3400"/>
    <n v="1"/>
    <x v="0"/>
  </r>
  <r>
    <s v="ID120"/>
    <d v="2023-01-07T00:00:00"/>
    <s v="Stanford V Torrance"/>
    <x v="0"/>
    <x v="0"/>
    <x v="0"/>
    <x v="2"/>
    <x v="0"/>
    <n v="1"/>
    <x v="0"/>
    <n v="22000"/>
    <n v="20000"/>
    <n v="22000"/>
    <n v="20000"/>
    <n v="2000"/>
    <n v="1"/>
    <x v="0"/>
  </r>
  <r>
    <s v="ID121"/>
    <d v="2023-01-07T00:00:00"/>
    <s v="Norris K Yarrrough"/>
    <x v="1"/>
    <x v="1"/>
    <x v="1"/>
    <x v="5"/>
    <x v="0"/>
    <n v="1"/>
    <x v="0"/>
    <n v="22000"/>
    <n v="20000"/>
    <n v="22000"/>
    <n v="20000"/>
    <n v="2000"/>
    <n v="1"/>
    <x v="0"/>
  </r>
  <r>
    <s v="ID122"/>
    <d v="2023-01-07T00:00:00"/>
    <s v="Fred W Schrab"/>
    <x v="0"/>
    <x v="0"/>
    <x v="0"/>
    <x v="2"/>
    <x v="2"/>
    <n v="2"/>
    <x v="0"/>
    <n v="6700"/>
    <n v="5001"/>
    <n v="13400"/>
    <n v="10002"/>
    <n v="3398"/>
    <n v="1"/>
    <x v="0"/>
  </r>
  <r>
    <s v="ID123"/>
    <d v="2023-01-07T00:00:00"/>
    <s v="Karen B Dawr"/>
    <x v="1"/>
    <x v="1"/>
    <x v="1"/>
    <x v="0"/>
    <x v="2"/>
    <n v="2"/>
    <x v="0"/>
    <n v="13000"/>
    <n v="12000"/>
    <n v="26000"/>
    <n v="24000"/>
    <n v="2000"/>
    <n v="1"/>
    <x v="0"/>
  </r>
  <r>
    <s v="ID124"/>
    <d v="2023-01-09T00:00:00"/>
    <s v="Bernard N Wearherly"/>
    <x v="0"/>
    <x v="0"/>
    <x v="0"/>
    <x v="0"/>
    <x v="0"/>
    <n v="20"/>
    <x v="0"/>
    <n v="1600"/>
    <n v="1590"/>
    <n v="32000"/>
    <n v="31800"/>
    <n v="200"/>
    <n v="1"/>
    <x v="0"/>
  </r>
  <r>
    <s v="ID125"/>
    <d v="2023-01-09T00:00:00"/>
    <s v="Carlton P Bosr"/>
    <x v="0"/>
    <x v="1"/>
    <x v="1"/>
    <x v="6"/>
    <x v="1"/>
    <n v="2"/>
    <x v="0"/>
    <n v="19800"/>
    <n v="18000"/>
    <n v="39600"/>
    <n v="36000"/>
    <n v="3600"/>
    <n v="1"/>
    <x v="0"/>
  </r>
  <r>
    <s v="ID126"/>
    <d v="2023-01-09T00:00:00"/>
    <s v="Sylvester Z Blarkledge"/>
    <x v="0"/>
    <x v="1"/>
    <x v="1"/>
    <x v="7"/>
    <x v="0"/>
    <n v="2"/>
    <x v="0"/>
    <n v="1900"/>
    <n v="1800"/>
    <n v="3800"/>
    <n v="3600"/>
    <n v="200"/>
    <n v="1"/>
    <x v="0"/>
  </r>
  <r>
    <s v="ID127"/>
    <d v="2023-01-09T00:00:00"/>
    <s v="Zana G Ordrnez"/>
    <x v="0"/>
    <x v="0"/>
    <x v="0"/>
    <x v="8"/>
    <x v="2"/>
    <n v="1"/>
    <x v="0"/>
    <n v="13200.000000000002"/>
    <n v="12000"/>
    <n v="13200.000000000002"/>
    <n v="12000"/>
    <n v="1200.0000000000018"/>
    <n v="1"/>
    <x v="0"/>
  </r>
  <r>
    <s v="ID128"/>
    <d v="2023-01-09T00:00:00"/>
    <s v="Tona S Husrby"/>
    <x v="0"/>
    <x v="0"/>
    <x v="0"/>
    <x v="0"/>
    <x v="0"/>
    <n v="1"/>
    <x v="0"/>
    <n v="44000"/>
    <n v="40000"/>
    <n v="44000"/>
    <n v="40000"/>
    <n v="4000"/>
    <n v="1"/>
    <x v="0"/>
  </r>
  <r>
    <s v="ID129"/>
    <d v="2023-01-09T00:00:00"/>
    <s v="Chadwick I Harrreaves"/>
    <x v="0"/>
    <x v="0"/>
    <x v="0"/>
    <x v="2"/>
    <x v="2"/>
    <n v="2"/>
    <x v="0"/>
    <n v="100"/>
    <n v="80"/>
    <n v="200"/>
    <n v="160"/>
    <n v="40"/>
    <n v="1"/>
    <x v="0"/>
  </r>
  <r>
    <s v="ID130"/>
    <d v="2023-01-09T00:00:00"/>
    <s v="Darwin W Lemrine"/>
    <x v="0"/>
    <x v="1"/>
    <x v="1"/>
    <x v="0"/>
    <x v="0"/>
    <n v="1"/>
    <x v="0"/>
    <n v="100"/>
    <n v="90"/>
    <n v="100"/>
    <n v="90"/>
    <n v="10"/>
    <n v="1"/>
    <x v="0"/>
  </r>
  <r>
    <s v="ID131"/>
    <d v="2023-01-09T00:00:00"/>
    <s v="Boyd N Liprs"/>
    <x v="1"/>
    <x v="1"/>
    <x v="1"/>
    <x v="5"/>
    <x v="1"/>
    <n v="4"/>
    <x v="0"/>
    <n v="11000"/>
    <n v="10000"/>
    <n v="44000"/>
    <n v="40000"/>
    <n v="4000"/>
    <n v="1"/>
    <x v="0"/>
  </r>
  <r>
    <s v="ID132"/>
    <d v="2023-01-09T00:00:00"/>
    <s v="Melva E Cherard"/>
    <x v="0"/>
    <x v="1"/>
    <x v="1"/>
    <x v="0"/>
    <x v="0"/>
    <n v="2"/>
    <x v="0"/>
    <n v="2000"/>
    <n v="1850"/>
    <n v="4000"/>
    <n v="3700"/>
    <n v="300"/>
    <n v="1"/>
    <x v="0"/>
  </r>
  <r>
    <s v="ID133"/>
    <d v="2023-01-09T00:00:00"/>
    <s v="Alex M Oakrey"/>
    <x v="0"/>
    <x v="1"/>
    <x v="1"/>
    <x v="5"/>
    <x v="1"/>
    <n v="2"/>
    <x v="0"/>
    <n v="100"/>
    <n v="80"/>
    <n v="200"/>
    <n v="160"/>
    <n v="40"/>
    <n v="1"/>
    <x v="0"/>
  </r>
  <r>
    <s v="ID134"/>
    <d v="2023-01-09T00:00:00"/>
    <s v="Gregg G Sisrer"/>
    <x v="0"/>
    <x v="1"/>
    <x v="1"/>
    <x v="0"/>
    <x v="0"/>
    <n v="1"/>
    <x v="0"/>
    <n v="6700"/>
    <n v="5002"/>
    <n v="6700"/>
    <n v="5002"/>
    <n v="1698"/>
    <n v="1"/>
    <x v="0"/>
  </r>
  <r>
    <s v="ID135"/>
    <d v="2023-01-09T00:00:00"/>
    <s v="Karlyn B Bolrz"/>
    <x v="1"/>
    <x v="1"/>
    <x v="1"/>
    <x v="5"/>
    <x v="0"/>
    <n v="2"/>
    <x v="0"/>
    <n v="6700"/>
    <n v="5000"/>
    <n v="13400"/>
    <n v="10000"/>
    <n v="3400"/>
    <n v="1"/>
    <x v="0"/>
  </r>
  <r>
    <s v="ID136"/>
    <d v="2023-01-09T00:00:00"/>
    <s v="Alfredo F Gobrr"/>
    <x v="0"/>
    <x v="1"/>
    <x v="1"/>
    <x v="0"/>
    <x v="1"/>
    <n v="1"/>
    <x v="0"/>
    <n v="8500"/>
    <n v="7600"/>
    <n v="8500"/>
    <n v="7600"/>
    <n v="900"/>
    <n v="1"/>
    <x v="0"/>
  </r>
  <r>
    <s v="ID137"/>
    <d v="2023-01-09T00:00:00"/>
    <s v="Nathanael K Adkrnson"/>
    <x v="0"/>
    <x v="1"/>
    <x v="1"/>
    <x v="5"/>
    <x v="0"/>
    <n v="1"/>
    <x v="0"/>
    <n v="6700"/>
    <n v="5000"/>
    <n v="6700"/>
    <n v="5000"/>
    <n v="1700"/>
    <n v="1"/>
    <x v="0"/>
  </r>
  <r>
    <s v="ID138"/>
    <d v="2023-01-09T00:00:00"/>
    <s v="Maynard B Rusr"/>
    <x v="1"/>
    <x v="2"/>
    <x v="2"/>
    <x v="2"/>
    <x v="0"/>
    <n v="1"/>
    <x v="0"/>
    <n v="6700"/>
    <n v="5001"/>
    <n v="6700"/>
    <n v="5001"/>
    <n v="1699"/>
    <n v="1"/>
    <x v="0"/>
  </r>
  <r>
    <s v="ID139"/>
    <d v="2023-01-10T00:00:00"/>
    <s v="Cordia M Knorp"/>
    <x v="0"/>
    <x v="1"/>
    <x v="1"/>
    <x v="3"/>
    <x v="0"/>
    <n v="1"/>
    <x v="0"/>
    <n v="50"/>
    <n v="45"/>
    <n v="50"/>
    <n v="45"/>
    <n v="5"/>
    <n v="1"/>
    <x v="0"/>
  </r>
  <r>
    <s v="ID140"/>
    <d v="2023-01-10T00:00:00"/>
    <s v="Asuncion X Brarnstein"/>
    <x v="0"/>
    <x v="0"/>
    <x v="0"/>
    <x v="4"/>
    <x v="0"/>
    <n v="1"/>
    <x v="0"/>
    <n v="44000"/>
    <n v="40000"/>
    <n v="44000"/>
    <n v="40000"/>
    <n v="4000"/>
    <n v="1"/>
    <x v="0"/>
  </r>
  <r>
    <s v="ID141"/>
    <d v="2023-01-10T00:00:00"/>
    <s v="Vivienne X Binron"/>
    <x v="0"/>
    <x v="1"/>
    <x v="1"/>
    <x v="9"/>
    <x v="1"/>
    <n v="2"/>
    <x v="0"/>
    <n v="200"/>
    <n v="190"/>
    <n v="400"/>
    <n v="380"/>
    <n v="20"/>
    <n v="1"/>
    <x v="0"/>
  </r>
  <r>
    <s v="ID142"/>
    <d v="2023-01-10T00:00:00"/>
    <s v="Rhett A Charple"/>
    <x v="0"/>
    <x v="1"/>
    <x v="1"/>
    <x v="10"/>
    <x v="0"/>
    <n v="2"/>
    <x v="0"/>
    <n v="1900"/>
    <n v="1800"/>
    <n v="3800"/>
    <n v="3600"/>
    <n v="200"/>
    <n v="1"/>
    <x v="0"/>
  </r>
  <r>
    <s v="ID143"/>
    <d v="2023-01-10T00:00:00"/>
    <s v="Londa T Mayr"/>
    <x v="0"/>
    <x v="1"/>
    <x v="1"/>
    <x v="5"/>
    <x v="0"/>
    <n v="2"/>
    <x v="0"/>
    <n v="19800"/>
    <n v="18000"/>
    <n v="39600"/>
    <n v="36000"/>
    <n v="3600"/>
    <n v="1"/>
    <x v="0"/>
  </r>
  <r>
    <s v="ID144"/>
    <d v="2023-01-10T00:00:00"/>
    <s v="Perry E Hudrleston"/>
    <x v="0"/>
    <x v="1"/>
    <x v="1"/>
    <x v="0"/>
    <x v="0"/>
    <n v="2"/>
    <x v="0"/>
    <n v="2000"/>
    <n v="1850"/>
    <n v="4000"/>
    <n v="3700"/>
    <n v="300"/>
    <n v="1"/>
    <x v="0"/>
  </r>
  <r>
    <s v="ID145"/>
    <d v="2023-01-10T00:00:00"/>
    <s v="Erik W Sterfen"/>
    <x v="0"/>
    <x v="1"/>
    <x v="1"/>
    <x v="5"/>
    <x v="1"/>
    <n v="2"/>
    <x v="0"/>
    <n v="100"/>
    <n v="80"/>
    <n v="200"/>
    <n v="160"/>
    <n v="40"/>
    <n v="1"/>
    <x v="0"/>
  </r>
  <r>
    <s v="ID146"/>
    <d v="2023-01-10T00:00:00"/>
    <s v="Racheal G Savrrd"/>
    <x v="0"/>
    <x v="2"/>
    <x v="2"/>
    <x v="2"/>
    <x v="0"/>
    <n v="1"/>
    <x v="0"/>
    <n v="13200.000000000002"/>
    <n v="12000"/>
    <n v="13200.000000000002"/>
    <n v="12000"/>
    <n v="1200.0000000000018"/>
    <n v="1"/>
    <x v="0"/>
  </r>
  <r>
    <s v="ID147"/>
    <d v="2023-01-10T00:00:00"/>
    <s v="Odell F Hayrard"/>
    <x v="0"/>
    <x v="1"/>
    <x v="1"/>
    <x v="5"/>
    <x v="0"/>
    <n v="1"/>
    <x v="0"/>
    <n v="9500"/>
    <n v="8000"/>
    <n v="9500"/>
    <n v="8000"/>
    <n v="1500"/>
    <n v="1"/>
    <x v="0"/>
  </r>
  <r>
    <s v="ID148"/>
    <d v="2023-01-10T00:00:00"/>
    <s v="Sidney K Cher"/>
    <x v="0"/>
    <x v="2"/>
    <x v="2"/>
    <x v="2"/>
    <x v="1"/>
    <n v="2"/>
    <x v="0"/>
    <n v="2000"/>
    <n v="1850"/>
    <n v="4000"/>
    <n v="3700"/>
    <n v="300"/>
    <n v="1"/>
    <x v="0"/>
  </r>
  <r>
    <s v="ID149"/>
    <d v="2023-01-10T00:00:00"/>
    <s v="Reatha F Gasron"/>
    <x v="0"/>
    <x v="1"/>
    <x v="1"/>
    <x v="5"/>
    <x v="0"/>
    <n v="1"/>
    <x v="0"/>
    <n v="6700"/>
    <n v="5000"/>
    <n v="6700"/>
    <n v="5000"/>
    <n v="1700"/>
    <n v="1"/>
    <x v="0"/>
  </r>
  <r>
    <s v="ID150"/>
    <d v="2023-01-10T00:00:00"/>
    <s v="Van L Rutrerford"/>
    <x v="1"/>
    <x v="2"/>
    <x v="2"/>
    <x v="2"/>
    <x v="0"/>
    <n v="1"/>
    <x v="0"/>
    <n v="6700"/>
    <n v="5001"/>
    <n v="6700"/>
    <n v="5001"/>
    <n v="1699"/>
    <n v="1"/>
    <x v="0"/>
  </r>
  <r>
    <s v="ID151"/>
    <d v="2023-01-10T00:00:00"/>
    <s v="Robert B Senrcal"/>
    <x v="0"/>
    <x v="1"/>
    <x v="1"/>
    <x v="5"/>
    <x v="2"/>
    <n v="2"/>
    <x v="0"/>
    <n v="8500"/>
    <n v="7600"/>
    <n v="17000"/>
    <n v="15200"/>
    <n v="1800"/>
    <n v="1"/>
    <x v="0"/>
  </r>
  <r>
    <s v="ID152"/>
    <d v="2023-01-10T00:00:00"/>
    <s v="-"/>
    <x v="0"/>
    <x v="2"/>
    <x v="2"/>
    <x v="2"/>
    <x v="0"/>
    <n v="2"/>
    <x v="0"/>
    <n v="6700"/>
    <n v="5001"/>
    <n v="13400"/>
    <n v="10002"/>
    <n v="3398"/>
    <n v="1"/>
    <x v="0"/>
  </r>
  <r>
    <s v="ID153"/>
    <d v="2023-01-10T00:00:00"/>
    <s v="Mahalia E Edlrr"/>
    <x v="0"/>
    <x v="3"/>
    <x v="3"/>
    <x v="0"/>
    <x v="0"/>
    <n v="1"/>
    <x v="0"/>
    <n v="6700"/>
    <n v="5002"/>
    <n v="6700"/>
    <n v="5002"/>
    <n v="1698"/>
    <n v="1"/>
    <x v="0"/>
  </r>
  <r>
    <s v="ID154"/>
    <d v="2023-01-11T00:00:00"/>
    <s v="Burton C Jin"/>
    <x v="1"/>
    <x v="0"/>
    <x v="0"/>
    <x v="7"/>
    <x v="0"/>
    <n v="2"/>
    <x v="0"/>
    <n v="600"/>
    <n v="450"/>
    <n v="1200"/>
    <n v="900"/>
    <n v="300"/>
    <n v="1"/>
    <x v="0"/>
  </r>
  <r>
    <s v="ID155"/>
    <d v="2023-01-11T00:00:00"/>
    <s v="Theron T Krarer"/>
    <x v="0"/>
    <x v="1"/>
    <x v="1"/>
    <x v="8"/>
    <x v="2"/>
    <n v="1"/>
    <x v="0"/>
    <n v="22000"/>
    <n v="20000"/>
    <n v="22000"/>
    <n v="20000"/>
    <n v="2000"/>
    <n v="1"/>
    <x v="0"/>
  </r>
  <r>
    <s v="ID156"/>
    <d v="2023-01-11T00:00:00"/>
    <s v="Ahmed C Minrh"/>
    <x v="0"/>
    <x v="2"/>
    <x v="2"/>
    <x v="0"/>
    <x v="0"/>
    <n v="1"/>
    <x v="0"/>
    <n v="2250"/>
    <n v="2200"/>
    <n v="2250"/>
    <n v="2200"/>
    <n v="50"/>
    <n v="1"/>
    <x v="0"/>
  </r>
  <r>
    <s v="ID157"/>
    <d v="2023-01-11T00:00:00"/>
    <s v="Jeneva Y Bybre"/>
    <x v="0"/>
    <x v="0"/>
    <x v="0"/>
    <x v="1"/>
    <x v="1"/>
    <n v="2"/>
    <x v="0"/>
    <n v="200"/>
    <n v="190"/>
    <n v="400"/>
    <n v="380"/>
    <n v="20"/>
    <n v="1"/>
    <x v="0"/>
  </r>
  <r>
    <s v="ID158"/>
    <d v="2023-01-11T00:00:00"/>
    <s v="Jocelyn Q Scorti"/>
    <x v="0"/>
    <x v="0"/>
    <x v="0"/>
    <x v="2"/>
    <x v="0"/>
    <n v="2"/>
    <x v="0"/>
    <n v="9950"/>
    <n v="9000"/>
    <n v="19900"/>
    <n v="18000"/>
    <n v="1900"/>
    <n v="1"/>
    <x v="0"/>
  </r>
  <r>
    <s v="ID159"/>
    <d v="2023-01-11T00:00:00"/>
    <s v="Hollis Z Carr"/>
    <x v="0"/>
    <x v="1"/>
    <x v="1"/>
    <x v="5"/>
    <x v="0"/>
    <n v="1"/>
    <x v="0"/>
    <n v="4700"/>
    <n v="8000"/>
    <n v="4700"/>
    <n v="8000"/>
    <n v="-3300"/>
    <n v="1"/>
    <x v="0"/>
  </r>
  <r>
    <s v="ID160"/>
    <d v="2023-01-11T00:00:00"/>
    <s v="Ching D Appregate"/>
    <x v="0"/>
    <x v="2"/>
    <x v="2"/>
    <x v="2"/>
    <x v="1"/>
    <n v="2"/>
    <x v="0"/>
    <n v="2000"/>
    <n v="1850"/>
    <n v="4000"/>
    <n v="3700"/>
    <n v="300"/>
    <n v="1"/>
    <x v="0"/>
  </r>
  <r>
    <s v="ID161"/>
    <d v="2023-01-11T00:00:00"/>
    <s v="Lana D Eckres"/>
    <x v="0"/>
    <x v="3"/>
    <x v="3"/>
    <x v="0"/>
    <x v="2"/>
    <n v="2"/>
    <x v="0"/>
    <n v="9950"/>
    <n v="9000"/>
    <n v="19900"/>
    <n v="18000"/>
    <n v="1900"/>
    <n v="1"/>
    <x v="0"/>
  </r>
  <r>
    <s v="ID162"/>
    <d v="2023-01-11T00:00:00"/>
    <s v="Alane Y Higr"/>
    <x v="0"/>
    <x v="2"/>
    <x v="2"/>
    <x v="2"/>
    <x v="0"/>
    <n v="1"/>
    <x v="0"/>
    <n v="4700"/>
    <n v="4000"/>
    <n v="4700"/>
    <n v="4000"/>
    <n v="700"/>
    <n v="1"/>
    <x v="0"/>
  </r>
  <r>
    <s v="ID163"/>
    <d v="2023-01-11T00:00:00"/>
    <s v="Thomas V Mesrrve"/>
    <x v="1"/>
    <x v="3"/>
    <x v="3"/>
    <x v="0"/>
    <x v="0"/>
    <n v="1"/>
    <x v="0"/>
    <n v="9500"/>
    <n v="8000"/>
    <n v="9500"/>
    <n v="8000"/>
    <n v="1500"/>
    <n v="1"/>
    <x v="0"/>
  </r>
  <r>
    <s v="ID164"/>
    <d v="2023-01-11T00:00:00"/>
    <s v="Danny H Blarsdell"/>
    <x v="0"/>
    <x v="2"/>
    <x v="2"/>
    <x v="2"/>
    <x v="0"/>
    <n v="2"/>
    <x v="0"/>
    <n v="6700"/>
    <n v="5001"/>
    <n v="13400"/>
    <n v="10002"/>
    <n v="3398"/>
    <n v="1"/>
    <x v="0"/>
  </r>
  <r>
    <s v="ID165"/>
    <d v="2023-01-11T00:00:00"/>
    <s v="-"/>
    <x v="0"/>
    <x v="3"/>
    <x v="3"/>
    <x v="0"/>
    <x v="0"/>
    <n v="1"/>
    <x v="0"/>
    <n v="6700"/>
    <n v="5002"/>
    <n v="6700"/>
    <n v="5002"/>
    <n v="1698"/>
    <n v="1"/>
    <x v="0"/>
  </r>
  <r>
    <s v="ID166"/>
    <d v="2023-01-11T00:00:00"/>
    <s v="Rod C Piprin"/>
    <x v="0"/>
    <x v="1"/>
    <x v="1"/>
    <x v="2"/>
    <x v="0"/>
    <n v="3"/>
    <x v="0"/>
    <n v="13200.000000000002"/>
    <n v="12000"/>
    <n v="39600.000000000007"/>
    <n v="36000"/>
    <n v="3600.0000000000073"/>
    <n v="1"/>
    <x v="0"/>
  </r>
  <r>
    <s v="ID167"/>
    <d v="2023-01-11T00:00:00"/>
    <s v="Else K Watrers"/>
    <x v="0"/>
    <x v="3"/>
    <x v="3"/>
    <x v="0"/>
    <x v="0"/>
    <n v="2"/>
    <x v="0"/>
    <n v="6700"/>
    <n v="5002"/>
    <n v="13400"/>
    <n v="10004"/>
    <n v="3396"/>
    <n v="1"/>
    <x v="0"/>
  </r>
  <r>
    <s v="ID168"/>
    <d v="2023-01-11T00:00:00"/>
    <s v="Jules K Melrhor"/>
    <x v="0"/>
    <x v="0"/>
    <x v="0"/>
    <x v="5"/>
    <x v="0"/>
    <n v="2"/>
    <x v="0"/>
    <n v="6700"/>
    <n v="5000"/>
    <n v="13400"/>
    <n v="10000"/>
    <n v="3400"/>
    <n v="1"/>
    <x v="0"/>
  </r>
  <r>
    <s v="ID169"/>
    <d v="2023-01-12T00:00:00"/>
    <s v="Lauren O Guzri"/>
    <x v="0"/>
    <x v="1"/>
    <x v="1"/>
    <x v="9"/>
    <x v="1"/>
    <n v="2"/>
    <x v="0"/>
    <n v="170"/>
    <n v="150"/>
    <n v="340"/>
    <n v="300"/>
    <n v="40"/>
    <n v="1"/>
    <x v="0"/>
  </r>
  <r>
    <s v="ID170"/>
    <d v="2023-01-12T00:00:00"/>
    <s v="Jeramy F Metryer"/>
    <x v="0"/>
    <x v="0"/>
    <x v="0"/>
    <x v="10"/>
    <x v="0"/>
    <n v="2"/>
    <x v="0"/>
    <n v="13000"/>
    <n v="12000"/>
    <n v="26000"/>
    <n v="24000"/>
    <n v="2000"/>
    <n v="1"/>
    <x v="0"/>
  </r>
  <r>
    <s v="ID171"/>
    <d v="2023-01-12T00:00:00"/>
    <s v="Leopoldo U Holr"/>
    <x v="1"/>
    <x v="3"/>
    <x v="3"/>
    <x v="5"/>
    <x v="0"/>
    <n v="1"/>
    <x v="0"/>
    <n v="100"/>
    <n v="90"/>
    <n v="100"/>
    <n v="90"/>
    <n v="10"/>
    <n v="1"/>
    <x v="0"/>
  </r>
  <r>
    <s v="ID172"/>
    <d v="2023-01-12T00:00:00"/>
    <s v="Brendon J Camr"/>
    <x v="0"/>
    <x v="1"/>
    <x v="1"/>
    <x v="0"/>
    <x v="0"/>
    <n v="4"/>
    <x v="0"/>
    <n v="2250"/>
    <n v="2200"/>
    <n v="9000"/>
    <n v="8800"/>
    <n v="200"/>
    <n v="1"/>
    <x v="0"/>
  </r>
  <r>
    <s v="ID173"/>
    <d v="2023-01-12T00:00:00"/>
    <s v="Frank O Malron"/>
    <x v="0"/>
    <x v="1"/>
    <x v="1"/>
    <x v="6"/>
    <x v="1"/>
    <n v="2"/>
    <x v="0"/>
    <n v="7700"/>
    <n v="7000"/>
    <n v="15400"/>
    <n v="14000"/>
    <n v="1400"/>
    <n v="1"/>
    <x v="0"/>
  </r>
  <r>
    <s v="ID174"/>
    <d v="2023-01-12T00:00:00"/>
    <s v="Kiara T Marrinez"/>
    <x v="0"/>
    <x v="2"/>
    <x v="2"/>
    <x v="2"/>
    <x v="0"/>
    <n v="1"/>
    <x v="0"/>
    <n v="4700"/>
    <n v="4000"/>
    <n v="4700"/>
    <n v="4000"/>
    <n v="700"/>
    <n v="1"/>
    <x v="0"/>
  </r>
  <r>
    <s v="ID175"/>
    <d v="2023-01-12T00:00:00"/>
    <s v="Warren L Manron"/>
    <x v="1"/>
    <x v="3"/>
    <x v="3"/>
    <x v="0"/>
    <x v="0"/>
    <n v="1"/>
    <x v="0"/>
    <n v="9500"/>
    <n v="8000"/>
    <n v="9500"/>
    <n v="8000"/>
    <n v="1500"/>
    <n v="1"/>
    <x v="0"/>
  </r>
  <r>
    <s v="ID176"/>
    <d v="2023-01-12T00:00:00"/>
    <s v="Hugh E Boore"/>
    <x v="0"/>
    <x v="0"/>
    <x v="0"/>
    <x v="5"/>
    <x v="0"/>
    <n v="2"/>
    <x v="0"/>
    <n v="7700"/>
    <n v="7000"/>
    <n v="15400"/>
    <n v="14000"/>
    <n v="1400"/>
    <n v="1"/>
    <x v="0"/>
  </r>
  <r>
    <s v="ID177"/>
    <d v="2023-01-12T00:00:00"/>
    <s v="Garland Q Artrrburn"/>
    <x v="0"/>
    <x v="3"/>
    <x v="3"/>
    <x v="0"/>
    <x v="0"/>
    <n v="2"/>
    <x v="0"/>
    <n v="400"/>
    <n v="360"/>
    <n v="800"/>
    <n v="720"/>
    <n v="80"/>
    <n v="1"/>
    <x v="0"/>
  </r>
  <r>
    <s v="ID178"/>
    <d v="2023-01-12T00:00:00"/>
    <s v="Jesica D Starkpole"/>
    <x v="1"/>
    <x v="0"/>
    <x v="0"/>
    <x v="5"/>
    <x v="1"/>
    <n v="1"/>
    <x v="0"/>
    <n v="4700"/>
    <n v="4000"/>
    <n v="4700"/>
    <n v="4000"/>
    <n v="700"/>
    <n v="1"/>
    <x v="0"/>
  </r>
  <r>
    <s v="ID179"/>
    <d v="2023-01-12T00:00:00"/>
    <s v="Susan X Forruna"/>
    <x v="0"/>
    <x v="3"/>
    <x v="3"/>
    <x v="0"/>
    <x v="0"/>
    <n v="2"/>
    <x v="0"/>
    <n v="6700"/>
    <n v="5002"/>
    <n v="13400"/>
    <n v="10004"/>
    <n v="3396"/>
    <n v="1"/>
    <x v="0"/>
  </r>
  <r>
    <s v="ID180"/>
    <d v="2023-01-12T00:00:00"/>
    <s v="Jacob I Cudry"/>
    <x v="0"/>
    <x v="0"/>
    <x v="0"/>
    <x v="5"/>
    <x v="0"/>
    <n v="2"/>
    <x v="0"/>
    <n v="6700"/>
    <n v="5000"/>
    <n v="13400"/>
    <n v="10000"/>
    <n v="3400"/>
    <n v="1"/>
    <x v="0"/>
  </r>
  <r>
    <s v="ID181"/>
    <d v="2023-01-12T00:00:00"/>
    <s v="Luella M Sorrells"/>
    <x v="0"/>
    <x v="1"/>
    <x v="1"/>
    <x v="0"/>
    <x v="1"/>
    <n v="2"/>
    <x v="0"/>
    <n v="22000"/>
    <n v="20000"/>
    <n v="44000"/>
    <n v="40000"/>
    <n v="4000"/>
    <n v="1"/>
    <x v="0"/>
  </r>
  <r>
    <s v="ID182"/>
    <d v="2023-01-12T00:00:00"/>
    <s v="Vito B Eckrrt"/>
    <x v="0"/>
    <x v="0"/>
    <x v="0"/>
    <x v="5"/>
    <x v="1"/>
    <n v="1"/>
    <x v="0"/>
    <n v="22000"/>
    <n v="20000"/>
    <n v="22000"/>
    <n v="20000"/>
    <n v="2000"/>
    <n v="1"/>
    <x v="0"/>
  </r>
  <r>
    <s v="ID183"/>
    <d v="2023-01-12T00:00:00"/>
    <s v="Tamala L Reirhard"/>
    <x v="0"/>
    <x v="1"/>
    <x v="1"/>
    <x v="2"/>
    <x v="1"/>
    <n v="2"/>
    <x v="0"/>
    <n v="6700"/>
    <n v="5001"/>
    <n v="13400"/>
    <n v="10002"/>
    <n v="3398"/>
    <n v="1"/>
    <x v="0"/>
  </r>
  <r>
    <s v="ID184"/>
    <d v="2023-01-13T00:00:00"/>
    <s v="Carter C Hunr"/>
    <x v="0"/>
    <x v="0"/>
    <x v="0"/>
    <x v="0"/>
    <x v="0"/>
    <n v="1"/>
    <x v="0"/>
    <n v="25"/>
    <n v="20"/>
    <n v="25"/>
    <n v="20"/>
    <n v="5"/>
    <n v="1"/>
    <x v="0"/>
  </r>
  <r>
    <s v="ID185"/>
    <d v="2023-01-13T00:00:00"/>
    <s v="Sol K Rogrr"/>
    <x v="0"/>
    <x v="1"/>
    <x v="1"/>
    <x v="1"/>
    <x v="1"/>
    <n v="2"/>
    <x v="0"/>
    <n v="6700"/>
    <n v="5000"/>
    <n v="13400"/>
    <n v="10000"/>
    <n v="3400"/>
    <n v="1"/>
    <x v="0"/>
  </r>
  <r>
    <s v="ID186"/>
    <d v="2023-01-13T00:00:00"/>
    <s v="Gemma I Chirton"/>
    <x v="0"/>
    <x v="0"/>
    <x v="0"/>
    <x v="2"/>
    <x v="0"/>
    <n v="2"/>
    <x v="0"/>
    <n v="100"/>
    <n v="80"/>
    <n v="200"/>
    <n v="160"/>
    <n v="40"/>
    <n v="1"/>
    <x v="0"/>
  </r>
  <r>
    <s v="ID187"/>
    <d v="2023-01-13T00:00:00"/>
    <s v="Nettie T Mccrndless"/>
    <x v="0"/>
    <x v="0"/>
    <x v="0"/>
    <x v="3"/>
    <x v="0"/>
    <n v="1"/>
    <x v="0"/>
    <n v="100"/>
    <n v="90"/>
    <n v="100"/>
    <n v="90"/>
    <n v="10"/>
    <n v="1"/>
    <x v="0"/>
  </r>
  <r>
    <s v="ID188"/>
    <d v="2023-01-13T00:00:00"/>
    <s v="Kurtis C Irors"/>
    <x v="1"/>
    <x v="0"/>
    <x v="0"/>
    <x v="4"/>
    <x v="0"/>
    <n v="4"/>
    <x v="0"/>
    <n v="11000"/>
    <n v="10000"/>
    <n v="44000"/>
    <n v="40000"/>
    <n v="4000"/>
    <n v="1"/>
    <x v="0"/>
  </r>
  <r>
    <s v="ID189"/>
    <d v="2023-01-13T00:00:00"/>
    <s v="Brigitte D Fenrley"/>
    <x v="0"/>
    <x v="3"/>
    <x v="3"/>
    <x v="0"/>
    <x v="0"/>
    <n v="2"/>
    <x v="0"/>
    <n v="400"/>
    <n v="360"/>
    <n v="800"/>
    <n v="720"/>
    <n v="80"/>
    <n v="1"/>
    <x v="0"/>
  </r>
  <r>
    <s v="ID190"/>
    <d v="2023-01-13T00:00:00"/>
    <s v="Celestine H Aldrrson"/>
    <x v="1"/>
    <x v="0"/>
    <x v="0"/>
    <x v="5"/>
    <x v="1"/>
    <n v="1"/>
    <x v="0"/>
    <n v="4700"/>
    <n v="4000"/>
    <n v="4700"/>
    <n v="4000"/>
    <n v="700"/>
    <n v="1"/>
    <x v="0"/>
  </r>
  <r>
    <s v="ID191"/>
    <d v="2023-01-13T00:00:00"/>
    <s v="Max Z Vanrlstyne"/>
    <x v="0"/>
    <x v="1"/>
    <x v="1"/>
    <x v="2"/>
    <x v="1"/>
    <n v="4"/>
    <x v="0"/>
    <n v="11000"/>
    <n v="10000"/>
    <n v="44000"/>
    <n v="40000"/>
    <n v="4000"/>
    <n v="1"/>
    <x v="0"/>
  </r>
  <r>
    <s v="ID192"/>
    <d v="2023-01-13T00:00:00"/>
    <s v="Carmelina R Gorrell"/>
    <x v="0"/>
    <x v="0"/>
    <x v="0"/>
    <x v="5"/>
    <x v="1"/>
    <n v="2"/>
    <x v="0"/>
    <n v="100"/>
    <n v="90"/>
    <n v="200"/>
    <n v="180"/>
    <n v="20"/>
    <n v="1"/>
    <x v="0"/>
  </r>
  <r>
    <s v="ID193"/>
    <d v="2023-01-13T00:00:00"/>
    <s v="Candy Y Wenrel"/>
    <x v="1"/>
    <x v="1"/>
    <x v="1"/>
    <x v="2"/>
    <x v="0"/>
    <n v="2"/>
    <x v="0"/>
    <n v="400"/>
    <n v="360"/>
    <n v="800"/>
    <n v="720"/>
    <n v="80"/>
    <n v="1"/>
    <x v="0"/>
  </r>
  <r>
    <s v="ID194"/>
    <d v="2023-01-13T00:00:00"/>
    <s v="Veola R Trort"/>
    <x v="0"/>
    <x v="0"/>
    <x v="0"/>
    <x v="5"/>
    <x v="1"/>
    <n v="1"/>
    <x v="0"/>
    <n v="22000"/>
    <n v="20000"/>
    <n v="22000"/>
    <n v="20000"/>
    <n v="2000"/>
    <n v="1"/>
    <x v="0"/>
  </r>
  <r>
    <s v="ID195"/>
    <d v="2023-01-13T00:00:00"/>
    <s v="Andra P Schrller"/>
    <x v="0"/>
    <x v="1"/>
    <x v="1"/>
    <x v="2"/>
    <x v="1"/>
    <n v="2"/>
    <x v="0"/>
    <n v="6700"/>
    <n v="5001"/>
    <n v="13400"/>
    <n v="10002"/>
    <n v="3398"/>
    <n v="1"/>
    <x v="0"/>
  </r>
  <r>
    <s v="ID196"/>
    <d v="2023-01-13T00:00:00"/>
    <s v="Luke H Berrardi"/>
    <x v="1"/>
    <x v="1"/>
    <x v="1"/>
    <x v="5"/>
    <x v="1"/>
    <n v="2"/>
    <x v="0"/>
    <n v="7700"/>
    <n v="7000"/>
    <n v="15400"/>
    <n v="14000"/>
    <n v="1400"/>
    <n v="1"/>
    <x v="0"/>
  </r>
  <r>
    <s v="ID197"/>
    <d v="2023-01-13T00:00:00"/>
    <s v="Bennie X Churbley"/>
    <x v="0"/>
    <x v="1"/>
    <x v="1"/>
    <x v="2"/>
    <x v="2"/>
    <n v="1"/>
    <x v="1"/>
    <n v="11000"/>
    <n v="10000"/>
    <n v="11000"/>
    <n v="10000"/>
    <n v="1000"/>
    <n v="1"/>
    <x v="0"/>
  </r>
  <r>
    <s v="ID198"/>
    <d v="2023-01-13T00:00:00"/>
    <s v="Trey B Kirrin"/>
    <x v="0"/>
    <x v="1"/>
    <x v="1"/>
    <x v="0"/>
    <x v="0"/>
    <n v="1"/>
    <x v="0"/>
    <n v="6700"/>
    <n v="5002"/>
    <n v="6700"/>
    <n v="5002"/>
    <n v="1698"/>
    <n v="1"/>
    <x v="0"/>
  </r>
  <r>
    <s v="ID199"/>
    <d v="2023-01-14T00:00:00"/>
    <s v="Isaiah Y Magrood"/>
    <x v="0"/>
    <x v="1"/>
    <x v="1"/>
    <x v="5"/>
    <x v="0"/>
    <n v="1"/>
    <x v="0"/>
    <n v="10000"/>
    <n v="9000"/>
    <n v="10000"/>
    <n v="9000"/>
    <n v="1000"/>
    <n v="1"/>
    <x v="0"/>
  </r>
  <r>
    <s v="ID200"/>
    <d v="2023-01-14T00:00:00"/>
    <s v="Earnest H Birrholz"/>
    <x v="0"/>
    <x v="0"/>
    <x v="0"/>
    <x v="0"/>
    <x v="0"/>
    <n v="1"/>
    <x v="0"/>
    <n v="6700"/>
    <n v="5001"/>
    <n v="6700"/>
    <n v="5001"/>
    <n v="1699"/>
    <n v="1"/>
    <x v="0"/>
  </r>
  <r>
    <s v="ID201"/>
    <d v="2023-01-14T00:00:00"/>
    <s v="Laurence K Rylrs"/>
    <x v="0"/>
    <x v="1"/>
    <x v="1"/>
    <x v="6"/>
    <x v="1"/>
    <n v="2"/>
    <x v="0"/>
    <n v="2000"/>
    <n v="1850"/>
    <n v="4000"/>
    <n v="3700"/>
    <n v="300"/>
    <n v="1"/>
    <x v="0"/>
  </r>
  <r>
    <s v="ID202"/>
    <d v="2023-01-14T00:00:00"/>
    <s v="Lezlie Z Bohrnnan"/>
    <x v="0"/>
    <x v="1"/>
    <x v="1"/>
    <x v="7"/>
    <x v="0"/>
    <n v="2"/>
    <x v="0"/>
    <n v="100"/>
    <n v="80"/>
    <n v="200"/>
    <n v="160"/>
    <n v="40"/>
    <n v="1"/>
    <x v="0"/>
  </r>
  <r>
    <s v="ID203"/>
    <d v="2023-01-14T00:00:00"/>
    <s v="Jamey S Seir"/>
    <x v="0"/>
    <x v="1"/>
    <x v="1"/>
    <x v="8"/>
    <x v="2"/>
    <n v="1"/>
    <x v="0"/>
    <n v="13200.000000000002"/>
    <n v="12000"/>
    <n v="13200.000000000002"/>
    <n v="12000"/>
    <n v="1200.0000000000018"/>
    <n v="1"/>
    <x v="0"/>
  </r>
  <r>
    <s v="ID204"/>
    <d v="2023-01-14T00:00:00"/>
    <s v="Bobbie P Churley"/>
    <x v="0"/>
    <x v="0"/>
    <x v="0"/>
    <x v="5"/>
    <x v="1"/>
    <n v="2"/>
    <x v="0"/>
    <n v="100"/>
    <n v="90"/>
    <n v="200"/>
    <n v="180"/>
    <n v="20"/>
    <n v="1"/>
    <x v="0"/>
  </r>
  <r>
    <s v="ID205"/>
    <d v="2023-01-14T00:00:00"/>
    <s v="Tammi S Garret"/>
    <x v="1"/>
    <x v="1"/>
    <x v="1"/>
    <x v="2"/>
    <x v="0"/>
    <n v="2"/>
    <x v="0"/>
    <n v="400"/>
    <n v="360"/>
    <n v="800"/>
    <n v="720"/>
    <n v="80"/>
    <n v="1"/>
    <x v="0"/>
  </r>
  <r>
    <s v="ID206"/>
    <d v="2023-01-14T00:00:00"/>
    <s v="Simone Y Pulro"/>
    <x v="0"/>
    <x v="1"/>
    <x v="1"/>
    <x v="0"/>
    <x v="0"/>
    <n v="1"/>
    <x v="0"/>
    <n v="13200.000000000002"/>
    <n v="12000"/>
    <n v="13200.000000000002"/>
    <n v="12000"/>
    <n v="1200.0000000000018"/>
    <n v="1"/>
    <x v="0"/>
  </r>
  <r>
    <s v="ID207"/>
    <d v="2023-01-14T00:00:00"/>
    <s v="Dee I Orsrni"/>
    <x v="0"/>
    <x v="1"/>
    <x v="1"/>
    <x v="2"/>
    <x v="0"/>
    <n v="1"/>
    <x v="0"/>
    <n v="1600"/>
    <n v="1590"/>
    <n v="1600"/>
    <n v="1590"/>
    <n v="10"/>
    <n v="1"/>
    <x v="0"/>
  </r>
  <r>
    <s v="ID208"/>
    <d v="2023-01-14T00:00:00"/>
    <s v="Amanda A Edmrnson"/>
    <x v="0"/>
    <x v="1"/>
    <x v="1"/>
    <x v="0"/>
    <x v="0"/>
    <n v="2"/>
    <x v="0"/>
    <n v="100"/>
    <n v="90"/>
    <n v="200"/>
    <n v="180"/>
    <n v="20"/>
    <n v="1"/>
    <x v="0"/>
  </r>
  <r>
    <s v="ID209"/>
    <d v="2023-01-14T00:00:00"/>
    <s v="Danial X Zamrrripa"/>
    <x v="0"/>
    <x v="1"/>
    <x v="1"/>
    <x v="2"/>
    <x v="2"/>
    <n v="1"/>
    <x v="1"/>
    <n v="11000"/>
    <n v="10000"/>
    <n v="11000"/>
    <n v="10000"/>
    <n v="1000"/>
    <n v="1"/>
    <x v="0"/>
  </r>
  <r>
    <s v="ID210"/>
    <d v="2023-01-14T00:00:00"/>
    <s v="Elouise E Fulrher"/>
    <x v="0"/>
    <x v="1"/>
    <x v="1"/>
    <x v="0"/>
    <x v="0"/>
    <n v="1"/>
    <x v="0"/>
    <n v="6700"/>
    <n v="5002"/>
    <n v="6700"/>
    <n v="5002"/>
    <n v="1698"/>
    <n v="1"/>
    <x v="0"/>
  </r>
  <r>
    <s v="ID211"/>
    <d v="2023-01-14T00:00:00"/>
    <s v="Linnea S Becrstead"/>
    <x v="0"/>
    <x v="1"/>
    <x v="1"/>
    <x v="2"/>
    <x v="0"/>
    <n v="3"/>
    <x v="0"/>
    <n v="22000"/>
    <n v="20000"/>
    <n v="66000"/>
    <n v="60000"/>
    <n v="6000"/>
    <n v="1"/>
    <x v="0"/>
  </r>
  <r>
    <s v="ID212"/>
    <d v="2023-01-14T00:00:00"/>
    <s v="Caprice G Mcbride"/>
    <x v="0"/>
    <x v="1"/>
    <x v="1"/>
    <x v="0"/>
    <x v="0"/>
    <n v="1"/>
    <x v="0"/>
    <n v="8500"/>
    <n v="7600"/>
    <n v="8500"/>
    <n v="7600"/>
    <n v="900"/>
    <n v="1"/>
    <x v="0"/>
  </r>
  <r>
    <s v="ID213"/>
    <d v="2023-01-14T00:00:00"/>
    <s v="Eva K Vilregas"/>
    <x v="1"/>
    <x v="2"/>
    <x v="2"/>
    <x v="5"/>
    <x v="2"/>
    <n v="1"/>
    <x v="0"/>
    <n v="6700"/>
    <n v="5000"/>
    <n v="6700"/>
    <n v="5000"/>
    <n v="1700"/>
    <n v="1"/>
    <x v="0"/>
  </r>
  <r>
    <s v="ID214"/>
    <d v="2023-01-15T00:00:00"/>
    <s v="Hugh N Charira"/>
    <x v="0"/>
    <x v="0"/>
    <x v="0"/>
    <x v="2"/>
    <x v="0"/>
    <n v="2"/>
    <x v="0"/>
    <n v="6700"/>
    <n v="5001"/>
    <n v="13400"/>
    <n v="10002"/>
    <n v="3398"/>
    <n v="1"/>
    <x v="0"/>
  </r>
  <r>
    <s v="ID215"/>
    <d v="2023-01-15T00:00:00"/>
    <s v="Joannie E Wolrers"/>
    <x v="0"/>
    <x v="1"/>
    <x v="1"/>
    <x v="8"/>
    <x v="2"/>
    <n v="1"/>
    <x v="1"/>
    <n v="10000"/>
    <n v="9000"/>
    <n v="10000"/>
    <n v="9000"/>
    <n v="1000"/>
    <n v="1"/>
    <x v="0"/>
  </r>
  <r>
    <s v="ID216"/>
    <d v="2023-01-15T00:00:00"/>
    <s v="Amada J Knorse"/>
    <x v="1"/>
    <x v="1"/>
    <x v="1"/>
    <x v="3"/>
    <x v="0"/>
    <n v="1"/>
    <x v="0"/>
    <n v="6700"/>
    <n v="5002"/>
    <n v="6700"/>
    <n v="5002"/>
    <n v="1698"/>
    <n v="1"/>
    <x v="0"/>
  </r>
  <r>
    <s v="ID217"/>
    <d v="2023-01-15T00:00:00"/>
    <s v="Marina X Quarle"/>
    <x v="0"/>
    <x v="0"/>
    <x v="0"/>
    <x v="0"/>
    <x v="0"/>
    <n v="1"/>
    <x v="0"/>
    <n v="6700"/>
    <n v="5002"/>
    <n v="6700"/>
    <n v="5002"/>
    <n v="1698"/>
    <n v="1"/>
    <x v="0"/>
  </r>
  <r>
    <s v="ID218"/>
    <d v="2023-01-15T00:00:00"/>
    <s v="Eleanor D Dicrson"/>
    <x v="0"/>
    <x v="1"/>
    <x v="1"/>
    <x v="4"/>
    <x v="0"/>
    <n v="1"/>
    <x v="0"/>
    <n v="9500"/>
    <n v="8000"/>
    <n v="9500"/>
    <n v="8000"/>
    <n v="1500"/>
    <n v="1"/>
    <x v="0"/>
  </r>
  <r>
    <s v="ID219"/>
    <d v="2023-01-15T00:00:00"/>
    <s v="Carolynn V Moyrihan"/>
    <x v="0"/>
    <x v="0"/>
    <x v="0"/>
    <x v="1"/>
    <x v="1"/>
    <n v="2"/>
    <x v="0"/>
    <n v="100"/>
    <n v="90"/>
    <n v="200"/>
    <n v="180"/>
    <n v="20"/>
    <n v="1"/>
    <x v="0"/>
  </r>
  <r>
    <s v="ID220"/>
    <d v="2023-01-15T00:00:00"/>
    <s v="Hester B Cabrna"/>
    <x v="0"/>
    <x v="0"/>
    <x v="0"/>
    <x v="9"/>
    <x v="1"/>
    <n v="2"/>
    <x v="0"/>
    <n v="2000"/>
    <n v="1850"/>
    <n v="4000"/>
    <n v="3700"/>
    <n v="300"/>
    <n v="1"/>
    <x v="0"/>
  </r>
  <r>
    <s v="ID221"/>
    <d v="2023-01-15T00:00:00"/>
    <s v="Leda X Hasrell"/>
    <x v="1"/>
    <x v="1"/>
    <x v="1"/>
    <x v="2"/>
    <x v="0"/>
    <n v="2"/>
    <x v="0"/>
    <n v="400"/>
    <n v="360"/>
    <n v="800"/>
    <n v="720"/>
    <n v="80"/>
    <n v="1"/>
    <x v="0"/>
  </r>
  <r>
    <s v="ID222"/>
    <d v="2023-01-15T00:00:00"/>
    <s v="Walton S Keir"/>
    <x v="0"/>
    <x v="0"/>
    <x v="0"/>
    <x v="10"/>
    <x v="0"/>
    <n v="2"/>
    <x v="0"/>
    <n v="9950"/>
    <n v="9000"/>
    <n v="19900"/>
    <n v="18000"/>
    <n v="1900"/>
    <n v="1"/>
    <x v="0"/>
  </r>
  <r>
    <s v="ID223"/>
    <d v="2023-01-15T00:00:00"/>
    <s v="Inocencia Z Butrau"/>
    <x v="0"/>
    <x v="1"/>
    <x v="1"/>
    <x v="3"/>
    <x v="0"/>
    <n v="1"/>
    <x v="0"/>
    <n v="13200.000000000002"/>
    <n v="12000"/>
    <n v="13200.000000000002"/>
    <n v="12000"/>
    <n v="1200.0000000000018"/>
    <n v="1"/>
    <x v="0"/>
  </r>
  <r>
    <s v="ID224"/>
    <d v="2023-01-15T00:00:00"/>
    <s v="Hong M Towrson"/>
    <x v="0"/>
    <x v="1"/>
    <x v="1"/>
    <x v="2"/>
    <x v="0"/>
    <n v="1"/>
    <x v="0"/>
    <n v="1600"/>
    <n v="1590"/>
    <n v="1600"/>
    <n v="1590"/>
    <n v="10"/>
    <n v="1"/>
    <x v="0"/>
  </r>
  <r>
    <s v="ID225"/>
    <d v="2023-01-15T00:00:00"/>
    <s v="Andres S Garrer"/>
    <x v="0"/>
    <x v="1"/>
    <x v="1"/>
    <x v="2"/>
    <x v="0"/>
    <n v="2"/>
    <x v="0"/>
    <n v="170"/>
    <n v="150"/>
    <n v="340"/>
    <n v="300"/>
    <n v="40"/>
    <n v="1"/>
    <x v="0"/>
  </r>
  <r>
    <s v="ID226"/>
    <d v="2023-01-15T00:00:00"/>
    <s v="Tamesha I Knerper"/>
    <x v="0"/>
    <x v="1"/>
    <x v="1"/>
    <x v="0"/>
    <x v="0"/>
    <n v="2"/>
    <x v="0"/>
    <n v="100"/>
    <n v="90"/>
    <n v="200"/>
    <n v="180"/>
    <n v="20"/>
    <n v="1"/>
    <x v="0"/>
  </r>
  <r>
    <s v="ID227"/>
    <d v="2023-01-15T00:00:00"/>
    <s v="Kristie E Jair"/>
    <x v="0"/>
    <x v="0"/>
    <x v="0"/>
    <x v="0"/>
    <x v="0"/>
    <n v="2"/>
    <x v="0"/>
    <n v="600"/>
    <n v="450"/>
    <n v="1200"/>
    <n v="900"/>
    <n v="300"/>
    <n v="1"/>
    <x v="0"/>
  </r>
  <r>
    <s v="ID228"/>
    <d v="2023-01-15T00:00:00"/>
    <s v="Robt F Ellrrbee"/>
    <x v="0"/>
    <x v="2"/>
    <x v="2"/>
    <x v="5"/>
    <x v="0"/>
    <n v="2"/>
    <x v="0"/>
    <n v="9950"/>
    <n v="9000"/>
    <n v="19900"/>
    <n v="18000"/>
    <n v="1900"/>
    <n v="1"/>
    <x v="0"/>
  </r>
  <r>
    <s v="ID229"/>
    <d v="2023-01-15T00:00:00"/>
    <s v="Reid W Monron"/>
    <x v="0"/>
    <x v="1"/>
    <x v="1"/>
    <x v="5"/>
    <x v="0"/>
    <n v="1"/>
    <x v="0"/>
    <n v="7700.0000000000009"/>
    <n v="7000"/>
    <n v="7700.0000000000009"/>
    <n v="7000"/>
    <n v="700.00000000000091"/>
    <n v="1"/>
    <x v="0"/>
  </r>
  <r>
    <s v="ID230"/>
    <d v="2023-01-15T00:00:00"/>
    <s v="Angeline I Fetr"/>
    <x v="0"/>
    <x v="1"/>
    <x v="1"/>
    <x v="0"/>
    <x v="0"/>
    <n v="1"/>
    <x v="0"/>
    <n v="50"/>
    <n v="45"/>
    <n v="50"/>
    <n v="45"/>
    <n v="5"/>
    <n v="1"/>
    <x v="0"/>
  </r>
  <r>
    <s v="ID231"/>
    <d v="2023-01-15T00:00:00"/>
    <s v="Celestine E Ledrord"/>
    <x v="0"/>
    <x v="1"/>
    <x v="1"/>
    <x v="0"/>
    <x v="1"/>
    <n v="1"/>
    <x v="0"/>
    <n v="25"/>
    <n v="20"/>
    <n v="25"/>
    <n v="20"/>
    <n v="5"/>
    <n v="1"/>
    <x v="0"/>
  </r>
  <r>
    <s v="ID232"/>
    <d v="2023-01-15T00:00:00"/>
    <s v="Thresa A Carrballo"/>
    <x v="0"/>
    <x v="1"/>
    <x v="1"/>
    <x v="0"/>
    <x v="0"/>
    <n v="1"/>
    <x v="0"/>
    <n v="8500"/>
    <n v="7600"/>
    <n v="8500"/>
    <n v="7600"/>
    <n v="900"/>
    <n v="1"/>
    <x v="0"/>
  </r>
  <r>
    <s v="ID233"/>
    <d v="2023-01-15T00:00:00"/>
    <s v="Herb B Hasring"/>
    <x v="1"/>
    <x v="0"/>
    <x v="0"/>
    <x v="0"/>
    <x v="0"/>
    <n v="2"/>
    <x v="0"/>
    <n v="22000"/>
    <n v="20000"/>
    <n v="44000"/>
    <n v="40000"/>
    <n v="4000"/>
    <n v="1"/>
    <x v="0"/>
  </r>
  <r>
    <s v="ID234"/>
    <d v="2023-01-15T00:00:00"/>
    <s v="Donnell G Golron"/>
    <x v="1"/>
    <x v="2"/>
    <x v="2"/>
    <x v="5"/>
    <x v="2"/>
    <n v="4"/>
    <x v="0"/>
    <n v="6700"/>
    <n v="5000"/>
    <n v="26800"/>
    <n v="20000"/>
    <n v="6800"/>
    <n v="1"/>
    <x v="0"/>
  </r>
  <r>
    <s v="ID235"/>
    <d v="2023-01-15T00:00:00"/>
    <s v="Harvey K Mccrlley"/>
    <x v="1"/>
    <x v="3"/>
    <x v="3"/>
    <x v="5"/>
    <x v="0"/>
    <n v="4"/>
    <x v="0"/>
    <n v="6700"/>
    <n v="5000"/>
    <n v="26800"/>
    <n v="20000"/>
    <n v="6800"/>
    <n v="1"/>
    <x v="0"/>
  </r>
  <r>
    <s v="ID236"/>
    <d v="2023-01-15T00:00:00"/>
    <s v="Lester V Morreau"/>
    <x v="0"/>
    <x v="1"/>
    <x v="1"/>
    <x v="0"/>
    <x v="0"/>
    <n v="1"/>
    <x v="0"/>
    <n v="44000"/>
    <n v="40000"/>
    <n v="44000"/>
    <n v="40000"/>
    <n v="4000"/>
    <n v="1"/>
    <x v="0"/>
  </r>
  <r>
    <s v="ID237"/>
    <d v="2023-01-15T00:00:00"/>
    <s v="Rachelle F Coors"/>
    <x v="0"/>
    <x v="0"/>
    <x v="0"/>
    <x v="0"/>
    <x v="0"/>
    <n v="2"/>
    <x v="0"/>
    <n v="7700"/>
    <n v="7000"/>
    <n v="15400"/>
    <n v="14000"/>
    <n v="1400"/>
    <n v="1"/>
    <x v="0"/>
  </r>
  <r>
    <s v="ID238"/>
    <d v="2023-01-15T00:00:00"/>
    <s v="Bill C Hasr"/>
    <x v="0"/>
    <x v="2"/>
    <x v="2"/>
    <x v="5"/>
    <x v="0"/>
    <n v="2"/>
    <x v="1"/>
    <n v="8500"/>
    <n v="7600"/>
    <n v="17000"/>
    <n v="15200"/>
    <n v="1800"/>
    <n v="1"/>
    <x v="0"/>
  </r>
  <r>
    <s v="ID239"/>
    <d v="2023-01-15T00:00:00"/>
    <s v="Isaias D Cosry"/>
    <x v="1"/>
    <x v="1"/>
    <x v="1"/>
    <x v="5"/>
    <x v="0"/>
    <n v="2"/>
    <x v="0"/>
    <n v="7700"/>
    <n v="7000"/>
    <n v="15400"/>
    <n v="14000"/>
    <n v="1400"/>
    <n v="1"/>
    <x v="0"/>
  </r>
  <r>
    <s v="ID240"/>
    <d v="2023-01-15T00:00:00"/>
    <s v="Matthew F Salrman"/>
    <x v="0"/>
    <x v="1"/>
    <x v="1"/>
    <x v="2"/>
    <x v="1"/>
    <n v="1"/>
    <x v="0"/>
    <n v="6700"/>
    <n v="5000"/>
    <n v="6700"/>
    <n v="5000"/>
    <n v="1700"/>
    <n v="1"/>
    <x v="0"/>
  </r>
  <r>
    <s v="ID241"/>
    <d v="2023-01-16T00:00:00"/>
    <s v="Lucius C Moorhead"/>
    <x v="0"/>
    <x v="1"/>
    <x v="1"/>
    <x v="6"/>
    <x v="1"/>
    <n v="2"/>
    <x v="0"/>
    <n v="6700"/>
    <n v="5002"/>
    <n v="13400"/>
    <n v="10004"/>
    <n v="3396"/>
    <n v="1"/>
    <x v="0"/>
  </r>
  <r>
    <s v="ID242"/>
    <d v="2023-01-16T00:00:00"/>
    <s v="Gregorio H Hotringer"/>
    <x v="1"/>
    <x v="0"/>
    <x v="0"/>
    <x v="7"/>
    <x v="0"/>
    <n v="2"/>
    <x v="0"/>
    <n v="6700"/>
    <n v="5000"/>
    <n v="13400"/>
    <n v="10000"/>
    <n v="3400"/>
    <n v="1"/>
    <x v="0"/>
  </r>
  <r>
    <s v="ID243"/>
    <d v="2023-01-16T00:00:00"/>
    <s v="Elsy B Latra"/>
    <x v="0"/>
    <x v="2"/>
    <x v="2"/>
    <x v="8"/>
    <x v="2"/>
    <n v="1"/>
    <x v="0"/>
    <n v="4700"/>
    <n v="4000"/>
    <n v="4700"/>
    <n v="4000"/>
    <n v="700"/>
    <n v="1"/>
    <x v="0"/>
  </r>
  <r>
    <s v="ID244"/>
    <d v="2023-01-16T00:00:00"/>
    <s v="Isobel K Danre"/>
    <x v="1"/>
    <x v="1"/>
    <x v="1"/>
    <x v="0"/>
    <x v="0"/>
    <n v="1"/>
    <x v="0"/>
    <n v="9500"/>
    <n v="8000"/>
    <n v="9500"/>
    <n v="8000"/>
    <n v="1500"/>
    <n v="1"/>
    <x v="0"/>
  </r>
  <r>
    <s v="ID245"/>
    <d v="2023-01-16T00:00:00"/>
    <s v="Micki R Jauregui"/>
    <x v="0"/>
    <x v="1"/>
    <x v="1"/>
    <x v="1"/>
    <x v="1"/>
    <n v="2"/>
    <x v="0"/>
    <n v="7700"/>
    <n v="7000"/>
    <n v="15400"/>
    <n v="14000"/>
    <n v="1400"/>
    <n v="1"/>
    <x v="0"/>
  </r>
  <r>
    <s v="ID246"/>
    <d v="2023-01-16T00:00:00"/>
    <s v="Keith B Macra"/>
    <x v="0"/>
    <x v="1"/>
    <x v="1"/>
    <x v="0"/>
    <x v="0"/>
    <n v="1"/>
    <x v="0"/>
    <n v="50"/>
    <n v="45"/>
    <n v="50"/>
    <n v="45"/>
    <n v="5"/>
    <n v="1"/>
    <x v="0"/>
  </r>
  <r>
    <s v="ID247"/>
    <d v="2023-01-16T00:00:00"/>
    <s v="Bernardina X Roerch"/>
    <x v="0"/>
    <x v="2"/>
    <x v="2"/>
    <x v="5"/>
    <x v="2"/>
    <n v="1"/>
    <x v="0"/>
    <n v="1600"/>
    <n v="1590"/>
    <n v="1600"/>
    <n v="1590"/>
    <n v="10"/>
    <n v="1"/>
    <x v="0"/>
  </r>
  <r>
    <s v="ID248"/>
    <d v="2023-01-16T00:00:00"/>
    <s v="Peter M Clore"/>
    <x v="0"/>
    <x v="3"/>
    <x v="3"/>
    <x v="2"/>
    <x v="0"/>
    <n v="2"/>
    <x v="0"/>
    <n v="7700"/>
    <n v="7000"/>
    <n v="15400"/>
    <n v="14000"/>
    <n v="1400"/>
    <n v="1"/>
    <x v="0"/>
  </r>
  <r>
    <s v="ID249"/>
    <d v="2023-01-16T00:00:00"/>
    <s v="Myrtle S Fiore"/>
    <x v="0"/>
    <x v="1"/>
    <x v="1"/>
    <x v="5"/>
    <x v="0"/>
    <n v="2"/>
    <x v="0"/>
    <n v="600"/>
    <n v="450"/>
    <n v="1200"/>
    <n v="900"/>
    <n v="300"/>
    <n v="1"/>
    <x v="0"/>
  </r>
  <r>
    <s v="ID250"/>
    <d v="2023-01-16T00:00:00"/>
    <s v="Stella X Antrne"/>
    <x v="0"/>
    <x v="2"/>
    <x v="2"/>
    <x v="5"/>
    <x v="0"/>
    <n v="2"/>
    <x v="1"/>
    <n v="8500"/>
    <n v="7600"/>
    <n v="17000"/>
    <n v="15200"/>
    <n v="1800"/>
    <n v="1"/>
    <x v="0"/>
  </r>
  <r>
    <s v="ID251"/>
    <d v="2023-01-16T00:00:00"/>
    <s v="Shonna G Ederstein"/>
    <x v="0"/>
    <x v="1"/>
    <x v="1"/>
    <x v="2"/>
    <x v="1"/>
    <n v="4"/>
    <x v="0"/>
    <n v="6700"/>
    <n v="5000"/>
    <n v="26800"/>
    <n v="20000"/>
    <n v="6800"/>
    <n v="1"/>
    <x v="0"/>
  </r>
  <r>
    <s v="ID252"/>
    <d v="2023-01-16T00:00:00"/>
    <s v="Rufus L Janrary"/>
    <x v="0"/>
    <x v="2"/>
    <x v="2"/>
    <x v="5"/>
    <x v="0"/>
    <n v="2"/>
    <x v="0"/>
    <n v="19800"/>
    <n v="18000"/>
    <n v="39600"/>
    <n v="36000"/>
    <n v="3600"/>
    <n v="1"/>
    <x v="0"/>
  </r>
  <r>
    <s v="ID253"/>
    <d v="2023-01-16T00:00:00"/>
    <s v="-"/>
    <x v="0"/>
    <x v="3"/>
    <x v="3"/>
    <x v="2"/>
    <x v="1"/>
    <n v="3"/>
    <x v="0"/>
    <n v="13200.000000000002"/>
    <n v="12000"/>
    <n v="39600.000000000007"/>
    <n v="36000"/>
    <n v="3600.0000000000073"/>
    <n v="1"/>
    <x v="0"/>
  </r>
  <r>
    <s v="ID254"/>
    <d v="2023-01-16T00:00:00"/>
    <s v="Isidro R Boering"/>
    <x v="0"/>
    <x v="2"/>
    <x v="2"/>
    <x v="0"/>
    <x v="0"/>
    <n v="1"/>
    <x v="0"/>
    <n v="6700"/>
    <n v="5000"/>
    <n v="6700"/>
    <n v="5000"/>
    <n v="1700"/>
    <n v="1"/>
    <x v="0"/>
  </r>
  <r>
    <s v="ID255"/>
    <d v="2023-01-17T00:00:00"/>
    <s v="Deane I Keorn"/>
    <x v="0"/>
    <x v="1"/>
    <x v="1"/>
    <x v="4"/>
    <x v="0"/>
    <n v="1"/>
    <x v="0"/>
    <n v="22000"/>
    <n v="20000"/>
    <n v="22000"/>
    <n v="20000"/>
    <n v="2000"/>
    <n v="1"/>
    <x v="0"/>
  </r>
  <r>
    <s v="ID256"/>
    <d v="2023-01-17T00:00:00"/>
    <s v="Lawerence W Abernethy"/>
    <x v="1"/>
    <x v="1"/>
    <x v="1"/>
    <x v="9"/>
    <x v="1"/>
    <n v="2"/>
    <x v="0"/>
    <n v="6700"/>
    <n v="5001"/>
    <n v="13400"/>
    <n v="10002"/>
    <n v="3398"/>
    <n v="1"/>
    <x v="0"/>
  </r>
  <r>
    <s v="ID257"/>
    <d v="2023-01-17T00:00:00"/>
    <s v="Sherwood K Shire"/>
    <x v="0"/>
    <x v="3"/>
    <x v="3"/>
    <x v="10"/>
    <x v="0"/>
    <n v="2"/>
    <x v="0"/>
    <n v="400"/>
    <n v="360"/>
    <n v="800"/>
    <n v="720"/>
    <n v="80"/>
    <n v="1"/>
    <x v="0"/>
  </r>
  <r>
    <s v="ID258"/>
    <d v="2023-01-17T00:00:00"/>
    <s v="Erica S Harran"/>
    <x v="1"/>
    <x v="0"/>
    <x v="0"/>
    <x v="5"/>
    <x v="0"/>
    <n v="1"/>
    <x v="0"/>
    <n v="4700"/>
    <n v="4000"/>
    <n v="4700"/>
    <n v="4000"/>
    <n v="700"/>
    <n v="1"/>
    <x v="0"/>
  </r>
  <r>
    <s v="ID259"/>
    <d v="2023-01-17T00:00:00"/>
    <s v="Ngoc X Watron"/>
    <x v="0"/>
    <x v="0"/>
    <x v="0"/>
    <x v="0"/>
    <x v="0"/>
    <n v="4"/>
    <x v="0"/>
    <n v="11000"/>
    <n v="10000"/>
    <n v="44000"/>
    <n v="40000"/>
    <n v="4000"/>
    <n v="1"/>
    <x v="0"/>
  </r>
  <r>
    <s v="ID260"/>
    <d v="2023-01-17T00:00:00"/>
    <s v="Harriett A Mccrrry"/>
    <x v="0"/>
    <x v="1"/>
    <x v="1"/>
    <x v="5"/>
    <x v="0"/>
    <n v="2"/>
    <x v="0"/>
    <n v="600"/>
    <n v="450"/>
    <n v="1200"/>
    <n v="900"/>
    <n v="300"/>
    <n v="1"/>
    <x v="0"/>
  </r>
  <r>
    <s v="ID261"/>
    <d v="2023-01-17T00:00:00"/>
    <s v="Mariano Y Kylrs"/>
    <x v="0"/>
    <x v="3"/>
    <x v="3"/>
    <x v="2"/>
    <x v="0"/>
    <n v="1"/>
    <x v="0"/>
    <n v="50"/>
    <n v="45"/>
    <n v="50"/>
    <n v="45"/>
    <n v="5"/>
    <n v="1"/>
    <x v="0"/>
  </r>
  <r>
    <s v="ID262"/>
    <d v="2023-01-17T00:00:00"/>
    <s v="Adriene J Kimrell"/>
    <x v="0"/>
    <x v="0"/>
    <x v="0"/>
    <x v="0"/>
    <x v="1"/>
    <n v="1"/>
    <x v="0"/>
    <n v="11000"/>
    <n v="10000"/>
    <n v="11000"/>
    <n v="10000"/>
    <n v="1000"/>
    <n v="1"/>
    <x v="0"/>
  </r>
  <r>
    <s v="ID263"/>
    <d v="2023-01-17T00:00:00"/>
    <s v="Kirby Y Gamrche"/>
    <x v="0"/>
    <x v="1"/>
    <x v="1"/>
    <x v="2"/>
    <x v="0"/>
    <n v="2"/>
    <x v="0"/>
    <n v="170"/>
    <n v="150"/>
    <n v="340"/>
    <n v="300"/>
    <n v="40"/>
    <n v="1"/>
    <x v="0"/>
  </r>
  <r>
    <s v="ID264"/>
    <d v="2023-01-17T00:00:00"/>
    <s v="Jina I Heirer"/>
    <x v="0"/>
    <x v="3"/>
    <x v="3"/>
    <x v="2"/>
    <x v="1"/>
    <n v="3"/>
    <x v="0"/>
    <n v="13200.000000000002"/>
    <n v="12000"/>
    <n v="39600.000000000007"/>
    <n v="36000"/>
    <n v="3600.0000000000073"/>
    <n v="1"/>
    <x v="0"/>
  </r>
  <r>
    <s v="ID265"/>
    <d v="2023-01-17T00:00:00"/>
    <s v="Miguel J Mourtain"/>
    <x v="0"/>
    <x v="2"/>
    <x v="2"/>
    <x v="0"/>
    <x v="0"/>
    <n v="4"/>
    <x v="0"/>
    <n v="6700"/>
    <n v="5000"/>
    <n v="26800"/>
    <n v="20000"/>
    <n v="6800"/>
    <n v="1"/>
    <x v="0"/>
  </r>
  <r>
    <s v="ID266"/>
    <d v="2023-01-17T00:00:00"/>
    <s v="Daniel D Mccrffrey"/>
    <x v="0"/>
    <x v="3"/>
    <x v="3"/>
    <x v="2"/>
    <x v="1"/>
    <n v="2"/>
    <x v="0"/>
    <n v="9950"/>
    <n v="9000"/>
    <n v="19900"/>
    <n v="18000"/>
    <n v="1900"/>
    <n v="1"/>
    <x v="0"/>
  </r>
  <r>
    <s v="ID267"/>
    <d v="2023-01-17T00:00:00"/>
    <s v="Laine S Dolre"/>
    <x v="1"/>
    <x v="0"/>
    <x v="0"/>
    <x v="0"/>
    <x v="0"/>
    <n v="2"/>
    <x v="0"/>
    <n v="22000"/>
    <n v="20000"/>
    <n v="44000"/>
    <n v="40000"/>
    <n v="4000"/>
    <n v="1"/>
    <x v="0"/>
  </r>
  <r>
    <s v="ID268"/>
    <d v="2023-01-17T00:00:00"/>
    <s v="Ferdinand Q Bulruck"/>
    <x v="1"/>
    <x v="3"/>
    <x v="3"/>
    <x v="5"/>
    <x v="0"/>
    <n v="1"/>
    <x v="0"/>
    <n v="6700"/>
    <n v="5000"/>
    <n v="6700"/>
    <n v="5000"/>
    <n v="1700"/>
    <n v="1"/>
    <x v="0"/>
  </r>
  <r>
    <s v="ID269"/>
    <d v="2023-01-18T00:00:00"/>
    <s v="Hermelinda E Gorrs"/>
    <x v="0"/>
    <x v="0"/>
    <x v="0"/>
    <x v="2"/>
    <x v="2"/>
    <n v="1"/>
    <x v="0"/>
    <n v="6700"/>
    <n v="5000"/>
    <n v="6700"/>
    <n v="5000"/>
    <n v="1700"/>
    <n v="1"/>
    <x v="0"/>
  </r>
  <r>
    <s v="ID270"/>
    <d v="2023-01-19T00:00:00"/>
    <s v="Christene L Mccrleb"/>
    <x v="0"/>
    <x v="2"/>
    <x v="2"/>
    <x v="10"/>
    <x v="0"/>
    <n v="1"/>
    <x v="0"/>
    <n v="8500"/>
    <n v="7600"/>
    <n v="8500"/>
    <n v="7600"/>
    <n v="900"/>
    <n v="1"/>
    <x v="0"/>
  </r>
  <r>
    <s v="ID271"/>
    <d v="2023-01-19T00:00:00"/>
    <s v="Whitney N Wasrnger"/>
    <x v="0"/>
    <x v="1"/>
    <x v="1"/>
    <x v="5"/>
    <x v="0"/>
    <n v="1"/>
    <x v="0"/>
    <n v="6700"/>
    <n v="5000"/>
    <n v="6700"/>
    <n v="5000"/>
    <n v="1700"/>
    <n v="1"/>
    <x v="0"/>
  </r>
  <r>
    <s v="ID272"/>
    <d v="2023-01-19T00:00:00"/>
    <s v="Mckinley H Scorield"/>
    <x v="0"/>
    <x v="1"/>
    <x v="1"/>
    <x v="0"/>
    <x v="0"/>
    <n v="1"/>
    <x v="0"/>
    <n v="1600"/>
    <n v="1590"/>
    <n v="1600"/>
    <n v="1590"/>
    <n v="10"/>
    <n v="1"/>
    <x v="0"/>
  </r>
  <r>
    <s v="ID273"/>
    <d v="2023-01-19T00:00:00"/>
    <s v="Loralee V Balr"/>
    <x v="0"/>
    <x v="0"/>
    <x v="0"/>
    <x v="6"/>
    <x v="1"/>
    <n v="2"/>
    <x v="0"/>
    <n v="100"/>
    <n v="90"/>
    <n v="200"/>
    <n v="180"/>
    <n v="20"/>
    <n v="1"/>
    <x v="0"/>
  </r>
  <r>
    <s v="ID274"/>
    <d v="2023-01-19T00:00:00"/>
    <s v="Charlie V Koerler"/>
    <x v="0"/>
    <x v="0"/>
    <x v="0"/>
    <x v="7"/>
    <x v="2"/>
    <n v="2"/>
    <x v="0"/>
    <n v="9950"/>
    <n v="9000"/>
    <n v="19900"/>
    <n v="18000"/>
    <n v="1900"/>
    <n v="1"/>
    <x v="0"/>
  </r>
  <r>
    <s v="ID275"/>
    <d v="2023-01-19T00:00:00"/>
    <s v="Ken X Weirberg"/>
    <x v="0"/>
    <x v="1"/>
    <x v="1"/>
    <x v="0"/>
    <x v="1"/>
    <n v="1"/>
    <x v="0"/>
    <n v="25"/>
    <n v="20"/>
    <n v="25"/>
    <n v="20"/>
    <n v="5"/>
    <n v="1"/>
    <x v="0"/>
  </r>
  <r>
    <s v="ID276"/>
    <d v="2023-01-19T00:00:00"/>
    <s v="Jeff E Lucrro"/>
    <x v="1"/>
    <x v="1"/>
    <x v="1"/>
    <x v="5"/>
    <x v="0"/>
    <n v="2"/>
    <x v="0"/>
    <n v="170"/>
    <n v="150"/>
    <n v="340"/>
    <n v="300"/>
    <n v="40"/>
    <n v="1"/>
    <x v="0"/>
  </r>
  <r>
    <s v="ID277"/>
    <d v="2023-01-19T00:00:00"/>
    <s v="Jestine H Shir"/>
    <x v="0"/>
    <x v="1"/>
    <x v="1"/>
    <x v="2"/>
    <x v="1"/>
    <n v="2"/>
    <x v="0"/>
    <n v="9950"/>
    <n v="9000"/>
    <n v="19900"/>
    <n v="18000"/>
    <n v="1900"/>
    <n v="1"/>
    <x v="0"/>
  </r>
  <r>
    <s v="ID278"/>
    <d v="2023-01-19T00:00:00"/>
    <s v="Arlene B Nelris"/>
    <x v="0"/>
    <x v="1"/>
    <x v="1"/>
    <x v="5"/>
    <x v="3"/>
    <n v="1"/>
    <x v="0"/>
    <n v="6700"/>
    <n v="5000"/>
    <n v="6700"/>
    <n v="5000"/>
    <n v="1700"/>
    <n v="1"/>
    <x v="0"/>
  </r>
  <r>
    <s v="ID279"/>
    <d v="2023-01-19T00:00:00"/>
    <s v="-"/>
    <x v="1"/>
    <x v="1"/>
    <x v="1"/>
    <x v="5"/>
    <x v="0"/>
    <n v="2"/>
    <x v="0"/>
    <n v="7700"/>
    <n v="7000"/>
    <n v="15400"/>
    <n v="14000"/>
    <n v="1400"/>
    <n v="1"/>
    <x v="0"/>
  </r>
  <r>
    <s v="ID280"/>
    <d v="2023-01-19T00:00:00"/>
    <s v="Hipolito I Scrrggs"/>
    <x v="0"/>
    <x v="0"/>
    <x v="0"/>
    <x v="2"/>
    <x v="2"/>
    <n v="4"/>
    <x v="0"/>
    <n v="6700"/>
    <n v="5000"/>
    <n v="26800"/>
    <n v="20000"/>
    <n v="6800"/>
    <n v="1"/>
    <x v="0"/>
  </r>
  <r>
    <s v="ID281"/>
    <d v="2023-01-19T00:00:00"/>
    <s v="Dawna P Bohran"/>
    <x v="0"/>
    <x v="1"/>
    <x v="1"/>
    <x v="5"/>
    <x v="2"/>
    <n v="4"/>
    <x v="0"/>
    <n v="11000"/>
    <n v="10000"/>
    <n v="44000"/>
    <n v="40000"/>
    <n v="4000"/>
    <n v="1"/>
    <x v="0"/>
  </r>
  <r>
    <s v="ID282"/>
    <d v="2023-01-19T00:00:00"/>
    <s v="Miguel W Icerhour"/>
    <x v="1"/>
    <x v="1"/>
    <x v="1"/>
    <x v="2"/>
    <x v="2"/>
    <n v="3"/>
    <x v="0"/>
    <n v="22000"/>
    <n v="20000"/>
    <n v="66000"/>
    <n v="60000"/>
    <n v="6000"/>
    <n v="1"/>
    <x v="0"/>
  </r>
  <r>
    <s v="ID283"/>
    <d v="2023-01-19T00:00:00"/>
    <s v="Candice V Minrey"/>
    <x v="0"/>
    <x v="1"/>
    <x v="1"/>
    <x v="0"/>
    <x v="0"/>
    <n v="1"/>
    <x v="0"/>
    <n v="6700"/>
    <n v="5000"/>
    <n v="6700"/>
    <n v="5000"/>
    <n v="1700"/>
    <n v="1"/>
    <x v="0"/>
  </r>
  <r>
    <s v="ID284"/>
    <d v="2023-01-20T00:00:00"/>
    <s v="Alline V Kusrner"/>
    <x v="0"/>
    <x v="3"/>
    <x v="3"/>
    <x v="1"/>
    <x v="1"/>
    <n v="2"/>
    <x v="0"/>
    <n v="8500"/>
    <n v="7600"/>
    <n v="17000"/>
    <n v="15200"/>
    <n v="1800"/>
    <n v="1"/>
    <x v="0"/>
  </r>
  <r>
    <s v="ID285"/>
    <d v="2023-01-20T00:00:00"/>
    <s v="Roy W Wilrie"/>
    <x v="0"/>
    <x v="0"/>
    <x v="0"/>
    <x v="2"/>
    <x v="0"/>
    <n v="2"/>
    <x v="0"/>
    <n v="6700"/>
    <n v="5001"/>
    <n v="13400"/>
    <n v="10002"/>
    <n v="3398"/>
    <n v="1"/>
    <x v="0"/>
  </r>
  <r>
    <s v="ID286"/>
    <d v="2023-01-20T00:00:00"/>
    <s v="Brendon V Crorther"/>
    <x v="0"/>
    <x v="0"/>
    <x v="0"/>
    <x v="3"/>
    <x v="0"/>
    <n v="1"/>
    <x v="0"/>
    <n v="50"/>
    <n v="45"/>
    <n v="50"/>
    <n v="45"/>
    <n v="5"/>
    <n v="1"/>
    <x v="0"/>
  </r>
  <r>
    <s v="ID287"/>
    <d v="2023-01-20T00:00:00"/>
    <s v="Otha T Orrrll"/>
    <x v="0"/>
    <x v="1"/>
    <x v="1"/>
    <x v="4"/>
    <x v="0"/>
    <n v="1"/>
    <x v="0"/>
    <n v="1600"/>
    <n v="1590"/>
    <n v="1600"/>
    <n v="1590"/>
    <n v="10"/>
    <n v="1"/>
    <x v="0"/>
  </r>
  <r>
    <s v="ID288"/>
    <d v="2023-01-20T00:00:00"/>
    <s v="Rosy U Baureister"/>
    <x v="0"/>
    <x v="1"/>
    <x v="1"/>
    <x v="5"/>
    <x v="0"/>
    <n v="2"/>
    <x v="0"/>
    <n v="7700"/>
    <n v="7000"/>
    <n v="15400"/>
    <n v="14000"/>
    <n v="1400"/>
    <n v="1"/>
    <x v="0"/>
  </r>
  <r>
    <s v="ID289"/>
    <d v="2023-01-20T00:00:00"/>
    <s v="Moises U Hugrs"/>
    <x v="0"/>
    <x v="1"/>
    <x v="1"/>
    <x v="5"/>
    <x v="3"/>
    <n v="1"/>
    <x v="0"/>
    <n v="6700"/>
    <n v="5000"/>
    <n v="6700"/>
    <n v="5000"/>
    <n v="1700"/>
    <n v="1"/>
    <x v="0"/>
  </r>
  <r>
    <s v="ID290"/>
    <d v="2023-01-20T00:00:00"/>
    <s v="Leanna X Tibretts"/>
    <x v="0"/>
    <x v="1"/>
    <x v="1"/>
    <x v="2"/>
    <x v="0"/>
    <n v="1"/>
    <x v="0"/>
    <n v="25"/>
    <n v="20"/>
    <n v="25"/>
    <n v="20"/>
    <n v="5"/>
    <n v="1"/>
    <x v="0"/>
  </r>
  <r>
    <s v="ID291"/>
    <d v="2023-01-20T00:00:00"/>
    <s v="Evie Y Abers"/>
    <x v="0"/>
    <x v="2"/>
    <x v="2"/>
    <x v="0"/>
    <x v="1"/>
    <n v="2"/>
    <x v="0"/>
    <n v="19800"/>
    <n v="18000"/>
    <n v="39600"/>
    <n v="36000"/>
    <n v="3600"/>
    <n v="1"/>
    <x v="0"/>
  </r>
  <r>
    <s v="ID292"/>
    <d v="2023-01-20T00:00:00"/>
    <s v="Lazaro X Syer"/>
    <x v="0"/>
    <x v="1"/>
    <x v="1"/>
    <x v="2"/>
    <x v="2"/>
    <n v="2"/>
    <x v="0"/>
    <n v="6700"/>
    <n v="5001"/>
    <n v="13400"/>
    <n v="10002"/>
    <n v="3398"/>
    <n v="1"/>
    <x v="0"/>
  </r>
  <r>
    <s v="ID293"/>
    <d v="2023-01-20T00:00:00"/>
    <s v="Julianne Z Bedrlla"/>
    <x v="1"/>
    <x v="1"/>
    <x v="1"/>
    <x v="2"/>
    <x v="2"/>
    <n v="3"/>
    <x v="0"/>
    <n v="22000"/>
    <n v="20000"/>
    <n v="66000"/>
    <n v="60000"/>
    <n v="6000"/>
    <n v="1"/>
    <x v="0"/>
  </r>
  <r>
    <s v="ID294"/>
    <d v="2023-01-20T00:00:00"/>
    <s v="Maryam T Mearx"/>
    <x v="0"/>
    <x v="1"/>
    <x v="1"/>
    <x v="0"/>
    <x v="0"/>
    <n v="4"/>
    <x v="0"/>
    <n v="6700"/>
    <n v="5000"/>
    <n v="26800"/>
    <n v="20000"/>
    <n v="6800"/>
    <n v="1"/>
    <x v="0"/>
  </r>
  <r>
    <s v="ID295"/>
    <d v="2023-01-20T00:00:00"/>
    <s v="Dong R Sanrbria"/>
    <x v="0"/>
    <x v="1"/>
    <x v="1"/>
    <x v="2"/>
    <x v="0"/>
    <n v="1"/>
    <x v="0"/>
    <n v="13200.000000000002"/>
    <n v="12000"/>
    <n v="13200.000000000002"/>
    <n v="12000"/>
    <n v="1200.0000000000018"/>
    <n v="1"/>
    <x v="0"/>
  </r>
  <r>
    <s v="ID296"/>
    <d v="2023-01-20T00:00:00"/>
    <s v="Stephen P Starek"/>
    <x v="0"/>
    <x v="2"/>
    <x v="2"/>
    <x v="0"/>
    <x v="0"/>
    <n v="1"/>
    <x v="0"/>
    <n v="44000"/>
    <n v="40000"/>
    <n v="44000"/>
    <n v="40000"/>
    <n v="4000"/>
    <n v="1"/>
    <x v="0"/>
  </r>
  <r>
    <s v="ID297"/>
    <d v="2023-01-20T00:00:00"/>
    <s v="Wayne T Abbrtt"/>
    <x v="0"/>
    <x v="1"/>
    <x v="1"/>
    <x v="2"/>
    <x v="1"/>
    <n v="1"/>
    <x v="0"/>
    <n v="200"/>
    <n v="190"/>
    <n v="200"/>
    <n v="190"/>
    <n v="10"/>
    <n v="1"/>
    <x v="0"/>
  </r>
  <r>
    <s v="ID298"/>
    <d v="2023-01-21T00:00:00"/>
    <s v="Vicki Y Harrrave"/>
    <x v="0"/>
    <x v="0"/>
    <x v="0"/>
    <x v="0"/>
    <x v="0"/>
    <n v="3"/>
    <x v="0"/>
    <n v="13200.000000000002"/>
    <n v="12000"/>
    <n v="39600.000000000007"/>
    <n v="36000"/>
    <n v="3600.0000000000073"/>
    <n v="1"/>
    <x v="0"/>
  </r>
  <r>
    <s v="ID299"/>
    <d v="2023-01-21T00:00:00"/>
    <s v="Hyun Z Bynre"/>
    <x v="0"/>
    <x v="1"/>
    <x v="1"/>
    <x v="6"/>
    <x v="1"/>
    <n v="2"/>
    <x v="0"/>
    <n v="6700"/>
    <n v="5002"/>
    <n v="13400"/>
    <n v="10004"/>
    <n v="3396"/>
    <n v="1"/>
    <x v="0"/>
  </r>
  <r>
    <s v="ID300"/>
    <d v="2023-01-21T00:00:00"/>
    <s v="Nancy V Trordon"/>
    <x v="0"/>
    <x v="1"/>
    <x v="1"/>
    <x v="7"/>
    <x v="0"/>
    <n v="2"/>
    <x v="0"/>
    <n v="600"/>
    <n v="450"/>
    <n v="1200"/>
    <n v="900"/>
    <n v="300"/>
    <n v="1"/>
    <x v="0"/>
  </r>
  <r>
    <s v="ID301"/>
    <d v="2023-01-21T00:00:00"/>
    <s v="Honey D Eavrs"/>
    <x v="0"/>
    <x v="1"/>
    <x v="1"/>
    <x v="8"/>
    <x v="2"/>
    <n v="1"/>
    <x v="0"/>
    <n v="50"/>
    <n v="45"/>
    <n v="50"/>
    <n v="45"/>
    <n v="5"/>
    <n v="1"/>
    <x v="0"/>
  </r>
  <r>
    <s v="ID302"/>
    <d v="2023-01-21T00:00:00"/>
    <s v="Charity N Denran"/>
    <x v="0"/>
    <x v="0"/>
    <x v="0"/>
    <x v="2"/>
    <x v="1"/>
    <n v="1"/>
    <x v="0"/>
    <n v="11000"/>
    <n v="10000"/>
    <n v="11000"/>
    <n v="10000"/>
    <n v="1000"/>
    <n v="1"/>
    <x v="0"/>
  </r>
  <r>
    <s v="ID303"/>
    <d v="2023-01-21T00:00:00"/>
    <s v="Sunshine F Earre"/>
    <x v="0"/>
    <x v="1"/>
    <x v="1"/>
    <x v="2"/>
    <x v="2"/>
    <n v="2"/>
    <x v="0"/>
    <n v="6700"/>
    <n v="5001"/>
    <n v="13400"/>
    <n v="10002"/>
    <n v="3398"/>
    <n v="1"/>
    <x v="0"/>
  </r>
  <r>
    <s v="ID304"/>
    <d v="2023-01-21T00:00:00"/>
    <s v="Robbie N Hecrman"/>
    <x v="0"/>
    <x v="2"/>
    <x v="2"/>
    <x v="0"/>
    <x v="1"/>
    <n v="1"/>
    <x v="0"/>
    <n v="6700"/>
    <n v="5002"/>
    <n v="6700"/>
    <n v="5002"/>
    <n v="1698"/>
    <n v="1"/>
    <x v="0"/>
  </r>
  <r>
    <s v="ID305"/>
    <d v="2023-01-21T00:00:00"/>
    <s v="Daryl H Towre"/>
    <x v="0"/>
    <x v="3"/>
    <x v="3"/>
    <x v="5"/>
    <x v="0"/>
    <n v="1"/>
    <x v="0"/>
    <n v="44000"/>
    <n v="40000"/>
    <n v="44000"/>
    <n v="40000"/>
    <n v="4000"/>
    <n v="1"/>
    <x v="0"/>
  </r>
  <r>
    <s v="ID306"/>
    <d v="2023-01-21T00:00:00"/>
    <s v="Lynne K Bohrer"/>
    <x v="1"/>
    <x v="1"/>
    <x v="1"/>
    <x v="0"/>
    <x v="2"/>
    <n v="2"/>
    <x v="0"/>
    <n v="6700"/>
    <n v="5002"/>
    <n v="13400"/>
    <n v="10004"/>
    <n v="3396"/>
    <n v="1"/>
    <x v="0"/>
  </r>
  <r>
    <s v="ID307"/>
    <d v="2023-01-21T00:00:00"/>
    <s v="Melania Q Ticr"/>
    <x v="0"/>
    <x v="2"/>
    <x v="2"/>
    <x v="0"/>
    <x v="0"/>
    <n v="1"/>
    <x v="0"/>
    <n v="44000"/>
    <n v="40000"/>
    <n v="44000"/>
    <n v="40000"/>
    <n v="4000"/>
    <n v="1"/>
    <x v="0"/>
  </r>
  <r>
    <s v="ID308"/>
    <d v="2023-01-21T00:00:00"/>
    <s v="Brian R Posrell"/>
    <x v="0"/>
    <x v="1"/>
    <x v="1"/>
    <x v="2"/>
    <x v="1"/>
    <n v="4"/>
    <x v="0"/>
    <n v="200"/>
    <n v="190"/>
    <n v="800"/>
    <n v="760"/>
    <n v="40"/>
    <n v="1"/>
    <x v="0"/>
  </r>
  <r>
    <s v="ID309"/>
    <d v="2023-01-21T00:00:00"/>
    <s v="Neomi I Carrtens"/>
    <x v="0"/>
    <x v="2"/>
    <x v="2"/>
    <x v="0"/>
    <x v="0"/>
    <n v="2"/>
    <x v="0"/>
    <n v="1900"/>
    <n v="1800"/>
    <n v="3800"/>
    <n v="3600"/>
    <n v="200"/>
    <n v="1"/>
    <x v="0"/>
  </r>
  <r>
    <s v="ID310"/>
    <d v="2023-01-21T00:00:00"/>
    <s v="Alaine S Auzrnne"/>
    <x v="0"/>
    <x v="3"/>
    <x v="3"/>
    <x v="5"/>
    <x v="0"/>
    <n v="2"/>
    <x v="0"/>
    <n v="19800"/>
    <n v="18000"/>
    <n v="39600"/>
    <n v="36000"/>
    <n v="3600"/>
    <n v="1"/>
    <x v="0"/>
  </r>
  <r>
    <s v="ID311"/>
    <d v="2023-01-21T00:00:00"/>
    <s v="Concetta F Shererd"/>
    <x v="0"/>
    <x v="2"/>
    <x v="2"/>
    <x v="0"/>
    <x v="0"/>
    <n v="1"/>
    <x v="0"/>
    <n v="2250"/>
    <n v="2200"/>
    <n v="2250"/>
    <n v="2200"/>
    <n v="50"/>
    <n v="1"/>
    <x v="0"/>
  </r>
  <r>
    <s v="ID312"/>
    <d v="2023-01-22T00:00:00"/>
    <s v="Julienne A Merrel"/>
    <x v="0"/>
    <x v="1"/>
    <x v="1"/>
    <x v="3"/>
    <x v="0"/>
    <n v="2"/>
    <x v="0"/>
    <n v="22000"/>
    <n v="20000"/>
    <n v="44000"/>
    <n v="40000"/>
    <n v="4000"/>
    <n v="1"/>
    <x v="0"/>
  </r>
  <r>
    <s v="ID313"/>
    <d v="2023-01-22T00:00:00"/>
    <s v="Katelin F Conry"/>
    <x v="1"/>
    <x v="0"/>
    <x v="0"/>
    <x v="4"/>
    <x v="0"/>
    <n v="1"/>
    <x v="0"/>
    <n v="22000"/>
    <n v="20000"/>
    <n v="22000"/>
    <n v="20000"/>
    <n v="2000"/>
    <n v="1"/>
    <x v="0"/>
  </r>
  <r>
    <s v="ID314"/>
    <d v="2023-01-22T00:00:00"/>
    <s v="Darin U Shirp"/>
    <x v="0"/>
    <x v="0"/>
    <x v="0"/>
    <x v="9"/>
    <x v="1"/>
    <n v="2"/>
    <x v="0"/>
    <n v="170"/>
    <n v="150"/>
    <n v="340"/>
    <n v="300"/>
    <n v="40"/>
    <n v="1"/>
    <x v="0"/>
  </r>
  <r>
    <s v="ID315"/>
    <d v="2023-01-22T00:00:00"/>
    <s v="Ellis V Mcnrel"/>
    <x v="0"/>
    <x v="1"/>
    <x v="1"/>
    <x v="10"/>
    <x v="0"/>
    <n v="2"/>
    <x v="0"/>
    <n v="600"/>
    <n v="450"/>
    <n v="1200"/>
    <n v="900"/>
    <n v="300"/>
    <n v="1"/>
    <x v="0"/>
  </r>
  <r>
    <s v="ID316"/>
    <d v="2023-01-22T00:00:00"/>
    <s v="Luke S Tumrin"/>
    <x v="0"/>
    <x v="1"/>
    <x v="1"/>
    <x v="6"/>
    <x v="0"/>
    <n v="1"/>
    <x v="0"/>
    <n v="7700.0000000000009"/>
    <n v="7000"/>
    <n v="7700.0000000000009"/>
    <n v="7000"/>
    <n v="700.00000000000091"/>
    <n v="1"/>
    <x v="0"/>
  </r>
  <r>
    <s v="ID317"/>
    <d v="2023-01-22T00:00:00"/>
    <s v="Lavette P Cherey"/>
    <x v="1"/>
    <x v="1"/>
    <x v="1"/>
    <x v="0"/>
    <x v="2"/>
    <n v="2"/>
    <x v="0"/>
    <n v="6700"/>
    <n v="5002"/>
    <n v="13400"/>
    <n v="10004"/>
    <n v="3396"/>
    <n v="1"/>
    <x v="0"/>
  </r>
  <r>
    <s v="ID318"/>
    <d v="2023-01-22T00:00:00"/>
    <s v="Raymon S Arnry"/>
    <x v="0"/>
    <x v="3"/>
    <x v="3"/>
    <x v="5"/>
    <x v="0"/>
    <n v="2"/>
    <x v="0"/>
    <n v="6700"/>
    <n v="5000"/>
    <n v="13400"/>
    <n v="10000"/>
    <n v="3400"/>
    <n v="1"/>
    <x v="0"/>
  </r>
  <r>
    <s v="ID319"/>
    <d v="2023-01-22T00:00:00"/>
    <s v="Roman K Thore"/>
    <x v="0"/>
    <x v="0"/>
    <x v="0"/>
    <x v="2"/>
    <x v="0"/>
    <n v="1"/>
    <x v="0"/>
    <n v="22000"/>
    <n v="20000"/>
    <n v="22000"/>
    <n v="20000"/>
    <n v="2000"/>
    <n v="1"/>
    <x v="0"/>
  </r>
  <r>
    <s v="ID320"/>
    <d v="2023-01-22T00:00:00"/>
    <s v="Veda V Danrs"/>
    <x v="1"/>
    <x v="1"/>
    <x v="1"/>
    <x v="5"/>
    <x v="0"/>
    <n v="1"/>
    <x v="0"/>
    <n v="22000"/>
    <n v="20000"/>
    <n v="22000"/>
    <n v="20000"/>
    <n v="2000"/>
    <n v="1"/>
    <x v="0"/>
  </r>
  <r>
    <s v="ID321"/>
    <d v="2023-01-22T00:00:00"/>
    <s v="Somer Q Dolrh"/>
    <x v="0"/>
    <x v="3"/>
    <x v="3"/>
    <x v="5"/>
    <x v="0"/>
    <n v="2"/>
    <x v="0"/>
    <n v="19800"/>
    <n v="18000"/>
    <n v="39600"/>
    <n v="36000"/>
    <n v="3600"/>
    <n v="1"/>
    <x v="0"/>
  </r>
  <r>
    <s v="ID322"/>
    <d v="2023-01-22T00:00:00"/>
    <s v="Calvin K Srora"/>
    <x v="0"/>
    <x v="2"/>
    <x v="2"/>
    <x v="0"/>
    <x v="0"/>
    <n v="1"/>
    <x v="0"/>
    <n v="2250"/>
    <n v="2200"/>
    <n v="2250"/>
    <n v="2200"/>
    <n v="50"/>
    <n v="1"/>
    <x v="0"/>
  </r>
  <r>
    <s v="ID323"/>
    <d v="2023-01-22T00:00:00"/>
    <s v="Keith I Coarhman"/>
    <x v="0"/>
    <x v="3"/>
    <x v="3"/>
    <x v="5"/>
    <x v="0"/>
    <n v="2"/>
    <x v="0"/>
    <n v="200"/>
    <n v="190"/>
    <n v="400"/>
    <n v="380"/>
    <n v="20"/>
    <n v="1"/>
    <x v="0"/>
  </r>
  <r>
    <s v="ID324"/>
    <d v="2023-01-22T00:00:00"/>
    <s v="Rolland A Lesriak"/>
    <x v="0"/>
    <x v="0"/>
    <x v="0"/>
    <x v="2"/>
    <x v="0"/>
    <n v="2"/>
    <x v="0"/>
    <n v="9950"/>
    <n v="9000"/>
    <n v="19900"/>
    <n v="18000"/>
    <n v="1900"/>
    <n v="1"/>
    <x v="0"/>
  </r>
  <r>
    <s v="ID325"/>
    <d v="2023-01-22T00:00:00"/>
    <s v="Audra D Leprge"/>
    <x v="1"/>
    <x v="3"/>
    <x v="3"/>
    <x v="5"/>
    <x v="0"/>
    <n v="1"/>
    <x v="0"/>
    <n v="100"/>
    <n v="90"/>
    <n v="100"/>
    <n v="90"/>
    <n v="10"/>
    <n v="1"/>
    <x v="0"/>
  </r>
  <r>
    <s v="ID326"/>
    <d v="2023-01-23T00:00:00"/>
    <s v="Keven C Thore"/>
    <x v="0"/>
    <x v="1"/>
    <x v="1"/>
    <x v="7"/>
    <x v="0"/>
    <n v="2"/>
    <x v="0"/>
    <n v="7700"/>
    <n v="7000"/>
    <n v="15400"/>
    <n v="14000"/>
    <n v="1400"/>
    <n v="1"/>
    <x v="0"/>
  </r>
  <r>
    <s v="ID327"/>
    <d v="2023-01-23T00:00:00"/>
    <s v="Jennifer Z Prirgen"/>
    <x v="0"/>
    <x v="1"/>
    <x v="1"/>
    <x v="8"/>
    <x v="2"/>
    <n v="1"/>
    <x v="1"/>
    <n v="10000"/>
    <n v="9000"/>
    <n v="10000"/>
    <n v="9000"/>
    <n v="1000"/>
    <n v="1"/>
    <x v="0"/>
  </r>
  <r>
    <s v="ID328"/>
    <d v="2023-01-23T00:00:00"/>
    <s v="Joel S Maire"/>
    <x v="0"/>
    <x v="1"/>
    <x v="1"/>
    <x v="0"/>
    <x v="0"/>
    <n v="1"/>
    <x v="0"/>
    <n v="25"/>
    <n v="20"/>
    <n v="25"/>
    <n v="20"/>
    <n v="5"/>
    <n v="1"/>
    <x v="0"/>
  </r>
  <r>
    <s v="ID329"/>
    <d v="2023-01-23T00:00:00"/>
    <s v="Gabriel S Beare"/>
    <x v="1"/>
    <x v="1"/>
    <x v="1"/>
    <x v="1"/>
    <x v="1"/>
    <n v="2"/>
    <x v="0"/>
    <n v="170"/>
    <n v="150"/>
    <n v="340"/>
    <n v="300"/>
    <n v="40"/>
    <n v="1"/>
    <x v="0"/>
  </r>
  <r>
    <s v="ID330"/>
    <d v="2023-01-23T00:00:00"/>
    <s v="-"/>
    <x v="0"/>
    <x v="0"/>
    <x v="0"/>
    <x v="4"/>
    <x v="0"/>
    <n v="2"/>
    <x v="0"/>
    <n v="9950"/>
    <n v="9000"/>
    <n v="19900"/>
    <n v="18000"/>
    <n v="1900"/>
    <n v="1"/>
    <x v="0"/>
  </r>
  <r>
    <s v="ID331"/>
    <d v="2023-01-23T00:00:00"/>
    <s v="Carmen F Barret"/>
    <x v="1"/>
    <x v="1"/>
    <x v="1"/>
    <x v="5"/>
    <x v="0"/>
    <n v="1"/>
    <x v="0"/>
    <n v="22000"/>
    <n v="20000"/>
    <n v="22000"/>
    <n v="20000"/>
    <n v="2000"/>
    <n v="1"/>
    <x v="0"/>
  </r>
  <r>
    <s v="ID332"/>
    <d v="2023-01-23T00:00:00"/>
    <s v="Sergio X Devrreaux"/>
    <x v="0"/>
    <x v="0"/>
    <x v="0"/>
    <x v="2"/>
    <x v="2"/>
    <n v="2"/>
    <x v="0"/>
    <n v="6700"/>
    <n v="5001"/>
    <n v="13400"/>
    <n v="10002"/>
    <n v="3398"/>
    <n v="1"/>
    <x v="0"/>
  </r>
  <r>
    <s v="ID333"/>
    <d v="2023-01-23T00:00:00"/>
    <s v="-"/>
    <x v="1"/>
    <x v="1"/>
    <x v="1"/>
    <x v="0"/>
    <x v="2"/>
    <n v="2"/>
    <x v="0"/>
    <n v="13000"/>
    <n v="12000"/>
    <n v="26000"/>
    <n v="24000"/>
    <n v="2000"/>
    <n v="1"/>
    <x v="0"/>
  </r>
  <r>
    <s v="ID334"/>
    <d v="2023-01-23T00:00:00"/>
    <s v="Marci C Vasrallo"/>
    <x v="1"/>
    <x v="1"/>
    <x v="1"/>
    <x v="2"/>
    <x v="0"/>
    <n v="1"/>
    <x v="1"/>
    <n v="11000"/>
    <n v="10000"/>
    <n v="11000"/>
    <n v="10000"/>
    <n v="1000"/>
    <n v="1"/>
    <x v="0"/>
  </r>
  <r>
    <s v="ID335"/>
    <d v="2023-01-23T00:00:00"/>
    <s v="Myron H Smarl"/>
    <x v="0"/>
    <x v="0"/>
    <x v="0"/>
    <x v="2"/>
    <x v="0"/>
    <n v="2"/>
    <x v="0"/>
    <n v="9950"/>
    <n v="9000"/>
    <n v="19900"/>
    <n v="18000"/>
    <n v="1900"/>
    <n v="1"/>
    <x v="0"/>
  </r>
  <r>
    <s v="ID336"/>
    <d v="2023-01-23T00:00:00"/>
    <s v="Donte D Mcrry"/>
    <x v="1"/>
    <x v="3"/>
    <x v="3"/>
    <x v="5"/>
    <x v="0"/>
    <n v="1"/>
    <x v="0"/>
    <n v="100"/>
    <n v="90"/>
    <n v="100"/>
    <n v="90"/>
    <n v="10"/>
    <n v="1"/>
    <x v="0"/>
  </r>
  <r>
    <s v="ID337"/>
    <d v="2023-01-23T00:00:00"/>
    <s v="Marcus L Sterberg"/>
    <x v="0"/>
    <x v="0"/>
    <x v="0"/>
    <x v="2"/>
    <x v="1"/>
    <n v="4"/>
    <x v="0"/>
    <n v="2250"/>
    <n v="2200"/>
    <n v="9000"/>
    <n v="8800"/>
    <n v="200"/>
    <n v="1"/>
    <x v="0"/>
  </r>
  <r>
    <s v="ID338"/>
    <d v="2023-01-23T00:00:00"/>
    <s v="Jean V Ybarez"/>
    <x v="0"/>
    <x v="1"/>
    <x v="1"/>
    <x v="0"/>
    <x v="0"/>
    <n v="2"/>
    <x v="0"/>
    <n v="7700"/>
    <n v="7000"/>
    <n v="15400"/>
    <n v="14000"/>
    <n v="1400"/>
    <n v="1"/>
    <x v="0"/>
  </r>
  <r>
    <s v="ID339"/>
    <d v="2023-01-23T00:00:00"/>
    <s v="Hugo V Majrwski"/>
    <x v="0"/>
    <x v="0"/>
    <x v="0"/>
    <x v="2"/>
    <x v="2"/>
    <n v="2"/>
    <x v="0"/>
    <n v="100"/>
    <n v="80"/>
    <n v="200"/>
    <n v="160"/>
    <n v="40"/>
    <n v="1"/>
    <x v="0"/>
  </r>
  <r>
    <s v="ID340"/>
    <d v="2023-01-24T00:00:00"/>
    <s v="Eusebia N Walrroup"/>
    <x v="0"/>
    <x v="2"/>
    <x v="2"/>
    <x v="9"/>
    <x v="1"/>
    <n v="3"/>
    <x v="0"/>
    <n v="22000"/>
    <n v="20000"/>
    <n v="66000"/>
    <n v="60000"/>
    <n v="6000"/>
    <n v="1"/>
    <x v="0"/>
  </r>
  <r>
    <s v="ID341"/>
    <d v="2023-01-24T00:00:00"/>
    <s v="Zachary U Brerden"/>
    <x v="0"/>
    <x v="0"/>
    <x v="0"/>
    <x v="10"/>
    <x v="0"/>
    <n v="1"/>
    <x v="0"/>
    <n v="8500"/>
    <n v="7600"/>
    <n v="8500"/>
    <n v="7600"/>
    <n v="900"/>
    <n v="1"/>
    <x v="0"/>
  </r>
  <r>
    <s v="ID342"/>
    <d v="2023-01-24T00:00:00"/>
    <s v="Luciana N Camrfield"/>
    <x v="0"/>
    <x v="0"/>
    <x v="0"/>
    <x v="5"/>
    <x v="0"/>
    <n v="1"/>
    <x v="0"/>
    <n v="6700"/>
    <n v="5000"/>
    <n v="6700"/>
    <n v="5000"/>
    <n v="1700"/>
    <n v="1"/>
    <x v="0"/>
  </r>
  <r>
    <s v="ID343"/>
    <d v="2023-01-24T00:00:00"/>
    <s v="Nathanael G Mcmrllin"/>
    <x v="0"/>
    <x v="2"/>
    <x v="2"/>
    <x v="0"/>
    <x v="0"/>
    <n v="1"/>
    <x v="0"/>
    <n v="25"/>
    <n v="20"/>
    <n v="25"/>
    <n v="20"/>
    <n v="5"/>
    <n v="1"/>
    <x v="0"/>
  </r>
  <r>
    <s v="ID344"/>
    <d v="2023-01-24T00:00:00"/>
    <s v="Celinda C Magruder"/>
    <x v="0"/>
    <x v="1"/>
    <x v="1"/>
    <x v="8"/>
    <x v="2"/>
    <n v="2"/>
    <x v="0"/>
    <n v="19800"/>
    <n v="18000"/>
    <n v="39600"/>
    <n v="36000"/>
    <n v="3600"/>
    <n v="1"/>
    <x v="0"/>
  </r>
  <r>
    <s v="ID345"/>
    <d v="2023-01-24T00:00:00"/>
    <s v="Lizzie D Ratrliff"/>
    <x v="1"/>
    <x v="1"/>
    <x v="1"/>
    <x v="2"/>
    <x v="0"/>
    <n v="1"/>
    <x v="1"/>
    <n v="11000"/>
    <n v="10000"/>
    <n v="11000"/>
    <n v="10000"/>
    <n v="1000"/>
    <n v="1"/>
    <x v="0"/>
  </r>
  <r>
    <s v="ID346"/>
    <d v="2023-01-24T00:00:00"/>
    <s v="Bobbie A Resrr"/>
    <x v="0"/>
    <x v="1"/>
    <x v="1"/>
    <x v="0"/>
    <x v="0"/>
    <n v="1"/>
    <x v="0"/>
    <n v="6700"/>
    <n v="5002"/>
    <n v="6700"/>
    <n v="5002"/>
    <n v="1698"/>
    <n v="1"/>
    <x v="0"/>
  </r>
  <r>
    <s v="ID347"/>
    <d v="2023-01-24T00:00:00"/>
    <s v="Sabra Y Mcgrrity"/>
    <x v="1"/>
    <x v="1"/>
    <x v="1"/>
    <x v="5"/>
    <x v="0"/>
    <n v="2"/>
    <x v="0"/>
    <n v="6700"/>
    <n v="5000"/>
    <n v="13400"/>
    <n v="10000"/>
    <n v="3400"/>
    <n v="1"/>
    <x v="0"/>
  </r>
  <r>
    <s v="ID348"/>
    <d v="2023-01-24T00:00:00"/>
    <s v="Janna F Bibrins"/>
    <x v="0"/>
    <x v="1"/>
    <x v="1"/>
    <x v="0"/>
    <x v="1"/>
    <n v="1"/>
    <x v="0"/>
    <n v="8500"/>
    <n v="7600"/>
    <n v="8500"/>
    <n v="7600"/>
    <n v="900"/>
    <n v="1"/>
    <x v="0"/>
  </r>
  <r>
    <s v="ID349"/>
    <d v="2023-01-24T00:00:00"/>
    <s v="Golda F Clurter"/>
    <x v="0"/>
    <x v="1"/>
    <x v="1"/>
    <x v="0"/>
    <x v="0"/>
    <n v="2"/>
    <x v="0"/>
    <n v="7700"/>
    <n v="7000"/>
    <n v="15400"/>
    <n v="14000"/>
    <n v="1400"/>
    <n v="1"/>
    <x v="0"/>
  </r>
  <r>
    <s v="ID350"/>
    <d v="2023-01-24T00:00:00"/>
    <s v="Thelma Q Schrchter"/>
    <x v="0"/>
    <x v="0"/>
    <x v="0"/>
    <x v="2"/>
    <x v="2"/>
    <n v="2"/>
    <x v="0"/>
    <n v="100"/>
    <n v="80"/>
    <n v="200"/>
    <n v="160"/>
    <n v="40"/>
    <n v="1"/>
    <x v="0"/>
  </r>
  <r>
    <s v="ID351"/>
    <d v="2023-01-24T00:00:00"/>
    <s v="Imogene X Kanrgy"/>
    <x v="0"/>
    <x v="1"/>
    <x v="1"/>
    <x v="0"/>
    <x v="0"/>
    <n v="1"/>
    <x v="0"/>
    <n v="100"/>
    <n v="90"/>
    <n v="100"/>
    <n v="90"/>
    <n v="10"/>
    <n v="1"/>
    <x v="0"/>
  </r>
  <r>
    <s v="ID352"/>
    <d v="2023-01-24T00:00:00"/>
    <s v="Sage C Burr"/>
    <x v="1"/>
    <x v="1"/>
    <x v="1"/>
    <x v="5"/>
    <x v="1"/>
    <n v="4"/>
    <x v="0"/>
    <n v="11000"/>
    <n v="10000"/>
    <n v="44000"/>
    <n v="40000"/>
    <n v="4000"/>
    <n v="1"/>
    <x v="0"/>
  </r>
  <r>
    <s v="ID353"/>
    <d v="2023-01-24T00:00:00"/>
    <s v="Osvaldo E Heprer"/>
    <x v="0"/>
    <x v="1"/>
    <x v="1"/>
    <x v="0"/>
    <x v="0"/>
    <n v="2"/>
    <x v="0"/>
    <n v="2000"/>
    <n v="1850"/>
    <n v="4000"/>
    <n v="3700"/>
    <n v="300"/>
    <n v="1"/>
    <x v="0"/>
  </r>
  <r>
    <s v="ID354"/>
    <d v="2023-01-25T00:00:00"/>
    <s v="Veronique E Eccreston"/>
    <x v="1"/>
    <x v="3"/>
    <x v="3"/>
    <x v="0"/>
    <x v="0"/>
    <n v="1"/>
    <x v="0"/>
    <n v="44000"/>
    <n v="40000"/>
    <n v="44000"/>
    <n v="40000"/>
    <n v="4000"/>
    <n v="1"/>
    <x v="0"/>
  </r>
  <r>
    <s v="ID355"/>
    <d v="2023-01-25T00:00:00"/>
    <s v="Derick A Macry"/>
    <x v="0"/>
    <x v="1"/>
    <x v="1"/>
    <x v="6"/>
    <x v="1"/>
    <n v="2"/>
    <x v="0"/>
    <n v="7700"/>
    <n v="7000"/>
    <n v="15400"/>
    <n v="14000"/>
    <n v="1400"/>
    <n v="1"/>
    <x v="0"/>
  </r>
  <r>
    <s v="ID356"/>
    <d v="2023-01-25T00:00:00"/>
    <s v="Deon U Mource"/>
    <x v="0"/>
    <x v="1"/>
    <x v="1"/>
    <x v="1"/>
    <x v="1"/>
    <n v="2"/>
    <x v="1"/>
    <n v="8500"/>
    <n v="7600"/>
    <n v="17000"/>
    <n v="15200"/>
    <n v="1800"/>
    <n v="1"/>
    <x v="0"/>
  </r>
  <r>
    <s v="ID357"/>
    <d v="2023-01-25T00:00:00"/>
    <s v="-"/>
    <x v="0"/>
    <x v="0"/>
    <x v="0"/>
    <x v="7"/>
    <x v="0"/>
    <n v="2"/>
    <x v="0"/>
    <n v="7700"/>
    <n v="7000"/>
    <n v="15400"/>
    <n v="14000"/>
    <n v="1400"/>
    <n v="1"/>
    <x v="0"/>
  </r>
  <r>
    <s v="ID358"/>
    <d v="2023-01-25T00:00:00"/>
    <s v="Gilbert Z Blors"/>
    <x v="0"/>
    <x v="1"/>
    <x v="1"/>
    <x v="2"/>
    <x v="0"/>
    <n v="2"/>
    <x v="0"/>
    <n v="6700"/>
    <n v="5001"/>
    <n v="13400"/>
    <n v="10002"/>
    <n v="3398"/>
    <n v="1"/>
    <x v="0"/>
  </r>
  <r>
    <s v="ID359"/>
    <d v="2023-01-25T00:00:00"/>
    <s v="Dayna M Edmrndson"/>
    <x v="1"/>
    <x v="0"/>
    <x v="0"/>
    <x v="8"/>
    <x v="2"/>
    <n v="1"/>
    <x v="1"/>
    <n v="11000"/>
    <n v="10000"/>
    <n v="11000"/>
    <n v="10000"/>
    <n v="1000"/>
    <n v="1"/>
    <x v="0"/>
  </r>
  <r>
    <s v="ID360"/>
    <d v="2023-01-25T00:00:00"/>
    <s v="Donald H Mazrr"/>
    <x v="0"/>
    <x v="3"/>
    <x v="3"/>
    <x v="3"/>
    <x v="0"/>
    <n v="1"/>
    <x v="0"/>
    <n v="6700"/>
    <n v="5002"/>
    <n v="6700"/>
    <n v="5002"/>
    <n v="1698"/>
    <n v="1"/>
    <x v="0"/>
  </r>
  <r>
    <s v="ID361"/>
    <d v="2023-01-25T00:00:00"/>
    <s v="Gema S Grorer"/>
    <x v="0"/>
    <x v="1"/>
    <x v="1"/>
    <x v="0"/>
    <x v="0"/>
    <n v="1"/>
    <x v="0"/>
    <n v="6700"/>
    <n v="5002"/>
    <n v="6700"/>
    <n v="5002"/>
    <n v="1698"/>
    <n v="1"/>
    <x v="0"/>
  </r>
  <r>
    <s v="ID362"/>
    <d v="2023-01-25T00:00:00"/>
    <s v="Arturo N Halrorsen"/>
    <x v="0"/>
    <x v="0"/>
    <x v="0"/>
    <x v="10"/>
    <x v="0"/>
    <n v="1"/>
    <x v="0"/>
    <n v="44000"/>
    <n v="40000"/>
    <n v="44000"/>
    <n v="40000"/>
    <n v="4000"/>
    <n v="1"/>
    <x v="0"/>
  </r>
  <r>
    <s v="ID363"/>
    <d v="2023-01-25T00:00:00"/>
    <s v="Young W Funrs"/>
    <x v="1"/>
    <x v="1"/>
    <x v="1"/>
    <x v="3"/>
    <x v="0"/>
    <n v="2"/>
    <x v="0"/>
    <n v="6700"/>
    <n v="5000"/>
    <n v="13400"/>
    <n v="10000"/>
    <n v="3400"/>
    <n v="1"/>
    <x v="0"/>
  </r>
  <r>
    <s v="ID364"/>
    <d v="2023-01-25T00:00:00"/>
    <s v="Nick Q Pacrard"/>
    <x v="0"/>
    <x v="1"/>
    <x v="1"/>
    <x v="0"/>
    <x v="1"/>
    <n v="1"/>
    <x v="0"/>
    <n v="8500"/>
    <n v="7600"/>
    <n v="8500"/>
    <n v="7600"/>
    <n v="900"/>
    <n v="1"/>
    <x v="0"/>
  </r>
  <r>
    <s v="ID365"/>
    <d v="2023-01-25T00:00:00"/>
    <s v="Madalene J Marrine"/>
    <x v="0"/>
    <x v="1"/>
    <x v="1"/>
    <x v="0"/>
    <x v="1"/>
    <n v="2"/>
    <x v="0"/>
    <n v="22000"/>
    <n v="20000"/>
    <n v="44000"/>
    <n v="40000"/>
    <n v="4000"/>
    <n v="1"/>
    <x v="0"/>
  </r>
  <r>
    <s v="ID366"/>
    <d v="2023-01-25T00:00:00"/>
    <s v="Drew O Livrngston"/>
    <x v="0"/>
    <x v="1"/>
    <x v="1"/>
    <x v="5"/>
    <x v="0"/>
    <n v="1"/>
    <x v="0"/>
    <n v="6700"/>
    <n v="5000"/>
    <n v="6700"/>
    <n v="5000"/>
    <n v="1700"/>
    <n v="1"/>
    <x v="0"/>
  </r>
  <r>
    <s v="ID367"/>
    <d v="2023-01-25T00:00:00"/>
    <s v="Refugio Q Orar"/>
    <x v="0"/>
    <x v="0"/>
    <x v="0"/>
    <x v="5"/>
    <x v="1"/>
    <n v="1"/>
    <x v="0"/>
    <n v="22000"/>
    <n v="20000"/>
    <n v="22000"/>
    <n v="20000"/>
    <n v="2000"/>
    <n v="1"/>
    <x v="0"/>
  </r>
  <r>
    <s v="ID368"/>
    <d v="2023-01-25T00:00:00"/>
    <s v="Kim W Oliro"/>
    <x v="1"/>
    <x v="2"/>
    <x v="2"/>
    <x v="2"/>
    <x v="0"/>
    <n v="1"/>
    <x v="0"/>
    <n v="6700"/>
    <n v="5001"/>
    <n v="6700"/>
    <n v="5001"/>
    <n v="1699"/>
    <n v="1"/>
    <x v="0"/>
  </r>
  <r>
    <s v="ID369"/>
    <d v="2023-01-25T00:00:00"/>
    <s v="Pura O Winrle"/>
    <x v="0"/>
    <x v="1"/>
    <x v="1"/>
    <x v="2"/>
    <x v="1"/>
    <n v="2"/>
    <x v="0"/>
    <n v="6700"/>
    <n v="5001"/>
    <n v="13400"/>
    <n v="10002"/>
    <n v="3398"/>
    <n v="1"/>
    <x v="0"/>
  </r>
  <r>
    <s v="ID370"/>
    <d v="2023-01-25T00:00:00"/>
    <s v="Nila Q Chrrtien"/>
    <x v="0"/>
    <x v="1"/>
    <x v="1"/>
    <x v="5"/>
    <x v="2"/>
    <n v="2"/>
    <x v="0"/>
    <n v="8500"/>
    <n v="7600"/>
    <n v="17000"/>
    <n v="15200"/>
    <n v="1800"/>
    <n v="1"/>
    <x v="0"/>
  </r>
  <r>
    <s v="ID371"/>
    <d v="2023-01-25T00:00:00"/>
    <s v="Donella W Bodrly"/>
    <x v="1"/>
    <x v="1"/>
    <x v="1"/>
    <x v="5"/>
    <x v="1"/>
    <n v="2"/>
    <x v="0"/>
    <n v="7700"/>
    <n v="7000"/>
    <n v="15400"/>
    <n v="14000"/>
    <n v="1400"/>
    <n v="1"/>
    <x v="0"/>
  </r>
  <r>
    <s v="ID372"/>
    <d v="2023-01-25T00:00:00"/>
    <s v="Herbert T Gasrett"/>
    <x v="1"/>
    <x v="1"/>
    <x v="1"/>
    <x v="5"/>
    <x v="1"/>
    <n v="4"/>
    <x v="0"/>
    <n v="11000"/>
    <n v="10000"/>
    <n v="44000"/>
    <n v="40000"/>
    <n v="4000"/>
    <n v="1"/>
    <x v="0"/>
  </r>
  <r>
    <s v="ID373"/>
    <d v="2023-01-25T00:00:00"/>
    <s v="Bettyann R Gotrfried"/>
    <x v="0"/>
    <x v="0"/>
    <x v="0"/>
    <x v="5"/>
    <x v="0"/>
    <n v="2"/>
    <x v="0"/>
    <n v="7700"/>
    <n v="7000"/>
    <n v="15400"/>
    <n v="14000"/>
    <n v="1400"/>
    <n v="1"/>
    <x v="0"/>
  </r>
  <r>
    <s v="ID374"/>
    <d v="2023-01-25T00:00:00"/>
    <s v="Jose P Geir"/>
    <x v="0"/>
    <x v="1"/>
    <x v="1"/>
    <x v="0"/>
    <x v="0"/>
    <n v="2"/>
    <x v="0"/>
    <n v="2000"/>
    <n v="1850"/>
    <n v="4000"/>
    <n v="3700"/>
    <n v="300"/>
    <n v="1"/>
    <x v="0"/>
  </r>
  <r>
    <s v="ID375"/>
    <d v="2023-01-25T00:00:00"/>
    <s v="Chadwick N Legrand"/>
    <x v="0"/>
    <x v="3"/>
    <x v="3"/>
    <x v="0"/>
    <x v="0"/>
    <n v="2"/>
    <x v="0"/>
    <n v="400"/>
    <n v="360"/>
    <n v="800"/>
    <n v="720"/>
    <n v="80"/>
    <n v="1"/>
    <x v="0"/>
  </r>
  <r>
    <s v="ID376"/>
    <d v="2023-01-25T00:00:00"/>
    <s v="Lovella K Sherran"/>
    <x v="0"/>
    <x v="1"/>
    <x v="1"/>
    <x v="5"/>
    <x v="1"/>
    <n v="2"/>
    <x v="0"/>
    <n v="100"/>
    <n v="80"/>
    <n v="200"/>
    <n v="160"/>
    <n v="40"/>
    <n v="1"/>
    <x v="0"/>
  </r>
  <r>
    <s v="ID377"/>
    <d v="2023-01-25T00:00:00"/>
    <s v="Orval Y Kinrey"/>
    <x v="1"/>
    <x v="0"/>
    <x v="0"/>
    <x v="5"/>
    <x v="1"/>
    <n v="1"/>
    <x v="0"/>
    <n v="4700"/>
    <n v="4000"/>
    <n v="4700"/>
    <n v="4000"/>
    <n v="700"/>
    <n v="1"/>
    <x v="0"/>
  </r>
  <r>
    <s v="ID378"/>
    <d v="2023-01-25T00:00:00"/>
    <s v="Krysten D Kasrner"/>
    <x v="0"/>
    <x v="2"/>
    <x v="2"/>
    <x v="2"/>
    <x v="0"/>
    <n v="1"/>
    <x v="0"/>
    <n v="13200.000000000002"/>
    <n v="12000"/>
    <n v="13200.000000000002"/>
    <n v="12000"/>
    <n v="1200.0000000000018"/>
    <n v="1"/>
    <x v="0"/>
  </r>
  <r>
    <s v="ID379"/>
    <d v="2023-01-25T00:00:00"/>
    <s v="Rafael N Sair"/>
    <x v="0"/>
    <x v="1"/>
    <x v="1"/>
    <x v="2"/>
    <x v="1"/>
    <n v="4"/>
    <x v="0"/>
    <n v="11000"/>
    <n v="10000"/>
    <n v="44000"/>
    <n v="40000"/>
    <n v="4000"/>
    <n v="1"/>
    <x v="0"/>
  </r>
  <r>
    <s v="ID380"/>
    <d v="2023-01-25T00:00:00"/>
    <s v="Ashly R Saar"/>
    <x v="0"/>
    <x v="1"/>
    <x v="1"/>
    <x v="5"/>
    <x v="0"/>
    <n v="1"/>
    <x v="0"/>
    <n v="9500"/>
    <n v="8000"/>
    <n v="9500"/>
    <n v="8000"/>
    <n v="1500"/>
    <n v="1"/>
    <x v="0"/>
  </r>
  <r>
    <s v="ID381"/>
    <d v="2023-01-26T00:00:00"/>
    <s v="Sean W Ricrman"/>
    <x v="1"/>
    <x v="0"/>
    <x v="0"/>
    <x v="5"/>
    <x v="0"/>
    <n v="2"/>
    <x v="0"/>
    <n v="19800"/>
    <n v="18000"/>
    <n v="39600"/>
    <n v="36000"/>
    <n v="3600"/>
    <n v="1"/>
    <x v="0"/>
  </r>
  <r>
    <s v="ID382"/>
    <d v="2023-01-26T00:00:00"/>
    <s v="Buddy G Sternbeck"/>
    <x v="0"/>
    <x v="0"/>
    <x v="0"/>
    <x v="0"/>
    <x v="0"/>
    <n v="3"/>
    <x v="0"/>
    <n v="13200.000000000002"/>
    <n v="12000"/>
    <n v="39600.000000000007"/>
    <n v="36000"/>
    <n v="3600.0000000000073"/>
    <n v="1"/>
    <x v="0"/>
  </r>
  <r>
    <s v="ID383"/>
    <d v="2023-01-26T00:00:00"/>
    <s v="Sharda W Chordhury"/>
    <x v="1"/>
    <x v="0"/>
    <x v="0"/>
    <x v="6"/>
    <x v="1"/>
    <n v="2"/>
    <x v="0"/>
    <n v="6700"/>
    <n v="5002"/>
    <n v="13400"/>
    <n v="10004"/>
    <n v="3396"/>
    <n v="1"/>
    <x v="0"/>
  </r>
  <r>
    <s v="ID384"/>
    <d v="2023-01-26T00:00:00"/>
    <s v="Eliz R Linreman"/>
    <x v="0"/>
    <x v="0"/>
    <x v="0"/>
    <x v="7"/>
    <x v="0"/>
    <n v="2"/>
    <x v="0"/>
    <n v="6700"/>
    <n v="5000"/>
    <n v="13400"/>
    <n v="10000"/>
    <n v="3400"/>
    <n v="1"/>
    <x v="0"/>
  </r>
  <r>
    <s v="ID385"/>
    <d v="2023-01-26T00:00:00"/>
    <s v="Tiny Z Olireri"/>
    <x v="0"/>
    <x v="1"/>
    <x v="1"/>
    <x v="1"/>
    <x v="1"/>
    <n v="1"/>
    <x v="0"/>
    <n v="22000"/>
    <n v="20000"/>
    <n v="22000"/>
    <n v="20000"/>
    <n v="2000"/>
    <n v="1"/>
    <x v="0"/>
  </r>
  <r>
    <s v="ID386"/>
    <d v="2023-01-26T00:00:00"/>
    <s v="Alonzo W Starford"/>
    <x v="0"/>
    <x v="1"/>
    <x v="1"/>
    <x v="5"/>
    <x v="2"/>
    <n v="2"/>
    <x v="0"/>
    <n v="8500"/>
    <n v="7600"/>
    <n v="17000"/>
    <n v="15200"/>
    <n v="1800"/>
    <n v="1"/>
    <x v="0"/>
  </r>
  <r>
    <s v="ID387"/>
    <d v="2023-01-26T00:00:00"/>
    <s v="Ahmad S Bonr"/>
    <x v="0"/>
    <x v="2"/>
    <x v="2"/>
    <x v="2"/>
    <x v="0"/>
    <n v="2"/>
    <x v="0"/>
    <n v="6700"/>
    <n v="5001"/>
    <n v="13400"/>
    <n v="10002"/>
    <n v="3398"/>
    <n v="1"/>
    <x v="0"/>
  </r>
  <r>
    <s v="ID388"/>
    <d v="2023-01-26T00:00:00"/>
    <s v="Ian F Palrquist"/>
    <x v="0"/>
    <x v="3"/>
    <x v="3"/>
    <x v="0"/>
    <x v="0"/>
    <n v="1"/>
    <x v="0"/>
    <n v="6700"/>
    <n v="5002"/>
    <n v="6700"/>
    <n v="5002"/>
    <n v="1698"/>
    <n v="1"/>
    <x v="0"/>
  </r>
  <r>
    <s v="ID389"/>
    <d v="2023-01-26T00:00:00"/>
    <s v="Alesha Z Jarroe"/>
    <x v="0"/>
    <x v="1"/>
    <x v="1"/>
    <x v="2"/>
    <x v="0"/>
    <n v="3"/>
    <x v="0"/>
    <n v="13200.000000000002"/>
    <n v="12000"/>
    <n v="39600.000000000007"/>
    <n v="36000"/>
    <n v="3600.0000000000073"/>
    <n v="1"/>
    <x v="0"/>
  </r>
  <r>
    <s v="ID390"/>
    <d v="2023-01-26T00:00:00"/>
    <s v="Clyde G Sterrns"/>
    <x v="0"/>
    <x v="2"/>
    <x v="2"/>
    <x v="2"/>
    <x v="0"/>
    <n v="1"/>
    <x v="0"/>
    <n v="13200.000000000002"/>
    <n v="12000"/>
    <n v="13200.000000000002"/>
    <n v="12000"/>
    <n v="1200.0000000000018"/>
    <n v="1"/>
    <x v="0"/>
  </r>
  <r>
    <s v="ID391"/>
    <d v="2023-01-26T00:00:00"/>
    <s v="Carlota E Heirt"/>
    <x v="0"/>
    <x v="1"/>
    <x v="1"/>
    <x v="5"/>
    <x v="0"/>
    <n v="1"/>
    <x v="0"/>
    <n v="9500"/>
    <n v="8000"/>
    <n v="9500"/>
    <n v="8000"/>
    <n v="1500"/>
    <n v="1"/>
    <x v="0"/>
  </r>
  <r>
    <s v="ID392"/>
    <d v="2023-01-26T00:00:00"/>
    <s v="Muriel B Eudr"/>
    <x v="0"/>
    <x v="2"/>
    <x v="2"/>
    <x v="2"/>
    <x v="1"/>
    <n v="2"/>
    <x v="0"/>
    <n v="2000"/>
    <n v="1850"/>
    <n v="4000"/>
    <n v="3700"/>
    <n v="300"/>
    <n v="1"/>
    <x v="0"/>
  </r>
  <r>
    <s v="ID393"/>
    <d v="2023-01-26T00:00:00"/>
    <s v="Leo B Vitrello"/>
    <x v="0"/>
    <x v="3"/>
    <x v="3"/>
    <x v="0"/>
    <x v="2"/>
    <n v="2"/>
    <x v="0"/>
    <n v="9950"/>
    <n v="9000"/>
    <n v="19900"/>
    <n v="18000"/>
    <n v="1900"/>
    <n v="1"/>
    <x v="0"/>
  </r>
  <r>
    <s v="ID394"/>
    <d v="2023-01-26T00:00:00"/>
    <s v="Lavonna Y Gebr"/>
    <x v="0"/>
    <x v="2"/>
    <x v="2"/>
    <x v="2"/>
    <x v="0"/>
    <n v="1"/>
    <x v="0"/>
    <n v="4700"/>
    <n v="4000"/>
    <n v="4700"/>
    <n v="4000"/>
    <n v="700"/>
    <n v="1"/>
    <x v="0"/>
  </r>
  <r>
    <s v="ID395"/>
    <d v="2023-01-27T00:00:00"/>
    <s v="Lala C Marruez"/>
    <x v="1"/>
    <x v="1"/>
    <x v="1"/>
    <x v="2"/>
    <x v="0"/>
    <n v="2"/>
    <x v="0"/>
    <n v="9950"/>
    <n v="9000"/>
    <n v="19900"/>
    <n v="18000"/>
    <n v="1900"/>
    <n v="1"/>
    <x v="0"/>
  </r>
  <r>
    <s v="ID396"/>
    <d v="2023-01-27T00:00:00"/>
    <s v="Julius N Bakrer"/>
    <x v="0"/>
    <x v="1"/>
    <x v="1"/>
    <x v="3"/>
    <x v="0"/>
    <n v="2"/>
    <x v="0"/>
    <n v="22000"/>
    <n v="20000"/>
    <n v="44000"/>
    <n v="40000"/>
    <n v="4000"/>
    <n v="1"/>
    <x v="0"/>
  </r>
  <r>
    <s v="ID397"/>
    <d v="2023-01-27T00:00:00"/>
    <s v="Chung J Moyrihan"/>
    <x v="1"/>
    <x v="1"/>
    <x v="1"/>
    <x v="4"/>
    <x v="0"/>
    <n v="1"/>
    <x v="0"/>
    <n v="22000"/>
    <n v="20000"/>
    <n v="22000"/>
    <n v="20000"/>
    <n v="2000"/>
    <n v="1"/>
    <x v="0"/>
  </r>
  <r>
    <s v="ID398"/>
    <d v="2023-01-27T00:00:00"/>
    <s v="Gracie P Letr"/>
    <x v="0"/>
    <x v="1"/>
    <x v="1"/>
    <x v="9"/>
    <x v="1"/>
    <n v="2"/>
    <x v="0"/>
    <n v="6700"/>
    <n v="5001"/>
    <n v="13400"/>
    <n v="10002"/>
    <n v="3398"/>
    <n v="1"/>
    <x v="0"/>
  </r>
  <r>
    <s v="ID399"/>
    <d v="2023-01-27T00:00:00"/>
    <s v="Kerri Y Carr"/>
    <x v="1"/>
    <x v="0"/>
    <x v="0"/>
    <x v="0"/>
    <x v="0"/>
    <n v="2"/>
    <x v="0"/>
    <n v="13000"/>
    <n v="12000"/>
    <n v="26000"/>
    <n v="24000"/>
    <n v="2000"/>
    <n v="1"/>
    <x v="0"/>
  </r>
  <r>
    <s v="ID400"/>
    <d v="2023-01-27T00:00:00"/>
    <s v="Brett Z Vadrais"/>
    <x v="0"/>
    <x v="1"/>
    <x v="1"/>
    <x v="2"/>
    <x v="0"/>
    <n v="3"/>
    <x v="0"/>
    <n v="13200.000000000002"/>
    <n v="12000"/>
    <n v="39600.000000000007"/>
    <n v="36000"/>
    <n v="3600.0000000000073"/>
    <n v="1"/>
    <x v="0"/>
  </r>
  <r>
    <s v="ID401"/>
    <d v="2023-01-27T00:00:00"/>
    <s v="Collin V Gimrel"/>
    <x v="0"/>
    <x v="3"/>
    <x v="3"/>
    <x v="0"/>
    <x v="0"/>
    <n v="2"/>
    <x v="0"/>
    <n v="6700"/>
    <n v="5002"/>
    <n v="13400"/>
    <n v="10004"/>
    <n v="3396"/>
    <n v="1"/>
    <x v="0"/>
  </r>
  <r>
    <s v="ID402"/>
    <d v="2023-01-27T00:00:00"/>
    <s v="Nakita H Zitr"/>
    <x v="0"/>
    <x v="0"/>
    <x v="0"/>
    <x v="5"/>
    <x v="0"/>
    <n v="2"/>
    <x v="0"/>
    <n v="6700"/>
    <n v="5000"/>
    <n v="13400"/>
    <n v="10000"/>
    <n v="3400"/>
    <n v="1"/>
    <x v="0"/>
  </r>
  <r>
    <s v="ID403"/>
    <d v="2023-01-27T00:00:00"/>
    <s v="-"/>
    <x v="0"/>
    <x v="1"/>
    <x v="1"/>
    <x v="0"/>
    <x v="1"/>
    <n v="2"/>
    <x v="0"/>
    <n v="22000"/>
    <n v="20000"/>
    <n v="44000"/>
    <n v="40000"/>
    <n v="4000"/>
    <n v="1"/>
    <x v="0"/>
  </r>
  <r>
    <s v="ID404"/>
    <d v="2023-01-27T00:00:00"/>
    <s v="Rosalba U Felr"/>
    <x v="0"/>
    <x v="3"/>
    <x v="3"/>
    <x v="0"/>
    <x v="2"/>
    <n v="2"/>
    <x v="0"/>
    <n v="9950"/>
    <n v="9000"/>
    <n v="19900"/>
    <n v="18000"/>
    <n v="1900"/>
    <n v="1"/>
    <x v="0"/>
  </r>
  <r>
    <s v="ID405"/>
    <d v="2023-01-27T00:00:00"/>
    <s v="Elnora I Spurrier"/>
    <x v="0"/>
    <x v="2"/>
    <x v="2"/>
    <x v="2"/>
    <x v="0"/>
    <n v="1"/>
    <x v="0"/>
    <n v="4700"/>
    <n v="4000"/>
    <n v="4700"/>
    <n v="4000"/>
    <n v="700"/>
    <n v="1"/>
    <x v="0"/>
  </r>
  <r>
    <s v="ID406"/>
    <d v="2023-01-27T00:00:00"/>
    <s v="Beata N Senrer"/>
    <x v="1"/>
    <x v="3"/>
    <x v="3"/>
    <x v="0"/>
    <x v="0"/>
    <n v="1"/>
    <x v="0"/>
    <n v="9500"/>
    <n v="8000"/>
    <n v="9500"/>
    <n v="8000"/>
    <n v="1500"/>
    <n v="1"/>
    <x v="0"/>
  </r>
  <r>
    <s v="ID407"/>
    <d v="2023-01-27T00:00:00"/>
    <s v="Minna C Lamrdin"/>
    <x v="0"/>
    <x v="0"/>
    <x v="0"/>
    <x v="5"/>
    <x v="0"/>
    <n v="2"/>
    <x v="0"/>
    <n v="7700"/>
    <n v="7000"/>
    <n v="15400"/>
    <n v="14000"/>
    <n v="1400"/>
    <n v="1"/>
    <x v="0"/>
  </r>
  <r>
    <s v="ID408"/>
    <d v="2023-01-27T00:00:00"/>
    <s v="Stacey D Seare"/>
    <x v="0"/>
    <x v="3"/>
    <x v="3"/>
    <x v="0"/>
    <x v="0"/>
    <n v="2"/>
    <x v="0"/>
    <n v="400"/>
    <n v="360"/>
    <n v="800"/>
    <n v="720"/>
    <n v="80"/>
    <n v="1"/>
    <x v="0"/>
  </r>
  <r>
    <s v="ID409"/>
    <d v="2023-01-28T00:00:00"/>
    <s v="Landon A Kerroot"/>
    <x v="0"/>
    <x v="0"/>
    <x v="0"/>
    <x v="5"/>
    <x v="1"/>
    <n v="2"/>
    <x v="0"/>
    <n v="100"/>
    <n v="90"/>
    <n v="200"/>
    <n v="180"/>
    <n v="20"/>
    <n v="1"/>
    <x v="0"/>
  </r>
  <r>
    <s v="ID410"/>
    <d v="2023-01-29T00:00:00"/>
    <s v="Eda O Brare"/>
    <x v="0"/>
    <x v="2"/>
    <x v="2"/>
    <x v="4"/>
    <x v="0"/>
    <n v="4"/>
    <x v="0"/>
    <n v="11000"/>
    <n v="10000"/>
    <n v="44000"/>
    <n v="40000"/>
    <n v="4000"/>
    <n v="1"/>
    <x v="0"/>
  </r>
  <r>
    <s v="ID411"/>
    <d v="2023-01-29T00:00:00"/>
    <s v="Jamal G Dimrrco"/>
    <x v="0"/>
    <x v="1"/>
    <x v="1"/>
    <x v="9"/>
    <x v="1"/>
    <n v="3"/>
    <x v="0"/>
    <n v="22000"/>
    <n v="20000"/>
    <n v="66000"/>
    <n v="60000"/>
    <n v="6000"/>
    <n v="1"/>
    <x v="0"/>
  </r>
  <r>
    <s v="ID412"/>
    <d v="2023-01-29T00:00:00"/>
    <s v="Bobbie S Minrr"/>
    <x v="0"/>
    <x v="1"/>
    <x v="1"/>
    <x v="10"/>
    <x v="0"/>
    <n v="1"/>
    <x v="0"/>
    <n v="8500"/>
    <n v="7600"/>
    <n v="8500"/>
    <n v="7600"/>
    <n v="900"/>
    <n v="1"/>
    <x v="0"/>
  </r>
  <r>
    <s v="ID413"/>
    <d v="2023-01-29T00:00:00"/>
    <s v="Delana Y Frerdman"/>
    <x v="0"/>
    <x v="2"/>
    <x v="2"/>
    <x v="5"/>
    <x v="0"/>
    <n v="1"/>
    <x v="0"/>
    <n v="6700"/>
    <n v="5000"/>
    <n v="6700"/>
    <n v="5000"/>
    <n v="1700"/>
    <n v="1"/>
    <x v="0"/>
  </r>
  <r>
    <s v="ID414"/>
    <d v="2023-01-29T00:00:00"/>
    <s v="Neomi P Pitrhford"/>
    <x v="1"/>
    <x v="0"/>
    <x v="0"/>
    <x v="3"/>
    <x v="2"/>
    <n v="1"/>
    <x v="0"/>
    <n v="6700"/>
    <n v="5001"/>
    <n v="6700"/>
    <n v="5001"/>
    <n v="1699"/>
    <n v="1"/>
    <x v="0"/>
  </r>
  <r>
    <s v="ID415"/>
    <d v="2023-01-29T00:00:00"/>
    <s v="Charles S Nicroles"/>
    <x v="1"/>
    <x v="1"/>
    <x v="1"/>
    <x v="5"/>
    <x v="1"/>
    <n v="2"/>
    <x v="0"/>
    <n v="7700"/>
    <n v="7000"/>
    <n v="15400"/>
    <n v="14000"/>
    <n v="1400"/>
    <n v="1"/>
    <x v="0"/>
  </r>
  <r>
    <s v="ID416"/>
    <d v="2023-01-29T00:00:00"/>
    <s v="Salena Z Melrhior"/>
    <x v="0"/>
    <x v="1"/>
    <x v="1"/>
    <x v="2"/>
    <x v="2"/>
    <n v="1"/>
    <x v="1"/>
    <n v="11000"/>
    <n v="10000"/>
    <n v="11000"/>
    <n v="10000"/>
    <n v="1000"/>
    <n v="1"/>
    <x v="0"/>
  </r>
  <r>
    <s v="ID417"/>
    <d v="2023-01-29T00:00:00"/>
    <s v="Quinn F Ogirvie"/>
    <x v="0"/>
    <x v="1"/>
    <x v="1"/>
    <x v="0"/>
    <x v="0"/>
    <n v="1"/>
    <x v="0"/>
    <n v="6700"/>
    <n v="5002"/>
    <n v="6700"/>
    <n v="5002"/>
    <n v="1698"/>
    <n v="1"/>
    <x v="0"/>
  </r>
  <r>
    <s v="ID418"/>
    <d v="2023-01-29T00:00:00"/>
    <s v="Jospeh L Fulr"/>
    <x v="0"/>
    <x v="1"/>
    <x v="1"/>
    <x v="2"/>
    <x v="0"/>
    <n v="3"/>
    <x v="0"/>
    <n v="22000"/>
    <n v="20000"/>
    <n v="66000"/>
    <n v="60000"/>
    <n v="6000"/>
    <n v="1"/>
    <x v="0"/>
  </r>
  <r>
    <s v="ID419"/>
    <d v="2023-01-29T00:00:00"/>
    <s v="Lucio Q Oborle"/>
    <x v="0"/>
    <x v="1"/>
    <x v="1"/>
    <x v="2"/>
    <x v="1"/>
    <n v="4"/>
    <x v="0"/>
    <n v="11000"/>
    <n v="10000"/>
    <n v="44000"/>
    <n v="40000"/>
    <n v="4000"/>
    <n v="1"/>
    <x v="0"/>
  </r>
  <r>
    <s v="ID420"/>
    <d v="2023-01-29T00:00:00"/>
    <s v="Hailey V Midrett"/>
    <x v="0"/>
    <x v="0"/>
    <x v="0"/>
    <x v="5"/>
    <x v="1"/>
    <n v="2"/>
    <x v="0"/>
    <n v="100"/>
    <n v="90"/>
    <n v="200"/>
    <n v="180"/>
    <n v="20"/>
    <n v="1"/>
    <x v="0"/>
  </r>
  <r>
    <s v="ID421"/>
    <d v="2023-01-29T00:00:00"/>
    <s v="Ursula T Mcbrayer"/>
    <x v="1"/>
    <x v="1"/>
    <x v="1"/>
    <x v="2"/>
    <x v="0"/>
    <n v="2"/>
    <x v="0"/>
    <n v="400"/>
    <n v="360"/>
    <n v="800"/>
    <n v="720"/>
    <n v="80"/>
    <n v="1"/>
    <x v="0"/>
  </r>
  <r>
    <s v="ID422"/>
    <d v="2023-01-29T00:00:00"/>
    <s v="Jong V Mulroon"/>
    <x v="0"/>
    <x v="1"/>
    <x v="1"/>
    <x v="0"/>
    <x v="0"/>
    <n v="1"/>
    <x v="0"/>
    <n v="13200.000000000002"/>
    <n v="12000"/>
    <n v="13200.000000000002"/>
    <n v="12000"/>
    <n v="1200.0000000000018"/>
    <n v="1"/>
    <x v="0"/>
  </r>
  <r>
    <s v="ID423"/>
    <d v="2023-01-29T00:00:00"/>
    <s v="Ward Z Kelr"/>
    <x v="0"/>
    <x v="1"/>
    <x v="1"/>
    <x v="2"/>
    <x v="0"/>
    <n v="1"/>
    <x v="0"/>
    <n v="1600"/>
    <n v="1590"/>
    <n v="1600"/>
    <n v="1590"/>
    <n v="10"/>
    <n v="1"/>
    <x v="0"/>
  </r>
  <r>
    <s v="ID424"/>
    <d v="2023-01-30T00:00:00"/>
    <s v="Willis D Weirsman"/>
    <x v="0"/>
    <x v="3"/>
    <x v="3"/>
    <x v="8"/>
    <x v="2"/>
    <n v="1"/>
    <x v="0"/>
    <n v="13200.000000000002"/>
    <n v="12000"/>
    <n v="13200.000000000002"/>
    <n v="12000"/>
    <n v="1200.0000000000018"/>
    <n v="1"/>
    <x v="0"/>
  </r>
  <r>
    <s v="ID425"/>
    <d v="2023-01-30T00:00:00"/>
    <s v="Stephan Q Ranrer"/>
    <x v="0"/>
    <x v="0"/>
    <x v="0"/>
    <x v="0"/>
    <x v="0"/>
    <n v="1"/>
    <x v="0"/>
    <n v="44000"/>
    <n v="40000"/>
    <n v="44000"/>
    <n v="40000"/>
    <n v="4000"/>
    <n v="1"/>
    <x v="0"/>
  </r>
  <r>
    <s v="ID426"/>
    <d v="2023-01-30T00:00:00"/>
    <s v="Gidget X Lorrng"/>
    <x v="0"/>
    <x v="0"/>
    <x v="0"/>
    <x v="1"/>
    <x v="1"/>
    <n v="2"/>
    <x v="0"/>
    <n v="8500"/>
    <n v="7600"/>
    <n v="17000"/>
    <n v="15200"/>
    <n v="1800"/>
    <n v="1"/>
    <x v="0"/>
  </r>
  <r>
    <s v="ID427"/>
    <d v="2023-01-30T00:00:00"/>
    <s v="Mary Y Tatr"/>
    <x v="0"/>
    <x v="3"/>
    <x v="3"/>
    <x v="2"/>
    <x v="0"/>
    <n v="2"/>
    <x v="0"/>
    <n v="6700"/>
    <n v="5001"/>
    <n v="13400"/>
    <n v="10002"/>
    <n v="3398"/>
    <n v="1"/>
    <x v="0"/>
  </r>
  <r>
    <s v="ID428"/>
    <d v="2023-01-30T00:00:00"/>
    <s v="Ivan A Grorer"/>
    <x v="0"/>
    <x v="1"/>
    <x v="1"/>
    <x v="3"/>
    <x v="0"/>
    <n v="1"/>
    <x v="0"/>
    <n v="6700"/>
    <n v="5002"/>
    <n v="6700"/>
    <n v="5002"/>
    <n v="1698"/>
    <n v="1"/>
    <x v="0"/>
  </r>
  <r>
    <s v="ID429"/>
    <d v="2023-01-30T00:00:00"/>
    <s v="Kristofer Y Fizrr"/>
    <x v="0"/>
    <x v="1"/>
    <x v="1"/>
    <x v="2"/>
    <x v="0"/>
    <n v="3"/>
    <x v="0"/>
    <n v="22000"/>
    <n v="20000"/>
    <n v="66000"/>
    <n v="60000"/>
    <n v="6000"/>
    <n v="1"/>
    <x v="0"/>
  </r>
  <r>
    <s v="ID430"/>
    <d v="2023-01-30T00:00:00"/>
    <s v="Jonathan D Galragher"/>
    <x v="0"/>
    <x v="1"/>
    <x v="1"/>
    <x v="0"/>
    <x v="0"/>
    <n v="1"/>
    <x v="0"/>
    <n v="8500"/>
    <n v="7600"/>
    <n v="8500"/>
    <n v="7600"/>
    <n v="900"/>
    <n v="1"/>
    <x v="0"/>
  </r>
  <r>
    <s v="ID431"/>
    <d v="2023-01-30T00:00:00"/>
    <s v="Carlton A Knurson"/>
    <x v="1"/>
    <x v="2"/>
    <x v="2"/>
    <x v="5"/>
    <x v="2"/>
    <n v="11"/>
    <x v="0"/>
    <n v="6700"/>
    <n v="5000"/>
    <n v="73700"/>
    <n v="55000"/>
    <n v="18700"/>
    <n v="1"/>
    <x v="0"/>
  </r>
  <r>
    <s v="ID432"/>
    <d v="2023-01-30T00:00:00"/>
    <s v="Zina N Natron"/>
    <x v="0"/>
    <x v="1"/>
    <x v="1"/>
    <x v="0"/>
    <x v="0"/>
    <n v="1"/>
    <x v="0"/>
    <n v="44000"/>
    <n v="40000"/>
    <n v="44000"/>
    <n v="40000"/>
    <n v="4000"/>
    <n v="1"/>
    <x v="0"/>
  </r>
  <r>
    <s v="ID433"/>
    <d v="2023-01-30T00:00:00"/>
    <s v="Desire Z Lecrmpte"/>
    <x v="0"/>
    <x v="1"/>
    <x v="1"/>
    <x v="0"/>
    <x v="0"/>
    <n v="1"/>
    <x v="0"/>
    <n v="13200.000000000002"/>
    <n v="12000"/>
    <n v="13200.000000000002"/>
    <n v="12000"/>
    <n v="1200.0000000000018"/>
    <n v="1"/>
    <x v="0"/>
  </r>
  <r>
    <s v="ID434"/>
    <d v="2023-01-30T00:00:00"/>
    <s v="Thad Y Gorrs"/>
    <x v="0"/>
    <x v="1"/>
    <x v="1"/>
    <x v="2"/>
    <x v="0"/>
    <n v="1"/>
    <x v="0"/>
    <n v="1600"/>
    <n v="1590"/>
    <n v="1600"/>
    <n v="1590"/>
    <n v="10"/>
    <n v="1"/>
    <x v="0"/>
  </r>
  <r>
    <s v="ID435"/>
    <d v="2023-01-30T00:00:00"/>
    <s v="Larhonda W Gunrher"/>
    <x v="0"/>
    <x v="1"/>
    <x v="1"/>
    <x v="0"/>
    <x v="0"/>
    <n v="2"/>
    <x v="0"/>
    <n v="100"/>
    <n v="90"/>
    <n v="200"/>
    <n v="180"/>
    <n v="20"/>
    <n v="1"/>
    <x v="0"/>
  </r>
  <r>
    <s v="ID436"/>
    <d v="2023-01-30T00:00:00"/>
    <s v="Krysten L Barrey"/>
    <x v="0"/>
    <x v="2"/>
    <x v="2"/>
    <x v="5"/>
    <x v="0"/>
    <n v="2"/>
    <x v="0"/>
    <n v="9950"/>
    <n v="9000"/>
    <n v="19900"/>
    <n v="18000"/>
    <n v="1900"/>
    <n v="1"/>
    <x v="0"/>
  </r>
  <r>
    <s v="ID437"/>
    <d v="2023-01-30T00:00:00"/>
    <s v="Lachelle Q Cror"/>
    <x v="0"/>
    <x v="1"/>
    <x v="1"/>
    <x v="0"/>
    <x v="0"/>
    <n v="1"/>
    <x v="0"/>
    <n v="50"/>
    <n v="45"/>
    <n v="50"/>
    <n v="45"/>
    <n v="5"/>
    <n v="1"/>
    <x v="0"/>
  </r>
  <r>
    <s v="ID438"/>
    <d v="2023-01-31T00:00:00"/>
    <s v="Mariam F Pinreiro"/>
    <x v="0"/>
    <x v="0"/>
    <x v="0"/>
    <x v="10"/>
    <x v="0"/>
    <n v="2"/>
    <x v="0"/>
    <n v="9950"/>
    <n v="9000"/>
    <n v="19900"/>
    <n v="18000"/>
    <n v="1900"/>
    <n v="1"/>
    <x v="0"/>
  </r>
  <r>
    <s v="ID439"/>
    <d v="2023-01-31T00:00:00"/>
    <s v="Jackie P Monrague"/>
    <x v="0"/>
    <x v="1"/>
    <x v="1"/>
    <x v="5"/>
    <x v="0"/>
    <n v="2"/>
    <x v="0"/>
    <n v="19800"/>
    <n v="18000"/>
    <n v="39600"/>
    <n v="36000"/>
    <n v="3600"/>
    <n v="1"/>
    <x v="0"/>
  </r>
  <r>
    <s v="ID440"/>
    <d v="2023-01-31T00:00:00"/>
    <s v="Hettie S Laurer"/>
    <x v="0"/>
    <x v="1"/>
    <x v="1"/>
    <x v="0"/>
    <x v="0"/>
    <n v="3"/>
    <x v="0"/>
    <n v="13200.000000000002"/>
    <n v="12000"/>
    <n v="39600.000000000007"/>
    <n v="36000"/>
    <n v="3600.0000000000073"/>
    <n v="1"/>
    <x v="0"/>
  </r>
  <r>
    <s v="ID441"/>
    <d v="2023-01-31T00:00:00"/>
    <s v="Abe J Macreod"/>
    <x v="0"/>
    <x v="0"/>
    <x v="0"/>
    <x v="6"/>
    <x v="1"/>
    <n v="2"/>
    <x v="0"/>
    <n v="6700"/>
    <n v="5002"/>
    <n v="13400"/>
    <n v="10004"/>
    <n v="3396"/>
    <n v="1"/>
    <x v="0"/>
  </r>
  <r>
    <s v="ID442"/>
    <d v="2023-01-31T00:00:00"/>
    <s v="Etsuko O Wilrot"/>
    <x v="0"/>
    <x v="0"/>
    <x v="0"/>
    <x v="3"/>
    <x v="1"/>
    <n v="2"/>
    <x v="0"/>
    <n v="6700"/>
    <n v="5000"/>
    <n v="13400"/>
    <n v="10000"/>
    <n v="3400"/>
    <n v="1"/>
    <x v="0"/>
  </r>
  <r>
    <s v="ID443"/>
    <d v="2023-01-31T00:00:00"/>
    <s v="Elmo G Pagrno"/>
    <x v="0"/>
    <x v="1"/>
    <x v="1"/>
    <x v="0"/>
    <x v="0"/>
    <n v="1"/>
    <x v="0"/>
    <n v="44000"/>
    <n v="40000"/>
    <n v="44000"/>
    <n v="40000"/>
    <n v="4000"/>
    <n v="1"/>
    <x v="0"/>
  </r>
  <r>
    <s v="ID444"/>
    <d v="2023-01-31T00:00:00"/>
    <s v="Treena U Palrmo"/>
    <x v="0"/>
    <x v="2"/>
    <x v="2"/>
    <x v="5"/>
    <x v="0"/>
    <n v="2"/>
    <x v="1"/>
    <n v="8500"/>
    <n v="7600"/>
    <n v="17000"/>
    <n v="15200"/>
    <n v="1800"/>
    <n v="1"/>
    <x v="0"/>
  </r>
  <r>
    <s v="ID445"/>
    <d v="2023-01-31T00:00:00"/>
    <s v="Mitchell M Forrhee"/>
    <x v="0"/>
    <x v="1"/>
    <x v="1"/>
    <x v="2"/>
    <x v="1"/>
    <n v="11"/>
    <x v="0"/>
    <n v="6700"/>
    <n v="5000"/>
    <n v="73700"/>
    <n v="55000"/>
    <n v="18700"/>
    <n v="1"/>
    <x v="0"/>
  </r>
  <r>
    <s v="ID446"/>
    <d v="2023-01-31T00:00:00"/>
    <s v="Agnes E Sterpe"/>
    <x v="0"/>
    <x v="2"/>
    <x v="2"/>
    <x v="5"/>
    <x v="0"/>
    <n v="2"/>
    <x v="0"/>
    <n v="19800"/>
    <n v="18000"/>
    <n v="39600"/>
    <n v="36000"/>
    <n v="3600"/>
    <n v="1"/>
    <x v="0"/>
  </r>
  <r>
    <s v="ID447"/>
    <d v="2023-01-31T00:00:00"/>
    <s v="Adelaide O Petriford"/>
    <x v="0"/>
    <x v="2"/>
    <x v="2"/>
    <x v="5"/>
    <x v="0"/>
    <n v="2"/>
    <x v="0"/>
    <n v="9950"/>
    <n v="9000"/>
    <n v="19900"/>
    <n v="18000"/>
    <n v="1900"/>
    <n v="1"/>
    <x v="0"/>
  </r>
  <r>
    <s v="ID448"/>
    <d v="2023-01-31T00:00:00"/>
    <s v="Loris Q Jesren"/>
    <x v="0"/>
    <x v="1"/>
    <x v="1"/>
    <x v="0"/>
    <x v="0"/>
    <n v="1"/>
    <x v="0"/>
    <n v="50"/>
    <n v="45"/>
    <n v="50"/>
    <n v="45"/>
    <n v="5"/>
    <n v="1"/>
    <x v="0"/>
  </r>
  <r>
    <s v="ID449"/>
    <d v="2023-01-31T00:00:00"/>
    <s v="Sharika A Giuriano"/>
    <x v="0"/>
    <x v="2"/>
    <x v="2"/>
    <x v="5"/>
    <x v="2"/>
    <n v="1"/>
    <x v="0"/>
    <n v="1600"/>
    <n v="1590"/>
    <n v="1600"/>
    <n v="1590"/>
    <n v="10"/>
    <n v="1"/>
    <x v="0"/>
  </r>
  <r>
    <s v="ID450"/>
    <d v="2023-01-31T00:00:00"/>
    <s v="Brendan P Taurbee"/>
    <x v="0"/>
    <x v="3"/>
    <x v="3"/>
    <x v="2"/>
    <x v="0"/>
    <n v="2"/>
    <x v="0"/>
    <n v="7700"/>
    <n v="7000"/>
    <n v="15400"/>
    <n v="14000"/>
    <n v="1400"/>
    <n v="1"/>
    <x v="0"/>
  </r>
  <r>
    <s v="ID451"/>
    <d v="2023-01-31T00:00:00"/>
    <s v="Nickolas S Gamrlin"/>
    <x v="0"/>
    <x v="1"/>
    <x v="1"/>
    <x v="5"/>
    <x v="0"/>
    <n v="2"/>
    <x v="0"/>
    <n v="600"/>
    <n v="450"/>
    <n v="1200"/>
    <n v="900"/>
    <n v="300"/>
    <n v="1"/>
    <x v="0"/>
  </r>
  <r>
    <s v="ID452"/>
    <d v="2023-02-01T00:00:00"/>
    <s v="Bernard N Wearherly"/>
    <x v="1"/>
    <x v="1"/>
    <x v="1"/>
    <x v="0"/>
    <x v="0"/>
    <n v="2000"/>
    <x v="0"/>
    <n v="13000"/>
    <n v="12000"/>
    <n v="26000000"/>
    <n v="24000000"/>
    <n v="2000000"/>
    <n v="2"/>
    <x v="1"/>
  </r>
  <r>
    <s v="ID453"/>
    <d v="2023-02-01T00:00:00"/>
    <s v="Maryellen H Harrness"/>
    <x v="0"/>
    <x v="2"/>
    <x v="2"/>
    <x v="11"/>
    <x v="2"/>
    <n v="2"/>
    <x v="0"/>
    <n v="200"/>
    <n v="190"/>
    <n v="400"/>
    <n v="380"/>
    <n v="20"/>
    <n v="2"/>
    <x v="1"/>
  </r>
  <r>
    <s v="ID454"/>
    <d v="2023-02-01T00:00:00"/>
    <s v="Vivienne X Binron"/>
    <x v="0"/>
    <x v="0"/>
    <x v="0"/>
    <x v="10"/>
    <x v="0"/>
    <n v="1"/>
    <x v="0"/>
    <n v="100"/>
    <n v="90"/>
    <n v="100"/>
    <n v="90"/>
    <n v="10"/>
    <n v="2"/>
    <x v="1"/>
  </r>
  <r>
    <s v="ID455"/>
    <d v="2023-02-01T00:00:00"/>
    <s v="Voncile P Troranowski"/>
    <x v="0"/>
    <x v="3"/>
    <x v="3"/>
    <x v="9"/>
    <x v="1"/>
    <n v="1"/>
    <x v="0"/>
    <n v="44000"/>
    <n v="40000"/>
    <n v="44000"/>
    <n v="40000"/>
    <n v="4000"/>
    <n v="2"/>
    <x v="1"/>
  </r>
  <r>
    <s v="ID456"/>
    <d v="2023-02-01T00:00:00"/>
    <s v="Elsie S Deprz"/>
    <x v="0"/>
    <x v="0"/>
    <x v="0"/>
    <x v="3"/>
    <x v="0"/>
    <n v="1"/>
    <x v="0"/>
    <n v="6700"/>
    <n v="5000"/>
    <n v="6700"/>
    <n v="5000"/>
    <n v="1700"/>
    <n v="2"/>
    <x v="1"/>
  </r>
  <r>
    <s v="ID457"/>
    <d v="2023-02-01T00:00:00"/>
    <s v="America V Lobrl"/>
    <x v="0"/>
    <x v="1"/>
    <x v="1"/>
    <x v="12"/>
    <x v="1"/>
    <n v="2"/>
    <x v="0"/>
    <n v="6700"/>
    <n v="5002"/>
    <n v="13400"/>
    <n v="10004"/>
    <n v="3396"/>
    <n v="2"/>
    <x v="1"/>
  </r>
  <r>
    <s v="ID458"/>
    <d v="2023-02-01T00:00:00"/>
    <s v="Detra D Rymrr"/>
    <x v="0"/>
    <x v="1"/>
    <x v="1"/>
    <x v="13"/>
    <x v="0"/>
    <n v="2"/>
    <x v="0"/>
    <n v="9950"/>
    <n v="9000"/>
    <n v="19900"/>
    <n v="18000"/>
    <n v="1900"/>
    <n v="2"/>
    <x v="1"/>
  </r>
  <r>
    <s v="ID459"/>
    <d v="2023-02-01T00:00:00"/>
    <s v="Marylyn K Ditro"/>
    <x v="0"/>
    <x v="1"/>
    <x v="1"/>
    <x v="5"/>
    <x v="0"/>
    <n v="2"/>
    <x v="0"/>
    <n v="7700"/>
    <n v="7000"/>
    <n v="15400"/>
    <n v="14000"/>
    <n v="1400"/>
    <n v="2"/>
    <x v="1"/>
  </r>
  <r>
    <s v="ID460"/>
    <d v="2023-02-01T00:00:00"/>
    <s v="Lamar W Estrll"/>
    <x v="0"/>
    <x v="3"/>
    <x v="3"/>
    <x v="6"/>
    <x v="1"/>
    <n v="1"/>
    <x v="0"/>
    <n v="13200.000000000002"/>
    <n v="12000"/>
    <n v="13200.000000000002"/>
    <n v="12000"/>
    <n v="1200.0000000000018"/>
    <n v="2"/>
    <x v="1"/>
  </r>
  <r>
    <s v="ID461"/>
    <d v="2023-02-01T00:00:00"/>
    <s v="Pete B Donrelly"/>
    <x v="1"/>
    <x v="2"/>
    <x v="2"/>
    <x v="8"/>
    <x v="2"/>
    <n v="1"/>
    <x v="0"/>
    <n v="22000"/>
    <n v="20000"/>
    <n v="22000"/>
    <n v="20000"/>
    <n v="2000"/>
    <n v="2"/>
    <x v="1"/>
  </r>
  <r>
    <s v="ID462"/>
    <d v="2023-02-01T00:00:00"/>
    <s v="Ashanti R Swir"/>
    <x v="1"/>
    <x v="3"/>
    <x v="3"/>
    <x v="14"/>
    <x v="3"/>
    <n v="2"/>
    <x v="0"/>
    <n v="9950"/>
    <n v="9000"/>
    <n v="19900"/>
    <n v="18000"/>
    <n v="1900"/>
    <n v="2"/>
    <x v="1"/>
  </r>
  <r>
    <s v="ID463"/>
    <d v="2023-02-01T00:00:00"/>
    <s v="Marcell T Farras"/>
    <x v="0"/>
    <x v="1"/>
    <x v="1"/>
    <x v="15"/>
    <x v="2"/>
    <n v="1"/>
    <x v="0"/>
    <n v="11000"/>
    <n v="10000"/>
    <n v="11000"/>
    <n v="10000"/>
    <n v="1000"/>
    <n v="2"/>
    <x v="1"/>
  </r>
  <r>
    <s v="ID464"/>
    <d v="2023-02-01T00:00:00"/>
    <s v="Carmen F Barret"/>
    <x v="0"/>
    <x v="0"/>
    <x v="0"/>
    <x v="7"/>
    <x v="0"/>
    <n v="3"/>
    <x v="0"/>
    <n v="22000"/>
    <n v="20000"/>
    <n v="66000"/>
    <n v="60000"/>
    <n v="6000"/>
    <n v="2"/>
    <x v="1"/>
  </r>
  <r>
    <s v="ID465"/>
    <d v="2023-02-01T00:00:00"/>
    <s v="Roman K Thore"/>
    <x v="0"/>
    <x v="1"/>
    <x v="1"/>
    <x v="11"/>
    <x v="2"/>
    <n v="1"/>
    <x v="0"/>
    <n v="6700"/>
    <n v="5002"/>
    <n v="6700"/>
    <n v="5002"/>
    <n v="1698"/>
    <n v="2"/>
    <x v="1"/>
  </r>
  <r>
    <s v="ID466"/>
    <d v="2023-02-01T00:00:00"/>
    <s v="Sabra Y Mcgrrity"/>
    <x v="0"/>
    <x v="2"/>
    <x v="2"/>
    <x v="0"/>
    <x v="0"/>
    <n v="2"/>
    <x v="0"/>
    <n v="6700"/>
    <n v="5001"/>
    <n v="13400"/>
    <n v="10002"/>
    <n v="3398"/>
    <n v="2"/>
    <x v="1"/>
  </r>
  <r>
    <s v="ID467"/>
    <d v="2023-02-01T00:00:00"/>
    <s v="Coy I Genrner"/>
    <x v="0"/>
    <x v="0"/>
    <x v="0"/>
    <x v="0"/>
    <x v="0"/>
    <n v="1"/>
    <x v="0"/>
    <n v="2250"/>
    <n v="2200"/>
    <n v="2250"/>
    <n v="2200"/>
    <n v="50"/>
    <n v="2"/>
    <x v="1"/>
  </r>
  <r>
    <s v="ID468"/>
    <d v="2023-02-01T00:00:00"/>
    <s v="Warner I Manry"/>
    <x v="1"/>
    <x v="3"/>
    <x v="3"/>
    <x v="3"/>
    <x v="0"/>
    <n v="2"/>
    <x v="0"/>
    <n v="7700"/>
    <n v="7000"/>
    <n v="15400"/>
    <n v="14000"/>
    <n v="1400"/>
    <n v="2"/>
    <x v="1"/>
  </r>
  <r>
    <s v="ID469"/>
    <d v="2023-02-01T00:00:00"/>
    <s v="-"/>
    <x v="0"/>
    <x v="3"/>
    <x v="3"/>
    <x v="0"/>
    <x v="0"/>
    <n v="2"/>
    <x v="0"/>
    <n v="19800"/>
    <n v="18000"/>
    <n v="39600"/>
    <n v="36000"/>
    <n v="3600"/>
    <n v="2"/>
    <x v="1"/>
  </r>
  <r>
    <s v="ID470"/>
    <d v="2023-02-01T00:00:00"/>
    <s v="Gerry D Woorery"/>
    <x v="0"/>
    <x v="0"/>
    <x v="0"/>
    <x v="5"/>
    <x v="0"/>
    <n v="2"/>
    <x v="0"/>
    <n v="9950"/>
    <n v="9000"/>
    <n v="19900"/>
    <n v="18000"/>
    <n v="1900"/>
    <n v="2"/>
    <x v="1"/>
  </r>
  <r>
    <s v="ID471"/>
    <d v="2023-02-01T00:00:00"/>
    <s v="Vern T Lomrli"/>
    <x v="0"/>
    <x v="0"/>
    <x v="0"/>
    <x v="10"/>
    <x v="0"/>
    <n v="3"/>
    <x v="0"/>
    <n v="13200.000000000002"/>
    <n v="12000"/>
    <n v="39600.000000000007"/>
    <n v="36000"/>
    <n v="3600.0000000000073"/>
    <n v="2"/>
    <x v="1"/>
  </r>
  <r>
    <s v="ID472"/>
    <d v="2023-02-01T00:00:00"/>
    <s v="Erin K Stcrair"/>
    <x v="0"/>
    <x v="1"/>
    <x v="1"/>
    <x v="1"/>
    <x v="1"/>
    <n v="2"/>
    <x v="0"/>
    <n v="22000"/>
    <n v="20000"/>
    <n v="44000"/>
    <n v="40000"/>
    <n v="4000"/>
    <n v="2"/>
    <x v="1"/>
  </r>
  <r>
    <s v="ID473"/>
    <d v="2023-02-01T00:00:00"/>
    <s v="Brent U Perrman"/>
    <x v="0"/>
    <x v="1"/>
    <x v="1"/>
    <x v="2"/>
    <x v="0"/>
    <n v="2"/>
    <x v="0"/>
    <n v="6700"/>
    <n v="5002"/>
    <n v="13400"/>
    <n v="10004"/>
    <n v="3396"/>
    <n v="2"/>
    <x v="1"/>
  </r>
  <r>
    <s v="ID474"/>
    <d v="2023-02-01T00:00:00"/>
    <s v="Eveline B Strrcker"/>
    <x v="0"/>
    <x v="1"/>
    <x v="1"/>
    <x v="6"/>
    <x v="1"/>
    <n v="1"/>
    <x v="0"/>
    <n v="22000"/>
    <n v="20000"/>
    <n v="22000"/>
    <n v="20000"/>
    <n v="2000"/>
    <n v="2"/>
    <x v="1"/>
  </r>
  <r>
    <s v="ID475"/>
    <d v="2023-02-01T00:00:00"/>
    <s v="Audrie X Mccrmmon"/>
    <x v="0"/>
    <x v="0"/>
    <x v="0"/>
    <x v="2"/>
    <x v="0"/>
    <n v="2"/>
    <x v="0"/>
    <n v="6700"/>
    <n v="5000"/>
    <n v="13400"/>
    <n v="10000"/>
    <n v="3400"/>
    <n v="2"/>
    <x v="1"/>
  </r>
  <r>
    <s v="ID476"/>
    <d v="2023-02-01T00:00:00"/>
    <s v="Marylyn K Ditro"/>
    <x v="0"/>
    <x v="0"/>
    <x v="0"/>
    <x v="6"/>
    <x v="1"/>
    <n v="2"/>
    <x v="0"/>
    <n v="6700"/>
    <n v="5001"/>
    <n v="13400"/>
    <n v="10002"/>
    <n v="3398"/>
    <n v="2"/>
    <x v="1"/>
  </r>
  <r>
    <s v="ID477"/>
    <d v="2023-02-01T00:00:00"/>
    <s v="Santo Z Wesrlund"/>
    <x v="0"/>
    <x v="1"/>
    <x v="1"/>
    <x v="2"/>
    <x v="0"/>
    <n v="2"/>
    <x v="0"/>
    <n v="170"/>
    <n v="150"/>
    <n v="340"/>
    <n v="300"/>
    <n v="40"/>
    <n v="2"/>
    <x v="1"/>
  </r>
  <r>
    <s v="ID478"/>
    <d v="2023-02-02T00:00:00"/>
    <s v="Cordia M Knorp"/>
    <x v="1"/>
    <x v="2"/>
    <x v="2"/>
    <x v="5"/>
    <x v="0"/>
    <n v="1"/>
    <x v="1"/>
    <n v="13200.000000000002"/>
    <n v="12000"/>
    <n v="13200.000000000002"/>
    <n v="12000"/>
    <n v="1200.0000000000018"/>
    <n v="2"/>
    <x v="1"/>
  </r>
  <r>
    <s v="ID479"/>
    <d v="2023-02-02T00:00:00"/>
    <s v="Sylvester Z Blarkledge"/>
    <x v="0"/>
    <x v="3"/>
    <x v="3"/>
    <x v="16"/>
    <x v="0"/>
    <n v="1"/>
    <x v="0"/>
    <n v="2250"/>
    <n v="2200"/>
    <n v="2250"/>
    <n v="2200"/>
    <n v="50"/>
    <n v="2"/>
    <x v="1"/>
  </r>
  <r>
    <s v="ID480"/>
    <d v="2023-02-02T00:00:00"/>
    <s v="Ahmed C Minrh"/>
    <x v="0"/>
    <x v="1"/>
    <x v="1"/>
    <x v="1"/>
    <x v="1"/>
    <n v="2"/>
    <x v="0"/>
    <n v="100"/>
    <n v="80"/>
    <n v="200"/>
    <n v="160"/>
    <n v="40"/>
    <n v="2"/>
    <x v="1"/>
  </r>
  <r>
    <s v="ID481"/>
    <d v="2023-02-02T00:00:00"/>
    <s v="Roberto U Derry"/>
    <x v="0"/>
    <x v="0"/>
    <x v="0"/>
    <x v="14"/>
    <x v="3"/>
    <n v="2"/>
    <x v="0"/>
    <n v="19800"/>
    <n v="18000"/>
    <n v="39600"/>
    <n v="36000"/>
    <n v="3600"/>
    <n v="2"/>
    <x v="1"/>
  </r>
  <r>
    <s v="ID482"/>
    <d v="2023-02-02T00:00:00"/>
    <s v="Verla H Conrreras"/>
    <x v="0"/>
    <x v="1"/>
    <x v="1"/>
    <x v="7"/>
    <x v="0"/>
    <n v="2"/>
    <x v="0"/>
    <n v="6700"/>
    <n v="5001"/>
    <n v="13400"/>
    <n v="10002"/>
    <n v="3398"/>
    <n v="2"/>
    <x v="1"/>
  </r>
  <r>
    <s v="ID483"/>
    <d v="2023-02-02T00:00:00"/>
    <s v="Walter R Sedron"/>
    <x v="0"/>
    <x v="2"/>
    <x v="2"/>
    <x v="17"/>
    <x v="0"/>
    <n v="1"/>
    <x v="0"/>
    <n v="22000"/>
    <n v="20000"/>
    <n v="22000"/>
    <n v="20000"/>
    <n v="2000"/>
    <n v="2"/>
    <x v="1"/>
  </r>
  <r>
    <s v="ID484"/>
    <d v="2023-02-02T00:00:00"/>
    <s v="Doug B Sourhwick"/>
    <x v="0"/>
    <x v="1"/>
    <x v="1"/>
    <x v="11"/>
    <x v="2"/>
    <n v="2"/>
    <x v="0"/>
    <n v="19800"/>
    <n v="18000"/>
    <n v="39600"/>
    <n v="36000"/>
    <n v="3600"/>
    <n v="2"/>
    <x v="1"/>
  </r>
  <r>
    <s v="ID485"/>
    <d v="2023-02-02T00:00:00"/>
    <s v="Kori J Fairfax"/>
    <x v="0"/>
    <x v="2"/>
    <x v="2"/>
    <x v="2"/>
    <x v="0"/>
    <n v="4"/>
    <x v="0"/>
    <n v="11000"/>
    <n v="10000"/>
    <n v="44000"/>
    <n v="40000"/>
    <n v="4000"/>
    <n v="2"/>
    <x v="1"/>
  </r>
  <r>
    <s v="ID486"/>
    <d v="2023-02-02T00:00:00"/>
    <s v="Giuseppe D Chorinard"/>
    <x v="0"/>
    <x v="0"/>
    <x v="0"/>
    <x v="4"/>
    <x v="0"/>
    <n v="2"/>
    <x v="0"/>
    <n v="9950"/>
    <n v="9000"/>
    <n v="19900"/>
    <n v="18000"/>
    <n v="1900"/>
    <n v="2"/>
    <x v="1"/>
  </r>
  <r>
    <s v="ID487"/>
    <d v="2023-02-02T00:00:00"/>
    <s v="Kristen A Bearchemin"/>
    <x v="0"/>
    <x v="3"/>
    <x v="3"/>
    <x v="10"/>
    <x v="0"/>
    <n v="1"/>
    <x v="1"/>
    <n v="11000"/>
    <n v="10000"/>
    <n v="11000"/>
    <n v="10000"/>
    <n v="1000"/>
    <n v="2"/>
    <x v="1"/>
  </r>
  <r>
    <s v="ID488"/>
    <d v="2023-02-02T00:00:00"/>
    <s v="Tamica J Holrman"/>
    <x v="0"/>
    <x v="0"/>
    <x v="0"/>
    <x v="18"/>
    <x v="2"/>
    <n v="2"/>
    <x v="0"/>
    <n v="7700"/>
    <n v="7000"/>
    <n v="15400"/>
    <n v="14000"/>
    <n v="1400"/>
    <n v="2"/>
    <x v="1"/>
  </r>
  <r>
    <s v="ID489"/>
    <d v="2023-02-02T00:00:00"/>
    <s v="Abram Q Kefrer"/>
    <x v="0"/>
    <x v="1"/>
    <x v="1"/>
    <x v="3"/>
    <x v="0"/>
    <n v="1"/>
    <x v="0"/>
    <n v="7700.0000000000009"/>
    <n v="7000"/>
    <n v="7700.0000000000009"/>
    <n v="7000"/>
    <n v="700.00000000000091"/>
    <n v="2"/>
    <x v="1"/>
  </r>
  <r>
    <s v="ID490"/>
    <d v="2023-02-02T00:00:00"/>
    <s v="Lizzie D Ratrliff"/>
    <x v="0"/>
    <x v="1"/>
    <x v="1"/>
    <x v="12"/>
    <x v="1"/>
    <n v="1"/>
    <x v="0"/>
    <n v="44000"/>
    <n v="40000"/>
    <n v="44000"/>
    <n v="40000"/>
    <n v="4000"/>
    <n v="2"/>
    <x v="1"/>
  </r>
  <r>
    <s v="ID491"/>
    <d v="2023-02-02T00:00:00"/>
    <s v="-"/>
    <x v="0"/>
    <x v="1"/>
    <x v="1"/>
    <x v="16"/>
    <x v="0"/>
    <n v="1"/>
    <x v="0"/>
    <n v="6700"/>
    <n v="5000"/>
    <n v="6700"/>
    <n v="5000"/>
    <n v="1700"/>
    <n v="2"/>
    <x v="1"/>
  </r>
  <r>
    <s v="ID492"/>
    <d v="2023-02-02T00:00:00"/>
    <s v="Kim W Oliro"/>
    <x v="0"/>
    <x v="3"/>
    <x v="3"/>
    <x v="5"/>
    <x v="0"/>
    <n v="2"/>
    <x v="0"/>
    <n v="6700"/>
    <n v="5002"/>
    <n v="13400"/>
    <n v="10004"/>
    <n v="3396"/>
    <n v="2"/>
    <x v="1"/>
  </r>
  <r>
    <s v="ID493"/>
    <d v="2023-02-02T00:00:00"/>
    <s v="Jimmie F Vasruez"/>
    <x v="0"/>
    <x v="1"/>
    <x v="1"/>
    <x v="5"/>
    <x v="0"/>
    <n v="1"/>
    <x v="0"/>
    <n v="100"/>
    <n v="90"/>
    <n v="100"/>
    <n v="90"/>
    <n v="10"/>
    <n v="2"/>
    <x v="1"/>
  </r>
  <r>
    <s v="ID494"/>
    <d v="2023-02-02T00:00:00"/>
    <s v="Lala R Denran"/>
    <x v="0"/>
    <x v="0"/>
    <x v="0"/>
    <x v="7"/>
    <x v="0"/>
    <n v="4"/>
    <x v="0"/>
    <n v="11000"/>
    <n v="10000"/>
    <n v="44000"/>
    <n v="40000"/>
    <n v="4000"/>
    <n v="2"/>
    <x v="1"/>
  </r>
  <r>
    <s v="ID495"/>
    <d v="2023-02-02T00:00:00"/>
    <s v="Berna Z Storler"/>
    <x v="0"/>
    <x v="1"/>
    <x v="1"/>
    <x v="2"/>
    <x v="0"/>
    <n v="2"/>
    <x v="0"/>
    <n v="7700"/>
    <n v="7000"/>
    <n v="15400"/>
    <n v="14000"/>
    <n v="1400"/>
    <n v="2"/>
    <x v="1"/>
  </r>
  <r>
    <s v="ID496"/>
    <d v="2023-02-02T00:00:00"/>
    <s v="Detra D Rymrr"/>
    <x v="1"/>
    <x v="1"/>
    <x v="1"/>
    <x v="9"/>
    <x v="1"/>
    <n v="2"/>
    <x v="0"/>
    <n v="7700"/>
    <n v="7000"/>
    <n v="15400"/>
    <n v="14000"/>
    <n v="1400"/>
    <n v="2"/>
    <x v="1"/>
  </r>
  <r>
    <s v="ID497"/>
    <d v="2023-02-02T00:00:00"/>
    <s v="Keila A Lucrs"/>
    <x v="0"/>
    <x v="2"/>
    <x v="2"/>
    <x v="15"/>
    <x v="2"/>
    <n v="1"/>
    <x v="1"/>
    <n v="11000"/>
    <n v="10000"/>
    <n v="11000"/>
    <n v="10000"/>
    <n v="1000"/>
    <n v="2"/>
    <x v="1"/>
  </r>
  <r>
    <s v="ID498"/>
    <d v="2023-02-02T00:00:00"/>
    <s v="Kori J Fairfax"/>
    <x v="0"/>
    <x v="0"/>
    <x v="0"/>
    <x v="4"/>
    <x v="0"/>
    <n v="1"/>
    <x v="0"/>
    <n v="6700"/>
    <n v="5002"/>
    <n v="6700"/>
    <n v="5002"/>
    <n v="1698"/>
    <n v="2"/>
    <x v="1"/>
  </r>
  <r>
    <s v="ID499"/>
    <d v="2023-02-02T00:00:00"/>
    <s v="Enrique O Harrfield"/>
    <x v="0"/>
    <x v="1"/>
    <x v="1"/>
    <x v="0"/>
    <x v="1"/>
    <n v="1"/>
    <x v="0"/>
    <n v="25"/>
    <n v="20"/>
    <n v="25"/>
    <n v="20"/>
    <n v="5"/>
    <n v="2"/>
    <x v="1"/>
  </r>
  <r>
    <s v="ID500"/>
    <d v="2023-02-03T00:00:00"/>
    <s v="Burton C Jin"/>
    <x v="0"/>
    <x v="3"/>
    <x v="3"/>
    <x v="2"/>
    <x v="0"/>
    <n v="1"/>
    <x v="0"/>
    <n v="22000"/>
    <n v="20000"/>
    <n v="22000"/>
    <n v="20000"/>
    <n v="2000"/>
    <n v="2"/>
    <x v="1"/>
  </r>
  <r>
    <s v="ID501"/>
    <d v="2023-02-03T00:00:00"/>
    <s v="Leopoldo U Holr"/>
    <x v="1"/>
    <x v="1"/>
    <x v="1"/>
    <x v="9"/>
    <x v="1"/>
    <n v="2"/>
    <x v="0"/>
    <n v="2000"/>
    <n v="1850"/>
    <n v="4000"/>
    <n v="3700"/>
    <n v="300"/>
    <n v="2"/>
    <x v="1"/>
  </r>
  <r>
    <s v="ID502"/>
    <d v="2023-02-03T00:00:00"/>
    <s v="Tona S Husrby"/>
    <x v="0"/>
    <x v="1"/>
    <x v="1"/>
    <x v="18"/>
    <x v="2"/>
    <n v="2"/>
    <x v="0"/>
    <n v="9950"/>
    <n v="9000"/>
    <n v="19900"/>
    <n v="18000"/>
    <n v="1900"/>
    <n v="2"/>
    <x v="1"/>
  </r>
  <r>
    <s v="ID503"/>
    <d v="2023-02-03T00:00:00"/>
    <s v="Margarito M Oxerdine"/>
    <x v="0"/>
    <x v="3"/>
    <x v="3"/>
    <x v="13"/>
    <x v="0"/>
    <n v="1"/>
    <x v="1"/>
    <n v="11000"/>
    <n v="10000"/>
    <n v="11000"/>
    <n v="10000"/>
    <n v="1000"/>
    <n v="2"/>
    <x v="1"/>
  </r>
  <r>
    <s v="ID504"/>
    <d v="2023-02-03T00:00:00"/>
    <s v="Gia M Casrs"/>
    <x v="0"/>
    <x v="2"/>
    <x v="2"/>
    <x v="16"/>
    <x v="0"/>
    <n v="1"/>
    <x v="0"/>
    <n v="44000"/>
    <n v="40000"/>
    <n v="44000"/>
    <n v="40000"/>
    <n v="4000"/>
    <n v="2"/>
    <x v="1"/>
  </r>
  <r>
    <s v="ID505"/>
    <d v="2023-02-03T00:00:00"/>
    <s v="Khalilah A Camro"/>
    <x v="0"/>
    <x v="1"/>
    <x v="1"/>
    <x v="8"/>
    <x v="2"/>
    <n v="2"/>
    <x v="0"/>
    <n v="7700"/>
    <n v="7000"/>
    <n v="15400"/>
    <n v="14000"/>
    <n v="1400"/>
    <n v="2"/>
    <x v="1"/>
  </r>
  <r>
    <s v="ID506"/>
    <d v="2023-02-03T00:00:00"/>
    <s v="Celesta L Reerer"/>
    <x v="0"/>
    <x v="0"/>
    <x v="0"/>
    <x v="1"/>
    <x v="1"/>
    <n v="1"/>
    <x v="0"/>
    <n v="8500"/>
    <n v="7600"/>
    <n v="8500"/>
    <n v="7600"/>
    <n v="900"/>
    <n v="2"/>
    <x v="1"/>
  </r>
  <r>
    <s v="ID507"/>
    <d v="2023-02-03T00:00:00"/>
    <s v="Silas S Pyart"/>
    <x v="0"/>
    <x v="2"/>
    <x v="2"/>
    <x v="7"/>
    <x v="0"/>
    <n v="2"/>
    <x v="0"/>
    <n v="9950"/>
    <n v="9000"/>
    <n v="19900"/>
    <n v="18000"/>
    <n v="1900"/>
    <n v="2"/>
    <x v="1"/>
  </r>
  <r>
    <s v="ID508"/>
    <d v="2023-02-03T00:00:00"/>
    <s v="Nick Q Pacrard"/>
    <x v="1"/>
    <x v="1"/>
    <x v="1"/>
    <x v="17"/>
    <x v="0"/>
    <n v="2"/>
    <x v="0"/>
    <n v="19800"/>
    <n v="18000"/>
    <n v="39600"/>
    <n v="36000"/>
    <n v="3600"/>
    <n v="2"/>
    <x v="1"/>
  </r>
  <r>
    <s v="ID509"/>
    <d v="2023-02-03T00:00:00"/>
    <s v="Ian F Palrquist"/>
    <x v="1"/>
    <x v="0"/>
    <x v="0"/>
    <x v="2"/>
    <x v="0"/>
    <n v="1"/>
    <x v="0"/>
    <n v="22000"/>
    <n v="20000"/>
    <n v="22000"/>
    <n v="20000"/>
    <n v="2000"/>
    <n v="2"/>
    <x v="1"/>
  </r>
  <r>
    <s v="ID510"/>
    <d v="2023-02-03T00:00:00"/>
    <s v="Tommie S Farro"/>
    <x v="0"/>
    <x v="0"/>
    <x v="0"/>
    <x v="2"/>
    <x v="0"/>
    <n v="2"/>
    <x v="0"/>
    <n v="100"/>
    <n v="80"/>
    <n v="200"/>
    <n v="160"/>
    <n v="40"/>
    <n v="2"/>
    <x v="1"/>
  </r>
  <r>
    <s v="ID511"/>
    <d v="2023-02-03T00:00:00"/>
    <s v="Bart B Gilrrease"/>
    <x v="0"/>
    <x v="2"/>
    <x v="2"/>
    <x v="15"/>
    <x v="2"/>
    <n v="2"/>
    <x v="0"/>
    <n v="9950"/>
    <n v="9000"/>
    <n v="19900"/>
    <n v="18000"/>
    <n v="1900"/>
    <n v="2"/>
    <x v="1"/>
  </r>
  <r>
    <s v="ID512"/>
    <d v="2023-02-03T00:00:00"/>
    <s v="Elsie S Deprz"/>
    <x v="0"/>
    <x v="1"/>
    <x v="1"/>
    <x v="12"/>
    <x v="1"/>
    <n v="1"/>
    <x v="0"/>
    <n v="13200.000000000002"/>
    <n v="12000"/>
    <n v="13200.000000000002"/>
    <n v="12000"/>
    <n v="1200.0000000000018"/>
    <n v="2"/>
    <x v="1"/>
  </r>
  <r>
    <s v="ID513"/>
    <d v="2023-02-03T00:00:00"/>
    <s v="Adam B Katrer"/>
    <x v="0"/>
    <x v="1"/>
    <x v="1"/>
    <x v="6"/>
    <x v="1"/>
    <n v="4"/>
    <x v="0"/>
    <n v="11000"/>
    <n v="10000"/>
    <n v="44000"/>
    <n v="40000"/>
    <n v="4000"/>
    <n v="2"/>
    <x v="1"/>
  </r>
  <r>
    <s v="ID514"/>
    <d v="2023-02-03T00:00:00"/>
    <s v="Doug B Sourhwick"/>
    <x v="0"/>
    <x v="2"/>
    <x v="2"/>
    <x v="0"/>
    <x v="0"/>
    <n v="3"/>
    <x v="0"/>
    <n v="22000"/>
    <n v="20000"/>
    <n v="66000"/>
    <n v="60000"/>
    <n v="6000"/>
    <n v="2"/>
    <x v="1"/>
  </r>
  <r>
    <s v="ID515"/>
    <d v="2023-02-03T00:00:00"/>
    <s v="Aliza X Samrons"/>
    <x v="0"/>
    <x v="3"/>
    <x v="3"/>
    <x v="3"/>
    <x v="0"/>
    <n v="1"/>
    <x v="0"/>
    <n v="8500"/>
    <n v="7600"/>
    <n v="8500"/>
    <n v="7600"/>
    <n v="900"/>
    <n v="2"/>
    <x v="1"/>
  </r>
  <r>
    <s v="ID516"/>
    <d v="2023-02-03T00:00:00"/>
    <s v="Lamar W Estrll"/>
    <x v="1"/>
    <x v="0"/>
    <x v="0"/>
    <x v="8"/>
    <x v="2"/>
    <n v="1"/>
    <x v="0"/>
    <n v="6700"/>
    <n v="5000"/>
    <n v="6700"/>
    <n v="5000"/>
    <n v="1700"/>
    <n v="2"/>
    <x v="1"/>
  </r>
  <r>
    <s v="ID517"/>
    <d v="2023-02-04T00:00:00"/>
    <s v="Lauren O Guzri"/>
    <x v="1"/>
    <x v="0"/>
    <x v="0"/>
    <x v="6"/>
    <x v="1"/>
    <n v="1"/>
    <x v="0"/>
    <n v="1600"/>
    <n v="1590"/>
    <n v="1600"/>
    <n v="1590"/>
    <n v="10"/>
    <n v="2"/>
    <x v="1"/>
  </r>
  <r>
    <s v="ID518"/>
    <d v="2023-02-04T00:00:00"/>
    <s v="Gemma I Chirton"/>
    <x v="1"/>
    <x v="2"/>
    <x v="2"/>
    <x v="14"/>
    <x v="3"/>
    <n v="1"/>
    <x v="0"/>
    <n v="9500"/>
    <n v="8000"/>
    <n v="9500"/>
    <n v="8000"/>
    <n v="1500"/>
    <n v="2"/>
    <x v="1"/>
  </r>
  <r>
    <s v="ID519"/>
    <d v="2023-02-04T00:00:00"/>
    <s v="Londa T Mayr"/>
    <x v="0"/>
    <x v="1"/>
    <x v="1"/>
    <x v="15"/>
    <x v="2"/>
    <n v="2"/>
    <x v="0"/>
    <n v="7700"/>
    <n v="7000"/>
    <n v="15400"/>
    <n v="14000"/>
    <n v="1400"/>
    <n v="2"/>
    <x v="1"/>
  </r>
  <r>
    <s v="ID520"/>
    <d v="2023-02-04T00:00:00"/>
    <s v="Arnoldo D Mckren"/>
    <x v="0"/>
    <x v="0"/>
    <x v="0"/>
    <x v="11"/>
    <x v="2"/>
    <n v="1"/>
    <x v="0"/>
    <n v="8500"/>
    <n v="7600"/>
    <n v="8500"/>
    <n v="7600"/>
    <n v="900"/>
    <n v="2"/>
    <x v="1"/>
  </r>
  <r>
    <s v="ID521"/>
    <d v="2023-02-04T00:00:00"/>
    <s v="Emeline I Ricrer"/>
    <x v="0"/>
    <x v="3"/>
    <x v="3"/>
    <x v="0"/>
    <x v="0"/>
    <n v="1"/>
    <x v="0"/>
    <n v="22000"/>
    <n v="20000"/>
    <n v="22000"/>
    <n v="20000"/>
    <n v="2000"/>
    <n v="2"/>
    <x v="1"/>
  </r>
  <r>
    <s v="ID522"/>
    <d v="2023-02-04T00:00:00"/>
    <s v="Darcel P Burrord"/>
    <x v="0"/>
    <x v="1"/>
    <x v="1"/>
    <x v="10"/>
    <x v="0"/>
    <n v="4"/>
    <x v="0"/>
    <n v="11000"/>
    <n v="10000"/>
    <n v="44000"/>
    <n v="40000"/>
    <n v="4000"/>
    <n v="2"/>
    <x v="1"/>
  </r>
  <r>
    <s v="ID523"/>
    <d v="2023-02-04T00:00:00"/>
    <s v="Desiree L Sobrl"/>
    <x v="0"/>
    <x v="1"/>
    <x v="1"/>
    <x v="9"/>
    <x v="1"/>
    <n v="2"/>
    <x v="1"/>
    <n v="8500"/>
    <n v="7600"/>
    <n v="17000"/>
    <n v="15200"/>
    <n v="1800"/>
    <n v="2"/>
    <x v="1"/>
  </r>
  <r>
    <s v="ID524"/>
    <d v="2023-02-04T00:00:00"/>
    <s v="Patria D Rierel"/>
    <x v="0"/>
    <x v="3"/>
    <x v="3"/>
    <x v="12"/>
    <x v="1"/>
    <n v="2"/>
    <x v="0"/>
    <n v="19800"/>
    <n v="18000"/>
    <n v="39600"/>
    <n v="36000"/>
    <n v="3600"/>
    <n v="2"/>
    <x v="1"/>
  </r>
  <r>
    <s v="ID525"/>
    <d v="2023-02-04T00:00:00"/>
    <s v="Alonzo W Starford"/>
    <x v="0"/>
    <x v="2"/>
    <x v="2"/>
    <x v="13"/>
    <x v="0"/>
    <n v="2"/>
    <x v="0"/>
    <n v="9950"/>
    <n v="9000"/>
    <n v="19900"/>
    <n v="18000"/>
    <n v="1900"/>
    <n v="2"/>
    <x v="1"/>
  </r>
  <r>
    <s v="ID526"/>
    <d v="2023-02-04T00:00:00"/>
    <s v="Nakita H Zitr"/>
    <x v="0"/>
    <x v="1"/>
    <x v="1"/>
    <x v="6"/>
    <x v="1"/>
    <n v="1"/>
    <x v="1"/>
    <n v="11000"/>
    <n v="10000"/>
    <n v="11000"/>
    <n v="10000"/>
    <n v="1000"/>
    <n v="2"/>
    <x v="1"/>
  </r>
  <r>
    <s v="ID527"/>
    <d v="2023-02-04T00:00:00"/>
    <s v="Daina U Ledrt"/>
    <x v="1"/>
    <x v="1"/>
    <x v="1"/>
    <x v="6"/>
    <x v="1"/>
    <n v="2"/>
    <x v="0"/>
    <n v="2000"/>
    <n v="1850"/>
    <n v="4000"/>
    <n v="3700"/>
    <n v="300"/>
    <n v="2"/>
    <x v="1"/>
  </r>
  <r>
    <s v="ID528"/>
    <d v="2023-02-04T00:00:00"/>
    <s v="Verla H Conrreras"/>
    <x v="0"/>
    <x v="0"/>
    <x v="0"/>
    <x v="8"/>
    <x v="2"/>
    <n v="2"/>
    <x v="0"/>
    <n v="9950"/>
    <n v="9000"/>
    <n v="19900"/>
    <n v="18000"/>
    <n v="1900"/>
    <n v="2"/>
    <x v="1"/>
  </r>
  <r>
    <s v="ID529"/>
    <d v="2023-02-04T00:00:00"/>
    <s v="Kellee L Grarelle"/>
    <x v="0"/>
    <x v="2"/>
    <x v="2"/>
    <x v="9"/>
    <x v="1"/>
    <n v="1"/>
    <x v="0"/>
    <n v="13200.000000000002"/>
    <n v="12000"/>
    <n v="13200.000000000002"/>
    <n v="12000"/>
    <n v="1200.0000000000018"/>
    <n v="2"/>
    <x v="1"/>
  </r>
  <r>
    <s v="ID530"/>
    <d v="2023-02-04T00:00:00"/>
    <s v="Gia M Casrs"/>
    <x v="0"/>
    <x v="3"/>
    <x v="3"/>
    <x v="5"/>
    <x v="0"/>
    <n v="1"/>
    <x v="0"/>
    <n v="44000"/>
    <n v="40000"/>
    <n v="44000"/>
    <n v="40000"/>
    <n v="4000"/>
    <n v="2"/>
    <x v="1"/>
  </r>
  <r>
    <s v="ID531"/>
    <d v="2023-02-04T00:00:00"/>
    <s v="Bennie E Manrredi"/>
    <x v="0"/>
    <x v="0"/>
    <x v="0"/>
    <x v="7"/>
    <x v="0"/>
    <n v="2"/>
    <x v="1"/>
    <n v="8500"/>
    <n v="7600"/>
    <n v="17000"/>
    <n v="15200"/>
    <n v="1800"/>
    <n v="2"/>
    <x v="1"/>
  </r>
  <r>
    <s v="ID532"/>
    <d v="2023-02-05T00:00:00"/>
    <s v="Carter C Hunr"/>
    <x v="1"/>
    <x v="1"/>
    <x v="1"/>
    <x v="4"/>
    <x v="0"/>
    <n v="50"/>
    <x v="0"/>
    <n v="13000"/>
    <n v="12000"/>
    <n v="650000"/>
    <n v="600000"/>
    <n v="50000"/>
    <n v="2"/>
    <x v="1"/>
  </r>
  <r>
    <s v="ID533"/>
    <d v="2023-02-05T00:00:00"/>
    <s v="Laurence K Rylrs"/>
    <x v="1"/>
    <x v="3"/>
    <x v="3"/>
    <x v="18"/>
    <x v="2"/>
    <n v="1"/>
    <x v="0"/>
    <n v="4700"/>
    <n v="4000"/>
    <n v="4700"/>
    <n v="4000"/>
    <n v="700"/>
    <n v="2"/>
    <x v="1"/>
  </r>
  <r>
    <s v="ID534"/>
    <d v="2023-02-05T00:00:00"/>
    <s v="Jocelyn Q Scorti"/>
    <x v="0"/>
    <x v="2"/>
    <x v="2"/>
    <x v="3"/>
    <x v="0"/>
    <n v="4"/>
    <x v="0"/>
    <n v="11000"/>
    <n v="10000"/>
    <n v="44000"/>
    <n v="40000"/>
    <n v="4000"/>
    <n v="2"/>
    <x v="1"/>
  </r>
  <r>
    <s v="ID535"/>
    <d v="2023-02-05T00:00:00"/>
    <s v="Kieth D Casrelli"/>
    <x v="0"/>
    <x v="1"/>
    <x v="1"/>
    <x v="16"/>
    <x v="0"/>
    <n v="2"/>
    <x v="1"/>
    <n v="8500"/>
    <n v="7600"/>
    <n v="17000"/>
    <n v="15200"/>
    <n v="1800"/>
    <n v="2"/>
    <x v="1"/>
  </r>
  <r>
    <s v="ID536"/>
    <d v="2023-02-05T00:00:00"/>
    <s v="Richard J Fetrer"/>
    <x v="0"/>
    <x v="0"/>
    <x v="0"/>
    <x v="5"/>
    <x v="0"/>
    <n v="2"/>
    <x v="0"/>
    <n v="13000"/>
    <n v="12000"/>
    <n v="26000"/>
    <n v="24000"/>
    <n v="2000"/>
    <n v="2"/>
    <x v="1"/>
  </r>
  <r>
    <s v="ID537"/>
    <d v="2023-02-05T00:00:00"/>
    <s v="August C Navrrette"/>
    <x v="0"/>
    <x v="2"/>
    <x v="2"/>
    <x v="1"/>
    <x v="1"/>
    <n v="1"/>
    <x v="0"/>
    <n v="13200.000000000002"/>
    <n v="12000"/>
    <n v="13200.000000000002"/>
    <n v="12000"/>
    <n v="1200.0000000000018"/>
    <n v="2"/>
    <x v="1"/>
  </r>
  <r>
    <s v="ID538"/>
    <d v="2023-02-05T00:00:00"/>
    <s v="Izetta B Alfrrd"/>
    <x v="0"/>
    <x v="1"/>
    <x v="1"/>
    <x v="14"/>
    <x v="3"/>
    <n v="3"/>
    <x v="0"/>
    <n v="13200.000000000002"/>
    <n v="12000"/>
    <n v="39600.000000000007"/>
    <n v="36000"/>
    <n v="3600.0000000000073"/>
    <n v="2"/>
    <x v="1"/>
  </r>
  <r>
    <s v="ID539"/>
    <d v="2023-02-05T00:00:00"/>
    <s v="Nicholas B Salredo"/>
    <x v="0"/>
    <x v="0"/>
    <x v="0"/>
    <x v="17"/>
    <x v="0"/>
    <n v="1"/>
    <x v="0"/>
    <n v="44000"/>
    <n v="40000"/>
    <n v="44000"/>
    <n v="40000"/>
    <n v="4000"/>
    <n v="2"/>
    <x v="1"/>
  </r>
  <r>
    <s v="ID540"/>
    <d v="2023-02-05T00:00:00"/>
    <s v="Brett Z Vadrais"/>
    <x v="0"/>
    <x v="3"/>
    <x v="3"/>
    <x v="11"/>
    <x v="2"/>
    <n v="2"/>
    <x v="0"/>
    <n v="7700"/>
    <n v="7000"/>
    <n v="15400"/>
    <n v="14000"/>
    <n v="1400"/>
    <n v="2"/>
    <x v="1"/>
  </r>
  <r>
    <s v="ID541"/>
    <d v="2023-02-05T00:00:00"/>
    <s v="Pura O Winrle"/>
    <x v="0"/>
    <x v="1"/>
    <x v="1"/>
    <x v="4"/>
    <x v="0"/>
    <n v="1"/>
    <x v="0"/>
    <n v="8500"/>
    <n v="7600"/>
    <n v="8500"/>
    <n v="7600"/>
    <n v="900"/>
    <n v="2"/>
    <x v="1"/>
  </r>
  <r>
    <s v="ID542"/>
    <d v="2023-02-06T00:00:00"/>
    <s v="Isaiah Y Magrood"/>
    <x v="0"/>
    <x v="1"/>
    <x v="1"/>
    <x v="8"/>
    <x v="2"/>
    <n v="2"/>
    <x v="0"/>
    <n v="10000"/>
    <n v="9000"/>
    <n v="20000"/>
    <n v="18000"/>
    <n v="2000"/>
    <n v="2"/>
    <x v="1"/>
  </r>
  <r>
    <s v="ID543"/>
    <d v="2023-02-06T00:00:00"/>
    <s v="Eleanor D Dicrson"/>
    <x v="0"/>
    <x v="0"/>
    <x v="0"/>
    <x v="15"/>
    <x v="2"/>
    <n v="2"/>
    <x v="0"/>
    <n v="400"/>
    <n v="360"/>
    <n v="800"/>
    <n v="720"/>
    <n v="80"/>
    <n v="2"/>
    <x v="1"/>
  </r>
  <r>
    <s v="ID544"/>
    <d v="2023-02-06T00:00:00"/>
    <s v="Frank O Malron"/>
    <x v="0"/>
    <x v="3"/>
    <x v="3"/>
    <x v="7"/>
    <x v="0"/>
    <n v="1"/>
    <x v="0"/>
    <n v="13200.000000000002"/>
    <n v="12000"/>
    <n v="13200.000000000002"/>
    <n v="12000"/>
    <n v="1200.0000000000018"/>
    <n v="2"/>
    <x v="1"/>
  </r>
  <r>
    <s v="ID545"/>
    <d v="2023-02-06T00:00:00"/>
    <s v="Ngoc P Pogre"/>
    <x v="0"/>
    <x v="1"/>
    <x v="1"/>
    <x v="0"/>
    <x v="0"/>
    <n v="3"/>
    <x v="0"/>
    <n v="13200.000000000002"/>
    <n v="12000"/>
    <n v="39600.000000000007"/>
    <n v="36000"/>
    <n v="3600.0000000000073"/>
    <n v="2"/>
    <x v="1"/>
  </r>
  <r>
    <s v="ID546"/>
    <d v="2023-02-06T00:00:00"/>
    <s v="Rick Y Haerner"/>
    <x v="0"/>
    <x v="1"/>
    <x v="1"/>
    <x v="2"/>
    <x v="0"/>
    <n v="2"/>
    <x v="0"/>
    <n v="6700"/>
    <n v="5000"/>
    <n v="13400"/>
    <n v="10000"/>
    <n v="3400"/>
    <n v="2"/>
    <x v="1"/>
  </r>
  <r>
    <s v="ID547"/>
    <d v="2023-02-06T00:00:00"/>
    <s v="Lanelle W Berranga"/>
    <x v="0"/>
    <x v="3"/>
    <x v="3"/>
    <x v="9"/>
    <x v="1"/>
    <n v="2"/>
    <x v="0"/>
    <n v="9950"/>
    <n v="9000"/>
    <n v="19900"/>
    <n v="18000"/>
    <n v="1900"/>
    <n v="2"/>
    <x v="1"/>
  </r>
  <r>
    <s v="ID548"/>
    <d v="2023-02-06T00:00:00"/>
    <s v="Hermila X Crorslin"/>
    <x v="0"/>
    <x v="2"/>
    <x v="2"/>
    <x v="18"/>
    <x v="2"/>
    <n v="2"/>
    <x v="0"/>
    <n v="22000"/>
    <n v="20000"/>
    <n v="44000"/>
    <n v="40000"/>
    <n v="4000"/>
    <n v="2"/>
    <x v="1"/>
  </r>
  <r>
    <s v="ID549"/>
    <d v="2023-02-06T00:00:00"/>
    <s v="Brendon E Monr"/>
    <x v="0"/>
    <x v="1"/>
    <x v="1"/>
    <x v="13"/>
    <x v="0"/>
    <n v="1"/>
    <x v="0"/>
    <n v="22000"/>
    <n v="20000"/>
    <n v="22000"/>
    <n v="20000"/>
    <n v="2000"/>
    <n v="2"/>
    <x v="1"/>
  </r>
  <r>
    <s v="ID550"/>
    <d v="2023-02-06T00:00:00"/>
    <s v="Madalene J Marrine"/>
    <x v="0"/>
    <x v="0"/>
    <x v="0"/>
    <x v="16"/>
    <x v="0"/>
    <n v="4"/>
    <x v="0"/>
    <n v="11000"/>
    <n v="10000"/>
    <n v="44000"/>
    <n v="40000"/>
    <n v="4000"/>
    <n v="2"/>
    <x v="1"/>
  </r>
  <r>
    <s v="ID551"/>
    <d v="2023-02-06T00:00:00"/>
    <s v="Quinn F Ogirvie"/>
    <x v="0"/>
    <x v="2"/>
    <x v="2"/>
    <x v="8"/>
    <x v="2"/>
    <n v="2"/>
    <x v="1"/>
    <n v="8500"/>
    <n v="7600"/>
    <n v="17000"/>
    <n v="15200"/>
    <n v="1800"/>
    <n v="2"/>
    <x v="1"/>
  </r>
  <r>
    <s v="ID552"/>
    <d v="2023-02-06T00:00:00"/>
    <s v="Sophia F Knerht"/>
    <x v="1"/>
    <x v="1"/>
    <x v="1"/>
    <x v="4"/>
    <x v="0"/>
    <n v="1"/>
    <x v="0"/>
    <n v="9500"/>
    <n v="8000"/>
    <n v="9500"/>
    <n v="8000"/>
    <n v="1500"/>
    <n v="2"/>
    <x v="1"/>
  </r>
  <r>
    <s v="ID553"/>
    <d v="2023-02-06T00:00:00"/>
    <s v="Newton V Scaria"/>
    <x v="1"/>
    <x v="2"/>
    <x v="2"/>
    <x v="8"/>
    <x v="2"/>
    <n v="100"/>
    <x v="0"/>
    <n v="4700"/>
    <n v="4000"/>
    <n v="470000"/>
    <n v="400000"/>
    <n v="70000"/>
    <n v="2"/>
    <x v="1"/>
  </r>
  <r>
    <s v="ID554"/>
    <d v="2023-02-06T00:00:00"/>
    <s v="Bell N Molrnaro"/>
    <x v="0"/>
    <x v="0"/>
    <x v="0"/>
    <x v="1"/>
    <x v="1"/>
    <n v="2"/>
    <x v="0"/>
    <n v="100"/>
    <n v="90"/>
    <n v="200"/>
    <n v="180"/>
    <n v="20"/>
    <n v="2"/>
    <x v="1"/>
  </r>
  <r>
    <s v="ID555"/>
    <d v="2023-02-06T00:00:00"/>
    <s v="America V Lobrl"/>
    <x v="0"/>
    <x v="1"/>
    <x v="1"/>
    <x v="10"/>
    <x v="0"/>
    <n v="2"/>
    <x v="0"/>
    <n v="7700"/>
    <n v="7000"/>
    <n v="15400"/>
    <n v="14000"/>
    <n v="1400"/>
    <n v="2"/>
    <x v="1"/>
  </r>
  <r>
    <s v="ID556"/>
    <d v="2023-02-06T00:00:00"/>
    <s v="Walter R Sedron"/>
    <x v="0"/>
    <x v="0"/>
    <x v="0"/>
    <x v="1"/>
    <x v="1"/>
    <n v="1"/>
    <x v="0"/>
    <n v="11000"/>
    <n v="10000"/>
    <n v="11000"/>
    <n v="10000"/>
    <n v="1000"/>
    <n v="2"/>
    <x v="1"/>
  </r>
  <r>
    <s v="ID557"/>
    <d v="2023-02-06T00:00:00"/>
    <s v="Arnoldo D Mckren"/>
    <x v="0"/>
    <x v="0"/>
    <x v="0"/>
    <x v="0"/>
    <x v="0"/>
    <n v="2"/>
    <x v="0"/>
    <n v="9950"/>
    <n v="9000"/>
    <n v="19900"/>
    <n v="18000"/>
    <n v="1900"/>
    <n v="2"/>
    <x v="1"/>
  </r>
  <r>
    <s v="ID558"/>
    <d v="2023-02-06T00:00:00"/>
    <s v="Shavon K Wesrott"/>
    <x v="1"/>
    <x v="3"/>
    <x v="3"/>
    <x v="14"/>
    <x v="3"/>
    <n v="2"/>
    <x v="0"/>
    <n v="9950"/>
    <n v="9000"/>
    <n v="19900"/>
    <n v="18000"/>
    <n v="1900"/>
    <n v="2"/>
    <x v="1"/>
  </r>
  <r>
    <s v="ID559"/>
    <d v="2023-02-06T00:00:00"/>
    <s v="Rozanne N Mierke"/>
    <x v="1"/>
    <x v="0"/>
    <x v="0"/>
    <x v="18"/>
    <x v="2"/>
    <n v="2"/>
    <x v="0"/>
    <n v="7700"/>
    <n v="7000"/>
    <n v="15400"/>
    <n v="14000"/>
    <n v="1400"/>
    <n v="2"/>
    <x v="1"/>
  </r>
  <r>
    <s v="ID560"/>
    <d v="2023-02-06T00:00:00"/>
    <s v="Shemika D Porrerfield"/>
    <x v="0"/>
    <x v="1"/>
    <x v="1"/>
    <x v="3"/>
    <x v="0"/>
    <n v="1"/>
    <x v="0"/>
    <n v="13200.000000000002"/>
    <n v="12000"/>
    <n v="13200.000000000002"/>
    <n v="12000"/>
    <n v="1200.0000000000018"/>
    <n v="2"/>
    <x v="1"/>
  </r>
  <r>
    <s v="ID561"/>
    <d v="2023-02-06T00:00:00"/>
    <s v="Emeline I Ricrer"/>
    <x v="0"/>
    <x v="0"/>
    <x v="0"/>
    <x v="2"/>
    <x v="0"/>
    <n v="2"/>
    <x v="0"/>
    <n v="19800"/>
    <n v="18000"/>
    <n v="39600"/>
    <n v="36000"/>
    <n v="3600"/>
    <n v="2"/>
    <x v="1"/>
  </r>
  <r>
    <s v="ID562"/>
    <d v="2023-02-06T00:00:00"/>
    <s v="Richard J Fetrer"/>
    <x v="0"/>
    <x v="1"/>
    <x v="1"/>
    <x v="6"/>
    <x v="1"/>
    <n v="2"/>
    <x v="0"/>
    <n v="9950"/>
    <n v="9000"/>
    <n v="19900"/>
    <n v="18000"/>
    <n v="1900"/>
    <n v="2"/>
    <x v="1"/>
  </r>
  <r>
    <s v="ID563"/>
    <d v="2023-02-06T00:00:00"/>
    <s v="Shannon J Forre"/>
    <x v="0"/>
    <x v="2"/>
    <x v="2"/>
    <x v="8"/>
    <x v="2"/>
    <n v="4"/>
    <x v="0"/>
    <n v="11000"/>
    <n v="10000"/>
    <n v="44000"/>
    <n v="40000"/>
    <n v="4000"/>
    <n v="2"/>
    <x v="1"/>
  </r>
  <r>
    <s v="ID564"/>
    <d v="2023-02-06T00:00:00"/>
    <s v="Lucinda Z Borron"/>
    <x v="0"/>
    <x v="1"/>
    <x v="1"/>
    <x v="12"/>
    <x v="1"/>
    <n v="3"/>
    <x v="0"/>
    <n v="13200.000000000002"/>
    <n v="12000"/>
    <n v="39600.000000000007"/>
    <n v="36000"/>
    <n v="3600.0000000000073"/>
    <n v="2"/>
    <x v="1"/>
  </r>
  <r>
    <s v="ID565"/>
    <d v="2023-02-06T00:00:00"/>
    <s v="Keila F Lofrand"/>
    <x v="1"/>
    <x v="1"/>
    <x v="1"/>
    <x v="17"/>
    <x v="0"/>
    <n v="2"/>
    <x v="0"/>
    <n v="22000"/>
    <n v="20000"/>
    <n v="44000"/>
    <n v="40000"/>
    <n v="4000"/>
    <n v="2"/>
    <x v="1"/>
  </r>
  <r>
    <s v="ID566"/>
    <d v="2023-02-06T00:00:00"/>
    <s v="Rickey I Delr"/>
    <x v="1"/>
    <x v="3"/>
    <x v="3"/>
    <x v="11"/>
    <x v="2"/>
    <n v="3"/>
    <x v="0"/>
    <n v="22000"/>
    <n v="20000"/>
    <n v="66000"/>
    <n v="60000"/>
    <n v="6000"/>
    <n v="2"/>
    <x v="1"/>
  </r>
  <r>
    <s v="ID567"/>
    <d v="2023-02-07T00:00:00"/>
    <s v="Hugh N Charira"/>
    <x v="0"/>
    <x v="2"/>
    <x v="2"/>
    <x v="10"/>
    <x v="0"/>
    <n v="20"/>
    <x v="0"/>
    <n v="22000"/>
    <n v="20000"/>
    <n v="440000"/>
    <n v="400000"/>
    <n v="40000"/>
    <n v="2"/>
    <x v="1"/>
  </r>
  <r>
    <s v="ID568"/>
    <d v="2023-02-07T00:00:00"/>
    <s v="Elsy B Latra"/>
    <x v="0"/>
    <x v="1"/>
    <x v="1"/>
    <x v="3"/>
    <x v="0"/>
    <n v="2"/>
    <x v="0"/>
    <n v="100"/>
    <n v="90"/>
    <n v="200"/>
    <n v="180"/>
    <n v="20"/>
    <n v="2"/>
    <x v="1"/>
  </r>
  <r>
    <s v="ID569"/>
    <d v="2023-02-07T00:00:00"/>
    <s v="Kurtis C Irors"/>
    <x v="1"/>
    <x v="0"/>
    <x v="0"/>
    <x v="12"/>
    <x v="1"/>
    <n v="2"/>
    <x v="0"/>
    <n v="9950"/>
    <n v="9000"/>
    <n v="19900"/>
    <n v="18000"/>
    <n v="1900"/>
    <n v="2"/>
    <x v="1"/>
  </r>
  <r>
    <s v="ID570"/>
    <d v="2023-02-07T00:00:00"/>
    <s v="Delana I Selrridge"/>
    <x v="1"/>
    <x v="2"/>
    <x v="2"/>
    <x v="5"/>
    <x v="0"/>
    <n v="2"/>
    <x v="0"/>
    <n v="22000"/>
    <n v="20000"/>
    <n v="44000"/>
    <n v="40000"/>
    <n v="4000"/>
    <n v="2"/>
    <x v="1"/>
  </r>
  <r>
    <s v="ID571"/>
    <d v="2023-02-07T00:00:00"/>
    <s v="Shannon J Forre"/>
    <x v="0"/>
    <x v="1"/>
    <x v="1"/>
    <x v="6"/>
    <x v="1"/>
    <n v="1"/>
    <x v="0"/>
    <n v="6700"/>
    <n v="5001"/>
    <n v="6700"/>
    <n v="5001"/>
    <n v="1699"/>
    <n v="2"/>
    <x v="1"/>
  </r>
  <r>
    <s v="ID572"/>
    <d v="2023-02-07T00:00:00"/>
    <s v="Allene T Lepr"/>
    <x v="0"/>
    <x v="0"/>
    <x v="0"/>
    <x v="14"/>
    <x v="3"/>
    <n v="2"/>
    <x v="0"/>
    <n v="7700"/>
    <n v="7000"/>
    <n v="15400"/>
    <n v="14000"/>
    <n v="1400"/>
    <n v="2"/>
    <x v="1"/>
  </r>
  <r>
    <s v="ID573"/>
    <d v="2023-02-07T00:00:00"/>
    <s v="Tommy I Mearows"/>
    <x v="0"/>
    <x v="3"/>
    <x v="3"/>
    <x v="15"/>
    <x v="2"/>
    <n v="2"/>
    <x v="0"/>
    <n v="7700"/>
    <n v="7000"/>
    <n v="15400"/>
    <n v="14000"/>
    <n v="1400"/>
    <n v="2"/>
    <x v="1"/>
  </r>
  <r>
    <s v="ID574"/>
    <d v="2023-02-07T00:00:00"/>
    <s v="Velda V Larre"/>
    <x v="0"/>
    <x v="1"/>
    <x v="1"/>
    <x v="11"/>
    <x v="2"/>
    <n v="2"/>
    <x v="0"/>
    <n v="13000"/>
    <n v="12000"/>
    <n v="26000"/>
    <n v="24000"/>
    <n v="2000"/>
    <n v="2"/>
    <x v="1"/>
  </r>
  <r>
    <s v="ID575"/>
    <d v="2023-02-07T00:00:00"/>
    <s v="Charles S Nicroles"/>
    <x v="0"/>
    <x v="1"/>
    <x v="1"/>
    <x v="0"/>
    <x v="0"/>
    <n v="1"/>
    <x v="0"/>
    <n v="13200.000000000002"/>
    <n v="12000"/>
    <n v="13200.000000000002"/>
    <n v="12000"/>
    <n v="1200.0000000000018"/>
    <n v="2"/>
    <x v="1"/>
  </r>
  <r>
    <s v="ID576"/>
    <d v="2023-02-07T00:00:00"/>
    <s v="Carlton A Knurson"/>
    <x v="0"/>
    <x v="3"/>
    <x v="3"/>
    <x v="10"/>
    <x v="0"/>
    <n v="3"/>
    <x v="0"/>
    <n v="13200.000000000002"/>
    <n v="12000"/>
    <n v="39600.000000000007"/>
    <n v="36000"/>
    <n v="3600.0000000000073"/>
    <n v="2"/>
    <x v="1"/>
  </r>
  <r>
    <s v="ID577"/>
    <d v="2023-02-07T00:00:00"/>
    <s v="Reatha E Osbr"/>
    <x v="0"/>
    <x v="3"/>
    <x v="3"/>
    <x v="10"/>
    <x v="0"/>
    <n v="2"/>
    <x v="0"/>
    <n v="400"/>
    <n v="360"/>
    <n v="800"/>
    <n v="720"/>
    <n v="80"/>
    <n v="2"/>
    <x v="1"/>
  </r>
  <r>
    <s v="ID578"/>
    <d v="2023-02-07T00:00:00"/>
    <s v="Margarito M Oxerdine"/>
    <x v="0"/>
    <x v="1"/>
    <x v="1"/>
    <x v="9"/>
    <x v="1"/>
    <n v="1"/>
    <x v="0"/>
    <n v="7700.0000000000009"/>
    <n v="7000"/>
    <n v="7700.0000000000009"/>
    <n v="7000"/>
    <n v="700.00000000000091"/>
    <n v="2"/>
    <x v="1"/>
  </r>
  <r>
    <s v="ID579"/>
    <d v="2023-02-07T00:00:00"/>
    <s v="Randee O Casrity"/>
    <x v="1"/>
    <x v="1"/>
    <x v="1"/>
    <x v="15"/>
    <x v="2"/>
    <n v="4"/>
    <x v="0"/>
    <n v="11000"/>
    <n v="10000"/>
    <n v="44000"/>
    <n v="40000"/>
    <n v="4000"/>
    <n v="2"/>
    <x v="1"/>
  </r>
  <r>
    <s v="ID580"/>
    <d v="2023-02-07T00:00:00"/>
    <s v="Rick Y Haerner"/>
    <x v="0"/>
    <x v="1"/>
    <x v="1"/>
    <x v="4"/>
    <x v="0"/>
    <n v="2"/>
    <x v="0"/>
    <n v="7700"/>
    <n v="7000"/>
    <n v="15400"/>
    <n v="14000"/>
    <n v="1400"/>
    <n v="2"/>
    <x v="1"/>
  </r>
  <r>
    <s v="ID581"/>
    <d v="2023-02-07T00:00:00"/>
    <s v="Royce K Goorwyn"/>
    <x v="1"/>
    <x v="2"/>
    <x v="2"/>
    <x v="13"/>
    <x v="0"/>
    <n v="2"/>
    <x v="0"/>
    <n v="7700"/>
    <n v="7000"/>
    <n v="15400"/>
    <n v="14000"/>
    <n v="1400"/>
    <n v="2"/>
    <x v="1"/>
  </r>
  <r>
    <s v="ID582"/>
    <d v="2023-02-08T00:00:00"/>
    <s v="Lucius C Moorhead"/>
    <x v="1"/>
    <x v="3"/>
    <x v="3"/>
    <x v="1"/>
    <x v="1"/>
    <n v="100"/>
    <x v="0"/>
    <n v="100"/>
    <n v="80"/>
    <n v="10000"/>
    <n v="8000"/>
    <n v="2000"/>
    <n v="2"/>
    <x v="1"/>
  </r>
  <r>
    <s v="ID583"/>
    <d v="2023-02-08T00:00:00"/>
    <s v="Sherwood K Shire"/>
    <x v="0"/>
    <x v="1"/>
    <x v="1"/>
    <x v="7"/>
    <x v="0"/>
    <n v="1"/>
    <x v="0"/>
    <n v="1600"/>
    <n v="1590"/>
    <n v="1600"/>
    <n v="1590"/>
    <n v="10"/>
    <n v="2"/>
    <x v="1"/>
  </r>
  <r>
    <s v="ID584"/>
    <d v="2023-02-08T00:00:00"/>
    <s v="Jamey S Seir"/>
    <x v="1"/>
    <x v="1"/>
    <x v="1"/>
    <x v="17"/>
    <x v="0"/>
    <n v="2"/>
    <x v="0"/>
    <n v="7700"/>
    <n v="7000"/>
    <n v="15400"/>
    <n v="14000"/>
    <n v="1400"/>
    <n v="2"/>
    <x v="1"/>
  </r>
  <r>
    <s v="ID585"/>
    <d v="2023-02-08T00:00:00"/>
    <s v="Liane U Grarton"/>
    <x v="1"/>
    <x v="3"/>
    <x v="3"/>
    <x v="13"/>
    <x v="0"/>
    <n v="2"/>
    <x v="0"/>
    <n v="7700"/>
    <n v="7000"/>
    <n v="15400"/>
    <n v="14000"/>
    <n v="1400"/>
    <n v="2"/>
    <x v="1"/>
  </r>
  <r>
    <s v="ID586"/>
    <d v="2023-02-08T00:00:00"/>
    <s v="Gabriel E Pearsall"/>
    <x v="0"/>
    <x v="2"/>
    <x v="2"/>
    <x v="4"/>
    <x v="0"/>
    <n v="1"/>
    <x v="0"/>
    <n v="6700"/>
    <n v="5002"/>
    <n v="6700"/>
    <n v="5002"/>
    <n v="1698"/>
    <n v="2"/>
    <x v="1"/>
  </r>
  <r>
    <s v="ID587"/>
    <d v="2023-02-08T00:00:00"/>
    <s v="Eladia A Brargs"/>
    <x v="0"/>
    <x v="1"/>
    <x v="1"/>
    <x v="18"/>
    <x v="2"/>
    <n v="1000"/>
    <x v="0"/>
    <n v="11000"/>
    <n v="10000"/>
    <n v="11000000"/>
    <n v="10000000"/>
    <n v="1000000"/>
    <n v="2"/>
    <x v="1"/>
  </r>
  <r>
    <s v="ID588"/>
    <d v="2023-02-08T00:00:00"/>
    <s v="Cordell M Twerdy"/>
    <x v="0"/>
    <x v="0"/>
    <x v="0"/>
    <x v="3"/>
    <x v="0"/>
    <n v="3"/>
    <x v="0"/>
    <n v="22000"/>
    <n v="20000"/>
    <n v="66000"/>
    <n v="60000"/>
    <n v="6000"/>
    <n v="2"/>
    <x v="1"/>
  </r>
  <r>
    <s v="ID589"/>
    <d v="2023-02-08T00:00:00"/>
    <s v="Sharita Y Lomrardi"/>
    <x v="0"/>
    <x v="2"/>
    <x v="2"/>
    <x v="16"/>
    <x v="0"/>
    <n v="2"/>
    <x v="0"/>
    <n v="6700"/>
    <n v="5000"/>
    <n v="13400"/>
    <n v="10000"/>
    <n v="3400"/>
    <n v="2"/>
    <x v="1"/>
  </r>
  <r>
    <s v="ID590"/>
    <d v="2023-02-08T00:00:00"/>
    <s v="Kristofer Y Fizrr"/>
    <x v="0"/>
    <x v="1"/>
    <x v="1"/>
    <x v="5"/>
    <x v="0"/>
    <n v="2"/>
    <x v="0"/>
    <n v="9950"/>
    <n v="9000"/>
    <n v="19900"/>
    <n v="18000"/>
    <n v="1900"/>
    <n v="2"/>
    <x v="1"/>
  </r>
  <r>
    <s v="ID591"/>
    <d v="2023-02-08T00:00:00"/>
    <s v="Mitchell M Forrhee"/>
    <x v="0"/>
    <x v="0"/>
    <x v="0"/>
    <x v="1"/>
    <x v="1"/>
    <n v="2"/>
    <x v="0"/>
    <n v="22000"/>
    <n v="20000"/>
    <n v="44000"/>
    <n v="40000"/>
    <n v="4000"/>
    <n v="2"/>
    <x v="1"/>
  </r>
  <r>
    <s v="ID592"/>
    <d v="2023-02-09T00:00:00"/>
    <s v="Deane I Keorn"/>
    <x v="0"/>
    <x v="0"/>
    <x v="0"/>
    <x v="9"/>
    <x v="1"/>
    <n v="1"/>
    <x v="0"/>
    <n v="170"/>
    <n v="150"/>
    <n v="170"/>
    <n v="150"/>
    <n v="20"/>
    <n v="2"/>
    <x v="1"/>
  </r>
  <r>
    <s v="ID593"/>
    <d v="2023-02-09T00:00:00"/>
    <s v="Carolynn V Moyrihan"/>
    <x v="0"/>
    <x v="2"/>
    <x v="2"/>
    <x v="13"/>
    <x v="0"/>
    <n v="1"/>
    <x v="0"/>
    <n v="50"/>
    <n v="45"/>
    <n v="50"/>
    <n v="45"/>
    <n v="5"/>
    <n v="2"/>
    <x v="1"/>
  </r>
  <r>
    <s v="ID594"/>
    <d v="2023-02-09T00:00:00"/>
    <s v="Walton S Keir"/>
    <x v="1"/>
    <x v="1"/>
    <x v="1"/>
    <x v="13"/>
    <x v="0"/>
    <n v="4"/>
    <x v="0"/>
    <n v="11000"/>
    <n v="10000"/>
    <n v="44000"/>
    <n v="40000"/>
    <n v="4000"/>
    <n v="2"/>
    <x v="1"/>
  </r>
  <r>
    <s v="ID595"/>
    <d v="2023-02-09T00:00:00"/>
    <s v="Vikki N Lezrma"/>
    <x v="1"/>
    <x v="0"/>
    <x v="0"/>
    <x v="11"/>
    <x v="2"/>
    <n v="3"/>
    <x v="0"/>
    <n v="22000"/>
    <n v="20000"/>
    <n v="66000"/>
    <n v="60000"/>
    <n v="6000"/>
    <n v="2"/>
    <x v="1"/>
  </r>
  <r>
    <s v="ID596"/>
    <d v="2023-02-09T00:00:00"/>
    <s v="Geri M Tutrill"/>
    <x v="0"/>
    <x v="3"/>
    <x v="3"/>
    <x v="8"/>
    <x v="2"/>
    <n v="2"/>
    <x v="0"/>
    <n v="6700"/>
    <n v="5000"/>
    <n v="13400"/>
    <n v="10000"/>
    <n v="3400"/>
    <n v="2"/>
    <x v="1"/>
  </r>
  <r>
    <s v="ID597"/>
    <d v="2023-02-09T00:00:00"/>
    <s v="Agnes D Dour"/>
    <x v="0"/>
    <x v="1"/>
    <x v="1"/>
    <x v="15"/>
    <x v="2"/>
    <n v="1"/>
    <x v="0"/>
    <n v="7700.0000000000009"/>
    <n v="7000"/>
    <n v="7700.0000000000009"/>
    <n v="7000"/>
    <n v="700.00000000000091"/>
    <n v="2"/>
    <x v="1"/>
  </r>
  <r>
    <s v="ID598"/>
    <d v="2023-02-09T00:00:00"/>
    <s v="Bernarda E Gerrais"/>
    <x v="0"/>
    <x v="1"/>
    <x v="1"/>
    <x v="7"/>
    <x v="0"/>
    <n v="1"/>
    <x v="0"/>
    <n v="44000"/>
    <n v="40000"/>
    <n v="44000"/>
    <n v="40000"/>
    <n v="4000"/>
    <n v="2"/>
    <x v="1"/>
  </r>
  <r>
    <s v="ID599"/>
    <d v="2023-02-09T00:00:00"/>
    <s v="Virgil R Yuer"/>
    <x v="0"/>
    <x v="3"/>
    <x v="3"/>
    <x v="0"/>
    <x v="0"/>
    <n v="1"/>
    <x v="0"/>
    <n v="6700"/>
    <n v="5001"/>
    <n v="6700"/>
    <n v="5001"/>
    <n v="1699"/>
    <n v="2"/>
    <x v="1"/>
  </r>
  <r>
    <s v="ID600"/>
    <d v="2023-02-09T00:00:00"/>
    <s v="Elmo G Pagrno"/>
    <x v="0"/>
    <x v="2"/>
    <x v="2"/>
    <x v="2"/>
    <x v="0"/>
    <n v="2"/>
    <x v="0"/>
    <n v="7700"/>
    <n v="7000"/>
    <n v="15400"/>
    <n v="14000"/>
    <n v="1400"/>
    <n v="2"/>
    <x v="1"/>
  </r>
  <r>
    <s v="ID601"/>
    <d v="2023-02-09T00:00:00"/>
    <s v="Gilbert Y Alcrla"/>
    <x v="0"/>
    <x v="1"/>
    <x v="1"/>
    <x v="9"/>
    <x v="1"/>
    <n v="2"/>
    <x v="0"/>
    <n v="7700"/>
    <n v="7000"/>
    <n v="15400"/>
    <n v="14000"/>
    <n v="1400"/>
    <n v="2"/>
    <x v="1"/>
  </r>
  <r>
    <s v="ID602"/>
    <d v="2023-02-09T00:00:00"/>
    <s v="Jason V Grarois"/>
    <x v="0"/>
    <x v="1"/>
    <x v="1"/>
    <x v="0"/>
    <x v="0"/>
    <n v="20"/>
    <x v="0"/>
    <n v="1600"/>
    <n v="1590"/>
    <n v="32000"/>
    <n v="31800"/>
    <n v="200"/>
    <n v="2"/>
    <x v="1"/>
  </r>
  <r>
    <s v="ID603"/>
    <d v="2023-02-09T00:00:00"/>
    <s v="Kieth D Casrelli"/>
    <x v="0"/>
    <x v="1"/>
    <x v="1"/>
    <x v="5"/>
    <x v="0"/>
    <n v="2"/>
    <x v="0"/>
    <n v="19800"/>
    <n v="18000"/>
    <n v="39600"/>
    <n v="36000"/>
    <n v="3600"/>
    <n v="2"/>
    <x v="1"/>
  </r>
  <r>
    <s v="ID604"/>
    <d v="2023-02-09T00:00:00"/>
    <s v="Donte H Grarger"/>
    <x v="0"/>
    <x v="2"/>
    <x v="2"/>
    <x v="7"/>
    <x v="0"/>
    <n v="2"/>
    <x v="0"/>
    <n v="1900"/>
    <n v="1800"/>
    <n v="3800"/>
    <n v="3600"/>
    <n v="200"/>
    <n v="2"/>
    <x v="1"/>
  </r>
  <r>
    <s v="ID605"/>
    <d v="2023-02-09T00:00:00"/>
    <s v="Gabriel E Pearsall"/>
    <x v="0"/>
    <x v="3"/>
    <x v="3"/>
    <x v="0"/>
    <x v="0"/>
    <n v="1"/>
    <x v="0"/>
    <n v="13200.000000000002"/>
    <n v="12000"/>
    <n v="13200.000000000002"/>
    <n v="12000"/>
    <n v="1200.0000000000018"/>
    <n v="2"/>
    <x v="1"/>
  </r>
  <r>
    <s v="ID606"/>
    <d v="2023-02-09T00:00:00"/>
    <s v="Delsie R Tenrison"/>
    <x v="0"/>
    <x v="0"/>
    <x v="0"/>
    <x v="16"/>
    <x v="0"/>
    <n v="1"/>
    <x v="0"/>
    <n v="44000"/>
    <n v="40000"/>
    <n v="44000"/>
    <n v="40000"/>
    <n v="4000"/>
    <n v="2"/>
    <x v="1"/>
  </r>
  <r>
    <s v="ID607"/>
    <d v="2023-02-10T00:00:00"/>
    <s v="Joannie E Wolrers"/>
    <x v="1"/>
    <x v="3"/>
    <x v="3"/>
    <x v="14"/>
    <x v="3"/>
    <n v="150"/>
    <x v="0"/>
    <n v="44000"/>
    <n v="40000"/>
    <n v="6600000"/>
    <n v="6000000"/>
    <n v="600000"/>
    <n v="2"/>
    <x v="1"/>
  </r>
  <r>
    <s v="ID608"/>
    <d v="2023-02-10T00:00:00"/>
    <s v="Mckinley H Scorield"/>
    <x v="1"/>
    <x v="3"/>
    <x v="3"/>
    <x v="11"/>
    <x v="2"/>
    <n v="2"/>
    <x v="0"/>
    <n v="600"/>
    <n v="450"/>
    <n v="1200"/>
    <n v="900"/>
    <n v="300"/>
    <n v="2"/>
    <x v="1"/>
  </r>
  <r>
    <s v="ID609"/>
    <d v="2023-02-10T00:00:00"/>
    <s v="Micki R Jauregui"/>
    <x v="0"/>
    <x v="2"/>
    <x v="2"/>
    <x v="11"/>
    <x v="2"/>
    <n v="1"/>
    <x v="0"/>
    <n v="13200.000000000002"/>
    <n v="12000"/>
    <n v="13200.000000000002"/>
    <n v="12000"/>
    <n v="1200.0000000000018"/>
    <n v="2"/>
    <x v="1"/>
  </r>
  <r>
    <s v="ID610"/>
    <d v="2023-02-10T00:00:00"/>
    <s v="Allyn O Farrior"/>
    <x v="0"/>
    <x v="1"/>
    <x v="1"/>
    <x v="16"/>
    <x v="0"/>
    <n v="1"/>
    <x v="0"/>
    <n v="44000"/>
    <n v="40000"/>
    <n v="44000"/>
    <n v="40000"/>
    <n v="4000"/>
    <n v="2"/>
    <x v="1"/>
  </r>
  <r>
    <s v="ID611"/>
    <d v="2023-02-10T00:00:00"/>
    <s v="Lauren R Henressy"/>
    <x v="0"/>
    <x v="0"/>
    <x v="0"/>
    <x v="10"/>
    <x v="0"/>
    <n v="2"/>
    <x v="0"/>
    <n v="6700"/>
    <n v="5001"/>
    <n v="13400"/>
    <n v="10002"/>
    <n v="3398"/>
    <n v="2"/>
    <x v="1"/>
  </r>
  <r>
    <s v="ID612"/>
    <d v="2023-02-10T00:00:00"/>
    <s v="-"/>
    <x v="0"/>
    <x v="2"/>
    <x v="2"/>
    <x v="3"/>
    <x v="0"/>
    <n v="2"/>
    <x v="0"/>
    <n v="9950"/>
    <n v="9000"/>
    <n v="19900"/>
    <n v="18000"/>
    <n v="1900"/>
    <n v="2"/>
    <x v="1"/>
  </r>
  <r>
    <s v="ID613"/>
    <d v="2023-02-10T00:00:00"/>
    <s v="Raymon I Chararria"/>
    <x v="0"/>
    <x v="1"/>
    <x v="1"/>
    <x v="12"/>
    <x v="1"/>
    <n v="2"/>
    <x v="0"/>
    <n v="19800"/>
    <n v="18000"/>
    <n v="39600"/>
    <n v="36000"/>
    <n v="3600"/>
    <n v="2"/>
    <x v="1"/>
  </r>
  <r>
    <s v="ID614"/>
    <d v="2023-02-10T00:00:00"/>
    <s v="-"/>
    <x v="0"/>
    <x v="0"/>
    <x v="0"/>
    <x v="5"/>
    <x v="0"/>
    <n v="1"/>
    <x v="0"/>
    <n v="6700"/>
    <n v="5002"/>
    <n v="6700"/>
    <n v="5002"/>
    <n v="1698"/>
    <n v="2"/>
    <x v="1"/>
  </r>
  <r>
    <s v="ID615"/>
    <d v="2023-02-10T00:00:00"/>
    <s v="Lindy M Reer"/>
    <x v="0"/>
    <x v="3"/>
    <x v="3"/>
    <x v="6"/>
    <x v="1"/>
    <n v="4"/>
    <x v="0"/>
    <n v="11000"/>
    <n v="10000"/>
    <n v="44000"/>
    <n v="40000"/>
    <n v="4000"/>
    <n v="2"/>
    <x v="1"/>
  </r>
  <r>
    <s v="ID616"/>
    <d v="2023-02-10T00:00:00"/>
    <s v="Tad Z Rioras"/>
    <x v="0"/>
    <x v="1"/>
    <x v="1"/>
    <x v="14"/>
    <x v="3"/>
    <n v="3"/>
    <x v="0"/>
    <n v="22000"/>
    <n v="20000"/>
    <n v="66000"/>
    <n v="60000"/>
    <n v="6000"/>
    <n v="2"/>
    <x v="1"/>
  </r>
  <r>
    <s v="ID617"/>
    <d v="2023-02-10T00:00:00"/>
    <s v="Elwood T Morr"/>
    <x v="0"/>
    <x v="1"/>
    <x v="1"/>
    <x v="5"/>
    <x v="0"/>
    <n v="1"/>
    <x v="0"/>
    <n v="50"/>
    <n v="45"/>
    <n v="50"/>
    <n v="45"/>
    <n v="5"/>
    <n v="2"/>
    <x v="1"/>
  </r>
  <r>
    <s v="ID618"/>
    <d v="2023-02-10T00:00:00"/>
    <s v="Ngoc P Pogre"/>
    <x v="0"/>
    <x v="0"/>
    <x v="0"/>
    <x v="0"/>
    <x v="0"/>
    <n v="1"/>
    <x v="0"/>
    <n v="44000"/>
    <n v="40000"/>
    <n v="44000"/>
    <n v="40000"/>
    <n v="4000"/>
    <n v="2"/>
    <x v="1"/>
  </r>
  <r>
    <s v="ID619"/>
    <d v="2023-02-10T00:00:00"/>
    <s v="Ahmed I Strrpe"/>
    <x v="0"/>
    <x v="3"/>
    <x v="3"/>
    <x v="12"/>
    <x v="1"/>
    <n v="2"/>
    <x v="0"/>
    <n v="200"/>
    <n v="190"/>
    <n v="400"/>
    <n v="380"/>
    <n v="20"/>
    <n v="2"/>
    <x v="1"/>
  </r>
  <r>
    <s v="ID620"/>
    <d v="2023-02-10T00:00:00"/>
    <s v="Geri M Tutrill"/>
    <x v="0"/>
    <x v="0"/>
    <x v="0"/>
    <x v="5"/>
    <x v="0"/>
    <n v="2"/>
    <x v="0"/>
    <n v="1900"/>
    <n v="1800"/>
    <n v="3800"/>
    <n v="3600"/>
    <n v="200"/>
    <n v="2"/>
    <x v="1"/>
  </r>
  <r>
    <s v="ID621"/>
    <d v="2023-02-10T00:00:00"/>
    <s v="Jayme B Shirer"/>
    <x v="0"/>
    <x v="1"/>
    <x v="1"/>
    <x v="0"/>
    <x v="0"/>
    <n v="2"/>
    <x v="0"/>
    <n v="19800"/>
    <n v="18000"/>
    <n v="39600"/>
    <n v="36000"/>
    <n v="3600"/>
    <n v="2"/>
    <x v="1"/>
  </r>
  <r>
    <s v="ID622"/>
    <d v="2023-02-11T00:00:00"/>
    <s v="Christene L Mccrleb"/>
    <x v="1"/>
    <x v="0"/>
    <x v="0"/>
    <x v="18"/>
    <x v="2"/>
    <n v="50"/>
    <x v="0"/>
    <n v="5500"/>
    <n v="5000"/>
    <n v="275000"/>
    <n v="250000"/>
    <n v="25000"/>
    <n v="2"/>
    <x v="1"/>
  </r>
  <r>
    <s v="ID623"/>
    <d v="2023-02-11T00:00:00"/>
    <s v="Brendon V Crorther"/>
    <x v="0"/>
    <x v="0"/>
    <x v="0"/>
    <x v="16"/>
    <x v="0"/>
    <n v="2"/>
    <x v="0"/>
    <n v="170"/>
    <n v="150"/>
    <n v="340"/>
    <n v="300"/>
    <n v="40"/>
    <n v="2"/>
    <x v="1"/>
  </r>
  <r>
    <s v="ID624"/>
    <d v="2023-02-11T00:00:00"/>
    <s v="Ngoc X Watron"/>
    <x v="0"/>
    <x v="3"/>
    <x v="3"/>
    <x v="16"/>
    <x v="0"/>
    <n v="2"/>
    <x v="0"/>
    <n v="1900"/>
    <n v="1800"/>
    <n v="3800"/>
    <n v="3600"/>
    <n v="200"/>
    <n v="2"/>
    <x v="1"/>
  </r>
  <r>
    <s v="ID625"/>
    <d v="2023-02-11T00:00:00"/>
    <s v="Glady Q Kumr"/>
    <x v="0"/>
    <x v="1"/>
    <x v="1"/>
    <x v="8"/>
    <x v="2"/>
    <n v="2"/>
    <x v="0"/>
    <n v="19800"/>
    <n v="18000"/>
    <n v="39600"/>
    <n v="36000"/>
    <n v="3600"/>
    <n v="2"/>
    <x v="1"/>
  </r>
  <r>
    <s v="ID626"/>
    <d v="2023-02-11T00:00:00"/>
    <s v="Monty C Hugres"/>
    <x v="1"/>
    <x v="1"/>
    <x v="1"/>
    <x v="1"/>
    <x v="1"/>
    <n v="1"/>
    <x v="0"/>
    <n v="6700"/>
    <n v="5002"/>
    <n v="6700"/>
    <n v="5002"/>
    <n v="1698"/>
    <n v="2"/>
    <x v="1"/>
  </r>
  <r>
    <s v="ID627"/>
    <d v="2023-02-11T00:00:00"/>
    <s v="Emery P Sorrells"/>
    <x v="1"/>
    <x v="3"/>
    <x v="3"/>
    <x v="7"/>
    <x v="0"/>
    <n v="2"/>
    <x v="0"/>
    <n v="19800"/>
    <n v="18000"/>
    <n v="39600"/>
    <n v="36000"/>
    <n v="3600"/>
    <n v="2"/>
    <x v="1"/>
  </r>
  <r>
    <s v="ID628"/>
    <d v="2023-02-11T00:00:00"/>
    <s v="Audrea B Prarher"/>
    <x v="0"/>
    <x v="2"/>
    <x v="2"/>
    <x v="17"/>
    <x v="0"/>
    <n v="2"/>
    <x v="0"/>
    <n v="9950"/>
    <n v="9000"/>
    <n v="19900"/>
    <n v="18000"/>
    <n v="1900"/>
    <n v="2"/>
    <x v="1"/>
  </r>
  <r>
    <s v="ID629"/>
    <d v="2023-02-11T00:00:00"/>
    <s v="Haley G Bovr"/>
    <x v="0"/>
    <x v="1"/>
    <x v="1"/>
    <x v="2"/>
    <x v="0"/>
    <n v="2"/>
    <x v="0"/>
    <n v="6700"/>
    <n v="5000"/>
    <n v="13400"/>
    <n v="10000"/>
    <n v="3400"/>
    <n v="2"/>
    <x v="1"/>
  </r>
  <r>
    <s v="ID630"/>
    <d v="2023-02-11T00:00:00"/>
    <s v="Dewayne X Grorm"/>
    <x v="0"/>
    <x v="0"/>
    <x v="0"/>
    <x v="4"/>
    <x v="0"/>
    <n v="1"/>
    <x v="0"/>
    <n v="13200.000000000002"/>
    <n v="12000"/>
    <n v="13200.000000000002"/>
    <n v="12000"/>
    <n v="1200.0000000000018"/>
    <n v="2"/>
    <x v="1"/>
  </r>
  <r>
    <s v="ID631"/>
    <d v="2023-02-11T00:00:00"/>
    <s v="Tuan X Garrock"/>
    <x v="0"/>
    <x v="2"/>
    <x v="2"/>
    <x v="18"/>
    <x v="2"/>
    <n v="1"/>
    <x v="0"/>
    <n v="44000"/>
    <n v="40000"/>
    <n v="44000"/>
    <n v="40000"/>
    <n v="4000"/>
    <n v="2"/>
    <x v="1"/>
  </r>
  <r>
    <s v="ID632"/>
    <d v="2023-02-11T00:00:00"/>
    <s v="Lewis M Racrtte"/>
    <x v="1"/>
    <x v="2"/>
    <x v="2"/>
    <x v="2"/>
    <x v="0"/>
    <n v="2"/>
    <x v="0"/>
    <n v="600"/>
    <n v="450"/>
    <n v="1200"/>
    <n v="900"/>
    <n v="300"/>
    <n v="2"/>
    <x v="1"/>
  </r>
  <r>
    <s v="ID633"/>
    <d v="2023-02-11T00:00:00"/>
    <s v="Delana I Selrridge"/>
    <x v="0"/>
    <x v="1"/>
    <x v="1"/>
    <x v="5"/>
    <x v="0"/>
    <n v="1"/>
    <x v="0"/>
    <n v="22000"/>
    <n v="20000"/>
    <n v="22000"/>
    <n v="20000"/>
    <n v="2000"/>
    <n v="2"/>
    <x v="1"/>
  </r>
  <r>
    <s v="ID634"/>
    <d v="2023-02-11T00:00:00"/>
    <s v="Boris A Mccrwn"/>
    <x v="0"/>
    <x v="0"/>
    <x v="0"/>
    <x v="17"/>
    <x v="0"/>
    <n v="1"/>
    <x v="0"/>
    <n v="2250"/>
    <n v="2200"/>
    <n v="2250"/>
    <n v="2200"/>
    <n v="50"/>
    <n v="2"/>
    <x v="1"/>
  </r>
  <r>
    <s v="ID635"/>
    <d v="2023-02-11T00:00:00"/>
    <s v="Lauren R Henressy"/>
    <x v="0"/>
    <x v="1"/>
    <x v="1"/>
    <x v="2"/>
    <x v="0"/>
    <n v="2"/>
    <x v="0"/>
    <n v="200"/>
    <n v="190"/>
    <n v="400"/>
    <n v="380"/>
    <n v="20"/>
    <n v="2"/>
    <x v="1"/>
  </r>
  <r>
    <s v="ID636"/>
    <d v="2023-02-11T00:00:00"/>
    <s v="Gilbert M Wolrgram"/>
    <x v="0"/>
    <x v="1"/>
    <x v="1"/>
    <x v="5"/>
    <x v="0"/>
    <n v="2"/>
    <x v="0"/>
    <n v="9950"/>
    <n v="9000"/>
    <n v="19900"/>
    <n v="18000"/>
    <n v="1900"/>
    <n v="2"/>
    <x v="1"/>
  </r>
  <r>
    <s v="ID637"/>
    <d v="2023-02-12T00:00:00"/>
    <s v="Alline V Kusrner"/>
    <x v="1"/>
    <x v="3"/>
    <x v="3"/>
    <x v="15"/>
    <x v="2"/>
    <n v="100"/>
    <x v="0"/>
    <n v="22000"/>
    <n v="20000"/>
    <n v="2200000"/>
    <n v="2000000"/>
    <n v="200000"/>
    <n v="2"/>
    <x v="1"/>
  </r>
  <r>
    <s v="ID638"/>
    <d v="2023-02-12T00:00:00"/>
    <s v="Nancy V Trordon"/>
    <x v="0"/>
    <x v="1"/>
    <x v="1"/>
    <x v="11"/>
    <x v="2"/>
    <n v="1"/>
    <x v="0"/>
    <n v="25"/>
    <n v="20"/>
    <n v="25"/>
    <n v="20"/>
    <n v="5"/>
    <n v="2"/>
    <x v="1"/>
  </r>
  <r>
    <s v="ID639"/>
    <d v="2023-02-12T00:00:00"/>
    <s v="Inocencia Z Butrau"/>
    <x v="0"/>
    <x v="0"/>
    <x v="0"/>
    <x v="0"/>
    <x v="0"/>
    <n v="2"/>
    <x v="0"/>
    <n v="200"/>
    <n v="190"/>
    <n v="400"/>
    <n v="380"/>
    <n v="20"/>
    <n v="2"/>
    <x v="1"/>
  </r>
  <r>
    <s v="ID640"/>
    <d v="2023-02-12T00:00:00"/>
    <s v="Oscar R Bovre"/>
    <x v="0"/>
    <x v="2"/>
    <x v="2"/>
    <x v="10"/>
    <x v="0"/>
    <n v="2"/>
    <x v="0"/>
    <n v="9950"/>
    <n v="9000"/>
    <n v="19900"/>
    <n v="18000"/>
    <n v="1900"/>
    <n v="2"/>
    <x v="1"/>
  </r>
  <r>
    <s v="ID641"/>
    <d v="2023-02-12T00:00:00"/>
    <s v="Bryant L Kinrman"/>
    <x v="1"/>
    <x v="1"/>
    <x v="1"/>
    <x v="9"/>
    <x v="1"/>
    <n v="1"/>
    <x v="0"/>
    <n v="6700"/>
    <n v="5000"/>
    <n v="6700"/>
    <n v="5000"/>
    <n v="1700"/>
    <n v="2"/>
    <x v="1"/>
  </r>
  <r>
    <s v="ID642"/>
    <d v="2023-02-12T00:00:00"/>
    <s v="Violet L Ertrl"/>
    <x v="1"/>
    <x v="0"/>
    <x v="0"/>
    <x v="12"/>
    <x v="1"/>
    <n v="1"/>
    <x v="0"/>
    <n v="44000"/>
    <n v="40000"/>
    <n v="44000"/>
    <n v="40000"/>
    <n v="4000"/>
    <n v="2"/>
    <x v="1"/>
  </r>
  <r>
    <s v="ID643"/>
    <d v="2023-02-12T00:00:00"/>
    <s v="Isis N Rufrs"/>
    <x v="0"/>
    <x v="3"/>
    <x v="3"/>
    <x v="13"/>
    <x v="0"/>
    <n v="2"/>
    <x v="0"/>
    <n v="7700"/>
    <n v="7000"/>
    <n v="15400"/>
    <n v="14000"/>
    <n v="1400"/>
    <n v="2"/>
    <x v="1"/>
  </r>
  <r>
    <s v="ID644"/>
    <d v="2023-02-12T00:00:00"/>
    <s v="Margarite E Blarock"/>
    <x v="0"/>
    <x v="1"/>
    <x v="1"/>
    <x v="6"/>
    <x v="1"/>
    <n v="2"/>
    <x v="0"/>
    <n v="6700"/>
    <n v="5001"/>
    <n v="13400"/>
    <n v="10002"/>
    <n v="3398"/>
    <n v="2"/>
    <x v="1"/>
  </r>
  <r>
    <s v="ID645"/>
    <d v="2023-02-12T00:00:00"/>
    <s v="Elenora V Halrey"/>
    <x v="0"/>
    <x v="1"/>
    <x v="1"/>
    <x v="8"/>
    <x v="2"/>
    <n v="2"/>
    <x v="0"/>
    <n v="9950"/>
    <n v="9000"/>
    <n v="19900"/>
    <n v="18000"/>
    <n v="1900"/>
    <n v="2"/>
    <x v="1"/>
  </r>
  <r>
    <s v="ID646"/>
    <d v="2023-02-12T00:00:00"/>
    <s v="Jennefer N Prarl"/>
    <x v="0"/>
    <x v="3"/>
    <x v="3"/>
    <x v="15"/>
    <x v="2"/>
    <n v="2"/>
    <x v="0"/>
    <n v="19800"/>
    <n v="18000"/>
    <n v="39600"/>
    <n v="36000"/>
    <n v="3600"/>
    <n v="2"/>
    <x v="1"/>
  </r>
  <r>
    <s v="ID647"/>
    <d v="2023-02-12T00:00:00"/>
    <s v="Leigh Y Hawr"/>
    <x v="0"/>
    <x v="3"/>
    <x v="3"/>
    <x v="6"/>
    <x v="1"/>
    <n v="2"/>
    <x v="0"/>
    <n v="170"/>
    <n v="150"/>
    <n v="340"/>
    <n v="300"/>
    <n v="40"/>
    <n v="2"/>
    <x v="1"/>
  </r>
  <r>
    <s v="ID648"/>
    <d v="2023-02-12T00:00:00"/>
    <s v="Liane U Grarton"/>
    <x v="0"/>
    <x v="0"/>
    <x v="0"/>
    <x v="2"/>
    <x v="0"/>
    <n v="2"/>
    <x v="0"/>
    <n v="13000"/>
    <n v="12000"/>
    <n v="26000"/>
    <n v="24000"/>
    <n v="2000"/>
    <n v="2"/>
    <x v="1"/>
  </r>
  <r>
    <s v="ID649"/>
    <d v="2023-02-12T00:00:00"/>
    <s v="Omer H Mourtrie"/>
    <x v="1"/>
    <x v="1"/>
    <x v="1"/>
    <x v="13"/>
    <x v="0"/>
    <n v="1"/>
    <x v="0"/>
    <n v="100"/>
    <n v="90"/>
    <n v="100"/>
    <n v="90"/>
    <n v="10"/>
    <n v="2"/>
    <x v="1"/>
  </r>
  <r>
    <s v="ID650"/>
    <d v="2023-02-12T00:00:00"/>
    <s v="Monty C Hugres"/>
    <x v="0"/>
    <x v="1"/>
    <x v="1"/>
    <x v="6"/>
    <x v="1"/>
    <n v="4"/>
    <x v="0"/>
    <n v="2250"/>
    <n v="2200"/>
    <n v="9000"/>
    <n v="8800"/>
    <n v="200"/>
    <n v="2"/>
    <x v="1"/>
  </r>
  <r>
    <s v="ID651"/>
    <d v="2023-02-12T00:00:00"/>
    <s v="Isabella X Rusrell"/>
    <x v="0"/>
    <x v="2"/>
    <x v="2"/>
    <x v="2"/>
    <x v="0"/>
    <n v="2"/>
    <x v="0"/>
    <n v="7700"/>
    <n v="7000"/>
    <n v="15400"/>
    <n v="14000"/>
    <n v="1400"/>
    <n v="2"/>
    <x v="1"/>
  </r>
  <r>
    <s v="ID652"/>
    <d v="2023-02-13T00:00:00"/>
    <s v="Vicki Y Harrrave"/>
    <x v="1"/>
    <x v="0"/>
    <x v="0"/>
    <x v="3"/>
    <x v="0"/>
    <n v="2"/>
    <x v="0"/>
    <n v="7700"/>
    <n v="7000"/>
    <n v="15400"/>
    <n v="14000"/>
    <n v="1400"/>
    <n v="2"/>
    <x v="1"/>
  </r>
  <r>
    <s v="ID653"/>
    <d v="2023-02-13T00:00:00"/>
    <s v="Darin U Shirp"/>
    <x v="0"/>
    <x v="1"/>
    <x v="1"/>
    <x v="16"/>
    <x v="0"/>
    <n v="1"/>
    <x v="0"/>
    <n v="10000"/>
    <n v="9000"/>
    <n v="10000"/>
    <n v="9000"/>
    <n v="1000"/>
    <n v="2"/>
    <x v="1"/>
  </r>
  <r>
    <s v="ID654"/>
    <d v="2023-02-13T00:00:00"/>
    <s v="Charlie V Koerler"/>
    <x v="0"/>
    <x v="1"/>
    <x v="1"/>
    <x v="5"/>
    <x v="0"/>
    <n v="1"/>
    <x v="0"/>
    <n v="2250"/>
    <n v="2200"/>
    <n v="2250"/>
    <n v="2200"/>
    <n v="50"/>
    <n v="2"/>
    <x v="1"/>
  </r>
  <r>
    <s v="ID655"/>
    <d v="2023-02-13T00:00:00"/>
    <s v="Valene Z Woormansee"/>
    <x v="0"/>
    <x v="3"/>
    <x v="3"/>
    <x v="1"/>
    <x v="1"/>
    <n v="2"/>
    <x v="0"/>
    <n v="7700"/>
    <n v="7000"/>
    <n v="15400"/>
    <n v="14000"/>
    <n v="1400"/>
    <n v="2"/>
    <x v="1"/>
  </r>
  <r>
    <s v="ID656"/>
    <d v="2023-02-13T00:00:00"/>
    <s v="Giovanna M Clirt"/>
    <x v="1"/>
    <x v="2"/>
    <x v="2"/>
    <x v="14"/>
    <x v="3"/>
    <n v="2"/>
    <x v="0"/>
    <n v="6700"/>
    <n v="5001"/>
    <n v="13400"/>
    <n v="10002"/>
    <n v="3398"/>
    <n v="2"/>
    <x v="1"/>
  </r>
  <r>
    <s v="ID657"/>
    <d v="2023-02-13T00:00:00"/>
    <s v="Deeanna E Clurk"/>
    <x v="1"/>
    <x v="1"/>
    <x v="1"/>
    <x v="17"/>
    <x v="0"/>
    <n v="1"/>
    <x v="0"/>
    <n v="22000"/>
    <n v="20000"/>
    <n v="22000"/>
    <n v="20000"/>
    <n v="2000"/>
    <n v="2"/>
    <x v="1"/>
  </r>
  <r>
    <s v="ID658"/>
    <d v="2023-02-13T00:00:00"/>
    <s v="Lucienne U Clyre"/>
    <x v="0"/>
    <x v="0"/>
    <x v="0"/>
    <x v="11"/>
    <x v="2"/>
    <n v="4"/>
    <x v="0"/>
    <n v="11000"/>
    <n v="10000"/>
    <n v="44000"/>
    <n v="40000"/>
    <n v="4000"/>
    <n v="2"/>
    <x v="1"/>
  </r>
  <r>
    <s v="ID659"/>
    <d v="2023-02-13T00:00:00"/>
    <s v="Rina L Charon"/>
    <x v="1"/>
    <x v="2"/>
    <x v="2"/>
    <x v="4"/>
    <x v="0"/>
    <n v="1"/>
    <x v="0"/>
    <n v="6700"/>
    <n v="5002"/>
    <n v="6700"/>
    <n v="5002"/>
    <n v="1698"/>
    <n v="2"/>
    <x v="1"/>
  </r>
  <r>
    <s v="ID660"/>
    <d v="2023-02-13T00:00:00"/>
    <s v="Rosette F Casrio"/>
    <x v="0"/>
    <x v="1"/>
    <x v="1"/>
    <x v="10"/>
    <x v="0"/>
    <n v="2"/>
    <x v="0"/>
    <n v="7700"/>
    <n v="7000"/>
    <n v="15400"/>
    <n v="14000"/>
    <n v="1400"/>
    <n v="2"/>
    <x v="1"/>
  </r>
  <r>
    <s v="ID661"/>
    <d v="2023-02-13T00:00:00"/>
    <s v="Mikki F Neare"/>
    <x v="0"/>
    <x v="0"/>
    <x v="0"/>
    <x v="3"/>
    <x v="0"/>
    <n v="2"/>
    <x v="0"/>
    <n v="9950"/>
    <n v="9000"/>
    <n v="19900"/>
    <n v="18000"/>
    <n v="1900"/>
    <n v="2"/>
    <x v="1"/>
  </r>
  <r>
    <s v="ID662"/>
    <d v="2023-02-13T00:00:00"/>
    <s v="Thomas B Felrpe"/>
    <x v="0"/>
    <x v="0"/>
    <x v="0"/>
    <x v="3"/>
    <x v="0"/>
    <n v="1"/>
    <x v="0"/>
    <n v="25"/>
    <n v="20"/>
    <n v="25"/>
    <n v="20"/>
    <n v="5"/>
    <n v="2"/>
    <x v="1"/>
  </r>
  <r>
    <s v="ID663"/>
    <d v="2023-02-13T00:00:00"/>
    <s v="Vikki N Lezrma"/>
    <x v="0"/>
    <x v="1"/>
    <x v="1"/>
    <x v="6"/>
    <x v="1"/>
    <n v="2"/>
    <x v="0"/>
    <n v="6700"/>
    <n v="5000"/>
    <n v="13400"/>
    <n v="10000"/>
    <n v="3400"/>
    <n v="2"/>
    <x v="1"/>
  </r>
  <r>
    <s v="ID664"/>
    <d v="2023-02-13T00:00:00"/>
    <s v="Hiram K Storely"/>
    <x v="0"/>
    <x v="1"/>
    <x v="1"/>
    <x v="11"/>
    <x v="2"/>
    <n v="2"/>
    <x v="0"/>
    <n v="100"/>
    <n v="80"/>
    <n v="200"/>
    <n v="160"/>
    <n v="40"/>
    <n v="2"/>
    <x v="1"/>
  </r>
  <r>
    <s v="ID665"/>
    <d v="2023-02-13T00:00:00"/>
    <s v="Bryant L Kinrman"/>
    <x v="0"/>
    <x v="2"/>
    <x v="2"/>
    <x v="10"/>
    <x v="0"/>
    <n v="1"/>
    <x v="0"/>
    <n v="100"/>
    <n v="90"/>
    <n v="100"/>
    <n v="90"/>
    <n v="10"/>
    <n v="2"/>
    <x v="1"/>
  </r>
  <r>
    <s v="ID666"/>
    <d v="2023-02-13T00:00:00"/>
    <s v="Rueben X Pidreon"/>
    <x v="1"/>
    <x v="3"/>
    <x v="3"/>
    <x v="6"/>
    <x v="1"/>
    <n v="4"/>
    <x v="0"/>
    <n v="11000"/>
    <n v="10000"/>
    <n v="44000"/>
    <n v="40000"/>
    <n v="4000"/>
    <n v="2"/>
    <x v="1"/>
  </r>
  <r>
    <s v="ID667"/>
    <d v="2023-02-14T00:00:00"/>
    <s v="Julienne A Merrel"/>
    <x v="1"/>
    <x v="3"/>
    <x v="3"/>
    <x v="7"/>
    <x v="0"/>
    <n v="3"/>
    <x v="0"/>
    <n v="22000"/>
    <n v="20000"/>
    <n v="66000"/>
    <n v="60000"/>
    <n v="6000"/>
    <n v="2"/>
    <x v="1"/>
  </r>
  <r>
    <s v="ID668"/>
    <d v="2023-02-14T00:00:00"/>
    <s v="Joel S Maire"/>
    <x v="0"/>
    <x v="2"/>
    <x v="2"/>
    <x v="0"/>
    <x v="0"/>
    <n v="2"/>
    <x v="0"/>
    <n v="6700"/>
    <n v="5001"/>
    <n v="13400"/>
    <n v="10002"/>
    <n v="3398"/>
    <n v="2"/>
    <x v="1"/>
  </r>
  <r>
    <s v="ID669"/>
    <d v="2023-02-14T00:00:00"/>
    <s v="Rosy U Baureister"/>
    <x v="1"/>
    <x v="1"/>
    <x v="1"/>
    <x v="2"/>
    <x v="0"/>
    <n v="1"/>
    <x v="0"/>
    <n v="100"/>
    <n v="90"/>
    <n v="100"/>
    <n v="90"/>
    <n v="10"/>
    <n v="2"/>
    <x v="1"/>
  </r>
  <r>
    <s v="ID670"/>
    <d v="2023-02-14T00:00:00"/>
    <s v="Richard C Truran"/>
    <x v="1"/>
    <x v="0"/>
    <x v="0"/>
    <x v="9"/>
    <x v="1"/>
    <n v="4"/>
    <x v="0"/>
    <n v="11000"/>
    <n v="10000"/>
    <n v="44000"/>
    <n v="40000"/>
    <n v="4000"/>
    <n v="2"/>
    <x v="1"/>
  </r>
  <r>
    <s v="ID671"/>
    <d v="2023-02-14T00:00:00"/>
    <s v="Tracie J Winrbarger"/>
    <x v="0"/>
    <x v="3"/>
    <x v="3"/>
    <x v="18"/>
    <x v="2"/>
    <n v="2"/>
    <x v="0"/>
    <n v="6700"/>
    <n v="5002"/>
    <n v="13400"/>
    <n v="10004"/>
    <n v="3396"/>
    <n v="2"/>
    <x v="1"/>
  </r>
  <r>
    <s v="ID672"/>
    <d v="2023-02-14T00:00:00"/>
    <s v="Morgan K Ratrbun"/>
    <x v="0"/>
    <x v="1"/>
    <x v="1"/>
    <x v="13"/>
    <x v="0"/>
    <n v="2"/>
    <x v="0"/>
    <n v="13000"/>
    <n v="12000"/>
    <n v="26000"/>
    <n v="24000"/>
    <n v="2000"/>
    <n v="2"/>
    <x v="1"/>
  </r>
  <r>
    <s v="ID673"/>
    <d v="2023-02-14T00:00:00"/>
    <s v="Jasper P Barraby"/>
    <x v="0"/>
    <x v="1"/>
    <x v="1"/>
    <x v="16"/>
    <x v="0"/>
    <n v="1"/>
    <x v="0"/>
    <n v="13200.000000000002"/>
    <n v="12000"/>
    <n v="13200.000000000002"/>
    <n v="12000"/>
    <n v="1200.0000000000018"/>
    <n v="2"/>
    <x v="1"/>
  </r>
  <r>
    <s v="ID674"/>
    <d v="2023-02-14T00:00:00"/>
    <s v="Ramonita Z Finrher"/>
    <x v="1"/>
    <x v="3"/>
    <x v="3"/>
    <x v="8"/>
    <x v="2"/>
    <n v="1"/>
    <x v="0"/>
    <n v="6700"/>
    <n v="5000"/>
    <n v="6700"/>
    <n v="5000"/>
    <n v="1700"/>
    <n v="2"/>
    <x v="1"/>
  </r>
  <r>
    <s v="ID675"/>
    <d v="2023-02-14T00:00:00"/>
    <s v="Analisa X Birrsell"/>
    <x v="0"/>
    <x v="2"/>
    <x v="2"/>
    <x v="1"/>
    <x v="1"/>
    <n v="1000"/>
    <x v="0"/>
    <n v="11000"/>
    <n v="10000"/>
    <n v="11000000"/>
    <n v="10000000"/>
    <n v="1000000"/>
    <n v="2"/>
    <x v="1"/>
  </r>
  <r>
    <s v="ID676"/>
    <d v="2023-02-14T00:00:00"/>
    <s v="Kendrick K Courts"/>
    <x v="0"/>
    <x v="1"/>
    <x v="1"/>
    <x v="7"/>
    <x v="0"/>
    <n v="2"/>
    <x v="0"/>
    <n v="7700"/>
    <n v="7000"/>
    <n v="15400"/>
    <n v="14000"/>
    <n v="1400"/>
    <n v="2"/>
    <x v="1"/>
  </r>
  <r>
    <s v="ID677"/>
    <d v="2023-02-14T00:00:00"/>
    <s v="Israel T Herrzler"/>
    <x v="0"/>
    <x v="1"/>
    <x v="1"/>
    <x v="7"/>
    <x v="0"/>
    <n v="1"/>
    <x v="0"/>
    <n v="10000"/>
    <n v="9000"/>
    <n v="10000"/>
    <n v="9000"/>
    <n v="1000"/>
    <n v="2"/>
    <x v="1"/>
  </r>
  <r>
    <s v="ID678"/>
    <d v="2023-02-14T00:00:00"/>
    <s v="Allyn O Farrior"/>
    <x v="0"/>
    <x v="0"/>
    <x v="0"/>
    <x v="10"/>
    <x v="0"/>
    <n v="1"/>
    <x v="0"/>
    <n v="6700"/>
    <n v="5001"/>
    <n v="6700"/>
    <n v="5001"/>
    <n v="1699"/>
    <n v="2"/>
    <x v="1"/>
  </r>
  <r>
    <s v="ID679"/>
    <d v="2023-02-14T00:00:00"/>
    <s v="Deanna P Scorgin"/>
    <x v="0"/>
    <x v="2"/>
    <x v="2"/>
    <x v="16"/>
    <x v="0"/>
    <n v="2"/>
    <x v="0"/>
    <n v="2000"/>
    <n v="1850"/>
    <n v="4000"/>
    <n v="3700"/>
    <n v="300"/>
    <n v="2"/>
    <x v="1"/>
  </r>
  <r>
    <s v="ID680"/>
    <d v="2023-02-14T00:00:00"/>
    <s v="Giovanna M Clirt"/>
    <x v="0"/>
    <x v="3"/>
    <x v="3"/>
    <x v="1"/>
    <x v="1"/>
    <n v="2"/>
    <x v="0"/>
    <n v="100"/>
    <n v="80"/>
    <n v="200"/>
    <n v="160"/>
    <n v="40"/>
    <n v="2"/>
    <x v="1"/>
  </r>
  <r>
    <s v="ID681"/>
    <d v="2023-02-14T00:00:00"/>
    <s v="Raymond U Flarin"/>
    <x v="0"/>
    <x v="0"/>
    <x v="0"/>
    <x v="4"/>
    <x v="0"/>
    <n v="1"/>
    <x v="0"/>
    <n v="13200.000000000002"/>
    <n v="12000"/>
    <n v="13200.000000000002"/>
    <n v="12000"/>
    <n v="1200.0000000000018"/>
    <n v="2"/>
    <x v="1"/>
  </r>
  <r>
    <s v="ID682"/>
    <d v="2023-02-15T00:00:00"/>
    <s v="Keven C Thore"/>
    <x v="1"/>
    <x v="0"/>
    <x v="0"/>
    <x v="12"/>
    <x v="1"/>
    <n v="1"/>
    <x v="0"/>
    <n v="44000"/>
    <n v="40000"/>
    <n v="44000"/>
    <n v="40000"/>
    <n v="4000"/>
    <n v="2"/>
    <x v="1"/>
  </r>
  <r>
    <s v="ID683"/>
    <d v="2023-02-15T00:00:00"/>
    <s v="Luciana N Camrfield"/>
    <x v="0"/>
    <x v="3"/>
    <x v="3"/>
    <x v="5"/>
    <x v="0"/>
    <n v="2"/>
    <x v="0"/>
    <n v="6700"/>
    <n v="5002"/>
    <n v="13400"/>
    <n v="10004"/>
    <n v="3396"/>
    <n v="2"/>
    <x v="1"/>
  </r>
  <r>
    <s v="ID684"/>
    <d v="2023-02-15T00:00:00"/>
    <s v="Charity N Denran"/>
    <x v="0"/>
    <x v="2"/>
    <x v="2"/>
    <x v="6"/>
    <x v="1"/>
    <n v="2"/>
    <x v="0"/>
    <n v="100"/>
    <n v="80"/>
    <n v="200"/>
    <n v="160"/>
    <n v="40"/>
    <n v="2"/>
    <x v="1"/>
  </r>
  <r>
    <s v="ID685"/>
    <d v="2023-02-15T00:00:00"/>
    <s v="Luigi G Lemro"/>
    <x v="0"/>
    <x v="1"/>
    <x v="1"/>
    <x v="14"/>
    <x v="3"/>
    <n v="1"/>
    <x v="0"/>
    <n v="13200.000000000002"/>
    <n v="12000"/>
    <n v="13200.000000000002"/>
    <n v="12000"/>
    <n v="1200.0000000000018"/>
    <n v="2"/>
    <x v="1"/>
  </r>
  <r>
    <s v="ID686"/>
    <d v="2023-02-15T00:00:00"/>
    <s v="Narcisa C Rayrurn"/>
    <x v="0"/>
    <x v="0"/>
    <x v="0"/>
    <x v="15"/>
    <x v="2"/>
    <n v="1"/>
    <x v="0"/>
    <n v="22000"/>
    <n v="20000"/>
    <n v="22000"/>
    <n v="20000"/>
    <n v="2000"/>
    <n v="2"/>
    <x v="1"/>
  </r>
  <r>
    <s v="ID687"/>
    <d v="2023-02-15T00:00:00"/>
    <s v="Julius Q Stork"/>
    <x v="0"/>
    <x v="2"/>
    <x v="2"/>
    <x v="11"/>
    <x v="2"/>
    <n v="2"/>
    <x v="0"/>
    <n v="6700"/>
    <n v="5000"/>
    <n v="13400"/>
    <n v="10000"/>
    <n v="3400"/>
    <n v="2"/>
    <x v="1"/>
  </r>
  <r>
    <s v="ID688"/>
    <d v="2023-02-15T00:00:00"/>
    <s v="Walter B Mcmrrrow"/>
    <x v="1"/>
    <x v="1"/>
    <x v="1"/>
    <x v="0"/>
    <x v="0"/>
    <n v="2"/>
    <x v="0"/>
    <n v="9950"/>
    <n v="9000"/>
    <n v="19900"/>
    <n v="18000"/>
    <n v="1900"/>
    <n v="2"/>
    <x v="1"/>
  </r>
  <r>
    <s v="ID689"/>
    <d v="2023-02-15T00:00:00"/>
    <s v="Lindsey W Whirtle"/>
    <x v="1"/>
    <x v="0"/>
    <x v="0"/>
    <x v="10"/>
    <x v="0"/>
    <n v="2"/>
    <x v="0"/>
    <n v="6700"/>
    <n v="5001"/>
    <n v="13400"/>
    <n v="10002"/>
    <n v="3398"/>
    <n v="2"/>
    <x v="1"/>
  </r>
  <r>
    <s v="ID690"/>
    <d v="2023-02-15T00:00:00"/>
    <s v="Jacinta Y Cherey"/>
    <x v="0"/>
    <x v="3"/>
    <x v="3"/>
    <x v="9"/>
    <x v="1"/>
    <n v="1"/>
    <x v="0"/>
    <n v="7700.0000000000009"/>
    <n v="7000"/>
    <n v="7700.0000000000009"/>
    <n v="7000"/>
    <n v="700.00000000000091"/>
    <n v="2"/>
    <x v="1"/>
  </r>
  <r>
    <s v="ID691"/>
    <d v="2023-02-15T00:00:00"/>
    <s v="Fermin I Gulrck"/>
    <x v="0"/>
    <x v="1"/>
    <x v="1"/>
    <x v="12"/>
    <x v="1"/>
    <n v="4"/>
    <x v="0"/>
    <n v="11000"/>
    <n v="10000"/>
    <n v="44000"/>
    <n v="40000"/>
    <n v="4000"/>
    <n v="2"/>
    <x v="1"/>
  </r>
  <r>
    <s v="ID692"/>
    <d v="2023-02-16T00:00:00"/>
    <s v="Eusebia N Walrroup"/>
    <x v="0"/>
    <x v="3"/>
    <x v="3"/>
    <x v="17"/>
    <x v="0"/>
    <n v="2"/>
    <x v="0"/>
    <n v="19800"/>
    <n v="18000"/>
    <n v="39600"/>
    <n v="36000"/>
    <n v="3600"/>
    <n v="2"/>
    <x v="1"/>
  </r>
  <r>
    <s v="ID693"/>
    <d v="2023-02-16T00:00:00"/>
    <s v="Gilbert Z Blors"/>
    <x v="0"/>
    <x v="0"/>
    <x v="0"/>
    <x v="2"/>
    <x v="0"/>
    <n v="1"/>
    <x v="0"/>
    <n v="22000"/>
    <n v="20000"/>
    <n v="22000"/>
    <n v="20000"/>
    <n v="2000"/>
    <n v="2"/>
    <x v="1"/>
  </r>
  <r>
    <s v="ID694"/>
    <d v="2023-02-16T00:00:00"/>
    <s v="Luke S Tumrin"/>
    <x v="0"/>
    <x v="3"/>
    <x v="3"/>
    <x v="4"/>
    <x v="0"/>
    <n v="2"/>
    <x v="0"/>
    <n v="2000"/>
    <n v="1850"/>
    <n v="4000"/>
    <n v="3700"/>
    <n v="300"/>
    <n v="2"/>
    <x v="1"/>
  </r>
  <r>
    <s v="ID695"/>
    <d v="2023-02-16T00:00:00"/>
    <s v="Isaiah G Parrish"/>
    <x v="0"/>
    <x v="1"/>
    <x v="1"/>
    <x v="18"/>
    <x v="2"/>
    <n v="2"/>
    <x v="0"/>
    <n v="9950"/>
    <n v="9000"/>
    <n v="19900"/>
    <n v="18000"/>
    <n v="1900"/>
    <n v="2"/>
    <x v="1"/>
  </r>
  <r>
    <s v="ID696"/>
    <d v="2023-02-16T00:00:00"/>
    <s v="Almeda M Dunrord"/>
    <x v="0"/>
    <x v="1"/>
    <x v="1"/>
    <x v="3"/>
    <x v="0"/>
    <n v="1"/>
    <x v="1"/>
    <n v="11000"/>
    <n v="10000"/>
    <n v="11000"/>
    <n v="10000"/>
    <n v="1000"/>
    <n v="2"/>
    <x v="1"/>
  </r>
  <r>
    <s v="ID697"/>
    <d v="2023-02-16T00:00:00"/>
    <s v="Palmer O Bearer"/>
    <x v="0"/>
    <x v="3"/>
    <x v="3"/>
    <x v="16"/>
    <x v="0"/>
    <n v="1"/>
    <x v="0"/>
    <n v="6700"/>
    <n v="5001"/>
    <n v="6700"/>
    <n v="5001"/>
    <n v="1699"/>
    <n v="2"/>
    <x v="1"/>
  </r>
  <r>
    <s v="ID698"/>
    <d v="2023-02-16T00:00:00"/>
    <s v="-"/>
    <x v="1"/>
    <x v="2"/>
    <x v="2"/>
    <x v="5"/>
    <x v="0"/>
    <n v="2"/>
    <x v="0"/>
    <n v="7700"/>
    <n v="7000"/>
    <n v="15400"/>
    <n v="14000"/>
    <n v="1400"/>
    <n v="2"/>
    <x v="1"/>
  </r>
  <r>
    <s v="ID699"/>
    <d v="2023-02-16T00:00:00"/>
    <s v="Mauricio U Talry"/>
    <x v="0"/>
    <x v="1"/>
    <x v="1"/>
    <x v="1"/>
    <x v="1"/>
    <n v="2"/>
    <x v="0"/>
    <n v="6700"/>
    <n v="5002"/>
    <n v="13400"/>
    <n v="10004"/>
    <n v="3396"/>
    <n v="2"/>
    <x v="1"/>
  </r>
  <r>
    <s v="ID700"/>
    <d v="2023-02-16T00:00:00"/>
    <s v="Matt D Brarblett"/>
    <x v="0"/>
    <x v="0"/>
    <x v="0"/>
    <x v="14"/>
    <x v="3"/>
    <n v="2"/>
    <x v="0"/>
    <n v="9950"/>
    <n v="9000"/>
    <n v="19900"/>
    <n v="18000"/>
    <n v="1900"/>
    <n v="2"/>
    <x v="1"/>
  </r>
  <r>
    <s v="ID701"/>
    <d v="2023-02-16T00:00:00"/>
    <s v="Lynda P Ayer"/>
    <x v="0"/>
    <x v="2"/>
    <x v="2"/>
    <x v="17"/>
    <x v="0"/>
    <n v="1"/>
    <x v="0"/>
    <n v="13200.000000000002"/>
    <n v="12000"/>
    <n v="13200.000000000002"/>
    <n v="12000"/>
    <n v="1200.0000000000018"/>
    <n v="2"/>
    <x v="1"/>
  </r>
  <r>
    <s v="ID702"/>
    <d v="2023-02-16T00:00:00"/>
    <s v="Ona K Koerp"/>
    <x v="0"/>
    <x v="1"/>
    <x v="1"/>
    <x v="8"/>
    <x v="2"/>
    <n v="2"/>
    <x v="0"/>
    <n v="6700"/>
    <n v="5001"/>
    <n v="13400"/>
    <n v="10002"/>
    <n v="3398"/>
    <n v="2"/>
    <x v="1"/>
  </r>
  <r>
    <s v="ID703"/>
    <d v="2023-02-16T00:00:00"/>
    <s v="Kristofer N Calrhan"/>
    <x v="0"/>
    <x v="2"/>
    <x v="2"/>
    <x v="10"/>
    <x v="0"/>
    <n v="2"/>
    <x v="0"/>
    <n v="6700"/>
    <n v="5002"/>
    <n v="13400"/>
    <n v="10004"/>
    <n v="3396"/>
    <n v="2"/>
    <x v="1"/>
  </r>
  <r>
    <s v="ID704"/>
    <d v="2023-02-16T00:00:00"/>
    <s v="Bobbie Q Holrrook"/>
    <x v="0"/>
    <x v="0"/>
    <x v="0"/>
    <x v="9"/>
    <x v="1"/>
    <n v="1"/>
    <x v="1"/>
    <n v="10000"/>
    <n v="9000"/>
    <n v="10000"/>
    <n v="9000"/>
    <n v="1000"/>
    <n v="2"/>
    <x v="1"/>
  </r>
  <r>
    <s v="ID705"/>
    <d v="2023-02-16T00:00:00"/>
    <s v="Glady Q Kumr"/>
    <x v="1"/>
    <x v="1"/>
    <x v="1"/>
    <x v="1"/>
    <x v="1"/>
    <n v="1"/>
    <x v="0"/>
    <n v="6700"/>
    <n v="5002"/>
    <n v="6700"/>
    <n v="5002"/>
    <n v="1698"/>
    <n v="2"/>
    <x v="1"/>
  </r>
  <r>
    <s v="ID706"/>
    <d v="2023-02-16T00:00:00"/>
    <s v="Oscar R Bovre"/>
    <x v="1"/>
    <x v="0"/>
    <x v="0"/>
    <x v="9"/>
    <x v="1"/>
    <n v="2"/>
    <x v="0"/>
    <n v="6700"/>
    <n v="5000"/>
    <n v="13400"/>
    <n v="10000"/>
    <n v="3400"/>
    <n v="2"/>
    <x v="1"/>
  </r>
  <r>
    <s v="ID707"/>
    <d v="2023-02-16T00:00:00"/>
    <s v="Richard C Truran"/>
    <x v="0"/>
    <x v="0"/>
    <x v="0"/>
    <x v="10"/>
    <x v="0"/>
    <n v="1"/>
    <x v="0"/>
    <n v="6700"/>
    <n v="5002"/>
    <n v="6700"/>
    <n v="5002"/>
    <n v="1698"/>
    <n v="2"/>
    <x v="1"/>
  </r>
  <r>
    <s v="ID708"/>
    <d v="2023-02-16T00:00:00"/>
    <s v="Maris S Brirgs"/>
    <x v="0"/>
    <x v="3"/>
    <x v="3"/>
    <x v="0"/>
    <x v="0"/>
    <n v="1"/>
    <x v="0"/>
    <n v="9500"/>
    <n v="8000"/>
    <n v="9500"/>
    <n v="8000"/>
    <n v="1500"/>
    <n v="2"/>
    <x v="1"/>
  </r>
  <r>
    <s v="ID709"/>
    <d v="2023-02-16T00:00:00"/>
    <s v="Lona T Colrar"/>
    <x v="0"/>
    <x v="0"/>
    <x v="0"/>
    <x v="5"/>
    <x v="0"/>
    <n v="1"/>
    <x v="0"/>
    <n v="4700"/>
    <n v="4000"/>
    <n v="4700"/>
    <n v="4000"/>
    <n v="700"/>
    <n v="2"/>
    <x v="1"/>
  </r>
  <r>
    <s v="ID710"/>
    <d v="2023-02-16T00:00:00"/>
    <s v="Jimmie A Rorre"/>
    <x v="0"/>
    <x v="1"/>
    <x v="1"/>
    <x v="6"/>
    <x v="1"/>
    <n v="2"/>
    <x v="0"/>
    <n v="100"/>
    <n v="90"/>
    <n v="200"/>
    <n v="180"/>
    <n v="20"/>
    <n v="2"/>
    <x v="1"/>
  </r>
  <r>
    <s v="ID711"/>
    <d v="2023-02-16T00:00:00"/>
    <s v="Tracie J Winrbarger"/>
    <x v="0"/>
    <x v="0"/>
    <x v="0"/>
    <x v="9"/>
    <x v="1"/>
    <n v="2"/>
    <x v="0"/>
    <n v="2000"/>
    <n v="1850"/>
    <n v="4000"/>
    <n v="3700"/>
    <n v="300"/>
    <n v="2"/>
    <x v="1"/>
  </r>
  <r>
    <s v="ID712"/>
    <d v="2023-02-16T00:00:00"/>
    <s v="Narcisa C Rayrurn"/>
    <x v="1"/>
    <x v="1"/>
    <x v="1"/>
    <x v="7"/>
    <x v="0"/>
    <n v="1"/>
    <x v="0"/>
    <n v="9500"/>
    <n v="8000"/>
    <n v="9500"/>
    <n v="8000"/>
    <n v="1500"/>
    <n v="2"/>
    <x v="1"/>
  </r>
  <r>
    <s v="ID713"/>
    <d v="2023-02-16T00:00:00"/>
    <s v="Melida R Corre"/>
    <x v="1"/>
    <x v="2"/>
    <x v="2"/>
    <x v="17"/>
    <x v="0"/>
    <n v="2"/>
    <x v="0"/>
    <n v="400"/>
    <n v="360"/>
    <n v="800"/>
    <n v="720"/>
    <n v="80"/>
    <n v="2"/>
    <x v="1"/>
  </r>
  <r>
    <s v="ID714"/>
    <d v="2023-02-16T00:00:00"/>
    <s v="Larry K Masr"/>
    <x v="0"/>
    <x v="1"/>
    <x v="1"/>
    <x v="8"/>
    <x v="2"/>
    <n v="2"/>
    <x v="0"/>
    <n v="9950"/>
    <n v="9000"/>
    <n v="19900"/>
    <n v="18000"/>
    <n v="1900"/>
    <n v="2"/>
    <x v="1"/>
  </r>
  <r>
    <s v="ID715"/>
    <d v="2023-02-16T00:00:00"/>
    <s v="Nicolle A Crorhers"/>
    <x v="0"/>
    <x v="1"/>
    <x v="1"/>
    <x v="10"/>
    <x v="0"/>
    <n v="2"/>
    <x v="0"/>
    <n v="7700"/>
    <n v="7000"/>
    <n v="15400"/>
    <n v="14000"/>
    <n v="1400"/>
    <n v="2"/>
    <x v="1"/>
  </r>
  <r>
    <s v="ID716"/>
    <d v="2023-02-16T00:00:00"/>
    <s v="Victoria H Musron"/>
    <x v="0"/>
    <x v="3"/>
    <x v="3"/>
    <x v="0"/>
    <x v="0"/>
    <n v="1"/>
    <x v="0"/>
    <n v="13200.000000000002"/>
    <n v="12000"/>
    <n v="13200.000000000002"/>
    <n v="12000"/>
    <n v="1200.0000000000018"/>
    <n v="2"/>
    <x v="1"/>
  </r>
  <r>
    <s v="ID717"/>
    <d v="2023-02-17T00:00:00"/>
    <s v="Veronique E Eccreston"/>
    <x v="0"/>
    <x v="0"/>
    <x v="0"/>
    <x v="13"/>
    <x v="0"/>
    <n v="2"/>
    <x v="0"/>
    <n v="9950"/>
    <n v="9000"/>
    <n v="19900"/>
    <n v="18000"/>
    <n v="1900"/>
    <n v="2"/>
    <x v="1"/>
  </r>
  <r>
    <s v="ID718"/>
    <d v="2023-02-17T00:00:00"/>
    <s v="Sharda W Chordhury"/>
    <x v="0"/>
    <x v="1"/>
    <x v="1"/>
    <x v="6"/>
    <x v="1"/>
    <n v="1"/>
    <x v="1"/>
    <n v="10000"/>
    <n v="9000"/>
    <n v="10000"/>
    <n v="9000"/>
    <n v="1000"/>
    <n v="2"/>
    <x v="1"/>
  </r>
  <r>
    <s v="ID719"/>
    <d v="2023-02-17T00:00:00"/>
    <s v="-"/>
    <x v="0"/>
    <x v="0"/>
    <x v="0"/>
    <x v="8"/>
    <x v="2"/>
    <n v="1"/>
    <x v="0"/>
    <n v="9500"/>
    <n v="8000"/>
    <n v="9500"/>
    <n v="8000"/>
    <n v="1500"/>
    <n v="2"/>
    <x v="1"/>
  </r>
  <r>
    <s v="ID720"/>
    <d v="2023-02-17T00:00:00"/>
    <s v="Scott D Torrey"/>
    <x v="0"/>
    <x v="2"/>
    <x v="2"/>
    <x v="15"/>
    <x v="2"/>
    <n v="2"/>
    <x v="0"/>
    <n v="7700"/>
    <n v="7000"/>
    <n v="15400"/>
    <n v="14000"/>
    <n v="1400"/>
    <n v="2"/>
    <x v="1"/>
  </r>
  <r>
    <s v="ID721"/>
    <d v="2023-02-17T00:00:00"/>
    <s v="Melida R Corre"/>
    <x v="0"/>
    <x v="1"/>
    <x v="1"/>
    <x v="7"/>
    <x v="0"/>
    <n v="1"/>
    <x v="0"/>
    <n v="8500"/>
    <n v="7600"/>
    <n v="8500"/>
    <n v="7600"/>
    <n v="900"/>
    <n v="2"/>
    <x v="1"/>
  </r>
  <r>
    <s v="ID722"/>
    <d v="2023-02-17T00:00:00"/>
    <s v="Vincent N Lenron"/>
    <x v="0"/>
    <x v="0"/>
    <x v="0"/>
    <x v="0"/>
    <x v="0"/>
    <n v="1"/>
    <x v="0"/>
    <n v="6700"/>
    <n v="5002"/>
    <n v="6700"/>
    <n v="5002"/>
    <n v="1698"/>
    <n v="2"/>
    <x v="1"/>
  </r>
  <r>
    <s v="ID723"/>
    <d v="2023-02-17T00:00:00"/>
    <s v="Darren U Shorlders"/>
    <x v="1"/>
    <x v="3"/>
    <x v="3"/>
    <x v="2"/>
    <x v="0"/>
    <n v="4"/>
    <x v="0"/>
    <n v="11000"/>
    <n v="10000"/>
    <n v="44000"/>
    <n v="40000"/>
    <n v="4000"/>
    <n v="2"/>
    <x v="1"/>
  </r>
  <r>
    <s v="ID724"/>
    <d v="2023-02-17T00:00:00"/>
    <s v="Chau R Barron"/>
    <x v="0"/>
    <x v="1"/>
    <x v="1"/>
    <x v="9"/>
    <x v="1"/>
    <n v="1"/>
    <x v="0"/>
    <n v="22000"/>
    <n v="20000"/>
    <n v="22000"/>
    <n v="20000"/>
    <n v="2000"/>
    <n v="2"/>
    <x v="1"/>
  </r>
  <r>
    <s v="ID725"/>
    <d v="2023-02-17T00:00:00"/>
    <s v="Queenie M Aldrr"/>
    <x v="1"/>
    <x v="1"/>
    <x v="1"/>
    <x v="18"/>
    <x v="2"/>
    <n v="2"/>
    <x v="0"/>
    <n v="19800"/>
    <n v="18000"/>
    <n v="39600"/>
    <n v="36000"/>
    <n v="3600"/>
    <n v="2"/>
    <x v="1"/>
  </r>
  <r>
    <s v="ID726"/>
    <d v="2023-02-17T00:00:00"/>
    <s v="Melva E Cherard"/>
    <x v="1"/>
    <x v="3"/>
    <x v="3"/>
    <x v="13"/>
    <x v="0"/>
    <n v="2"/>
    <x v="0"/>
    <n v="9950"/>
    <n v="9000"/>
    <n v="19900"/>
    <n v="18000"/>
    <n v="1900"/>
    <n v="2"/>
    <x v="1"/>
  </r>
  <r>
    <s v="ID727"/>
    <d v="2023-02-17T00:00:00"/>
    <s v="Mark F Hamran"/>
    <x v="0"/>
    <x v="3"/>
    <x v="3"/>
    <x v="1"/>
    <x v="1"/>
    <n v="1"/>
    <x v="0"/>
    <n v="22000"/>
    <n v="20000"/>
    <n v="22000"/>
    <n v="20000"/>
    <n v="2000"/>
    <n v="2"/>
    <x v="1"/>
  </r>
  <r>
    <s v="ID728"/>
    <d v="2023-02-17T00:00:00"/>
    <s v="Valene Z Woormansee"/>
    <x v="1"/>
    <x v="1"/>
    <x v="1"/>
    <x v="8"/>
    <x v="2"/>
    <n v="2"/>
    <x v="0"/>
    <n v="6700"/>
    <n v="5001"/>
    <n v="13400"/>
    <n v="10002"/>
    <n v="3398"/>
    <n v="2"/>
    <x v="1"/>
  </r>
  <r>
    <s v="ID729"/>
    <d v="2023-02-17T00:00:00"/>
    <s v="Eldridge M Benringfield"/>
    <x v="0"/>
    <x v="1"/>
    <x v="1"/>
    <x v="2"/>
    <x v="0"/>
    <n v="2"/>
    <x v="0"/>
    <n v="400"/>
    <n v="360"/>
    <n v="800"/>
    <n v="720"/>
    <n v="80"/>
    <n v="2"/>
    <x v="1"/>
  </r>
  <r>
    <s v="ID730"/>
    <d v="2023-02-17T00:00:00"/>
    <s v="Almeda M Dunrord"/>
    <x v="1"/>
    <x v="1"/>
    <x v="1"/>
    <x v="12"/>
    <x v="1"/>
    <n v="1"/>
    <x v="0"/>
    <n v="4700"/>
    <n v="4000"/>
    <n v="4700"/>
    <n v="4000"/>
    <n v="700"/>
    <n v="2"/>
    <x v="1"/>
  </r>
  <r>
    <s v="ID731"/>
    <d v="2023-02-17T00:00:00"/>
    <s v="Gustavo F Roure"/>
    <x v="0"/>
    <x v="2"/>
    <x v="2"/>
    <x v="1"/>
    <x v="1"/>
    <n v="4"/>
    <x v="0"/>
    <n v="11000"/>
    <n v="10000"/>
    <n v="44000"/>
    <n v="40000"/>
    <n v="4000"/>
    <n v="2"/>
    <x v="1"/>
  </r>
  <r>
    <s v="ID732"/>
    <d v="2023-02-18T00:00:00"/>
    <s v="Sean W Ricrman"/>
    <x v="0"/>
    <x v="3"/>
    <x v="3"/>
    <x v="11"/>
    <x v="2"/>
    <n v="2"/>
    <x v="0"/>
    <n v="7700"/>
    <n v="7000"/>
    <n v="15400"/>
    <n v="14000"/>
    <n v="1400"/>
    <n v="2"/>
    <x v="1"/>
  </r>
  <r>
    <s v="ID733"/>
    <d v="2023-02-18T00:00:00"/>
    <s v="Chung J Moyrihan"/>
    <x v="0"/>
    <x v="1"/>
    <x v="1"/>
    <x v="4"/>
    <x v="0"/>
    <n v="1"/>
    <x v="0"/>
    <n v="8500"/>
    <n v="7600"/>
    <n v="8500"/>
    <n v="7600"/>
    <n v="900"/>
    <n v="2"/>
    <x v="1"/>
  </r>
  <r>
    <s v="ID734"/>
    <d v="2023-02-18T00:00:00"/>
    <s v="Celinda C Magruder"/>
    <x v="0"/>
    <x v="1"/>
    <x v="1"/>
    <x v="10"/>
    <x v="0"/>
    <n v="1"/>
    <x v="0"/>
    <n v="4700"/>
    <n v="4000"/>
    <n v="4700"/>
    <n v="4000"/>
    <n v="700"/>
    <n v="2"/>
    <x v="1"/>
  </r>
  <r>
    <s v="ID735"/>
    <d v="2023-02-18T00:00:00"/>
    <s v="Shirl M Carrballo"/>
    <x v="0"/>
    <x v="3"/>
    <x v="3"/>
    <x v="3"/>
    <x v="0"/>
    <n v="4"/>
    <x v="0"/>
    <n v="11000"/>
    <n v="10000"/>
    <n v="44000"/>
    <n v="40000"/>
    <n v="4000"/>
    <n v="2"/>
    <x v="1"/>
  </r>
  <r>
    <s v="ID736"/>
    <d v="2023-02-18T00:00:00"/>
    <s v="Armando H Searorn"/>
    <x v="1"/>
    <x v="2"/>
    <x v="2"/>
    <x v="12"/>
    <x v="1"/>
    <n v="2"/>
    <x v="1"/>
    <n v="8500"/>
    <n v="7600"/>
    <n v="17000"/>
    <n v="15200"/>
    <n v="1800"/>
    <n v="2"/>
    <x v="1"/>
  </r>
  <r>
    <s v="ID737"/>
    <d v="2023-02-18T00:00:00"/>
    <s v="Alexis D Bonrlli"/>
    <x v="1"/>
    <x v="1"/>
    <x v="1"/>
    <x v="5"/>
    <x v="0"/>
    <n v="2"/>
    <x v="0"/>
    <n v="6700"/>
    <n v="5000"/>
    <n v="13400"/>
    <n v="10000"/>
    <n v="3400"/>
    <n v="2"/>
    <x v="1"/>
  </r>
  <r>
    <s v="ID738"/>
    <d v="2023-02-18T00:00:00"/>
    <s v="Nicola S Belris"/>
    <x v="0"/>
    <x v="0"/>
    <x v="0"/>
    <x v="6"/>
    <x v="1"/>
    <n v="1"/>
    <x v="0"/>
    <n v="13200.000000000002"/>
    <n v="12000"/>
    <n v="13200.000000000002"/>
    <n v="12000"/>
    <n v="1200.0000000000018"/>
    <n v="2"/>
    <x v="1"/>
  </r>
  <r>
    <s v="ID739"/>
    <d v="2023-02-18T00:00:00"/>
    <s v="Lino M Lizrrraga"/>
    <x v="0"/>
    <x v="2"/>
    <x v="2"/>
    <x v="14"/>
    <x v="3"/>
    <n v="1"/>
    <x v="1"/>
    <n v="11000"/>
    <n v="10000"/>
    <n v="11000"/>
    <n v="10000"/>
    <n v="1000"/>
    <n v="2"/>
    <x v="1"/>
  </r>
  <r>
    <s v="ID740"/>
    <d v="2023-02-18T00:00:00"/>
    <s v="Darwin W Lemrine"/>
    <x v="1"/>
    <x v="1"/>
    <x v="1"/>
    <x v="15"/>
    <x v="2"/>
    <n v="1"/>
    <x v="0"/>
    <n v="44000"/>
    <n v="40000"/>
    <n v="44000"/>
    <n v="40000"/>
    <n v="4000"/>
    <n v="2"/>
    <x v="1"/>
  </r>
  <r>
    <s v="ID741"/>
    <d v="2023-02-18T00:00:00"/>
    <s v="Odell F Hayrard"/>
    <x v="1"/>
    <x v="0"/>
    <x v="0"/>
    <x v="11"/>
    <x v="2"/>
    <n v="2"/>
    <x v="0"/>
    <n v="7700"/>
    <n v="7000"/>
    <n v="15400"/>
    <n v="14000"/>
    <n v="1400"/>
    <n v="2"/>
    <x v="1"/>
  </r>
  <r>
    <s v="ID742"/>
    <d v="2023-02-19T00:00:00"/>
    <s v="Lala C Marruez"/>
    <x v="0"/>
    <x v="0"/>
    <x v="0"/>
    <x v="16"/>
    <x v="0"/>
    <n v="4"/>
    <x v="0"/>
    <n v="11000"/>
    <n v="10000"/>
    <n v="44000"/>
    <n v="40000"/>
    <n v="4000"/>
    <n v="2"/>
    <x v="1"/>
  </r>
  <r>
    <s v="ID743"/>
    <d v="2023-02-19T00:00:00"/>
    <s v="Dayna M Edmrndson"/>
    <x v="0"/>
    <x v="2"/>
    <x v="2"/>
    <x v="8"/>
    <x v="2"/>
    <n v="2"/>
    <x v="0"/>
    <n v="8500"/>
    <n v="7600"/>
    <n v="17000"/>
    <n v="15200"/>
    <n v="1800"/>
    <n v="2"/>
    <x v="1"/>
  </r>
  <r>
    <s v="ID744"/>
    <d v="2023-02-19T00:00:00"/>
    <s v="Arturo N Halrorsen"/>
    <x v="0"/>
    <x v="1"/>
    <x v="1"/>
    <x v="1"/>
    <x v="1"/>
    <n v="2"/>
    <x v="0"/>
    <n v="400"/>
    <n v="360"/>
    <n v="800"/>
    <n v="720"/>
    <n v="80"/>
    <n v="2"/>
    <x v="1"/>
  </r>
  <r>
    <s v="ID745"/>
    <d v="2023-02-19T00:00:00"/>
    <s v="Robin Z Sterart"/>
    <x v="0"/>
    <x v="0"/>
    <x v="0"/>
    <x v="7"/>
    <x v="0"/>
    <n v="1"/>
    <x v="0"/>
    <n v="13200.000000000002"/>
    <n v="12000"/>
    <n v="13200.000000000002"/>
    <n v="12000"/>
    <n v="1200.0000000000018"/>
    <n v="2"/>
    <x v="1"/>
  </r>
  <r>
    <s v="ID746"/>
    <d v="2023-02-19T00:00:00"/>
    <s v="Efrain L Wasr"/>
    <x v="0"/>
    <x v="3"/>
    <x v="3"/>
    <x v="17"/>
    <x v="0"/>
    <n v="3"/>
    <x v="0"/>
    <n v="13200.000000000002"/>
    <n v="12000"/>
    <n v="39600.000000000007"/>
    <n v="36000"/>
    <n v="3600.0000000000073"/>
    <n v="2"/>
    <x v="1"/>
  </r>
  <r>
    <s v="ID747"/>
    <d v="2023-02-19T00:00:00"/>
    <s v="Claretta D Winrert"/>
    <x v="0"/>
    <x v="1"/>
    <x v="1"/>
    <x v="2"/>
    <x v="0"/>
    <n v="2"/>
    <x v="0"/>
    <n v="6700"/>
    <n v="5001"/>
    <n v="13400"/>
    <n v="10002"/>
    <n v="3398"/>
    <n v="2"/>
    <x v="1"/>
  </r>
  <r>
    <s v="ID748"/>
    <d v="2023-02-19T00:00:00"/>
    <s v="Thurman T Cacrres"/>
    <x v="0"/>
    <x v="1"/>
    <x v="1"/>
    <x v="4"/>
    <x v="0"/>
    <n v="2"/>
    <x v="0"/>
    <n v="44000"/>
    <n v="40000"/>
    <n v="88000"/>
    <n v="80000"/>
    <n v="8000"/>
    <n v="2"/>
    <x v="1"/>
  </r>
  <r>
    <s v="ID749"/>
    <d v="2023-02-19T00:00:00"/>
    <s v="Fredericka J Varrey"/>
    <x v="0"/>
    <x v="3"/>
    <x v="3"/>
    <x v="18"/>
    <x v="2"/>
    <n v="1"/>
    <x v="0"/>
    <n v="8500"/>
    <n v="7600"/>
    <n v="8500"/>
    <n v="7600"/>
    <n v="900"/>
    <n v="2"/>
    <x v="1"/>
  </r>
  <r>
    <s v="ID750"/>
    <d v="2023-02-19T00:00:00"/>
    <s v="Erik W Sterfen"/>
    <x v="1"/>
    <x v="2"/>
    <x v="2"/>
    <x v="3"/>
    <x v="0"/>
    <n v="1"/>
    <x v="0"/>
    <n v="22000"/>
    <n v="20000"/>
    <n v="22000"/>
    <n v="20000"/>
    <n v="2000"/>
    <n v="2"/>
    <x v="1"/>
  </r>
  <r>
    <s v="ID751"/>
    <d v="2023-02-19T00:00:00"/>
    <s v="Alane Y Higr"/>
    <x v="1"/>
    <x v="1"/>
    <x v="1"/>
    <x v="16"/>
    <x v="0"/>
    <n v="4"/>
    <x v="0"/>
    <n v="11000"/>
    <n v="10000"/>
    <n v="44000"/>
    <n v="40000"/>
    <n v="4000"/>
    <n v="2"/>
    <x v="1"/>
  </r>
  <r>
    <s v="ID752"/>
    <d v="2023-02-19T00:00:00"/>
    <s v="Abe X Parr"/>
    <x v="0"/>
    <x v="1"/>
    <x v="1"/>
    <x v="16"/>
    <x v="0"/>
    <n v="1"/>
    <x v="0"/>
    <n v="8500"/>
    <n v="7600"/>
    <n v="8500"/>
    <n v="7600"/>
    <n v="900"/>
    <n v="2"/>
    <x v="1"/>
  </r>
  <r>
    <s v="ID753"/>
    <d v="2023-02-19T00:00:00"/>
    <s v="Luigi G Lemro"/>
    <x v="0"/>
    <x v="1"/>
    <x v="1"/>
    <x v="1"/>
    <x v="1"/>
    <n v="1"/>
    <x v="0"/>
    <n v="6700"/>
    <n v="5000"/>
    <n v="6700"/>
    <n v="5000"/>
    <n v="1700"/>
    <n v="2"/>
    <x v="1"/>
  </r>
  <r>
    <s v="ID754"/>
    <d v="2023-02-19T00:00:00"/>
    <s v="Rachelle M Burrhead"/>
    <x v="0"/>
    <x v="2"/>
    <x v="2"/>
    <x v="4"/>
    <x v="0"/>
    <n v="1"/>
    <x v="0"/>
    <n v="1600"/>
    <n v="1590"/>
    <n v="1600"/>
    <n v="1590"/>
    <n v="10"/>
    <n v="2"/>
    <x v="1"/>
  </r>
  <r>
    <s v="ID755"/>
    <d v="2023-02-19T00:00:00"/>
    <s v="Armando H Searorn"/>
    <x v="0"/>
    <x v="3"/>
    <x v="3"/>
    <x v="13"/>
    <x v="0"/>
    <n v="2"/>
    <x v="0"/>
    <n v="100"/>
    <n v="90"/>
    <n v="200"/>
    <n v="180"/>
    <n v="20"/>
    <n v="2"/>
    <x v="1"/>
  </r>
  <r>
    <s v="ID756"/>
    <d v="2023-02-19T00:00:00"/>
    <s v="Dawne Y Garrner"/>
    <x v="0"/>
    <x v="0"/>
    <x v="0"/>
    <x v="5"/>
    <x v="0"/>
    <n v="2"/>
    <x v="0"/>
    <n v="9950"/>
    <n v="9000"/>
    <n v="19900"/>
    <n v="18000"/>
    <n v="1900"/>
    <n v="2"/>
    <x v="1"/>
  </r>
  <r>
    <s v="ID757"/>
    <d v="2023-02-20T00:00:00"/>
    <s v="Derick A Macry"/>
    <x v="0"/>
    <x v="3"/>
    <x v="3"/>
    <x v="0"/>
    <x v="0"/>
    <n v="100"/>
    <x v="0"/>
    <n v="13200.000000000002"/>
    <n v="12000"/>
    <n v="1320000.0000000002"/>
    <n v="1200000"/>
    <n v="120000.00000000023"/>
    <n v="2"/>
    <x v="1"/>
  </r>
  <r>
    <s v="ID758"/>
    <d v="2023-02-20T00:00:00"/>
    <s v="Bobbie S Minrr"/>
    <x v="0"/>
    <x v="3"/>
    <x v="3"/>
    <x v="10"/>
    <x v="0"/>
    <n v="3"/>
    <x v="0"/>
    <n v="13200.000000000002"/>
    <n v="12000"/>
    <n v="39600.000000000007"/>
    <n v="36000"/>
    <n v="3600.0000000000073"/>
    <n v="2"/>
    <x v="1"/>
  </r>
  <r>
    <s v="ID759"/>
    <d v="2023-02-20T00:00:00"/>
    <s v="Tiny Z Olireri"/>
    <x v="0"/>
    <x v="2"/>
    <x v="2"/>
    <x v="9"/>
    <x v="1"/>
    <n v="2"/>
    <x v="0"/>
    <n v="100"/>
    <n v="90"/>
    <n v="200"/>
    <n v="180"/>
    <n v="20"/>
    <n v="2"/>
    <x v="1"/>
  </r>
  <r>
    <s v="ID760"/>
    <d v="2023-02-20T00:00:00"/>
    <s v="Shasta P Depry"/>
    <x v="0"/>
    <x v="0"/>
    <x v="0"/>
    <x v="12"/>
    <x v="1"/>
    <n v="2"/>
    <x v="0"/>
    <n v="9950"/>
    <n v="9000"/>
    <n v="19900"/>
    <n v="18000"/>
    <n v="1900"/>
    <n v="2"/>
    <x v="1"/>
  </r>
  <r>
    <s v="ID761"/>
    <d v="2023-02-20T00:00:00"/>
    <s v="Edra M Gutrrie"/>
    <x v="0"/>
    <x v="0"/>
    <x v="0"/>
    <x v="13"/>
    <x v="0"/>
    <n v="2"/>
    <x v="0"/>
    <n v="22000"/>
    <n v="20000"/>
    <n v="44000"/>
    <n v="40000"/>
    <n v="4000"/>
    <n v="2"/>
    <x v="1"/>
  </r>
  <r>
    <s v="ID762"/>
    <d v="2023-02-20T00:00:00"/>
    <s v="Cecily D Hourer"/>
    <x v="0"/>
    <x v="2"/>
    <x v="2"/>
    <x v="6"/>
    <x v="1"/>
    <n v="1"/>
    <x v="0"/>
    <n v="6700"/>
    <n v="5002"/>
    <n v="6700"/>
    <n v="5002"/>
    <n v="1698"/>
    <n v="2"/>
    <x v="1"/>
  </r>
  <r>
    <s v="ID763"/>
    <d v="2023-02-20T00:00:00"/>
    <s v="Allen L Vacron"/>
    <x v="0"/>
    <x v="1"/>
    <x v="1"/>
    <x v="8"/>
    <x v="2"/>
    <n v="2"/>
    <x v="1"/>
    <n v="7700"/>
    <n v="7000"/>
    <n v="15400"/>
    <n v="14000"/>
    <n v="1400"/>
    <n v="2"/>
    <x v="1"/>
  </r>
  <r>
    <s v="ID764"/>
    <d v="2023-02-20T00:00:00"/>
    <s v="Aundrea W Lunrberg"/>
    <x v="1"/>
    <x v="0"/>
    <x v="0"/>
    <x v="15"/>
    <x v="2"/>
    <n v="2"/>
    <x v="1"/>
    <n v="8500"/>
    <n v="7600"/>
    <n v="17000"/>
    <n v="15200"/>
    <n v="1800"/>
    <n v="2"/>
    <x v="1"/>
  </r>
  <r>
    <s v="ID765"/>
    <d v="2023-02-20T00:00:00"/>
    <s v="Ching D Appregate"/>
    <x v="0"/>
    <x v="3"/>
    <x v="3"/>
    <x v="7"/>
    <x v="0"/>
    <n v="2"/>
    <x v="0"/>
    <n v="13000"/>
    <n v="12000"/>
    <n v="26000"/>
    <n v="24000"/>
    <n v="2000"/>
    <n v="2"/>
    <x v="1"/>
  </r>
  <r>
    <s v="ID766"/>
    <d v="2023-02-20T00:00:00"/>
    <s v="Garland Q Artrrburn"/>
    <x v="0"/>
    <x v="1"/>
    <x v="1"/>
    <x v="0"/>
    <x v="0"/>
    <n v="1"/>
    <x v="0"/>
    <n v="13200.000000000002"/>
    <n v="12000"/>
    <n v="13200.000000000002"/>
    <n v="12000"/>
    <n v="1200.0000000000018"/>
    <n v="2"/>
    <x v="1"/>
  </r>
  <r>
    <s v="ID767"/>
    <d v="2023-02-20T00:00:00"/>
    <s v="Mignon Q Dilrs"/>
    <x v="0"/>
    <x v="1"/>
    <x v="1"/>
    <x v="0"/>
    <x v="0"/>
    <n v="2"/>
    <x v="0"/>
    <n v="8500"/>
    <n v="7600"/>
    <n v="17000"/>
    <n v="15200"/>
    <n v="1800"/>
    <n v="2"/>
    <x v="1"/>
  </r>
  <r>
    <s v="ID768"/>
    <d v="2023-02-20T00:00:00"/>
    <s v="Isaiah G Parrish"/>
    <x v="0"/>
    <x v="0"/>
    <x v="0"/>
    <x v="9"/>
    <x v="1"/>
    <n v="2"/>
    <x v="0"/>
    <n v="6700"/>
    <n v="5001"/>
    <n v="13400"/>
    <n v="10002"/>
    <n v="3398"/>
    <n v="2"/>
    <x v="1"/>
  </r>
  <r>
    <s v="ID769"/>
    <d v="2023-02-20T00:00:00"/>
    <s v="Miguel P Karr"/>
    <x v="0"/>
    <x v="3"/>
    <x v="3"/>
    <x v="0"/>
    <x v="0"/>
    <n v="1"/>
    <x v="0"/>
    <n v="50"/>
    <n v="45"/>
    <n v="50"/>
    <n v="45"/>
    <n v="5"/>
    <n v="2"/>
    <x v="1"/>
  </r>
  <r>
    <s v="ID770"/>
    <d v="2023-02-20T00:00:00"/>
    <s v="Efrain L Wasr"/>
    <x v="0"/>
    <x v="0"/>
    <x v="0"/>
    <x v="11"/>
    <x v="2"/>
    <n v="1"/>
    <x v="0"/>
    <n v="1600"/>
    <n v="1590"/>
    <n v="1600"/>
    <n v="1590"/>
    <n v="10"/>
    <n v="2"/>
    <x v="1"/>
  </r>
  <r>
    <s v="ID771"/>
    <d v="2023-02-20T00:00:00"/>
    <s v="Newton L Crorartie"/>
    <x v="0"/>
    <x v="0"/>
    <x v="0"/>
    <x v="2"/>
    <x v="0"/>
    <n v="2"/>
    <x v="0"/>
    <n v="7700"/>
    <n v="7000"/>
    <n v="15400"/>
    <n v="14000"/>
    <n v="1400"/>
    <n v="2"/>
    <x v="1"/>
  </r>
  <r>
    <s v="ID772"/>
    <d v="2023-02-21T00:00:00"/>
    <s v="Eda O Brare"/>
    <x v="0"/>
    <x v="0"/>
    <x v="0"/>
    <x v="5"/>
    <x v="0"/>
    <n v="100"/>
    <x v="0"/>
    <n v="9950"/>
    <n v="9000"/>
    <n v="995000"/>
    <n v="900000"/>
    <n v="95000"/>
    <n v="2"/>
    <x v="1"/>
  </r>
  <r>
    <s v="ID773"/>
    <d v="2023-02-21T00:00:00"/>
    <s v="Gidget X Lorrng"/>
    <x v="0"/>
    <x v="0"/>
    <x v="0"/>
    <x v="1"/>
    <x v="1"/>
    <n v="2"/>
    <x v="0"/>
    <n v="22000"/>
    <n v="20000"/>
    <n v="44000"/>
    <n v="40000"/>
    <n v="4000"/>
    <n v="2"/>
    <x v="1"/>
  </r>
  <r>
    <s v="ID774"/>
    <d v="2023-02-21T00:00:00"/>
    <s v="Kerri Y Carr"/>
    <x v="0"/>
    <x v="3"/>
    <x v="3"/>
    <x v="14"/>
    <x v="3"/>
    <n v="1"/>
    <x v="0"/>
    <n v="1600"/>
    <n v="1590"/>
    <n v="1600"/>
    <n v="1590"/>
    <n v="10"/>
    <n v="2"/>
    <x v="1"/>
  </r>
  <r>
    <s v="ID775"/>
    <d v="2023-02-21T00:00:00"/>
    <s v="Jorge R Cogrlan"/>
    <x v="0"/>
    <x v="0"/>
    <x v="0"/>
    <x v="17"/>
    <x v="0"/>
    <n v="2"/>
    <x v="0"/>
    <n v="7700"/>
    <n v="7000"/>
    <n v="15400"/>
    <n v="14000"/>
    <n v="1400"/>
    <n v="2"/>
    <x v="1"/>
  </r>
  <r>
    <s v="ID776"/>
    <d v="2023-02-21T00:00:00"/>
    <s v="Harland S Renrhaw"/>
    <x v="0"/>
    <x v="1"/>
    <x v="1"/>
    <x v="11"/>
    <x v="2"/>
    <n v="2"/>
    <x v="0"/>
    <n v="7700"/>
    <n v="7000"/>
    <n v="15400"/>
    <n v="14000"/>
    <n v="1400"/>
    <n v="2"/>
    <x v="1"/>
  </r>
  <r>
    <s v="ID777"/>
    <d v="2023-02-21T00:00:00"/>
    <s v="Horacio S Salrzar"/>
    <x v="0"/>
    <x v="3"/>
    <x v="3"/>
    <x v="4"/>
    <x v="0"/>
    <n v="1"/>
    <x v="0"/>
    <n v="6700"/>
    <n v="5000"/>
    <n v="6700"/>
    <n v="5000"/>
    <n v="1700"/>
    <n v="2"/>
    <x v="1"/>
  </r>
  <r>
    <s v="ID778"/>
    <d v="2023-02-21T00:00:00"/>
    <s v="Yung G Boorer"/>
    <x v="0"/>
    <x v="2"/>
    <x v="2"/>
    <x v="10"/>
    <x v="0"/>
    <n v="10"/>
    <x v="0"/>
    <n v="22000"/>
    <n v="20000"/>
    <n v="220000"/>
    <n v="200000"/>
    <n v="20000"/>
    <n v="2"/>
    <x v="1"/>
  </r>
  <r>
    <s v="ID779"/>
    <d v="2023-02-21T00:00:00"/>
    <s v="Son D Ricretts"/>
    <x v="0"/>
    <x v="1"/>
    <x v="1"/>
    <x v="3"/>
    <x v="0"/>
    <n v="3"/>
    <x v="0"/>
    <n v="13200.000000000002"/>
    <n v="12000"/>
    <n v="39600.000000000007"/>
    <n v="36000"/>
    <n v="3600.0000000000073"/>
    <n v="2"/>
    <x v="1"/>
  </r>
  <r>
    <s v="ID780"/>
    <d v="2023-02-21T00:00:00"/>
    <s v="Warren L Manron"/>
    <x v="0"/>
    <x v="0"/>
    <x v="0"/>
    <x v="12"/>
    <x v="1"/>
    <n v="2"/>
    <x v="0"/>
    <n v="6700"/>
    <n v="5000"/>
    <n v="13400"/>
    <n v="10000"/>
    <n v="3400"/>
    <n v="2"/>
    <x v="1"/>
  </r>
  <r>
    <s v="ID781"/>
    <d v="2023-02-21T00:00:00"/>
    <s v="Carmelina R Gorrell"/>
    <x v="0"/>
    <x v="2"/>
    <x v="2"/>
    <x v="5"/>
    <x v="0"/>
    <n v="2"/>
    <x v="0"/>
    <n v="44000"/>
    <n v="40000"/>
    <n v="88000"/>
    <n v="80000"/>
    <n v="8000"/>
    <n v="2"/>
    <x v="1"/>
  </r>
  <r>
    <s v="ID782"/>
    <d v="2023-02-21T00:00:00"/>
    <s v="Casey D Krirr"/>
    <x v="0"/>
    <x v="2"/>
    <x v="2"/>
    <x v="5"/>
    <x v="0"/>
    <n v="3"/>
    <x v="0"/>
    <n v="13200.000000000002"/>
    <n v="12000"/>
    <n v="39600.000000000007"/>
    <n v="36000"/>
    <n v="3600.0000000000073"/>
    <n v="2"/>
    <x v="1"/>
  </r>
  <r>
    <s v="ID783"/>
    <d v="2023-02-21T00:00:00"/>
    <s v="Scott D Torrey"/>
    <x v="0"/>
    <x v="1"/>
    <x v="1"/>
    <x v="7"/>
    <x v="0"/>
    <n v="2"/>
    <x v="0"/>
    <n v="6700"/>
    <n v="5002"/>
    <n v="13400"/>
    <n v="10004"/>
    <n v="3396"/>
    <n v="2"/>
    <x v="1"/>
  </r>
  <r>
    <s v="ID784"/>
    <d v="2023-02-21T00:00:00"/>
    <s v="Raye T Wilrmon"/>
    <x v="0"/>
    <x v="0"/>
    <x v="0"/>
    <x v="5"/>
    <x v="0"/>
    <n v="2"/>
    <x v="0"/>
    <n v="600"/>
    <n v="450"/>
    <n v="1200"/>
    <n v="900"/>
    <n v="300"/>
    <n v="2"/>
    <x v="1"/>
  </r>
  <r>
    <s v="ID785"/>
    <d v="2023-02-21T00:00:00"/>
    <s v="Edra M Gutrrie"/>
    <x v="0"/>
    <x v="1"/>
    <x v="1"/>
    <x v="16"/>
    <x v="0"/>
    <n v="1"/>
    <x v="0"/>
    <n v="50"/>
    <n v="45"/>
    <n v="50"/>
    <n v="45"/>
    <n v="5"/>
    <n v="2"/>
    <x v="1"/>
  </r>
  <r>
    <s v="ID786"/>
    <d v="2023-02-21T00:00:00"/>
    <s v="Doria Z Crorse"/>
    <x v="0"/>
    <x v="0"/>
    <x v="0"/>
    <x v="6"/>
    <x v="1"/>
    <n v="1"/>
    <x v="0"/>
    <n v="11000"/>
    <n v="10000"/>
    <n v="11000"/>
    <n v="10000"/>
    <n v="1000"/>
    <n v="2"/>
    <x v="1"/>
  </r>
  <r>
    <s v="ID787"/>
    <d v="2023-02-22T00:00:00"/>
    <s v="Willis D Weirsman"/>
    <x v="0"/>
    <x v="3"/>
    <x v="3"/>
    <x v="2"/>
    <x v="0"/>
    <n v="2"/>
    <x v="0"/>
    <n v="7700"/>
    <n v="7000"/>
    <n v="15400"/>
    <n v="14000"/>
    <n v="1400"/>
    <n v="2"/>
    <x v="1"/>
  </r>
  <r>
    <s v="ID788"/>
    <d v="2023-02-22T00:00:00"/>
    <s v="Hettie S Laurer"/>
    <x v="0"/>
    <x v="1"/>
    <x v="1"/>
    <x v="9"/>
    <x v="1"/>
    <n v="2"/>
    <x v="0"/>
    <n v="7700"/>
    <n v="7000"/>
    <n v="15400"/>
    <n v="14000"/>
    <n v="1400"/>
    <n v="2"/>
    <x v="1"/>
  </r>
  <r>
    <s v="ID789"/>
    <d v="2023-02-22T00:00:00"/>
    <s v="Young W Funrs"/>
    <x v="0"/>
    <x v="0"/>
    <x v="0"/>
    <x v="18"/>
    <x v="2"/>
    <n v="1"/>
    <x v="0"/>
    <n v="50"/>
    <n v="45"/>
    <n v="50"/>
    <n v="45"/>
    <n v="5"/>
    <n v="2"/>
    <x v="1"/>
  </r>
  <r>
    <s v="ID790"/>
    <d v="2023-02-22T00:00:00"/>
    <s v="Myles G Strrm"/>
    <x v="0"/>
    <x v="0"/>
    <x v="0"/>
    <x v="13"/>
    <x v="0"/>
    <n v="1"/>
    <x v="0"/>
    <n v="11000"/>
    <n v="10000"/>
    <n v="11000"/>
    <n v="10000"/>
    <n v="1000"/>
    <n v="2"/>
    <x v="1"/>
  </r>
  <r>
    <s v="ID791"/>
    <d v="2023-02-22T00:00:00"/>
    <s v="Leroy H Styron"/>
    <x v="0"/>
    <x v="1"/>
    <x v="1"/>
    <x v="16"/>
    <x v="0"/>
    <n v="3"/>
    <x v="0"/>
    <n v="22000"/>
    <n v="20000"/>
    <n v="66000"/>
    <n v="60000"/>
    <n v="6000"/>
    <n v="2"/>
    <x v="1"/>
  </r>
  <r>
    <s v="ID792"/>
    <d v="2023-02-22T00:00:00"/>
    <s v="Adelle E Brurner"/>
    <x v="0"/>
    <x v="0"/>
    <x v="0"/>
    <x v="8"/>
    <x v="2"/>
    <n v="2"/>
    <x v="0"/>
    <n v="6700"/>
    <n v="5001"/>
    <n v="13400"/>
    <n v="10002"/>
    <n v="3398"/>
    <n v="2"/>
    <x v="1"/>
  </r>
  <r>
    <s v="ID793"/>
    <d v="2023-02-22T00:00:00"/>
    <s v="Emiko Z Lolrey"/>
    <x v="0"/>
    <x v="3"/>
    <x v="3"/>
    <x v="1"/>
    <x v="1"/>
    <n v="10"/>
    <x v="0"/>
    <n v="9950"/>
    <n v="9000"/>
    <n v="99500"/>
    <n v="90000"/>
    <n v="9500"/>
    <n v="2"/>
    <x v="1"/>
  </r>
  <r>
    <s v="ID794"/>
    <d v="2023-02-22T00:00:00"/>
    <s v="Dorothea J Canrerbury"/>
    <x v="0"/>
    <x v="1"/>
    <x v="1"/>
    <x v="7"/>
    <x v="0"/>
    <n v="2"/>
    <x v="0"/>
    <n v="22000"/>
    <n v="20000"/>
    <n v="44000"/>
    <n v="40000"/>
    <n v="4000"/>
    <n v="2"/>
    <x v="1"/>
  </r>
  <r>
    <s v="ID795"/>
    <d v="2023-02-22T00:00:00"/>
    <s v="Celestine H Aldrrson"/>
    <x v="0"/>
    <x v="1"/>
    <x v="1"/>
    <x v="17"/>
    <x v="0"/>
    <n v="1"/>
    <x v="0"/>
    <n v="6700"/>
    <n v="5001"/>
    <n v="6700"/>
    <n v="5001"/>
    <n v="1699"/>
    <n v="2"/>
    <x v="1"/>
  </r>
  <r>
    <s v="ID796"/>
    <d v="2023-02-22T00:00:00"/>
    <s v="Dee I Orsrni"/>
    <x v="0"/>
    <x v="3"/>
    <x v="3"/>
    <x v="2"/>
    <x v="0"/>
    <n v="2"/>
    <x v="1"/>
    <n v="7700"/>
    <n v="7000"/>
    <n v="15400"/>
    <n v="14000"/>
    <n v="1400"/>
    <n v="2"/>
    <x v="1"/>
  </r>
  <r>
    <s v="ID797"/>
    <d v="2023-02-22T00:00:00"/>
    <s v="Scott K Ricro"/>
    <x v="0"/>
    <x v="3"/>
    <x v="3"/>
    <x v="2"/>
    <x v="0"/>
    <n v="2"/>
    <x v="0"/>
    <n v="22000"/>
    <n v="20000"/>
    <n v="44000"/>
    <n v="40000"/>
    <n v="4000"/>
    <n v="2"/>
    <x v="1"/>
  </r>
  <r>
    <s v="ID798"/>
    <d v="2023-02-22T00:00:00"/>
    <s v="Shirl M Carrballo"/>
    <x v="1"/>
    <x v="0"/>
    <x v="0"/>
    <x v="12"/>
    <x v="1"/>
    <n v="1"/>
    <x v="0"/>
    <n v="22000"/>
    <n v="20000"/>
    <n v="22000"/>
    <n v="20000"/>
    <n v="2000"/>
    <n v="2"/>
    <x v="1"/>
  </r>
  <r>
    <s v="ID799"/>
    <d v="2023-02-22T00:00:00"/>
    <s v="Christi H Amarer"/>
    <x v="0"/>
    <x v="1"/>
    <x v="1"/>
    <x v="2"/>
    <x v="0"/>
    <n v="2"/>
    <x v="0"/>
    <n v="170"/>
    <n v="150"/>
    <n v="340"/>
    <n v="300"/>
    <n v="40"/>
    <n v="2"/>
    <x v="1"/>
  </r>
  <r>
    <s v="ID800"/>
    <d v="2023-02-22T00:00:00"/>
    <s v="Harland S Renrhaw"/>
    <x v="0"/>
    <x v="1"/>
    <x v="1"/>
    <x v="0"/>
    <x v="0"/>
    <n v="2"/>
    <x v="0"/>
    <n v="600"/>
    <n v="450"/>
    <n v="1200"/>
    <n v="900"/>
    <n v="300"/>
    <n v="2"/>
    <x v="1"/>
  </r>
  <r>
    <s v="ID801"/>
    <d v="2023-02-22T00:00:00"/>
    <s v="-"/>
    <x v="0"/>
    <x v="0"/>
    <x v="0"/>
    <x v="10"/>
    <x v="0"/>
    <n v="1"/>
    <x v="0"/>
    <n v="7700.0000000000009"/>
    <n v="7000"/>
    <n v="7700.0000000000009"/>
    <n v="7000"/>
    <n v="700.00000000000091"/>
    <n v="2"/>
    <x v="1"/>
  </r>
  <r>
    <s v="ID802"/>
    <d v="2023-02-23T00:00:00"/>
    <s v="Mariam F Pinreiro"/>
    <x v="0"/>
    <x v="0"/>
    <x v="0"/>
    <x v="6"/>
    <x v="1"/>
    <n v="4"/>
    <x v="0"/>
    <n v="11000"/>
    <n v="10000"/>
    <n v="44000"/>
    <n v="40000"/>
    <n v="4000"/>
    <n v="2"/>
    <x v="1"/>
  </r>
  <r>
    <s v="ID803"/>
    <d v="2023-02-23T00:00:00"/>
    <s v="Toi F Starlard"/>
    <x v="0"/>
    <x v="1"/>
    <x v="1"/>
    <x v="14"/>
    <x v="3"/>
    <n v="3"/>
    <x v="0"/>
    <n v="22000"/>
    <n v="20000"/>
    <n v="66000"/>
    <n v="60000"/>
    <n v="6000"/>
    <n v="2"/>
    <x v="1"/>
  </r>
  <r>
    <s v="ID804"/>
    <d v="2023-02-23T00:00:00"/>
    <s v="Neomi P Pitrhford"/>
    <x v="0"/>
    <x v="1"/>
    <x v="1"/>
    <x v="15"/>
    <x v="2"/>
    <n v="2"/>
    <x v="0"/>
    <n v="600"/>
    <n v="450"/>
    <n v="1200"/>
    <n v="900"/>
    <n v="300"/>
    <n v="2"/>
    <x v="1"/>
  </r>
  <r>
    <s v="ID805"/>
    <d v="2023-02-23T00:00:00"/>
    <s v="Herlinda U Negron"/>
    <x v="0"/>
    <x v="0"/>
    <x v="0"/>
    <x v="11"/>
    <x v="2"/>
    <n v="1"/>
    <x v="0"/>
    <n v="7700.0000000000009"/>
    <n v="7000"/>
    <n v="7700.0000000000009"/>
    <n v="7000"/>
    <n v="700.00000000000091"/>
    <n v="2"/>
    <x v="1"/>
  </r>
  <r>
    <s v="ID806"/>
    <d v="2023-02-23T00:00:00"/>
    <s v="Maryln H Sprrngfield"/>
    <x v="0"/>
    <x v="2"/>
    <x v="2"/>
    <x v="0"/>
    <x v="0"/>
    <n v="1"/>
    <x v="0"/>
    <n v="44000"/>
    <n v="40000"/>
    <n v="44000"/>
    <n v="40000"/>
    <n v="4000"/>
    <n v="2"/>
    <x v="1"/>
  </r>
  <r>
    <s v="ID807"/>
    <d v="2023-02-23T00:00:00"/>
    <s v="Janessa M Drernen"/>
    <x v="0"/>
    <x v="1"/>
    <x v="1"/>
    <x v="10"/>
    <x v="0"/>
    <n v="2"/>
    <x v="0"/>
    <n v="6700"/>
    <n v="5002"/>
    <n v="13400"/>
    <n v="10004"/>
    <n v="3396"/>
    <n v="2"/>
    <x v="1"/>
  </r>
  <r>
    <s v="ID808"/>
    <d v="2023-02-23T00:00:00"/>
    <s v="Dian I Pearhey"/>
    <x v="0"/>
    <x v="0"/>
    <x v="0"/>
    <x v="9"/>
    <x v="1"/>
    <n v="10"/>
    <x v="0"/>
    <n v="7700.0000000000009"/>
    <n v="7000"/>
    <n v="77000.000000000015"/>
    <n v="70000"/>
    <n v="7000.0000000000146"/>
    <n v="2"/>
    <x v="1"/>
  </r>
  <r>
    <s v="ID809"/>
    <d v="2023-02-23T00:00:00"/>
    <s v="Zenia D Owirgs"/>
    <x v="0"/>
    <x v="2"/>
    <x v="2"/>
    <x v="12"/>
    <x v="1"/>
    <n v="2"/>
    <x v="0"/>
    <n v="7700"/>
    <n v="7000"/>
    <n v="15400"/>
    <n v="14000"/>
    <n v="1400"/>
    <n v="2"/>
    <x v="1"/>
  </r>
  <r>
    <s v="ID810"/>
    <d v="2023-02-23T00:00:00"/>
    <s v="Tammi S Garret"/>
    <x v="0"/>
    <x v="1"/>
    <x v="1"/>
    <x v="13"/>
    <x v="0"/>
    <n v="1"/>
    <x v="0"/>
    <n v="6700"/>
    <n v="5002"/>
    <n v="6700"/>
    <n v="5002"/>
    <n v="1698"/>
    <n v="2"/>
    <x v="1"/>
  </r>
  <r>
    <s v="ID811"/>
    <d v="2023-02-23T00:00:00"/>
    <s v="Angeline I Fetr"/>
    <x v="0"/>
    <x v="0"/>
    <x v="0"/>
    <x v="6"/>
    <x v="1"/>
    <n v="10"/>
    <x v="0"/>
    <n v="22000"/>
    <n v="20000"/>
    <n v="220000"/>
    <n v="200000"/>
    <n v="20000"/>
    <n v="2"/>
    <x v="1"/>
  </r>
  <r>
    <s v="ID812"/>
    <d v="2023-02-23T00:00:00"/>
    <s v="Rosemarie K Felrows"/>
    <x v="0"/>
    <x v="0"/>
    <x v="0"/>
    <x v="6"/>
    <x v="1"/>
    <n v="2"/>
    <x v="0"/>
    <n v="7700"/>
    <n v="7000"/>
    <n v="15400"/>
    <n v="14000"/>
    <n v="1400"/>
    <n v="2"/>
    <x v="1"/>
  </r>
  <r>
    <s v="ID813"/>
    <d v="2023-02-23T00:00:00"/>
    <s v="Robin Z Sterart"/>
    <x v="0"/>
    <x v="1"/>
    <x v="1"/>
    <x v="17"/>
    <x v="0"/>
    <n v="1"/>
    <x v="1"/>
    <n v="10000"/>
    <n v="9000"/>
    <n v="10000"/>
    <n v="9000"/>
    <n v="1000"/>
    <n v="2"/>
    <x v="1"/>
  </r>
  <r>
    <s v="ID814"/>
    <d v="2023-02-23T00:00:00"/>
    <s v="Liberty A Shrryer"/>
    <x v="0"/>
    <x v="1"/>
    <x v="1"/>
    <x v="6"/>
    <x v="1"/>
    <n v="1"/>
    <x v="0"/>
    <n v="25"/>
    <n v="20"/>
    <n v="25"/>
    <n v="20"/>
    <n v="5"/>
    <n v="2"/>
    <x v="1"/>
  </r>
  <r>
    <s v="ID815"/>
    <d v="2023-02-23T00:00:00"/>
    <s v="Leroy H Styron"/>
    <x v="1"/>
    <x v="2"/>
    <x v="2"/>
    <x v="5"/>
    <x v="0"/>
    <n v="2"/>
    <x v="0"/>
    <n v="170"/>
    <n v="150"/>
    <n v="340"/>
    <n v="300"/>
    <n v="40"/>
    <n v="2"/>
    <x v="1"/>
  </r>
  <r>
    <s v="ID816"/>
    <d v="2023-02-23T00:00:00"/>
    <s v="Audrea K Paprneau"/>
    <x v="0"/>
    <x v="0"/>
    <x v="0"/>
    <x v="1"/>
    <x v="1"/>
    <n v="2"/>
    <x v="0"/>
    <n v="9950"/>
    <n v="9000"/>
    <n v="19900"/>
    <n v="18000"/>
    <n v="1900"/>
    <n v="2"/>
    <x v="1"/>
  </r>
  <r>
    <s v="ID817"/>
    <d v="2023-02-24T00:00:00"/>
    <s v="Malcom L Meirter"/>
    <x v="1"/>
    <x v="3"/>
    <x v="3"/>
    <x v="4"/>
    <x v="0"/>
    <n v="1"/>
    <x v="0"/>
    <n v="13200.000000000002"/>
    <n v="12000"/>
    <n v="13200.000000000002"/>
    <n v="12000"/>
    <n v="1200.0000000000018"/>
    <n v="2"/>
    <x v="1"/>
  </r>
  <r>
    <s v="ID818"/>
    <d v="2023-02-24T00:00:00"/>
    <s v="Tristan L Cocrrell"/>
    <x v="1"/>
    <x v="2"/>
    <x v="2"/>
    <x v="18"/>
    <x v="2"/>
    <n v="1"/>
    <x v="0"/>
    <n v="44000"/>
    <n v="40000"/>
    <n v="44000"/>
    <n v="40000"/>
    <n v="4000"/>
    <n v="2"/>
    <x v="1"/>
  </r>
  <r>
    <s v="ID819"/>
    <d v="2023-02-24T00:00:00"/>
    <s v="Ivan A Grorer"/>
    <x v="0"/>
    <x v="1"/>
    <x v="1"/>
    <x v="3"/>
    <x v="0"/>
    <n v="2"/>
    <x v="0"/>
    <n v="170"/>
    <n v="150"/>
    <n v="340"/>
    <n v="300"/>
    <n v="40"/>
    <n v="2"/>
    <x v="1"/>
  </r>
  <r>
    <s v="ID820"/>
    <d v="2023-02-24T00:00:00"/>
    <s v="Debbie C Liprey"/>
    <x v="0"/>
    <x v="0"/>
    <x v="0"/>
    <x v="16"/>
    <x v="0"/>
    <n v="2"/>
    <x v="0"/>
    <n v="9950"/>
    <n v="9000"/>
    <n v="19900"/>
    <n v="18000"/>
    <n v="1900"/>
    <n v="2"/>
    <x v="1"/>
  </r>
  <r>
    <s v="ID821"/>
    <d v="2023-02-24T00:00:00"/>
    <s v="Elenora S Whirehill"/>
    <x v="0"/>
    <x v="3"/>
    <x v="3"/>
    <x v="5"/>
    <x v="0"/>
    <n v="2"/>
    <x v="0"/>
    <n v="19800"/>
    <n v="18000"/>
    <n v="39600"/>
    <n v="36000"/>
    <n v="3600"/>
    <n v="2"/>
    <x v="1"/>
  </r>
  <r>
    <s v="ID822"/>
    <d v="2023-02-24T00:00:00"/>
    <s v="Ewa B Starles"/>
    <x v="0"/>
    <x v="1"/>
    <x v="1"/>
    <x v="1"/>
    <x v="1"/>
    <n v="1"/>
    <x v="0"/>
    <n v="22000"/>
    <n v="20000"/>
    <n v="22000"/>
    <n v="20000"/>
    <n v="2000"/>
    <n v="2"/>
    <x v="1"/>
  </r>
  <r>
    <s v="ID823"/>
    <d v="2023-02-24T00:00:00"/>
    <s v="Carmen U Benrow"/>
    <x v="0"/>
    <x v="1"/>
    <x v="1"/>
    <x v="14"/>
    <x v="3"/>
    <n v="10"/>
    <x v="0"/>
    <n v="9950"/>
    <n v="9000"/>
    <n v="99500"/>
    <n v="90000"/>
    <n v="9500"/>
    <n v="2"/>
    <x v="1"/>
  </r>
  <r>
    <s v="ID824"/>
    <d v="2023-02-24T00:00:00"/>
    <s v="Seth N Liprky"/>
    <x v="0"/>
    <x v="3"/>
    <x v="3"/>
    <x v="17"/>
    <x v="0"/>
    <n v="3"/>
    <x v="0"/>
    <n v="22000"/>
    <n v="20000"/>
    <n v="66000"/>
    <n v="60000"/>
    <n v="6000"/>
    <n v="2"/>
    <x v="1"/>
  </r>
  <r>
    <s v="ID825"/>
    <d v="2023-02-24T00:00:00"/>
    <s v="Tamesha I Knerper"/>
    <x v="1"/>
    <x v="2"/>
    <x v="2"/>
    <x v="11"/>
    <x v="2"/>
    <n v="2"/>
    <x v="0"/>
    <n v="6700"/>
    <n v="5000"/>
    <n v="13400"/>
    <n v="10000"/>
    <n v="3400"/>
    <n v="2"/>
    <x v="1"/>
  </r>
  <r>
    <s v="ID826"/>
    <d v="2023-02-24T00:00:00"/>
    <s v="Myrtle S Fiore"/>
    <x v="0"/>
    <x v="1"/>
    <x v="1"/>
    <x v="4"/>
    <x v="0"/>
    <n v="10"/>
    <x v="0"/>
    <n v="9950"/>
    <n v="9000"/>
    <n v="99500"/>
    <n v="90000"/>
    <n v="9500"/>
    <n v="2"/>
    <x v="1"/>
  </r>
  <r>
    <s v="ID827"/>
    <d v="2023-02-24T00:00:00"/>
    <s v="Lisette F Cowrey"/>
    <x v="0"/>
    <x v="1"/>
    <x v="1"/>
    <x v="4"/>
    <x v="0"/>
    <n v="3"/>
    <x v="0"/>
    <n v="22000"/>
    <n v="20000"/>
    <n v="66000"/>
    <n v="60000"/>
    <n v="6000"/>
    <n v="2"/>
    <x v="1"/>
  </r>
  <r>
    <s v="ID828"/>
    <d v="2023-02-24T00:00:00"/>
    <s v="Shasta P Depry"/>
    <x v="0"/>
    <x v="1"/>
    <x v="1"/>
    <x v="13"/>
    <x v="0"/>
    <n v="1"/>
    <x v="0"/>
    <n v="8500"/>
    <n v="7600"/>
    <n v="8500"/>
    <n v="7600"/>
    <n v="900"/>
    <n v="2"/>
    <x v="1"/>
  </r>
  <r>
    <s v="ID829"/>
    <d v="2023-02-24T00:00:00"/>
    <s v="Zack H Mumrw"/>
    <x v="0"/>
    <x v="2"/>
    <x v="2"/>
    <x v="14"/>
    <x v="3"/>
    <n v="1"/>
    <x v="0"/>
    <n v="6700"/>
    <n v="5000"/>
    <n v="6700"/>
    <n v="5000"/>
    <n v="1700"/>
    <n v="2"/>
    <x v="1"/>
  </r>
  <r>
    <s v="ID830"/>
    <d v="2023-02-24T00:00:00"/>
    <s v="Maryln H Sprrngfield"/>
    <x v="0"/>
    <x v="3"/>
    <x v="3"/>
    <x v="2"/>
    <x v="0"/>
    <n v="1"/>
    <x v="0"/>
    <n v="25"/>
    <n v="20"/>
    <n v="25"/>
    <n v="20"/>
    <n v="5"/>
    <n v="2"/>
    <x v="1"/>
  </r>
  <r>
    <s v="ID831"/>
    <d v="2023-02-24T00:00:00"/>
    <s v="Rhett H Goore"/>
    <x v="0"/>
    <x v="0"/>
    <x v="0"/>
    <x v="9"/>
    <x v="1"/>
    <n v="2"/>
    <x v="0"/>
    <n v="19800"/>
    <n v="18000"/>
    <n v="39600"/>
    <n v="36000"/>
    <n v="3600"/>
    <n v="2"/>
    <x v="1"/>
  </r>
  <r>
    <s v="ID832"/>
    <d v="2023-02-25T00:00:00"/>
    <s v="Holli G Ethridge"/>
    <x v="1"/>
    <x v="0"/>
    <x v="0"/>
    <x v="8"/>
    <x v="2"/>
    <n v="2"/>
    <x v="0"/>
    <n v="9950"/>
    <n v="9000"/>
    <n v="19900"/>
    <n v="18000"/>
    <n v="1900"/>
    <n v="2"/>
    <x v="1"/>
  </r>
  <r>
    <s v="ID833"/>
    <d v="2023-02-25T00:00:00"/>
    <s v="Towanda H Matron"/>
    <x v="1"/>
    <x v="3"/>
    <x v="3"/>
    <x v="15"/>
    <x v="2"/>
    <n v="2"/>
    <x v="0"/>
    <n v="19800"/>
    <n v="18000"/>
    <n v="39600"/>
    <n v="36000"/>
    <n v="3600"/>
    <n v="2"/>
    <x v="1"/>
  </r>
  <r>
    <s v="ID834"/>
    <d v="2023-02-25T00:00:00"/>
    <s v="Etsuko O Wilrot"/>
    <x v="0"/>
    <x v="2"/>
    <x v="2"/>
    <x v="13"/>
    <x v="0"/>
    <n v="1"/>
    <x v="0"/>
    <n v="25"/>
    <n v="20"/>
    <n v="25"/>
    <n v="20"/>
    <n v="5"/>
    <n v="2"/>
    <x v="1"/>
  </r>
  <r>
    <s v="ID835"/>
    <d v="2023-02-25T00:00:00"/>
    <s v="Jenell S Saurrs"/>
    <x v="0"/>
    <x v="0"/>
    <x v="0"/>
    <x v="0"/>
    <x v="0"/>
    <n v="2"/>
    <x v="0"/>
    <n v="19800"/>
    <n v="18000"/>
    <n v="39600"/>
    <n v="36000"/>
    <n v="3600"/>
    <n v="2"/>
    <x v="1"/>
  </r>
  <r>
    <s v="ID836"/>
    <d v="2023-02-25T00:00:00"/>
    <s v="-"/>
    <x v="0"/>
    <x v="0"/>
    <x v="0"/>
    <x v="2"/>
    <x v="0"/>
    <n v="2"/>
    <x v="0"/>
    <n v="9950"/>
    <n v="9000"/>
    <n v="19900"/>
    <n v="18000"/>
    <n v="1900"/>
    <n v="2"/>
    <x v="1"/>
  </r>
  <r>
    <s v="ID837"/>
    <d v="2023-02-25T00:00:00"/>
    <s v="Holley M Catrcart"/>
    <x v="0"/>
    <x v="2"/>
    <x v="2"/>
    <x v="9"/>
    <x v="1"/>
    <n v="1"/>
    <x v="1"/>
    <n v="11000"/>
    <n v="10000"/>
    <n v="11000"/>
    <n v="10000"/>
    <n v="1000"/>
    <n v="2"/>
    <x v="1"/>
  </r>
  <r>
    <s v="ID838"/>
    <d v="2023-02-25T00:00:00"/>
    <s v="Kimberly K Carr"/>
    <x v="0"/>
    <x v="1"/>
    <x v="1"/>
    <x v="18"/>
    <x v="2"/>
    <n v="10"/>
    <x v="0"/>
    <n v="9950"/>
    <n v="9000"/>
    <n v="99500"/>
    <n v="90000"/>
    <n v="9500"/>
    <n v="2"/>
    <x v="1"/>
  </r>
  <r>
    <s v="ID839"/>
    <d v="2023-02-25T00:00:00"/>
    <s v="Miles N Ligrt"/>
    <x v="0"/>
    <x v="0"/>
    <x v="0"/>
    <x v="13"/>
    <x v="0"/>
    <n v="1"/>
    <x v="0"/>
    <n v="44000"/>
    <n v="40000"/>
    <n v="44000"/>
    <n v="40000"/>
    <n v="4000"/>
    <n v="2"/>
    <x v="1"/>
  </r>
  <r>
    <s v="ID840"/>
    <d v="2023-02-25T00:00:00"/>
    <s v="Bernardina X Roerch"/>
    <x v="0"/>
    <x v="3"/>
    <x v="3"/>
    <x v="16"/>
    <x v="0"/>
    <n v="2"/>
    <x v="0"/>
    <n v="6700"/>
    <n v="5001"/>
    <n v="13400"/>
    <n v="10002"/>
    <n v="3398"/>
    <n v="2"/>
    <x v="1"/>
  </r>
  <r>
    <s v="ID841"/>
    <d v="2023-02-25T00:00:00"/>
    <s v="Kirby Y Gamrche"/>
    <x v="0"/>
    <x v="1"/>
    <x v="1"/>
    <x v="8"/>
    <x v="2"/>
    <n v="10"/>
    <x v="0"/>
    <n v="7700.0000000000009"/>
    <n v="7000"/>
    <n v="77000.000000000015"/>
    <n v="70000"/>
    <n v="7000.0000000000146"/>
    <n v="2"/>
    <x v="1"/>
  </r>
  <r>
    <s v="ID842"/>
    <d v="2023-02-26T00:00:00"/>
    <s v="Cole N Polrng"/>
    <x v="1"/>
    <x v="3"/>
    <x v="3"/>
    <x v="10"/>
    <x v="0"/>
    <n v="2"/>
    <x v="0"/>
    <n v="7700"/>
    <n v="7000"/>
    <n v="15400"/>
    <n v="14000"/>
    <n v="1400"/>
    <n v="2"/>
    <x v="1"/>
  </r>
  <r>
    <s v="ID843"/>
    <d v="2023-02-26T00:00:00"/>
    <s v="Leland C Fifreld"/>
    <x v="1"/>
    <x v="0"/>
    <x v="0"/>
    <x v="3"/>
    <x v="0"/>
    <n v="2"/>
    <x v="0"/>
    <n v="9950"/>
    <n v="9000"/>
    <n v="19900"/>
    <n v="18000"/>
    <n v="1900"/>
    <n v="2"/>
    <x v="1"/>
  </r>
  <r>
    <s v="ID844"/>
    <d v="2023-02-26T00:00:00"/>
    <s v="William B Mcnrrney"/>
    <x v="0"/>
    <x v="3"/>
    <x v="3"/>
    <x v="11"/>
    <x v="2"/>
    <n v="1"/>
    <x v="0"/>
    <n v="6700"/>
    <n v="5000"/>
    <n v="6700"/>
    <n v="5000"/>
    <n v="1700"/>
    <n v="2"/>
    <x v="1"/>
  </r>
  <r>
    <s v="ID845"/>
    <d v="2023-02-26T00:00:00"/>
    <s v="Leda Y Fabre"/>
    <x v="0"/>
    <x v="0"/>
    <x v="0"/>
    <x v="5"/>
    <x v="0"/>
    <n v="1"/>
    <x v="0"/>
    <n v="44000"/>
    <n v="40000"/>
    <n v="44000"/>
    <n v="40000"/>
    <n v="4000"/>
    <n v="2"/>
    <x v="1"/>
  </r>
  <r>
    <s v="ID846"/>
    <d v="2023-02-26T00:00:00"/>
    <s v="Dorethea U Engram"/>
    <x v="0"/>
    <x v="1"/>
    <x v="1"/>
    <x v="6"/>
    <x v="1"/>
    <n v="2"/>
    <x v="0"/>
    <n v="7700"/>
    <n v="7000"/>
    <n v="15400"/>
    <n v="14000"/>
    <n v="1400"/>
    <n v="2"/>
    <x v="1"/>
  </r>
  <r>
    <s v="ID847"/>
    <d v="2023-02-26T00:00:00"/>
    <s v="Tim N Schreller"/>
    <x v="0"/>
    <x v="3"/>
    <x v="3"/>
    <x v="14"/>
    <x v="3"/>
    <n v="1"/>
    <x v="0"/>
    <n v="8500"/>
    <n v="7600"/>
    <n v="8500"/>
    <n v="7600"/>
    <n v="900"/>
    <n v="2"/>
    <x v="1"/>
  </r>
  <r>
    <s v="ID848"/>
    <d v="2023-02-26T00:00:00"/>
    <s v="Damian F Mcgrughey"/>
    <x v="0"/>
    <x v="2"/>
    <x v="2"/>
    <x v="15"/>
    <x v="2"/>
    <n v="10"/>
    <x v="0"/>
    <n v="9950"/>
    <n v="9000"/>
    <n v="99500"/>
    <n v="90000"/>
    <n v="9500"/>
    <n v="2"/>
    <x v="1"/>
  </r>
  <r>
    <s v="ID849"/>
    <d v="2023-02-26T00:00:00"/>
    <s v="Tyler N Larrins"/>
    <x v="0"/>
    <x v="1"/>
    <x v="1"/>
    <x v="11"/>
    <x v="2"/>
    <n v="2"/>
    <x v="0"/>
    <n v="19800"/>
    <n v="18000"/>
    <n v="39600"/>
    <n v="36000"/>
    <n v="3600"/>
    <n v="2"/>
    <x v="1"/>
  </r>
  <r>
    <s v="ID850"/>
    <d v="2023-02-26T00:00:00"/>
    <s v="Mariano Y Kylrs"/>
    <x v="0"/>
    <x v="0"/>
    <x v="0"/>
    <x v="0"/>
    <x v="0"/>
    <n v="1"/>
    <x v="0"/>
    <n v="6700"/>
    <n v="5002"/>
    <n v="6700"/>
    <n v="5002"/>
    <n v="1698"/>
    <n v="2"/>
    <x v="1"/>
  </r>
  <r>
    <s v="ID851"/>
    <d v="2023-02-26T00:00:00"/>
    <s v="Celestine E Ledrord"/>
    <x v="0"/>
    <x v="2"/>
    <x v="2"/>
    <x v="10"/>
    <x v="0"/>
    <n v="10"/>
    <x v="0"/>
    <n v="9950"/>
    <n v="9000"/>
    <n v="99500"/>
    <n v="90000"/>
    <n v="9500"/>
    <n v="2"/>
    <x v="1"/>
  </r>
  <r>
    <s v="ID852"/>
    <d v="2023-02-26T00:00:00"/>
    <s v="Molly U Rasrh"/>
    <x v="1"/>
    <x v="1"/>
    <x v="1"/>
    <x v="8"/>
    <x v="2"/>
    <n v="1"/>
    <x v="0"/>
    <n v="44000"/>
    <n v="40000"/>
    <n v="44000"/>
    <n v="40000"/>
    <n v="4000"/>
    <n v="2"/>
    <x v="1"/>
  </r>
  <r>
    <s v="ID853"/>
    <d v="2023-02-26T00:00:00"/>
    <s v="Felisha Q Ettrnger"/>
    <x v="1"/>
    <x v="2"/>
    <x v="2"/>
    <x v="10"/>
    <x v="0"/>
    <n v="2"/>
    <x v="0"/>
    <n v="19800"/>
    <n v="18000"/>
    <n v="39600"/>
    <n v="36000"/>
    <n v="3600"/>
    <n v="2"/>
    <x v="1"/>
  </r>
  <r>
    <s v="ID854"/>
    <d v="2023-02-26T00:00:00"/>
    <s v="Madelyn W Boor"/>
    <x v="0"/>
    <x v="0"/>
    <x v="0"/>
    <x v="9"/>
    <x v="1"/>
    <n v="2"/>
    <x v="0"/>
    <n v="7700"/>
    <n v="7000"/>
    <n v="15400"/>
    <n v="14000"/>
    <n v="1400"/>
    <n v="2"/>
    <x v="1"/>
  </r>
  <r>
    <s v="ID855"/>
    <d v="2023-02-26T00:00:00"/>
    <s v="Jorge R Cogrlan"/>
    <x v="0"/>
    <x v="2"/>
    <x v="2"/>
    <x v="11"/>
    <x v="2"/>
    <n v="2"/>
    <x v="1"/>
    <n v="8500"/>
    <n v="7600"/>
    <n v="17000"/>
    <n v="15200"/>
    <n v="1800"/>
    <n v="2"/>
    <x v="1"/>
  </r>
  <r>
    <s v="ID856"/>
    <d v="2023-02-26T00:00:00"/>
    <s v="Myles G Strrm"/>
    <x v="0"/>
    <x v="3"/>
    <x v="3"/>
    <x v="16"/>
    <x v="0"/>
    <n v="3"/>
    <x v="0"/>
    <n v="13200.000000000002"/>
    <n v="12000"/>
    <n v="39600.000000000007"/>
    <n v="36000"/>
    <n v="3600.0000000000073"/>
    <n v="2"/>
    <x v="1"/>
  </r>
  <r>
    <s v="ID857"/>
    <d v="2023-02-26T00:00:00"/>
    <s v="Debbie C Liprey"/>
    <x v="0"/>
    <x v="1"/>
    <x v="1"/>
    <x v="5"/>
    <x v="0"/>
    <n v="2"/>
    <x v="0"/>
    <n v="7700"/>
    <n v="7000"/>
    <n v="15400"/>
    <n v="14000"/>
    <n v="1400"/>
    <n v="2"/>
    <x v="1"/>
  </r>
  <r>
    <s v="ID858"/>
    <d v="2023-02-26T00:00:00"/>
    <s v="Blanch Y Mysriwiec"/>
    <x v="0"/>
    <x v="3"/>
    <x v="3"/>
    <x v="18"/>
    <x v="2"/>
    <n v="2"/>
    <x v="0"/>
    <n v="6700"/>
    <n v="5001"/>
    <n v="13400"/>
    <n v="10002"/>
    <n v="3398"/>
    <n v="2"/>
    <x v="1"/>
  </r>
  <r>
    <s v="ID859"/>
    <d v="2023-02-26T00:00:00"/>
    <s v="Tammy Z Lorrntz"/>
    <x v="1"/>
    <x v="0"/>
    <x v="0"/>
    <x v="15"/>
    <x v="2"/>
    <n v="2"/>
    <x v="0"/>
    <n v="6700"/>
    <n v="5002"/>
    <n v="13400"/>
    <n v="10004"/>
    <n v="3396"/>
    <n v="2"/>
    <x v="1"/>
  </r>
  <r>
    <s v="ID860"/>
    <d v="2023-02-26T00:00:00"/>
    <s v="Kiara G Abrrhamson"/>
    <x v="1"/>
    <x v="1"/>
    <x v="1"/>
    <x v="7"/>
    <x v="0"/>
    <n v="1"/>
    <x v="1"/>
    <n v="11000"/>
    <n v="10000"/>
    <n v="11000"/>
    <n v="10000"/>
    <n v="1000"/>
    <n v="2"/>
    <x v="1"/>
  </r>
  <r>
    <s v="ID861"/>
    <d v="2023-02-26T00:00:00"/>
    <s v="Elenora S Whirehill"/>
    <x v="0"/>
    <x v="0"/>
    <x v="0"/>
    <x v="6"/>
    <x v="1"/>
    <n v="1"/>
    <x v="0"/>
    <n v="6700"/>
    <n v="5002"/>
    <n v="6700"/>
    <n v="5002"/>
    <n v="1698"/>
    <n v="2"/>
    <x v="1"/>
  </r>
  <r>
    <s v="ID862"/>
    <d v="2023-02-26T00:00:00"/>
    <s v="-"/>
    <x v="0"/>
    <x v="1"/>
    <x v="1"/>
    <x v="4"/>
    <x v="0"/>
    <n v="2"/>
    <x v="0"/>
    <n v="6700"/>
    <n v="5000"/>
    <n v="13400"/>
    <n v="10000"/>
    <n v="3400"/>
    <n v="2"/>
    <x v="1"/>
  </r>
  <r>
    <s v="ID863"/>
    <d v="2023-02-26T00:00:00"/>
    <s v="Anibal F Pierer"/>
    <x v="0"/>
    <x v="2"/>
    <x v="2"/>
    <x v="10"/>
    <x v="0"/>
    <n v="1"/>
    <x v="0"/>
    <n v="6700"/>
    <n v="5002"/>
    <n v="6700"/>
    <n v="5002"/>
    <n v="1698"/>
    <n v="2"/>
    <x v="1"/>
  </r>
  <r>
    <s v="ID864"/>
    <d v="2023-02-26T00:00:00"/>
    <s v="Royal U Okerfe"/>
    <x v="0"/>
    <x v="0"/>
    <x v="0"/>
    <x v="17"/>
    <x v="0"/>
    <n v="1"/>
    <x v="0"/>
    <n v="44000"/>
    <n v="40000"/>
    <n v="44000"/>
    <n v="40000"/>
    <n v="4000"/>
    <n v="2"/>
    <x v="1"/>
  </r>
  <r>
    <s v="ID865"/>
    <d v="2023-02-26T00:00:00"/>
    <s v="Keith Q Ofarrell"/>
    <x v="0"/>
    <x v="0"/>
    <x v="0"/>
    <x v="13"/>
    <x v="0"/>
    <n v="1"/>
    <x v="0"/>
    <n v="22000"/>
    <n v="20000"/>
    <n v="22000"/>
    <n v="20000"/>
    <n v="2000"/>
    <n v="2"/>
    <x v="1"/>
  </r>
  <r>
    <s v="ID866"/>
    <d v="2023-02-26T00:00:00"/>
    <s v="George U Clorser"/>
    <x v="1"/>
    <x v="0"/>
    <x v="0"/>
    <x v="16"/>
    <x v="0"/>
    <n v="2"/>
    <x v="0"/>
    <n v="6700"/>
    <n v="5000"/>
    <n v="13400"/>
    <n v="10000"/>
    <n v="3400"/>
    <n v="2"/>
    <x v="1"/>
  </r>
  <r>
    <s v="ID867"/>
    <d v="2023-02-27T00:00:00"/>
    <s v="Ahmad V Lynre"/>
    <x v="0"/>
    <x v="2"/>
    <x v="2"/>
    <x v="1"/>
    <x v="1"/>
    <n v="1"/>
    <x v="0"/>
    <n v="11000"/>
    <n v="10000"/>
    <n v="11000"/>
    <n v="10000"/>
    <n v="1000"/>
    <n v="2"/>
    <x v="1"/>
  </r>
  <r>
    <s v="ID868"/>
    <d v="2023-02-27T00:00:00"/>
    <s v="Tawanda E Bucranon"/>
    <x v="0"/>
    <x v="0"/>
    <x v="0"/>
    <x v="14"/>
    <x v="3"/>
    <n v="2"/>
    <x v="0"/>
    <n v="9950"/>
    <n v="9000"/>
    <n v="19900"/>
    <n v="18000"/>
    <n v="1900"/>
    <n v="2"/>
    <x v="1"/>
  </r>
  <r>
    <s v="ID869"/>
    <d v="2023-02-27T00:00:00"/>
    <s v="Audria W Barrios"/>
    <x v="0"/>
    <x v="1"/>
    <x v="1"/>
    <x v="7"/>
    <x v="0"/>
    <n v="2"/>
    <x v="0"/>
    <n v="7700"/>
    <n v="7000"/>
    <n v="15400"/>
    <n v="14000"/>
    <n v="1400"/>
    <n v="2"/>
    <x v="1"/>
  </r>
  <r>
    <s v="ID870"/>
    <d v="2023-02-27T00:00:00"/>
    <s v="Lorette Y Petrillo"/>
    <x v="0"/>
    <x v="2"/>
    <x v="2"/>
    <x v="13"/>
    <x v="0"/>
    <n v="1"/>
    <x v="0"/>
    <n v="13200.000000000002"/>
    <n v="12000"/>
    <n v="13200.000000000002"/>
    <n v="12000"/>
    <n v="1200.0000000000018"/>
    <n v="2"/>
    <x v="1"/>
  </r>
  <r>
    <s v="ID871"/>
    <d v="2023-02-27T00:00:00"/>
    <s v="Logan D Berryman"/>
    <x v="0"/>
    <x v="0"/>
    <x v="0"/>
    <x v="16"/>
    <x v="0"/>
    <n v="2"/>
    <x v="0"/>
    <n v="6700"/>
    <n v="5001"/>
    <n v="13400"/>
    <n v="10002"/>
    <n v="3398"/>
    <n v="2"/>
    <x v="1"/>
  </r>
  <r>
    <s v="ID872"/>
    <d v="2023-02-27T00:00:00"/>
    <s v="Coy I Genrner"/>
    <x v="1"/>
    <x v="1"/>
    <x v="1"/>
    <x v="11"/>
    <x v="2"/>
    <n v="1"/>
    <x v="0"/>
    <n v="22000"/>
    <n v="20000"/>
    <n v="22000"/>
    <n v="20000"/>
    <n v="2000"/>
    <n v="2"/>
    <x v="1"/>
  </r>
  <r>
    <s v="ID873"/>
    <d v="2023-02-27T00:00:00"/>
    <s v="-"/>
    <x v="0"/>
    <x v="0"/>
    <x v="0"/>
    <x v="2"/>
    <x v="0"/>
    <n v="1"/>
    <x v="0"/>
    <n v="22000"/>
    <n v="20000"/>
    <n v="22000"/>
    <n v="20000"/>
    <n v="2000"/>
    <n v="2"/>
    <x v="1"/>
  </r>
  <r>
    <s v="ID874"/>
    <d v="2023-02-27T00:00:00"/>
    <s v="Berna Z Storler"/>
    <x v="1"/>
    <x v="0"/>
    <x v="0"/>
    <x v="4"/>
    <x v="0"/>
    <n v="2"/>
    <x v="0"/>
    <n v="6700"/>
    <n v="5000"/>
    <n v="13400"/>
    <n v="10000"/>
    <n v="3400"/>
    <n v="2"/>
    <x v="1"/>
  </r>
  <r>
    <s v="ID875"/>
    <d v="2023-02-27T00:00:00"/>
    <s v="Anibal F Pierer"/>
    <x v="0"/>
    <x v="1"/>
    <x v="1"/>
    <x v="4"/>
    <x v="0"/>
    <n v="4"/>
    <x v="0"/>
    <n v="11000"/>
    <n v="10000"/>
    <n v="44000"/>
    <n v="40000"/>
    <n v="4000"/>
    <n v="2"/>
    <x v="1"/>
  </r>
  <r>
    <s v="ID876"/>
    <d v="2023-02-27T00:00:00"/>
    <s v="-"/>
    <x v="0"/>
    <x v="3"/>
    <x v="3"/>
    <x v="10"/>
    <x v="0"/>
    <n v="2"/>
    <x v="0"/>
    <n v="9950"/>
    <n v="9000"/>
    <n v="19900"/>
    <n v="18000"/>
    <n v="1900"/>
    <n v="2"/>
    <x v="1"/>
  </r>
  <r>
    <s v="ID877"/>
    <d v="2023-02-27T00:00:00"/>
    <s v="Therese Q Belren"/>
    <x v="0"/>
    <x v="0"/>
    <x v="0"/>
    <x v="18"/>
    <x v="2"/>
    <n v="2"/>
    <x v="1"/>
    <n v="8500"/>
    <n v="7600"/>
    <n v="17000"/>
    <n v="15200"/>
    <n v="1800"/>
    <n v="2"/>
    <x v="1"/>
  </r>
  <r>
    <s v="ID878"/>
    <d v="2023-02-27T00:00:00"/>
    <s v="Bryan J Starpley"/>
    <x v="0"/>
    <x v="1"/>
    <x v="1"/>
    <x v="3"/>
    <x v="0"/>
    <n v="2"/>
    <x v="0"/>
    <n v="22000"/>
    <n v="20000"/>
    <n v="44000"/>
    <n v="40000"/>
    <n v="4000"/>
    <n v="2"/>
    <x v="1"/>
  </r>
  <r>
    <s v="ID879"/>
    <d v="2023-02-27T00:00:00"/>
    <s v="Jeff W Zacrrias"/>
    <x v="0"/>
    <x v="3"/>
    <x v="3"/>
    <x v="3"/>
    <x v="0"/>
    <n v="10"/>
    <x v="0"/>
    <n v="9950"/>
    <n v="9000"/>
    <n v="99500"/>
    <n v="90000"/>
    <n v="9500"/>
    <n v="2"/>
    <x v="1"/>
  </r>
  <r>
    <s v="ID880"/>
    <d v="2023-02-27T00:00:00"/>
    <s v="Nadia B Rosrer"/>
    <x v="0"/>
    <x v="1"/>
    <x v="1"/>
    <x v="12"/>
    <x v="1"/>
    <n v="10"/>
    <x v="0"/>
    <n v="9950"/>
    <n v="9000"/>
    <n v="99500"/>
    <n v="90000"/>
    <n v="9500"/>
    <n v="2"/>
    <x v="1"/>
  </r>
  <r>
    <s v="ID881"/>
    <d v="2023-02-27T00:00:00"/>
    <s v="Asa E Kunre"/>
    <x v="0"/>
    <x v="1"/>
    <x v="1"/>
    <x v="16"/>
    <x v="0"/>
    <n v="2"/>
    <x v="0"/>
    <n v="9950"/>
    <n v="9000"/>
    <n v="19900"/>
    <n v="18000"/>
    <n v="1900"/>
    <n v="2"/>
    <x v="1"/>
  </r>
  <r>
    <s v="ID882"/>
    <d v="2023-02-27T00:00:00"/>
    <s v="Tomas V Krort"/>
    <x v="0"/>
    <x v="3"/>
    <x v="3"/>
    <x v="5"/>
    <x v="0"/>
    <n v="4"/>
    <x v="0"/>
    <n v="11000"/>
    <n v="10000"/>
    <n v="44000"/>
    <n v="40000"/>
    <n v="4000"/>
    <n v="2"/>
    <x v="1"/>
  </r>
  <r>
    <s v="ID883"/>
    <d v="2023-02-27T00:00:00"/>
    <s v="Kristie E Jair"/>
    <x v="0"/>
    <x v="1"/>
    <x v="1"/>
    <x v="5"/>
    <x v="0"/>
    <n v="1"/>
    <x v="0"/>
    <n v="6700"/>
    <n v="5000"/>
    <n v="6700"/>
    <n v="5000"/>
    <n v="1700"/>
    <n v="2"/>
    <x v="1"/>
  </r>
  <r>
    <s v="ID884"/>
    <d v="2023-02-27T00:00:00"/>
    <s v="Leanna X Tibretts"/>
    <x v="0"/>
    <x v="2"/>
    <x v="2"/>
    <x v="6"/>
    <x v="1"/>
    <n v="2"/>
    <x v="0"/>
    <n v="6700"/>
    <n v="5002"/>
    <n v="13400"/>
    <n v="10004"/>
    <n v="3396"/>
    <n v="2"/>
    <x v="1"/>
  </r>
  <r>
    <s v="ID885"/>
    <d v="2023-02-27T00:00:00"/>
    <s v="Arlene B Nelris"/>
    <x v="0"/>
    <x v="3"/>
    <x v="3"/>
    <x v="1"/>
    <x v="1"/>
    <n v="10"/>
    <x v="0"/>
    <n v="9950"/>
    <n v="9000"/>
    <n v="99500"/>
    <n v="90000"/>
    <n v="9500"/>
    <n v="2"/>
    <x v="1"/>
  </r>
  <r>
    <s v="ID886"/>
    <d v="2023-02-27T00:00:00"/>
    <s v="Lynne K Bohrer"/>
    <x v="0"/>
    <x v="1"/>
    <x v="1"/>
    <x v="14"/>
    <x v="3"/>
    <n v="10"/>
    <x v="0"/>
    <n v="9950"/>
    <n v="9000"/>
    <n v="99500"/>
    <n v="90000"/>
    <n v="9500"/>
    <n v="2"/>
    <x v="1"/>
  </r>
  <r>
    <s v="ID887"/>
    <d v="2023-02-27T00:00:00"/>
    <s v="Linwood H Carrer"/>
    <x v="1"/>
    <x v="3"/>
    <x v="3"/>
    <x v="1"/>
    <x v="1"/>
    <n v="2"/>
    <x v="0"/>
    <n v="9950"/>
    <n v="9000"/>
    <n v="19900"/>
    <n v="18000"/>
    <n v="1900"/>
    <n v="2"/>
    <x v="1"/>
  </r>
  <r>
    <s v="ID888"/>
    <d v="2023-02-27T00:00:00"/>
    <s v="Angelo B Fitrmaurice"/>
    <x v="0"/>
    <x v="1"/>
    <x v="1"/>
    <x v="14"/>
    <x v="3"/>
    <n v="4"/>
    <x v="0"/>
    <n v="11000"/>
    <n v="10000"/>
    <n v="44000"/>
    <n v="40000"/>
    <n v="4000"/>
    <n v="2"/>
    <x v="1"/>
  </r>
  <r>
    <s v="ID889"/>
    <d v="2023-02-27T00:00:00"/>
    <s v="Herlinda U Negron"/>
    <x v="0"/>
    <x v="0"/>
    <x v="0"/>
    <x v="0"/>
    <x v="0"/>
    <n v="2"/>
    <x v="0"/>
    <n v="22000"/>
    <n v="20000"/>
    <n v="44000"/>
    <n v="40000"/>
    <n v="4000"/>
    <n v="2"/>
    <x v="1"/>
  </r>
  <r>
    <s v="ID890"/>
    <d v="2023-02-27T00:00:00"/>
    <s v="Jenell S Saurrs"/>
    <x v="0"/>
    <x v="1"/>
    <x v="1"/>
    <x v="8"/>
    <x v="2"/>
    <n v="3"/>
    <x v="0"/>
    <n v="22000"/>
    <n v="20000"/>
    <n v="66000"/>
    <n v="60000"/>
    <n v="6000"/>
    <n v="2"/>
    <x v="1"/>
  </r>
  <r>
    <s v="ID891"/>
    <d v="2023-02-27T00:00:00"/>
    <s v="Maximina K Frares"/>
    <x v="1"/>
    <x v="1"/>
    <x v="1"/>
    <x v="3"/>
    <x v="0"/>
    <n v="1"/>
    <x v="0"/>
    <n v="22000"/>
    <n v="20000"/>
    <n v="22000"/>
    <n v="20000"/>
    <n v="2000"/>
    <n v="2"/>
    <x v="1"/>
  </r>
  <r>
    <s v="ID892"/>
    <d v="2023-02-27T00:00:00"/>
    <s v="Retha G Neary"/>
    <x v="0"/>
    <x v="2"/>
    <x v="2"/>
    <x v="12"/>
    <x v="1"/>
    <n v="1"/>
    <x v="0"/>
    <n v="8500"/>
    <n v="7600"/>
    <n v="8500"/>
    <n v="7600"/>
    <n v="900"/>
    <n v="2"/>
    <x v="1"/>
  </r>
  <r>
    <s v="ID893"/>
    <d v="2023-02-27T00:00:00"/>
    <s v="Dorethea U Engram"/>
    <x v="0"/>
    <x v="1"/>
    <x v="1"/>
    <x v="8"/>
    <x v="2"/>
    <n v="2"/>
    <x v="0"/>
    <n v="6700"/>
    <n v="5001"/>
    <n v="13400"/>
    <n v="10002"/>
    <n v="3398"/>
    <n v="2"/>
    <x v="1"/>
  </r>
  <r>
    <s v="ID894"/>
    <d v="2023-02-27T00:00:00"/>
    <s v="Ula W Harrl"/>
    <x v="0"/>
    <x v="3"/>
    <x v="3"/>
    <x v="0"/>
    <x v="0"/>
    <n v="1"/>
    <x v="0"/>
    <n v="6700"/>
    <n v="5000"/>
    <n v="6700"/>
    <n v="5000"/>
    <n v="1700"/>
    <n v="2"/>
    <x v="1"/>
  </r>
  <r>
    <s v="ID895"/>
    <d v="2023-02-27T00:00:00"/>
    <s v="Exie C Brarham"/>
    <x v="1"/>
    <x v="0"/>
    <x v="0"/>
    <x v="11"/>
    <x v="2"/>
    <n v="2"/>
    <x v="0"/>
    <n v="13000"/>
    <n v="12000"/>
    <n v="26000"/>
    <n v="24000"/>
    <n v="2000"/>
    <n v="2"/>
    <x v="1"/>
  </r>
  <r>
    <s v="ID896"/>
    <d v="2023-02-27T00:00:00"/>
    <s v="Benny S Brirker"/>
    <x v="1"/>
    <x v="0"/>
    <x v="0"/>
    <x v="0"/>
    <x v="0"/>
    <n v="1"/>
    <x v="0"/>
    <n v="6700"/>
    <n v="5001"/>
    <n v="6700"/>
    <n v="5001"/>
    <n v="1699"/>
    <n v="2"/>
    <x v="1"/>
  </r>
  <r>
    <s v="ID897"/>
    <d v="2023-02-28T00:00:00"/>
    <s v="Mariano F Leary"/>
    <x v="0"/>
    <x v="3"/>
    <x v="3"/>
    <x v="9"/>
    <x v="1"/>
    <n v="1"/>
    <x v="0"/>
    <n v="7700.0000000000009"/>
    <n v="7000"/>
    <n v="7700.0000000000009"/>
    <n v="7000"/>
    <n v="700.00000000000091"/>
    <n v="2"/>
    <x v="1"/>
  </r>
  <r>
    <s v="ID898"/>
    <d v="2023-02-28T00:00:00"/>
    <s v="Nickolas G Grorsi"/>
    <x v="0"/>
    <x v="1"/>
    <x v="1"/>
    <x v="18"/>
    <x v="2"/>
    <n v="2"/>
    <x v="0"/>
    <n v="19800"/>
    <n v="18000"/>
    <n v="39600"/>
    <n v="36000"/>
    <n v="3600"/>
    <n v="2"/>
    <x v="1"/>
  </r>
  <r>
    <s v="ID899"/>
    <d v="2023-02-28T00:00:00"/>
    <s v="Jim J Lurre"/>
    <x v="0"/>
    <x v="1"/>
    <x v="1"/>
    <x v="12"/>
    <x v="1"/>
    <n v="4"/>
    <x v="0"/>
    <n v="11000"/>
    <n v="10000"/>
    <n v="44000"/>
    <n v="40000"/>
    <n v="4000"/>
    <n v="2"/>
    <x v="1"/>
  </r>
  <r>
    <s v="ID900"/>
    <d v="2023-02-28T00:00:00"/>
    <s v="Damian X Grirt"/>
    <x v="0"/>
    <x v="3"/>
    <x v="3"/>
    <x v="11"/>
    <x v="2"/>
    <n v="2"/>
    <x v="0"/>
    <n v="9950"/>
    <n v="9000"/>
    <n v="19900"/>
    <n v="18000"/>
    <n v="1900"/>
    <n v="2"/>
    <x v="1"/>
  </r>
  <r>
    <s v="ID901"/>
    <d v="2023-02-28T00:00:00"/>
    <s v="-"/>
    <x v="1"/>
    <x v="1"/>
    <x v="1"/>
    <x v="13"/>
    <x v="0"/>
    <n v="2"/>
    <x v="0"/>
    <n v="6700"/>
    <n v="5002"/>
    <n v="13400"/>
    <n v="10004"/>
    <n v="3396"/>
    <n v="2"/>
    <x v="1"/>
  </r>
  <r>
    <s v="ID902"/>
    <d v="2023-02-28T00:00:00"/>
    <s v="Jimmie F Vasruez"/>
    <x v="1"/>
    <x v="2"/>
    <x v="2"/>
    <x v="16"/>
    <x v="0"/>
    <n v="1"/>
    <x v="1"/>
    <n v="11000"/>
    <n v="10000"/>
    <n v="11000"/>
    <n v="10000"/>
    <n v="1000"/>
    <n v="2"/>
    <x v="1"/>
  </r>
  <r>
    <s v="ID903"/>
    <d v="2023-02-28T00:00:00"/>
    <s v="Gerry D Woorery"/>
    <x v="1"/>
    <x v="0"/>
    <x v="0"/>
    <x v="6"/>
    <x v="1"/>
    <n v="2"/>
    <x v="0"/>
    <n v="13000"/>
    <n v="12000"/>
    <n v="26000"/>
    <n v="24000"/>
    <n v="2000"/>
    <n v="2"/>
    <x v="1"/>
  </r>
  <r>
    <s v="ID904"/>
    <d v="2023-02-28T00:00:00"/>
    <s v="Adam B Katrer"/>
    <x v="1"/>
    <x v="0"/>
    <x v="0"/>
    <x v="8"/>
    <x v="2"/>
    <n v="1"/>
    <x v="0"/>
    <n v="6700"/>
    <n v="5001"/>
    <n v="6700"/>
    <n v="5001"/>
    <n v="1699"/>
    <n v="2"/>
    <x v="1"/>
  </r>
  <r>
    <s v="ID905"/>
    <d v="2023-02-28T00:00:00"/>
    <s v="Ula W Harrl"/>
    <x v="0"/>
    <x v="2"/>
    <x v="2"/>
    <x v="8"/>
    <x v="2"/>
    <n v="1"/>
    <x v="0"/>
    <n v="13200.000000000002"/>
    <n v="12000"/>
    <n v="13200.000000000002"/>
    <n v="12000"/>
    <n v="1200.0000000000018"/>
    <n v="2"/>
    <x v="1"/>
  </r>
  <r>
    <s v="ID906"/>
    <d v="2023-02-28T00:00:00"/>
    <s v="Brent U Perrman"/>
    <x v="0"/>
    <x v="0"/>
    <x v="0"/>
    <x v="1"/>
    <x v="1"/>
    <n v="2"/>
    <x v="0"/>
    <n v="7700"/>
    <n v="7000"/>
    <n v="15400"/>
    <n v="14000"/>
    <n v="1400"/>
    <n v="2"/>
    <x v="1"/>
  </r>
  <r>
    <s v="ID907"/>
    <d v="2023-02-28T00:00:00"/>
    <s v="Susann A Faurett"/>
    <x v="0"/>
    <x v="1"/>
    <x v="1"/>
    <x v="15"/>
    <x v="2"/>
    <n v="3"/>
    <x v="0"/>
    <n v="13200.000000000002"/>
    <n v="12000"/>
    <n v="39600.000000000007"/>
    <n v="36000"/>
    <n v="3600.0000000000073"/>
    <n v="2"/>
    <x v="1"/>
  </r>
  <r>
    <s v="ID908"/>
    <d v="2023-02-28T00:00:00"/>
    <s v="Larisa X Strruss"/>
    <x v="0"/>
    <x v="2"/>
    <x v="2"/>
    <x v="7"/>
    <x v="0"/>
    <n v="2"/>
    <x v="0"/>
    <n v="7700"/>
    <n v="7000"/>
    <n v="15400"/>
    <n v="14000"/>
    <n v="1400"/>
    <n v="2"/>
    <x v="1"/>
  </r>
  <r>
    <s v="ID909"/>
    <d v="2023-02-28T00:00:00"/>
    <s v="Vernell X Amaro"/>
    <x v="0"/>
    <x v="0"/>
    <x v="0"/>
    <x v="7"/>
    <x v="0"/>
    <n v="10"/>
    <x v="0"/>
    <n v="9950"/>
    <n v="9000"/>
    <n v="99500"/>
    <n v="90000"/>
    <n v="9500"/>
    <n v="2"/>
    <x v="1"/>
  </r>
  <r>
    <s v="ID910"/>
    <d v="2023-02-28T00:00:00"/>
    <s v="Elijah P Elkrn"/>
    <x v="0"/>
    <x v="1"/>
    <x v="1"/>
    <x v="17"/>
    <x v="0"/>
    <n v="10"/>
    <x v="0"/>
    <n v="9950"/>
    <n v="9000"/>
    <n v="99500"/>
    <n v="90000"/>
    <n v="9500"/>
    <n v="2"/>
    <x v="1"/>
  </r>
  <r>
    <s v="ID911"/>
    <d v="2023-02-28T00:00:00"/>
    <s v="Sal C Heiren"/>
    <x v="0"/>
    <x v="2"/>
    <x v="2"/>
    <x v="0"/>
    <x v="0"/>
    <n v="2"/>
    <x v="0"/>
    <n v="7700"/>
    <n v="7000"/>
    <n v="15400"/>
    <n v="14000"/>
    <n v="1400"/>
    <n v="2"/>
    <x v="1"/>
  </r>
  <r>
    <s v="ID912"/>
    <d v="2023-02-28T00:00:00"/>
    <s v="Ben N Lamron"/>
    <x v="0"/>
    <x v="0"/>
    <x v="0"/>
    <x v="2"/>
    <x v="0"/>
    <n v="1"/>
    <x v="0"/>
    <n v="13200.000000000002"/>
    <n v="12000"/>
    <n v="13200.000000000002"/>
    <n v="12000"/>
    <n v="1200.0000000000018"/>
    <n v="2"/>
    <x v="1"/>
  </r>
  <r>
    <s v="ID913"/>
    <d v="2023-02-28T00:00:00"/>
    <s v="Jeff E Lucrro"/>
    <x v="0"/>
    <x v="1"/>
    <x v="1"/>
    <x v="2"/>
    <x v="0"/>
    <n v="2"/>
    <x v="0"/>
    <n v="6700"/>
    <n v="5001"/>
    <n v="13400"/>
    <n v="10002"/>
    <n v="3398"/>
    <n v="2"/>
    <x v="1"/>
  </r>
  <r>
    <s v="ID914"/>
    <d v="2023-02-28T00:00:00"/>
    <s v="Robbie N Hecrman"/>
    <x v="0"/>
    <x v="3"/>
    <x v="3"/>
    <x v="4"/>
    <x v="0"/>
    <n v="1"/>
    <x v="0"/>
    <n v="22000"/>
    <n v="20000"/>
    <n v="22000"/>
    <n v="20000"/>
    <n v="2000"/>
    <n v="2"/>
    <x v="1"/>
  </r>
  <r>
    <s v="ID915"/>
    <d v="2023-02-28T00:00:00"/>
    <s v="Lazaro X Syer"/>
    <x v="0"/>
    <x v="0"/>
    <x v="0"/>
    <x v="9"/>
    <x v="1"/>
    <n v="10"/>
    <x v="0"/>
    <n v="9950"/>
    <n v="9000"/>
    <n v="99500"/>
    <n v="90000"/>
    <n v="9500"/>
    <n v="2"/>
    <x v="1"/>
  </r>
  <r>
    <s v="ID916"/>
    <d v="2023-02-28T00:00:00"/>
    <s v="Veda V Danrs"/>
    <x v="0"/>
    <x v="1"/>
    <x v="1"/>
    <x v="18"/>
    <x v="2"/>
    <n v="10"/>
    <x v="0"/>
    <n v="9950"/>
    <n v="9000"/>
    <n v="99500"/>
    <n v="90000"/>
    <n v="9500"/>
    <n v="2"/>
    <x v="1"/>
  </r>
  <r>
    <s v="ID917"/>
    <d v="2023-02-28T00:00:00"/>
    <s v="Gregory I Kidrell"/>
    <x v="0"/>
    <x v="1"/>
    <x v="1"/>
    <x v="18"/>
    <x v="2"/>
    <n v="1"/>
    <x v="0"/>
    <n v="13200.000000000002"/>
    <n v="12000"/>
    <n v="13200.000000000002"/>
    <n v="12000"/>
    <n v="1200.0000000000018"/>
    <n v="2"/>
    <x v="1"/>
  </r>
  <r>
    <s v="ID918"/>
    <d v="2023-02-28T00:00:00"/>
    <s v="Leda Y Fabre"/>
    <x v="0"/>
    <x v="2"/>
    <x v="2"/>
    <x v="10"/>
    <x v="0"/>
    <n v="1"/>
    <x v="0"/>
    <n v="44000"/>
    <n v="40000"/>
    <n v="44000"/>
    <n v="40000"/>
    <n v="4000"/>
    <n v="2"/>
    <x v="1"/>
  </r>
  <r>
    <s v="ID919"/>
    <d v="2023-02-28T00:00:00"/>
    <s v="Andre Q Maxrn"/>
    <x v="0"/>
    <x v="3"/>
    <x v="3"/>
    <x v="8"/>
    <x v="2"/>
    <n v="2"/>
    <x v="0"/>
    <n v="8500"/>
    <n v="7600"/>
    <n v="17000"/>
    <n v="15200"/>
    <n v="1800"/>
    <n v="2"/>
    <x v="1"/>
  </r>
  <r>
    <s v="ID920"/>
    <d v="2023-02-28T00:00:00"/>
    <s v="-"/>
    <x v="0"/>
    <x v="0"/>
    <x v="0"/>
    <x v="5"/>
    <x v="0"/>
    <n v="2"/>
    <x v="0"/>
    <n v="6700"/>
    <n v="5001"/>
    <n v="13400"/>
    <n v="10002"/>
    <n v="3398"/>
    <n v="2"/>
    <x v="1"/>
  </r>
  <r>
    <s v="ID921"/>
    <d v="2023-02-28T00:00:00"/>
    <s v="Forrest Q Zelr"/>
    <x v="0"/>
    <x v="0"/>
    <x v="0"/>
    <x v="5"/>
    <x v="0"/>
    <n v="1"/>
    <x v="0"/>
    <n v="6700"/>
    <n v="5002"/>
    <n v="6700"/>
    <n v="5002"/>
    <n v="1698"/>
    <n v="2"/>
    <x v="1"/>
  </r>
  <r>
    <s v="ID922"/>
    <d v="2023-03-01T00:00:00"/>
    <s v="Bradford K Marratt"/>
    <x v="1"/>
    <x v="1"/>
    <x v="1"/>
    <x v="15"/>
    <x v="2"/>
    <n v="1"/>
    <x v="0"/>
    <n v="44000"/>
    <n v="40000"/>
    <n v="44000"/>
    <n v="40000"/>
    <n v="4000"/>
    <n v="3"/>
    <x v="2"/>
  </r>
  <r>
    <s v="ID923"/>
    <d v="2023-03-01T00:00:00"/>
    <s v="Zana G Ordrnez"/>
    <x v="1"/>
    <x v="0"/>
    <x v="0"/>
    <x v="16"/>
    <x v="0"/>
    <n v="2"/>
    <x v="0"/>
    <n v="7700"/>
    <n v="7000"/>
    <n v="15400"/>
    <n v="14000"/>
    <n v="1400"/>
    <n v="3"/>
    <x v="2"/>
  </r>
  <r>
    <s v="ID924"/>
    <d v="2023-03-01T00:00:00"/>
    <s v="Tommie S Farro"/>
    <x v="0"/>
    <x v="3"/>
    <x v="3"/>
    <x v="0"/>
    <x v="0"/>
    <n v="1"/>
    <x v="0"/>
    <n v="8500"/>
    <n v="7600"/>
    <n v="8500"/>
    <n v="7600"/>
    <n v="900"/>
    <n v="3"/>
    <x v="2"/>
  </r>
  <r>
    <s v="ID925"/>
    <d v="2023-03-01T00:00:00"/>
    <s v="Kellee L Grarelle"/>
    <x v="0"/>
    <x v="0"/>
    <x v="0"/>
    <x v="10"/>
    <x v="0"/>
    <n v="1"/>
    <x v="0"/>
    <n v="6700"/>
    <n v="5002"/>
    <n v="6700"/>
    <n v="5002"/>
    <n v="1698"/>
    <n v="3"/>
    <x v="2"/>
  </r>
  <r>
    <s v="ID926"/>
    <d v="2023-03-01T00:00:00"/>
    <s v="Eveline B Strrcker"/>
    <x v="0"/>
    <x v="1"/>
    <x v="1"/>
    <x v="9"/>
    <x v="1"/>
    <n v="4"/>
    <x v="0"/>
    <n v="11000"/>
    <n v="10000"/>
    <n v="44000"/>
    <n v="40000"/>
    <n v="4000"/>
    <n v="3"/>
    <x v="2"/>
  </r>
  <r>
    <s v="ID927"/>
    <d v="2023-03-01T00:00:00"/>
    <s v="Adriana O Medred"/>
    <x v="0"/>
    <x v="3"/>
    <x v="3"/>
    <x v="12"/>
    <x v="1"/>
    <n v="3"/>
    <x v="0"/>
    <n v="22000"/>
    <n v="20000"/>
    <n v="66000"/>
    <n v="60000"/>
    <n v="6000"/>
    <n v="3"/>
    <x v="2"/>
  </r>
  <r>
    <s v="ID928"/>
    <d v="2023-03-01T00:00:00"/>
    <s v="Kirby W Estrella"/>
    <x v="0"/>
    <x v="2"/>
    <x v="2"/>
    <x v="13"/>
    <x v="0"/>
    <n v="10"/>
    <x v="0"/>
    <n v="9950"/>
    <n v="9000"/>
    <n v="99500"/>
    <n v="90000"/>
    <n v="9500"/>
    <n v="3"/>
    <x v="2"/>
  </r>
  <r>
    <s v="ID929"/>
    <d v="2023-03-01T00:00:00"/>
    <s v="Nolan V Velrzco"/>
    <x v="0"/>
    <x v="2"/>
    <x v="2"/>
    <x v="9"/>
    <x v="1"/>
    <n v="1"/>
    <x v="0"/>
    <n v="13200.000000000002"/>
    <n v="12000"/>
    <n v="13200.000000000002"/>
    <n v="12000"/>
    <n v="1200.0000000000018"/>
    <n v="3"/>
    <x v="2"/>
  </r>
  <r>
    <s v="ID930"/>
    <d v="2023-03-01T00:00:00"/>
    <s v="Myra H Parra"/>
    <x v="0"/>
    <x v="1"/>
    <x v="1"/>
    <x v="6"/>
    <x v="1"/>
    <n v="2"/>
    <x v="0"/>
    <n v="9950"/>
    <n v="9000"/>
    <n v="19900"/>
    <n v="18000"/>
    <n v="1900"/>
    <n v="3"/>
    <x v="2"/>
  </r>
  <r>
    <s v="ID931"/>
    <d v="2023-03-01T00:00:00"/>
    <s v="Raymon S Arnry"/>
    <x v="0"/>
    <x v="0"/>
    <x v="0"/>
    <x v="8"/>
    <x v="2"/>
    <n v="1"/>
    <x v="1"/>
    <n v="11000"/>
    <n v="10000"/>
    <n v="11000"/>
    <n v="10000"/>
    <n v="1000"/>
    <n v="3"/>
    <x v="2"/>
  </r>
  <r>
    <s v="ID932"/>
    <d v="2023-03-01T00:00:00"/>
    <s v="Marci C Vasrallo"/>
    <x v="0"/>
    <x v="2"/>
    <x v="2"/>
    <x v="15"/>
    <x v="2"/>
    <n v="10"/>
    <x v="0"/>
    <n v="9950"/>
    <n v="9000"/>
    <n v="99500"/>
    <n v="90000"/>
    <n v="9500"/>
    <n v="3"/>
    <x v="2"/>
  </r>
  <r>
    <s v="ID933"/>
    <d v="2023-03-01T00:00:00"/>
    <s v="Giuseppe D Chorinard"/>
    <x v="0"/>
    <x v="0"/>
    <x v="0"/>
    <x v="0"/>
    <x v="0"/>
    <n v="1"/>
    <x v="0"/>
    <n v="2250"/>
    <n v="2200"/>
    <n v="2250"/>
    <n v="2200"/>
    <n v="50"/>
    <n v="3"/>
    <x v="2"/>
  </r>
  <r>
    <s v="ID934"/>
    <d v="2023-03-01T00:00:00"/>
    <s v="Garland J Verrille"/>
    <x v="1"/>
    <x v="1"/>
    <x v="1"/>
    <x v="5"/>
    <x v="0"/>
    <n v="2"/>
    <x v="0"/>
    <n v="7700"/>
    <n v="7000"/>
    <n v="15400"/>
    <n v="14000"/>
    <n v="1400"/>
    <n v="3"/>
    <x v="2"/>
  </r>
  <r>
    <s v="ID935"/>
    <d v="2023-03-01T00:00:00"/>
    <s v="Desiree L Sobrl"/>
    <x v="0"/>
    <x v="1"/>
    <x v="1"/>
    <x v="5"/>
    <x v="0"/>
    <n v="2"/>
    <x v="0"/>
    <n v="19800"/>
    <n v="18000"/>
    <n v="39600"/>
    <n v="36000"/>
    <n v="3600"/>
    <n v="3"/>
    <x v="2"/>
  </r>
  <r>
    <s v="ID936"/>
    <d v="2023-03-01T00:00:00"/>
    <s v="Izetta B Alfrrd"/>
    <x v="0"/>
    <x v="2"/>
    <x v="2"/>
    <x v="2"/>
    <x v="0"/>
    <n v="2"/>
    <x v="0"/>
    <n v="9950"/>
    <n v="9000"/>
    <n v="19900"/>
    <n v="18000"/>
    <n v="1900"/>
    <n v="3"/>
    <x v="2"/>
  </r>
  <r>
    <s v="ID937"/>
    <d v="2023-03-01T00:00:00"/>
    <s v="Ashlie G Cadrna"/>
    <x v="0"/>
    <x v="1"/>
    <x v="1"/>
    <x v="0"/>
    <x v="1"/>
    <n v="2"/>
    <x v="0"/>
    <n v="22000"/>
    <n v="20000"/>
    <n v="44000"/>
    <n v="40000"/>
    <n v="4000"/>
    <n v="3"/>
    <x v="2"/>
  </r>
  <r>
    <s v="ID938"/>
    <d v="2023-03-01T00:00:00"/>
    <s v="Patria D Rierel"/>
    <x v="0"/>
    <x v="0"/>
    <x v="0"/>
    <x v="5"/>
    <x v="1"/>
    <n v="1"/>
    <x v="0"/>
    <n v="22000"/>
    <n v="20000"/>
    <n v="22000"/>
    <n v="20000"/>
    <n v="2000"/>
    <n v="3"/>
    <x v="2"/>
  </r>
  <r>
    <s v="ID939"/>
    <d v="2023-03-01T00:00:00"/>
    <s v="Clemmie F Monrague"/>
    <x v="0"/>
    <x v="0"/>
    <x v="0"/>
    <x v="5"/>
    <x v="0"/>
    <n v="2"/>
    <x v="0"/>
    <n v="6700"/>
    <n v="5000"/>
    <n v="13400"/>
    <n v="10000"/>
    <n v="3400"/>
    <n v="3"/>
    <x v="2"/>
  </r>
  <r>
    <s v="ID940"/>
    <d v="2023-03-01T00:00:00"/>
    <s v="Valarie O Gorrcki"/>
    <x v="0"/>
    <x v="1"/>
    <x v="1"/>
    <x v="2"/>
    <x v="1"/>
    <n v="2"/>
    <x v="0"/>
    <n v="6700"/>
    <n v="5001"/>
    <n v="13400"/>
    <n v="10002"/>
    <n v="3398"/>
    <n v="3"/>
    <x v="2"/>
  </r>
  <r>
    <s v="ID941"/>
    <d v="2023-03-02T00:00:00"/>
    <s v="Carlton P Bosr"/>
    <x v="0"/>
    <x v="2"/>
    <x v="2"/>
    <x v="3"/>
    <x v="0"/>
    <n v="1"/>
    <x v="0"/>
    <n v="22000"/>
    <n v="20000"/>
    <n v="22000"/>
    <n v="20000"/>
    <n v="2000"/>
    <n v="3"/>
    <x v="2"/>
  </r>
  <r>
    <s v="ID942"/>
    <d v="2023-03-02T00:00:00"/>
    <s v="Rhett A Charple"/>
    <x v="0"/>
    <x v="1"/>
    <x v="1"/>
    <x v="16"/>
    <x v="0"/>
    <n v="4"/>
    <x v="0"/>
    <n v="11000"/>
    <n v="10000"/>
    <n v="44000"/>
    <n v="40000"/>
    <n v="4000"/>
    <n v="3"/>
    <x v="2"/>
  </r>
  <r>
    <s v="ID943"/>
    <d v="2023-03-02T00:00:00"/>
    <s v="Daina U Ledrt"/>
    <x v="0"/>
    <x v="0"/>
    <x v="0"/>
    <x v="5"/>
    <x v="0"/>
    <n v="2"/>
    <x v="0"/>
    <n v="8500"/>
    <n v="7600"/>
    <n v="17000"/>
    <n v="15200"/>
    <n v="1800"/>
    <n v="3"/>
    <x v="2"/>
  </r>
  <r>
    <s v="ID944"/>
    <d v="2023-03-02T00:00:00"/>
    <s v="Shavon K Wesrott"/>
    <x v="0"/>
    <x v="2"/>
    <x v="2"/>
    <x v="1"/>
    <x v="1"/>
    <n v="2"/>
    <x v="0"/>
    <n v="6700"/>
    <n v="5000"/>
    <n v="13400"/>
    <n v="10000"/>
    <n v="3400"/>
    <n v="3"/>
    <x v="2"/>
  </r>
  <r>
    <s v="ID945"/>
    <d v="2023-03-02T00:00:00"/>
    <s v="Keila A Lucrs"/>
    <x v="1"/>
    <x v="1"/>
    <x v="1"/>
    <x v="14"/>
    <x v="3"/>
    <n v="1"/>
    <x v="0"/>
    <n v="13200.000000000002"/>
    <n v="12000"/>
    <n v="13200.000000000002"/>
    <n v="12000"/>
    <n v="1200.0000000000018"/>
    <n v="3"/>
    <x v="2"/>
  </r>
  <r>
    <s v="ID946"/>
    <d v="2023-03-02T00:00:00"/>
    <s v="Rick E Armrnta"/>
    <x v="1"/>
    <x v="0"/>
    <x v="0"/>
    <x v="17"/>
    <x v="0"/>
    <n v="1"/>
    <x v="0"/>
    <n v="44000"/>
    <n v="40000"/>
    <n v="44000"/>
    <n v="40000"/>
    <n v="4000"/>
    <n v="3"/>
    <x v="2"/>
  </r>
  <r>
    <s v="ID947"/>
    <d v="2023-03-02T00:00:00"/>
    <s v="Bernie M Kisr"/>
    <x v="0"/>
    <x v="3"/>
    <x v="3"/>
    <x v="11"/>
    <x v="2"/>
    <n v="10"/>
    <x v="0"/>
    <n v="9950"/>
    <n v="9000"/>
    <n v="99500"/>
    <n v="90000"/>
    <n v="9500"/>
    <n v="3"/>
    <x v="2"/>
  </r>
  <r>
    <s v="ID948"/>
    <d v="2023-03-02T00:00:00"/>
    <s v="Adele M Burram"/>
    <x v="0"/>
    <x v="1"/>
    <x v="1"/>
    <x v="4"/>
    <x v="0"/>
    <n v="2"/>
    <x v="0"/>
    <n v="7700"/>
    <n v="7000"/>
    <n v="15400"/>
    <n v="14000"/>
    <n v="1400"/>
    <n v="3"/>
    <x v="2"/>
  </r>
  <r>
    <s v="ID949"/>
    <d v="2023-03-02T00:00:00"/>
    <s v="Sergio X Devrreaux"/>
    <x v="0"/>
    <x v="1"/>
    <x v="1"/>
    <x v="10"/>
    <x v="0"/>
    <n v="1"/>
    <x v="0"/>
    <n v="8500"/>
    <n v="7600"/>
    <n v="8500"/>
    <n v="7600"/>
    <n v="900"/>
    <n v="3"/>
    <x v="2"/>
  </r>
  <r>
    <s v="ID950"/>
    <d v="2023-03-02T00:00:00"/>
    <s v="Janna F Bibrins"/>
    <x v="0"/>
    <x v="3"/>
    <x v="3"/>
    <x v="3"/>
    <x v="0"/>
    <n v="10"/>
    <x v="0"/>
    <n v="9950"/>
    <n v="9000"/>
    <n v="99500"/>
    <n v="90000"/>
    <n v="9500"/>
    <n v="3"/>
    <x v="2"/>
  </r>
  <r>
    <s v="ID951"/>
    <d v="2023-03-02T00:00:00"/>
    <s v="Khalilah A Camro"/>
    <x v="0"/>
    <x v="1"/>
    <x v="1"/>
    <x v="5"/>
    <x v="0"/>
    <n v="1"/>
    <x v="0"/>
    <n v="100"/>
    <n v="90"/>
    <n v="100"/>
    <n v="90"/>
    <n v="10"/>
    <n v="3"/>
    <x v="2"/>
  </r>
  <r>
    <s v="ID952"/>
    <d v="2023-03-02T00:00:00"/>
    <s v="Ettie S Stirwell"/>
    <x v="0"/>
    <x v="2"/>
    <x v="2"/>
    <x v="2"/>
    <x v="0"/>
    <n v="4"/>
    <x v="0"/>
    <n v="11000"/>
    <n v="10000"/>
    <n v="44000"/>
    <n v="40000"/>
    <n v="4000"/>
    <n v="3"/>
    <x v="2"/>
  </r>
  <r>
    <s v="ID953"/>
    <d v="2023-03-02T00:00:00"/>
    <s v="Hermila X Crorslin"/>
    <x v="0"/>
    <x v="3"/>
    <x v="3"/>
    <x v="0"/>
    <x v="0"/>
    <n v="2"/>
    <x v="0"/>
    <n v="7700"/>
    <n v="7000"/>
    <n v="15400"/>
    <n v="14000"/>
    <n v="1400"/>
    <n v="3"/>
    <x v="2"/>
  </r>
  <r>
    <s v="ID954"/>
    <d v="2023-03-02T00:00:00"/>
    <s v="Noah O Lovr"/>
    <x v="1"/>
    <x v="1"/>
    <x v="1"/>
    <x v="5"/>
    <x v="1"/>
    <n v="2"/>
    <x v="0"/>
    <n v="7700"/>
    <n v="7000"/>
    <n v="15400"/>
    <n v="14000"/>
    <n v="1400"/>
    <n v="3"/>
    <x v="2"/>
  </r>
  <r>
    <s v="ID955"/>
    <d v="2023-03-02T00:00:00"/>
    <s v="Nicholas B Salredo"/>
    <x v="0"/>
    <x v="1"/>
    <x v="1"/>
    <x v="2"/>
    <x v="2"/>
    <n v="1"/>
    <x v="1"/>
    <n v="11000"/>
    <n v="10000"/>
    <n v="11000"/>
    <n v="10000"/>
    <n v="1000"/>
    <n v="3"/>
    <x v="2"/>
  </r>
  <r>
    <s v="ID956"/>
    <d v="2023-03-02T00:00:00"/>
    <s v="Adell W Trorer"/>
    <x v="0"/>
    <x v="1"/>
    <x v="1"/>
    <x v="0"/>
    <x v="0"/>
    <n v="1"/>
    <x v="0"/>
    <n v="6700"/>
    <n v="5002"/>
    <n v="6700"/>
    <n v="5002"/>
    <n v="1698"/>
    <n v="3"/>
    <x v="2"/>
  </r>
  <r>
    <s v="ID957"/>
    <d v="2023-03-03T00:00:00"/>
    <s v="Asuncion X Brarnstein"/>
    <x v="0"/>
    <x v="3"/>
    <x v="3"/>
    <x v="7"/>
    <x v="0"/>
    <n v="2"/>
    <x v="0"/>
    <n v="13000"/>
    <n v="12000"/>
    <n v="26000"/>
    <n v="24000"/>
    <n v="2000"/>
    <n v="3"/>
    <x v="2"/>
  </r>
  <r>
    <s v="ID958"/>
    <d v="2023-03-03T00:00:00"/>
    <s v="Jeneva Y Bybre"/>
    <x v="0"/>
    <x v="1"/>
    <x v="1"/>
    <x v="0"/>
    <x v="0"/>
    <n v="1"/>
    <x v="0"/>
    <n v="13200.000000000002"/>
    <n v="12000"/>
    <n v="13200.000000000002"/>
    <n v="12000"/>
    <n v="1200.0000000000018"/>
    <n v="3"/>
    <x v="2"/>
  </r>
  <r>
    <s v="ID959"/>
    <d v="2023-03-03T00:00:00"/>
    <s v="Sophia F Knerht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960"/>
    <d v="2023-03-03T00:00:00"/>
    <s v="Rozanne N Mierke"/>
    <x v="0"/>
    <x v="3"/>
    <x v="3"/>
    <x v="9"/>
    <x v="1"/>
    <n v="2"/>
    <x v="0"/>
    <n v="6700"/>
    <n v="5001"/>
    <n v="13400"/>
    <n v="10002"/>
    <n v="3398"/>
    <n v="3"/>
    <x v="2"/>
  </r>
  <r>
    <s v="ID961"/>
    <d v="2023-03-03T00:00:00"/>
    <s v="Aliza X Samrons"/>
    <x v="1"/>
    <x v="2"/>
    <x v="2"/>
    <x v="18"/>
    <x v="2"/>
    <n v="2"/>
    <x v="0"/>
    <n v="9950"/>
    <n v="9000"/>
    <n v="19900"/>
    <n v="18000"/>
    <n v="1900"/>
    <n v="3"/>
    <x v="2"/>
  </r>
  <r>
    <s v="ID962"/>
    <d v="2023-03-03T00:00:00"/>
    <s v="Garland J Verrille"/>
    <x v="1"/>
    <x v="1"/>
    <x v="1"/>
    <x v="13"/>
    <x v="0"/>
    <n v="2"/>
    <x v="0"/>
    <n v="19800"/>
    <n v="18000"/>
    <n v="39600"/>
    <n v="36000"/>
    <n v="3600"/>
    <n v="3"/>
    <x v="2"/>
  </r>
  <r>
    <s v="ID963"/>
    <d v="2023-03-03T00:00:00"/>
    <s v="Judson Y Hodron"/>
    <x v="0"/>
    <x v="0"/>
    <x v="0"/>
    <x v="16"/>
    <x v="0"/>
    <n v="10"/>
    <x v="0"/>
    <n v="9950"/>
    <n v="9000"/>
    <n v="99500"/>
    <n v="90000"/>
    <n v="9500"/>
    <n v="3"/>
    <x v="2"/>
  </r>
  <r>
    <s v="ID964"/>
    <d v="2023-03-03T00:00:00"/>
    <s v="Adria M Melrndrez"/>
    <x v="0"/>
    <x v="2"/>
    <x v="2"/>
    <x v="8"/>
    <x v="2"/>
    <n v="4"/>
    <x v="0"/>
    <n v="11000"/>
    <n v="10000"/>
    <n v="44000"/>
    <n v="40000"/>
    <n v="4000"/>
    <n v="3"/>
    <x v="2"/>
  </r>
  <r>
    <s v="ID965"/>
    <d v="2023-03-03T00:00:00"/>
    <s v="Bobbie A Resrr"/>
    <x v="0"/>
    <x v="1"/>
    <x v="1"/>
    <x v="1"/>
    <x v="1"/>
    <n v="2"/>
    <x v="1"/>
    <n v="8500"/>
    <n v="7600"/>
    <n v="17000"/>
    <n v="15200"/>
    <n v="1800"/>
    <n v="3"/>
    <x v="2"/>
  </r>
  <r>
    <s v="ID966"/>
    <d v="2023-03-03T00:00:00"/>
    <s v="Nila Q Chrrtien"/>
    <x v="0"/>
    <x v="0"/>
    <x v="0"/>
    <x v="7"/>
    <x v="0"/>
    <n v="10"/>
    <x v="0"/>
    <n v="9950"/>
    <n v="9000"/>
    <n v="99500"/>
    <n v="90000"/>
    <n v="9500"/>
    <n v="3"/>
    <x v="2"/>
  </r>
  <r>
    <s v="ID967"/>
    <d v="2023-03-03T00:00:00"/>
    <s v="Darcel P Burrord"/>
    <x v="0"/>
    <x v="2"/>
    <x v="2"/>
    <x v="2"/>
    <x v="0"/>
    <n v="2"/>
    <x v="0"/>
    <n v="100"/>
    <n v="80"/>
    <n v="200"/>
    <n v="160"/>
    <n v="40"/>
    <n v="3"/>
    <x v="2"/>
  </r>
  <r>
    <s v="ID968"/>
    <d v="2023-03-03T00:00:00"/>
    <s v="Rick E Armrnta"/>
    <x v="0"/>
    <x v="1"/>
    <x v="1"/>
    <x v="0"/>
    <x v="2"/>
    <n v="2"/>
    <x v="0"/>
    <n v="9950"/>
    <n v="9000"/>
    <n v="19900"/>
    <n v="18000"/>
    <n v="1900"/>
    <n v="3"/>
    <x v="2"/>
  </r>
  <r>
    <s v="ID969"/>
    <d v="2023-03-03T00:00:00"/>
    <s v="Ronnie G Gumrs"/>
    <x v="0"/>
    <x v="3"/>
    <x v="3"/>
    <x v="0"/>
    <x v="1"/>
    <n v="1"/>
    <x v="0"/>
    <n v="13200.000000000002"/>
    <n v="12000"/>
    <n v="13200.000000000002"/>
    <n v="12000"/>
    <n v="1200.0000000000018"/>
    <n v="3"/>
    <x v="2"/>
  </r>
  <r>
    <s v="ID970"/>
    <d v="2023-03-03T00:00:00"/>
    <s v="Tommy I Mearows"/>
    <x v="0"/>
    <x v="0"/>
    <x v="0"/>
    <x v="5"/>
    <x v="1"/>
    <n v="4"/>
    <x v="0"/>
    <n v="11000"/>
    <n v="10000"/>
    <n v="44000"/>
    <n v="40000"/>
    <n v="4000"/>
    <n v="3"/>
    <x v="2"/>
  </r>
  <r>
    <s v="ID971"/>
    <d v="2023-03-03T00:00:00"/>
    <s v="Shayne T Clartor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972"/>
    <d v="2023-03-03T00:00:00"/>
    <s v="Lashaunda Y Munren"/>
    <x v="0"/>
    <x v="1"/>
    <x v="1"/>
    <x v="2"/>
    <x v="0"/>
    <n v="3"/>
    <x v="0"/>
    <n v="22000"/>
    <n v="20000"/>
    <n v="66000"/>
    <n v="60000"/>
    <n v="6000"/>
    <n v="3"/>
    <x v="2"/>
  </r>
  <r>
    <s v="ID973"/>
    <d v="2023-03-03T00:00:00"/>
    <s v="Silas S Pyart"/>
    <x v="0"/>
    <x v="3"/>
    <x v="3"/>
    <x v="0"/>
    <x v="0"/>
    <n v="2"/>
    <x v="0"/>
    <n v="6700"/>
    <n v="5002"/>
    <n v="13400"/>
    <n v="10004"/>
    <n v="3396"/>
    <n v="3"/>
    <x v="2"/>
  </r>
  <r>
    <s v="ID974"/>
    <d v="2023-03-03T00:00:00"/>
    <s v="Brendon E Monr"/>
    <x v="0"/>
    <x v="1"/>
    <x v="1"/>
    <x v="0"/>
    <x v="0"/>
    <n v="1"/>
    <x v="0"/>
    <n v="8500"/>
    <n v="7600"/>
    <n v="8500"/>
    <n v="7600"/>
    <n v="900"/>
    <n v="3"/>
    <x v="2"/>
  </r>
  <r>
    <s v="ID975"/>
    <d v="2023-03-03T00:00:00"/>
    <s v="Eric C Irvrne"/>
    <x v="1"/>
    <x v="2"/>
    <x v="2"/>
    <x v="5"/>
    <x v="2"/>
    <n v="100"/>
    <x v="0"/>
    <n v="6700"/>
    <n v="5000"/>
    <n v="670000"/>
    <n v="500000"/>
    <n v="170000"/>
    <n v="3"/>
    <x v="2"/>
  </r>
  <r>
    <s v="ID976"/>
    <d v="2023-03-04T00:00:00"/>
    <s v="Theron T Krarer"/>
    <x v="0"/>
    <x v="0"/>
    <x v="0"/>
    <x v="12"/>
    <x v="1"/>
    <n v="2"/>
    <x v="0"/>
    <n v="6700"/>
    <n v="5000"/>
    <n v="13400"/>
    <n v="10000"/>
    <n v="3400"/>
    <n v="3"/>
    <x v="2"/>
  </r>
  <r>
    <s v="ID977"/>
    <d v="2023-03-04T00:00:00"/>
    <s v="Brendon J Camr"/>
    <x v="0"/>
    <x v="2"/>
    <x v="2"/>
    <x v="5"/>
    <x v="0"/>
    <n v="2"/>
    <x v="0"/>
    <n v="9950"/>
    <n v="9000"/>
    <n v="19900"/>
    <n v="18000"/>
    <n v="1900"/>
    <n v="3"/>
    <x v="2"/>
  </r>
  <r>
    <s v="ID978"/>
    <d v="2023-03-04T00:00:00"/>
    <s v="Newton V Scaria"/>
    <x v="0"/>
    <x v="1"/>
    <x v="1"/>
    <x v="6"/>
    <x v="1"/>
    <n v="2"/>
    <x v="0"/>
    <n v="22000"/>
    <n v="20000"/>
    <n v="44000"/>
    <n v="40000"/>
    <n v="4000"/>
    <n v="3"/>
    <x v="2"/>
  </r>
  <r>
    <s v="ID979"/>
    <d v="2023-03-04T00:00:00"/>
    <s v="Randee O Casrity"/>
    <x v="0"/>
    <x v="0"/>
    <x v="0"/>
    <x v="14"/>
    <x v="3"/>
    <n v="1"/>
    <x v="0"/>
    <n v="6700"/>
    <n v="5002"/>
    <n v="6700"/>
    <n v="5002"/>
    <n v="1698"/>
    <n v="3"/>
    <x v="2"/>
  </r>
  <r>
    <s v="ID980"/>
    <d v="2023-03-04T00:00:00"/>
    <s v="Bennie E Manrredi"/>
    <x v="1"/>
    <x v="3"/>
    <x v="3"/>
    <x v="15"/>
    <x v="2"/>
    <n v="2"/>
    <x v="0"/>
    <n v="7700"/>
    <n v="7000"/>
    <n v="15400"/>
    <n v="14000"/>
    <n v="1400"/>
    <n v="3"/>
    <x v="2"/>
  </r>
  <r>
    <s v="ID981"/>
    <d v="2023-03-04T00:00:00"/>
    <s v="Ettie S Stirwell"/>
    <x v="1"/>
    <x v="1"/>
    <x v="1"/>
    <x v="11"/>
    <x v="2"/>
    <n v="2"/>
    <x v="0"/>
    <n v="9950"/>
    <n v="9000"/>
    <n v="19900"/>
    <n v="18000"/>
    <n v="1900"/>
    <n v="3"/>
    <x v="2"/>
  </r>
  <r>
    <s v="ID982"/>
    <d v="2023-03-04T00:00:00"/>
    <s v="Carey N Mccready"/>
    <x v="0"/>
    <x v="1"/>
    <x v="1"/>
    <x v="0"/>
    <x v="0"/>
    <n v="10"/>
    <x v="0"/>
    <n v="9950"/>
    <n v="9000"/>
    <n v="99500"/>
    <n v="90000"/>
    <n v="9500"/>
    <n v="3"/>
    <x v="2"/>
  </r>
  <r>
    <s v="ID983"/>
    <d v="2023-03-04T00:00:00"/>
    <s v="Clemmie F Monrague"/>
    <x v="1"/>
    <x v="3"/>
    <x v="3"/>
    <x v="10"/>
    <x v="0"/>
    <n v="1"/>
    <x v="0"/>
    <n v="13200.000000000002"/>
    <n v="12000"/>
    <n v="13200.000000000002"/>
    <n v="12000"/>
    <n v="1200.0000000000018"/>
    <n v="3"/>
    <x v="2"/>
  </r>
  <r>
    <s v="ID984"/>
    <d v="2023-03-04T00:00:00"/>
    <s v="Drew O Livrngston"/>
    <x v="0"/>
    <x v="2"/>
    <x v="2"/>
    <x v="9"/>
    <x v="1"/>
    <n v="3"/>
    <x v="0"/>
    <n v="13200.000000000002"/>
    <n v="12000"/>
    <n v="39600.000000000007"/>
    <n v="36000"/>
    <n v="3600.0000000000073"/>
    <n v="3"/>
    <x v="2"/>
  </r>
  <r>
    <s v="ID985"/>
    <d v="2023-03-04T00:00:00"/>
    <s v="Alesha Z Jarroe"/>
    <x v="0"/>
    <x v="1"/>
    <x v="1"/>
    <x v="12"/>
    <x v="1"/>
    <n v="10"/>
    <x v="0"/>
    <n v="9950"/>
    <n v="9000"/>
    <n v="99500"/>
    <n v="90000"/>
    <n v="9500"/>
    <n v="3"/>
    <x v="2"/>
  </r>
  <r>
    <s v="ID986"/>
    <d v="2023-03-04T00:00:00"/>
    <s v="August C Navrrette"/>
    <x v="1"/>
    <x v="3"/>
    <x v="3"/>
    <x v="0"/>
    <x v="1"/>
    <n v="2"/>
    <x v="0"/>
    <n v="2000"/>
    <n v="1850"/>
    <n v="4000"/>
    <n v="3700"/>
    <n v="300"/>
    <n v="3"/>
    <x v="2"/>
  </r>
  <r>
    <s v="ID987"/>
    <d v="2023-03-04T00:00:00"/>
    <s v="Shirley H Metrler"/>
    <x v="0"/>
    <x v="0"/>
    <x v="0"/>
    <x v="5"/>
    <x v="2"/>
    <n v="2"/>
    <x v="0"/>
    <n v="9950"/>
    <n v="9000"/>
    <n v="19900"/>
    <n v="18000"/>
    <n v="1900"/>
    <n v="3"/>
    <x v="2"/>
  </r>
  <r>
    <s v="ID988"/>
    <d v="2023-03-04T00:00:00"/>
    <s v="Cordell M Twerdy"/>
    <x v="0"/>
    <x v="1"/>
    <x v="1"/>
    <x v="2"/>
    <x v="1"/>
    <n v="1"/>
    <x v="0"/>
    <n v="13200.000000000002"/>
    <n v="12000"/>
    <n v="13200.000000000002"/>
    <n v="12000"/>
    <n v="1200.0000000000018"/>
    <n v="3"/>
    <x v="2"/>
  </r>
  <r>
    <s v="ID989"/>
    <d v="2023-03-04T00:00:00"/>
    <s v="Colin V Likrns"/>
    <x v="0"/>
    <x v="1"/>
    <x v="1"/>
    <x v="0"/>
    <x v="0"/>
    <n v="1"/>
    <x v="0"/>
    <n v="44000"/>
    <n v="40000"/>
    <n v="44000"/>
    <n v="40000"/>
    <n v="4000"/>
    <n v="3"/>
    <x v="2"/>
  </r>
  <r>
    <s v="ID990"/>
    <d v="2023-03-04T00:00:00"/>
    <s v="Velda V Larre"/>
    <x v="0"/>
    <x v="2"/>
    <x v="2"/>
    <x v="5"/>
    <x v="0"/>
    <n v="2"/>
    <x v="1"/>
    <n v="8500"/>
    <n v="7600"/>
    <n v="17000"/>
    <n v="15200"/>
    <n v="1800"/>
    <n v="3"/>
    <x v="2"/>
  </r>
  <r>
    <s v="ID991"/>
    <d v="2023-03-05T00:00:00"/>
    <s v="Jeramy F Metryer"/>
    <x v="0"/>
    <x v="1"/>
    <x v="1"/>
    <x v="17"/>
    <x v="0"/>
    <n v="1"/>
    <x v="0"/>
    <n v="6700"/>
    <n v="5001"/>
    <n v="6700"/>
    <n v="5001"/>
    <n v="1699"/>
    <n v="3"/>
    <x v="2"/>
  </r>
  <r>
    <s v="ID992"/>
    <d v="2023-03-05T00:00:00"/>
    <s v="Nettie T Mccrndless"/>
    <x v="0"/>
    <x v="3"/>
    <x v="3"/>
    <x v="2"/>
    <x v="0"/>
    <n v="2"/>
    <x v="0"/>
    <n v="7700"/>
    <n v="7000"/>
    <n v="15400"/>
    <n v="14000"/>
    <n v="1400"/>
    <n v="3"/>
    <x v="2"/>
  </r>
  <r>
    <s v="ID993"/>
    <d v="2023-03-05T00:00:00"/>
    <s v="Reatha E Osbr"/>
    <x v="1"/>
    <x v="2"/>
    <x v="2"/>
    <x v="4"/>
    <x v="0"/>
    <n v="2"/>
    <x v="0"/>
    <n v="7700"/>
    <n v="7000"/>
    <n v="15400"/>
    <n v="14000"/>
    <n v="1400"/>
    <n v="3"/>
    <x v="2"/>
  </r>
  <r>
    <s v="ID994"/>
    <d v="2023-03-05T00:00:00"/>
    <s v="Shemika D Porrerfield"/>
    <x v="1"/>
    <x v="1"/>
    <x v="1"/>
    <x v="18"/>
    <x v="2"/>
    <n v="1"/>
    <x v="0"/>
    <n v="6700"/>
    <n v="5000"/>
    <n v="6700"/>
    <n v="5000"/>
    <n v="1700"/>
    <n v="3"/>
    <x v="2"/>
  </r>
  <r>
    <s v="ID995"/>
    <d v="2023-03-05T00:00:00"/>
    <s v="Lucinda Z Borron"/>
    <x v="0"/>
    <x v="0"/>
    <x v="0"/>
    <x v="3"/>
    <x v="0"/>
    <n v="1"/>
    <x v="0"/>
    <n v="11000"/>
    <n v="10000"/>
    <n v="11000"/>
    <n v="10000"/>
    <n v="1000"/>
    <n v="3"/>
    <x v="2"/>
  </r>
  <r>
    <s v="ID996"/>
    <d v="2023-03-05T00:00:00"/>
    <s v="Ronnie G Gumrs"/>
    <x v="0"/>
    <x v="2"/>
    <x v="2"/>
    <x v="16"/>
    <x v="0"/>
    <n v="2"/>
    <x v="0"/>
    <n v="7700"/>
    <n v="7000"/>
    <n v="15400"/>
    <n v="14000"/>
    <n v="1400"/>
    <n v="3"/>
    <x v="2"/>
  </r>
  <r>
    <s v="ID997"/>
    <d v="2023-03-05T00:00:00"/>
    <s v="Shayne T Clartor"/>
    <x v="0"/>
    <x v="0"/>
    <x v="0"/>
    <x v="5"/>
    <x v="0"/>
    <n v="10"/>
    <x v="0"/>
    <n v="9950"/>
    <n v="9000"/>
    <n v="99500"/>
    <n v="90000"/>
    <n v="9500"/>
    <n v="3"/>
    <x v="2"/>
  </r>
  <r>
    <s v="ID998"/>
    <d v="2023-03-05T00:00:00"/>
    <s v="Valarie O Gorrcki"/>
    <x v="1"/>
    <x v="0"/>
    <x v="0"/>
    <x v="1"/>
    <x v="1"/>
    <n v="2"/>
    <x v="0"/>
    <n v="9950"/>
    <n v="9000"/>
    <n v="19900"/>
    <n v="18000"/>
    <n v="1900"/>
    <n v="3"/>
    <x v="2"/>
  </r>
  <r>
    <s v="ID999"/>
    <d v="2023-03-05T00:00:00"/>
    <s v="Ahmad S Bonr"/>
    <x v="0"/>
    <x v="3"/>
    <x v="3"/>
    <x v="14"/>
    <x v="3"/>
    <n v="2"/>
    <x v="0"/>
    <n v="22000"/>
    <n v="20000"/>
    <n v="44000"/>
    <n v="40000"/>
    <n v="4000"/>
    <n v="3"/>
    <x v="2"/>
  </r>
  <r>
    <s v="ID1000"/>
    <d v="2023-03-05T00:00:00"/>
    <s v="-"/>
    <x v="0"/>
    <x v="1"/>
    <x v="1"/>
    <x v="17"/>
    <x v="0"/>
    <n v="10"/>
    <x v="0"/>
    <n v="9950"/>
    <n v="9000"/>
    <n v="99500"/>
    <n v="90000"/>
    <n v="9500"/>
    <n v="3"/>
    <x v="2"/>
  </r>
  <r>
    <s v="ID1001"/>
    <d v="2023-03-06T00:00:00"/>
    <s v="Sol K Rogrr"/>
    <x v="0"/>
    <x v="1"/>
    <x v="1"/>
    <x v="13"/>
    <x v="0"/>
    <n v="1"/>
    <x v="0"/>
    <n v="6700"/>
    <n v="5002"/>
    <n v="6700"/>
    <n v="5002"/>
    <n v="1698"/>
    <n v="3"/>
    <x v="2"/>
  </r>
  <r>
    <s v="ID1002"/>
    <d v="2023-03-06T00:00:00"/>
    <s v="Lezlie Z Bohrnnan"/>
    <x v="0"/>
    <x v="0"/>
    <x v="0"/>
    <x v="6"/>
    <x v="1"/>
    <n v="1"/>
    <x v="0"/>
    <n v="11000"/>
    <n v="10000"/>
    <n v="11000"/>
    <n v="10000"/>
    <n v="1000"/>
    <n v="3"/>
    <x v="2"/>
  </r>
  <r>
    <s v="ID1003"/>
    <d v="2023-03-06T00:00:00"/>
    <s v="Bell N Molrnaro"/>
    <x v="0"/>
    <x v="3"/>
    <x v="3"/>
    <x v="8"/>
    <x v="2"/>
    <n v="3"/>
    <x v="0"/>
    <n v="22000"/>
    <n v="20000"/>
    <n v="66000"/>
    <n v="60000"/>
    <n v="6000"/>
    <n v="3"/>
    <x v="2"/>
  </r>
  <r>
    <s v="ID1004"/>
    <d v="2023-03-06T00:00:00"/>
    <s v="Donte H Grarger"/>
    <x v="0"/>
    <x v="1"/>
    <x v="1"/>
    <x v="15"/>
    <x v="2"/>
    <n v="2"/>
    <x v="0"/>
    <n v="6700"/>
    <n v="5001"/>
    <n v="13400"/>
    <n v="10002"/>
    <n v="3398"/>
    <n v="3"/>
    <x v="2"/>
  </r>
  <r>
    <s v="ID1005"/>
    <d v="2023-03-06T00:00:00"/>
    <s v="Keila F Lofrand"/>
    <x v="0"/>
    <x v="1"/>
    <x v="1"/>
    <x v="7"/>
    <x v="0"/>
    <n v="1"/>
    <x v="0"/>
    <n v="7700.0000000000009"/>
    <n v="7000"/>
    <n v="7700.0000000000009"/>
    <n v="7000"/>
    <n v="700.00000000000091"/>
    <n v="3"/>
    <x v="2"/>
  </r>
  <r>
    <s v="ID1006"/>
    <d v="2023-03-06T00:00:00"/>
    <s v="Shirley H Metrler"/>
    <x v="0"/>
    <x v="3"/>
    <x v="3"/>
    <x v="0"/>
    <x v="0"/>
    <n v="4"/>
    <x v="0"/>
    <n v="11000"/>
    <n v="10000"/>
    <n v="44000"/>
    <n v="40000"/>
    <n v="4000"/>
    <n v="3"/>
    <x v="2"/>
  </r>
  <r>
    <s v="ID1007"/>
    <d v="2023-03-06T00:00:00"/>
    <s v="Ashlie G Cadrna"/>
    <x v="0"/>
    <x v="1"/>
    <x v="1"/>
    <x v="2"/>
    <x v="0"/>
    <n v="11"/>
    <x v="0"/>
    <n v="9950"/>
    <n v="9000"/>
    <n v="109450"/>
    <n v="99000"/>
    <n v="10450"/>
    <n v="3"/>
    <x v="2"/>
  </r>
  <r>
    <s v="ID1008"/>
    <d v="2023-03-06T00:00:00"/>
    <s v="Adell W Trorer"/>
    <x v="1"/>
    <x v="1"/>
    <x v="1"/>
    <x v="9"/>
    <x v="1"/>
    <n v="2"/>
    <x v="0"/>
    <n v="7700"/>
    <n v="7000"/>
    <n v="15400"/>
    <n v="14000"/>
    <n v="1400"/>
    <n v="3"/>
    <x v="2"/>
  </r>
  <r>
    <s v="ID1009"/>
    <d v="2023-03-06T00:00:00"/>
    <s v="Collin V Gimrel"/>
    <x v="0"/>
    <x v="0"/>
    <x v="0"/>
    <x v="18"/>
    <x v="2"/>
    <n v="2"/>
    <x v="0"/>
    <n v="7700"/>
    <n v="7000"/>
    <n v="15400"/>
    <n v="14000"/>
    <n v="1400"/>
    <n v="3"/>
    <x v="2"/>
  </r>
  <r>
    <s v="ID1010"/>
    <d v="2023-03-06T00:00:00"/>
    <s v="Donella W Bodrly"/>
    <x v="0"/>
    <x v="2"/>
    <x v="2"/>
    <x v="13"/>
    <x v="0"/>
    <n v="10"/>
    <x v="0"/>
    <n v="9950"/>
    <n v="9000"/>
    <n v="99500"/>
    <n v="90000"/>
    <n v="9500"/>
    <n v="3"/>
    <x v="2"/>
  </r>
  <r>
    <s v="ID1011"/>
    <d v="2023-03-07T00:00:00"/>
    <s v="Earnest H Birrholz"/>
    <x v="0"/>
    <x v="2"/>
    <x v="2"/>
    <x v="11"/>
    <x v="2"/>
    <n v="2"/>
    <x v="0"/>
    <n v="6700"/>
    <n v="5000"/>
    <n v="13400"/>
    <n v="10000"/>
    <n v="3400"/>
    <n v="3"/>
    <x v="2"/>
  </r>
  <r>
    <s v="ID1012"/>
    <d v="2023-03-07T00:00:00"/>
    <s v="Hester B Cabrna"/>
    <x v="0"/>
    <x v="1"/>
    <x v="1"/>
    <x v="4"/>
    <x v="0"/>
    <n v="1"/>
    <x v="0"/>
    <n v="7700.0000000000009"/>
    <n v="7000"/>
    <n v="7700.0000000000009"/>
    <n v="7000"/>
    <n v="700.00000000000091"/>
    <n v="3"/>
    <x v="2"/>
  </r>
  <r>
    <s v="ID1013"/>
    <d v="2023-03-07T00:00:00"/>
    <s v="Jason V Grarois"/>
    <x v="0"/>
    <x v="0"/>
    <x v="0"/>
    <x v="10"/>
    <x v="0"/>
    <n v="1"/>
    <x v="0"/>
    <n v="44000"/>
    <n v="40000"/>
    <n v="44000"/>
    <n v="40000"/>
    <n v="4000"/>
    <n v="3"/>
    <x v="2"/>
  </r>
  <r>
    <s v="ID1014"/>
    <d v="2023-03-07T00:00:00"/>
    <s v="Ahmed I Strrpe"/>
    <x v="0"/>
    <x v="2"/>
    <x v="2"/>
    <x v="3"/>
    <x v="0"/>
    <n v="2"/>
    <x v="0"/>
    <n v="6700"/>
    <n v="5002"/>
    <n v="13400"/>
    <n v="10004"/>
    <n v="3396"/>
    <n v="3"/>
    <x v="2"/>
  </r>
  <r>
    <s v="ID1015"/>
    <d v="2023-03-07T00:00:00"/>
    <s v="Royce K Goorwyn"/>
    <x v="0"/>
    <x v="1"/>
    <x v="1"/>
    <x v="12"/>
    <x v="1"/>
    <n v="2"/>
    <x v="0"/>
    <n v="9950"/>
    <n v="9000"/>
    <n v="19900"/>
    <n v="18000"/>
    <n v="1900"/>
    <n v="3"/>
    <x v="2"/>
  </r>
  <r>
    <s v="ID1016"/>
    <d v="2023-03-07T00:00:00"/>
    <s v="Ahmed V Leare"/>
    <x v="0"/>
    <x v="0"/>
    <x v="0"/>
    <x v="5"/>
    <x v="0"/>
    <n v="1"/>
    <x v="0"/>
    <n v="13200.000000000002"/>
    <n v="12000"/>
    <n v="13200.000000000002"/>
    <n v="12000"/>
    <n v="1200.0000000000018"/>
    <n v="3"/>
    <x v="2"/>
  </r>
  <r>
    <s v="ID1017"/>
    <d v="2023-03-07T00:00:00"/>
    <s v="Erin L Jasrin"/>
    <x v="1"/>
    <x v="1"/>
    <x v="1"/>
    <x v="6"/>
    <x v="1"/>
    <n v="2"/>
    <x v="0"/>
    <n v="7700"/>
    <n v="7000"/>
    <n v="15400"/>
    <n v="14000"/>
    <n v="1400"/>
    <n v="3"/>
    <x v="2"/>
  </r>
  <r>
    <s v="ID1018"/>
    <d v="2023-03-07T00:00:00"/>
    <s v="Noah O Lovr"/>
    <x v="0"/>
    <x v="0"/>
    <x v="0"/>
    <x v="6"/>
    <x v="1"/>
    <n v="11"/>
    <x v="1"/>
    <n v="9950"/>
    <n v="9000"/>
    <n v="109450"/>
    <n v="99000"/>
    <n v="10450"/>
    <n v="3"/>
    <x v="2"/>
  </r>
  <r>
    <s v="ID1019"/>
    <d v="2023-03-07T00:00:00"/>
    <s v="Colin V Likrns"/>
    <x v="0"/>
    <x v="0"/>
    <x v="0"/>
    <x v="8"/>
    <x v="2"/>
    <n v="2"/>
    <x v="1"/>
    <n v="10000"/>
    <n v="9000"/>
    <n v="20000"/>
    <n v="18000"/>
    <n v="2000"/>
    <n v="3"/>
    <x v="2"/>
  </r>
  <r>
    <s v="ID1020"/>
    <d v="2023-03-07T00:00:00"/>
    <s v="Eric C Irvrne"/>
    <x v="0"/>
    <x v="1"/>
    <x v="1"/>
    <x v="14"/>
    <x v="3"/>
    <n v="1"/>
    <x v="0"/>
    <n v="11000"/>
    <n v="10000"/>
    <n v="11000"/>
    <n v="10000"/>
    <n v="1000"/>
    <n v="3"/>
    <x v="2"/>
  </r>
  <r>
    <s v="ID1021"/>
    <d v="2023-03-07T00:00:00"/>
    <s v="Nannie Z Seeran"/>
    <x v="0"/>
    <x v="3"/>
    <x v="3"/>
    <x v="15"/>
    <x v="2"/>
    <n v="2"/>
    <x v="0"/>
    <n v="9950"/>
    <n v="9000"/>
    <n v="19900"/>
    <n v="18000"/>
    <n v="1900"/>
    <n v="3"/>
    <x v="2"/>
  </r>
  <r>
    <s v="ID1022"/>
    <d v="2023-03-07T00:00:00"/>
    <s v="Refugio Q Orar"/>
    <x v="0"/>
    <x v="1"/>
    <x v="1"/>
    <x v="15"/>
    <x v="2"/>
    <n v="3"/>
    <x v="0"/>
    <n v="22000"/>
    <n v="20000"/>
    <n v="66000"/>
    <n v="60000"/>
    <n v="6000"/>
    <n v="3"/>
    <x v="2"/>
  </r>
  <r>
    <s v="ID1023"/>
    <d v="2023-03-07T00:00:00"/>
    <s v="Jospeh L Fulr"/>
    <x v="0"/>
    <x v="3"/>
    <x v="3"/>
    <x v="11"/>
    <x v="2"/>
    <n v="10"/>
    <x v="0"/>
    <n v="9950"/>
    <n v="9000"/>
    <n v="99500"/>
    <n v="90000"/>
    <n v="9500"/>
    <n v="3"/>
    <x v="2"/>
  </r>
  <r>
    <s v="ID1024"/>
    <d v="2023-03-07T00:00:00"/>
    <s v="Lanelle W Berranga"/>
    <x v="1"/>
    <x v="0"/>
    <x v="0"/>
    <x v="5"/>
    <x v="0"/>
    <n v="1"/>
    <x v="0"/>
    <n v="9500"/>
    <n v="8000"/>
    <n v="9500"/>
    <n v="8000"/>
    <n v="1500"/>
    <n v="3"/>
    <x v="2"/>
  </r>
  <r>
    <s v="ID1025"/>
    <d v="2023-03-07T00:00:00"/>
    <s v="Allene T Lepr"/>
    <x v="1"/>
    <x v="1"/>
    <x v="1"/>
    <x v="2"/>
    <x v="2"/>
    <n v="100"/>
    <x v="0"/>
    <n v="4700"/>
    <n v="4000"/>
    <n v="470000"/>
    <n v="400000"/>
    <n v="70000"/>
    <n v="3"/>
    <x v="2"/>
  </r>
  <r>
    <s v="ID1026"/>
    <d v="2023-03-07T00:00:00"/>
    <s v="Eladia A Brargs"/>
    <x v="0"/>
    <x v="1"/>
    <x v="1"/>
    <x v="0"/>
    <x v="0"/>
    <n v="2"/>
    <x v="0"/>
    <n v="400"/>
    <n v="360"/>
    <n v="800"/>
    <n v="720"/>
    <n v="80"/>
    <n v="3"/>
    <x v="2"/>
  </r>
  <r>
    <s v="ID1027"/>
    <d v="2023-03-07T00:00:00"/>
    <s v="Agnes D Dour"/>
    <x v="0"/>
    <x v="2"/>
    <x v="2"/>
    <x v="5"/>
    <x v="1"/>
    <n v="2"/>
    <x v="0"/>
    <n v="100"/>
    <n v="90"/>
    <n v="200"/>
    <n v="180"/>
    <n v="20"/>
    <n v="3"/>
    <x v="2"/>
  </r>
  <r>
    <s v="ID1028"/>
    <d v="2023-03-07T00:00:00"/>
    <s v="-"/>
    <x v="0"/>
    <x v="3"/>
    <x v="3"/>
    <x v="2"/>
    <x v="0"/>
    <n v="20"/>
    <x v="0"/>
    <n v="1600"/>
    <n v="1590"/>
    <n v="32000"/>
    <n v="31800"/>
    <n v="200"/>
    <n v="3"/>
    <x v="2"/>
  </r>
  <r>
    <s v="ID1029"/>
    <d v="2023-03-07T00:00:00"/>
    <s v="Ahmed V Leare"/>
    <x v="0"/>
    <x v="1"/>
    <x v="1"/>
    <x v="2"/>
    <x v="0"/>
    <n v="2"/>
    <x v="0"/>
    <n v="7700"/>
    <n v="7000"/>
    <n v="15400"/>
    <n v="14000"/>
    <n v="1400"/>
    <n v="3"/>
    <x v="2"/>
  </r>
  <r>
    <s v="ID1030"/>
    <d v="2023-03-07T00:00:00"/>
    <s v="Albert Z Dunrord"/>
    <x v="0"/>
    <x v="1"/>
    <x v="1"/>
    <x v="0"/>
    <x v="1"/>
    <n v="1"/>
    <x v="0"/>
    <n v="11000"/>
    <n v="10000"/>
    <n v="11000"/>
    <n v="10000"/>
    <n v="1000"/>
    <n v="3"/>
    <x v="2"/>
  </r>
  <r>
    <s v="ID1031"/>
    <d v="2023-03-07T00:00:00"/>
    <s v="Erin L Jasrin"/>
    <x v="0"/>
    <x v="2"/>
    <x v="2"/>
    <x v="5"/>
    <x v="1"/>
    <n v="1"/>
    <x v="0"/>
    <n v="7700.0000000000009"/>
    <n v="7000"/>
    <n v="7700.0000000000009"/>
    <n v="7000"/>
    <n v="700.00000000000091"/>
    <n v="3"/>
    <x v="2"/>
  </r>
  <r>
    <s v="ID1032"/>
    <d v="2023-03-07T00:00:00"/>
    <s v="Raphael W Kelrner"/>
    <x v="0"/>
    <x v="3"/>
    <x v="3"/>
    <x v="2"/>
    <x v="0"/>
    <n v="2"/>
    <x v="0"/>
    <n v="9950"/>
    <n v="9000"/>
    <n v="19900"/>
    <n v="18000"/>
    <n v="1900"/>
    <n v="3"/>
    <x v="2"/>
  </r>
  <r>
    <s v="ID1033"/>
    <d v="2023-03-07T00:00:00"/>
    <s v="Man W Bear"/>
    <x v="0"/>
    <x v="0"/>
    <x v="0"/>
    <x v="0"/>
    <x v="0"/>
    <n v="2"/>
    <x v="0"/>
    <n v="19800"/>
    <n v="18000"/>
    <n v="39600"/>
    <n v="36000"/>
    <n v="3600"/>
    <n v="3"/>
    <x v="2"/>
  </r>
  <r>
    <s v="ID1034"/>
    <d v="2023-03-07T00:00:00"/>
    <s v="Bernarda E Gerrais"/>
    <x v="1"/>
    <x v="1"/>
    <x v="1"/>
    <x v="0"/>
    <x v="3"/>
    <n v="2"/>
    <x v="0"/>
    <n v="9950"/>
    <n v="9000"/>
    <n v="19900"/>
    <n v="18000"/>
    <n v="1900"/>
    <n v="3"/>
    <x v="2"/>
  </r>
  <r>
    <s v="ID1035"/>
    <d v="2023-03-07T00:00:00"/>
    <s v="Raymon I Chararria"/>
    <x v="1"/>
    <x v="2"/>
    <x v="2"/>
    <x v="5"/>
    <x v="2"/>
    <n v="2"/>
    <x v="0"/>
    <n v="7700"/>
    <n v="7000"/>
    <n v="15400"/>
    <n v="14000"/>
    <n v="1400"/>
    <n v="3"/>
    <x v="2"/>
  </r>
  <r>
    <s v="ID1036"/>
    <d v="2023-03-07T00:00:00"/>
    <s v="Audrea B Prarher"/>
    <x v="1"/>
    <x v="3"/>
    <x v="3"/>
    <x v="2"/>
    <x v="2"/>
    <n v="4"/>
    <x v="0"/>
    <n v="11000"/>
    <n v="10000"/>
    <n v="44000"/>
    <n v="40000"/>
    <n v="4000"/>
    <n v="3"/>
    <x v="2"/>
  </r>
  <r>
    <s v="ID1037"/>
    <d v="2023-03-07T00:00:00"/>
    <s v="Isis N Rufrs"/>
    <x v="0"/>
    <x v="0"/>
    <x v="0"/>
    <x v="0"/>
    <x v="0"/>
    <n v="1"/>
    <x v="0"/>
    <n v="13200.000000000002"/>
    <n v="12000"/>
    <n v="13200.000000000002"/>
    <n v="12000"/>
    <n v="1200.0000000000018"/>
    <n v="3"/>
    <x v="2"/>
  </r>
  <r>
    <s v="ID1038"/>
    <d v="2023-03-07T00:00:00"/>
    <s v="Lucienne U Clyre"/>
    <x v="0"/>
    <x v="1"/>
    <x v="1"/>
    <x v="5"/>
    <x v="0"/>
    <n v="2"/>
    <x v="0"/>
    <n v="1900"/>
    <n v="1800"/>
    <n v="3800"/>
    <n v="3600"/>
    <n v="200"/>
    <n v="3"/>
    <x v="2"/>
  </r>
  <r>
    <s v="ID1039"/>
    <d v="2023-03-07T00:00:00"/>
    <s v="Kylie K Frera"/>
    <x v="0"/>
    <x v="2"/>
    <x v="2"/>
    <x v="5"/>
    <x v="0"/>
    <n v="2"/>
    <x v="0"/>
    <n v="19800"/>
    <n v="18000"/>
    <n v="39600"/>
    <n v="36000"/>
    <n v="3600"/>
    <n v="3"/>
    <x v="2"/>
  </r>
  <r>
    <s v="ID1040"/>
    <d v="2023-03-07T00:00:00"/>
    <s v="Krishna G Rabr"/>
    <x v="0"/>
    <x v="3"/>
    <x v="3"/>
    <x v="2"/>
    <x v="1"/>
    <n v="2"/>
    <x v="0"/>
    <n v="9950"/>
    <n v="9000"/>
    <n v="19900"/>
    <n v="18000"/>
    <n v="1900"/>
    <n v="3"/>
    <x v="2"/>
  </r>
  <r>
    <s v="ID1041"/>
    <d v="2023-03-07T00:00:00"/>
    <s v="Launa N Kohr"/>
    <x v="0"/>
    <x v="0"/>
    <x v="0"/>
    <x v="0"/>
    <x v="0"/>
    <n v="2"/>
    <x v="0"/>
    <n v="7700"/>
    <n v="7000"/>
    <n v="15400"/>
    <n v="14000"/>
    <n v="1400"/>
    <n v="3"/>
    <x v="2"/>
  </r>
  <r>
    <s v="ID1042"/>
    <d v="2023-03-07T00:00:00"/>
    <s v="Trent J Locrman"/>
    <x v="0"/>
    <x v="1"/>
    <x v="1"/>
    <x v="5"/>
    <x v="2"/>
    <n v="4"/>
    <x v="0"/>
    <n v="11000"/>
    <n v="10000"/>
    <n v="44000"/>
    <n v="40000"/>
    <n v="4000"/>
    <n v="3"/>
    <x v="2"/>
  </r>
  <r>
    <s v="ID1043"/>
    <d v="2023-03-07T00:00:00"/>
    <s v="Alisha D Coprock"/>
    <x v="0"/>
    <x v="1"/>
    <x v="1"/>
    <x v="2"/>
    <x v="0"/>
    <n v="1"/>
    <x v="0"/>
    <n v="13200.000000000002"/>
    <n v="12000"/>
    <n v="13200.000000000002"/>
    <n v="12000"/>
    <n v="1200.0000000000018"/>
    <n v="3"/>
    <x v="2"/>
  </r>
  <r>
    <s v="ID1044"/>
    <d v="2023-03-07T00:00:00"/>
    <s v="Sharita Y Lomrardi"/>
    <x v="0"/>
    <x v="3"/>
    <x v="3"/>
    <x v="2"/>
    <x v="1"/>
    <n v="3"/>
    <x v="0"/>
    <n v="13200.000000000002"/>
    <n v="12000"/>
    <n v="39600.000000000007"/>
    <n v="36000"/>
    <n v="3600.0000000000073"/>
    <n v="3"/>
    <x v="2"/>
  </r>
  <r>
    <s v="ID1045"/>
    <d v="2023-03-07T00:00:00"/>
    <s v="Virgil R Yuer"/>
    <x v="1"/>
    <x v="0"/>
    <x v="0"/>
    <x v="0"/>
    <x v="0"/>
    <n v="2"/>
    <x v="0"/>
    <n v="22000"/>
    <n v="20000"/>
    <n v="44000"/>
    <n v="40000"/>
    <n v="4000"/>
    <n v="3"/>
    <x v="2"/>
  </r>
  <r>
    <s v="ID1046"/>
    <d v="2023-03-07T00:00:00"/>
    <s v="-"/>
    <x v="1"/>
    <x v="1"/>
    <x v="1"/>
    <x v="5"/>
    <x v="0"/>
    <n v="2"/>
    <x v="0"/>
    <n v="7700"/>
    <n v="7000"/>
    <n v="15400"/>
    <n v="14000"/>
    <n v="1400"/>
    <n v="3"/>
    <x v="2"/>
  </r>
  <r>
    <s v="ID1047"/>
    <d v="2023-03-07T00:00:00"/>
    <s v="Haley G Bovr"/>
    <x v="1"/>
    <x v="1"/>
    <x v="1"/>
    <x v="2"/>
    <x v="2"/>
    <n v="3"/>
    <x v="0"/>
    <n v="22000"/>
    <n v="20000"/>
    <n v="66000"/>
    <n v="60000"/>
    <n v="6000"/>
    <n v="3"/>
    <x v="2"/>
  </r>
  <r>
    <s v="ID1048"/>
    <d v="2023-03-07T00:00:00"/>
    <s v="Margarite E Blarock"/>
    <x v="0"/>
    <x v="2"/>
    <x v="2"/>
    <x v="0"/>
    <x v="0"/>
    <n v="1"/>
    <x v="0"/>
    <n v="44000"/>
    <n v="40000"/>
    <n v="44000"/>
    <n v="40000"/>
    <n v="4000"/>
    <n v="3"/>
    <x v="2"/>
  </r>
  <r>
    <s v="ID1049"/>
    <d v="2023-03-08T00:00:00"/>
    <s v="Amada J Knorse"/>
    <x v="0"/>
    <x v="3"/>
    <x v="3"/>
    <x v="16"/>
    <x v="0"/>
    <n v="2"/>
    <x v="0"/>
    <n v="6700"/>
    <n v="5001"/>
    <n v="13400"/>
    <n v="10002"/>
    <n v="3398"/>
    <n v="3"/>
    <x v="2"/>
  </r>
  <r>
    <s v="ID1050"/>
    <d v="2023-03-08T00:00:00"/>
    <s v="Isobel K Danre"/>
    <x v="0"/>
    <x v="1"/>
    <x v="1"/>
    <x v="8"/>
    <x v="2"/>
    <n v="2"/>
    <x v="0"/>
    <n v="9950"/>
    <n v="9000"/>
    <n v="19900"/>
    <n v="18000"/>
    <n v="1900"/>
    <n v="3"/>
    <x v="2"/>
  </r>
  <r>
    <s v="ID1051"/>
    <d v="2023-03-08T00:00:00"/>
    <s v="Elwood T Morr"/>
    <x v="0"/>
    <x v="1"/>
    <x v="1"/>
    <x v="1"/>
    <x v="1"/>
    <n v="2"/>
    <x v="0"/>
    <n v="19800"/>
    <n v="18000"/>
    <n v="39600"/>
    <n v="36000"/>
    <n v="3600"/>
    <n v="3"/>
    <x v="2"/>
  </r>
  <r>
    <s v="ID1052"/>
    <d v="2023-03-08T00:00:00"/>
    <s v="Boris A Mccrwn"/>
    <x v="0"/>
    <x v="3"/>
    <x v="3"/>
    <x v="7"/>
    <x v="0"/>
    <n v="1"/>
    <x v="0"/>
    <n v="22000"/>
    <n v="20000"/>
    <n v="22000"/>
    <n v="20000"/>
    <n v="2000"/>
    <n v="3"/>
    <x v="2"/>
  </r>
  <r>
    <s v="ID1053"/>
    <d v="2023-03-08T00:00:00"/>
    <s v="Rickey I Delr"/>
    <x v="0"/>
    <x v="2"/>
    <x v="2"/>
    <x v="17"/>
    <x v="0"/>
    <n v="2"/>
    <x v="0"/>
    <n v="19800"/>
    <n v="18000"/>
    <n v="39600"/>
    <n v="36000"/>
    <n v="3600"/>
    <n v="3"/>
    <x v="2"/>
  </r>
  <r>
    <s v="ID1054"/>
    <d v="2023-03-08T00:00:00"/>
    <s v="Albert Z Dunrord"/>
    <x v="0"/>
    <x v="1"/>
    <x v="1"/>
    <x v="2"/>
    <x v="0"/>
    <n v="2"/>
    <x v="0"/>
    <n v="9950"/>
    <n v="9000"/>
    <n v="19900"/>
    <n v="18000"/>
    <n v="1900"/>
    <n v="3"/>
    <x v="2"/>
  </r>
  <r>
    <s v="ID1055"/>
    <d v="2023-03-08T00:00:00"/>
    <s v="Lashaunda Y Munren"/>
    <x v="0"/>
    <x v="1"/>
    <x v="1"/>
    <x v="4"/>
    <x v="0"/>
    <n v="11"/>
    <x v="0"/>
    <n v="9950"/>
    <n v="9000"/>
    <n v="109450"/>
    <n v="99000"/>
    <n v="10450"/>
    <n v="3"/>
    <x v="2"/>
  </r>
  <r>
    <s v="ID1056"/>
    <d v="2023-03-08T00:00:00"/>
    <s v="Letha L Aper"/>
    <x v="0"/>
    <x v="2"/>
    <x v="2"/>
    <x v="18"/>
    <x v="2"/>
    <n v="1"/>
    <x v="0"/>
    <n v="7700.0000000000009"/>
    <n v="7000"/>
    <n v="7700.0000000000009"/>
    <n v="7000"/>
    <n v="700.00000000000091"/>
    <n v="3"/>
    <x v="2"/>
  </r>
  <r>
    <s v="ID1057"/>
    <d v="2023-03-08T00:00:00"/>
    <s v="Salena Z Melrhior"/>
    <x v="1"/>
    <x v="1"/>
    <x v="1"/>
    <x v="3"/>
    <x v="0"/>
    <n v="1"/>
    <x v="0"/>
    <n v="44000"/>
    <n v="40000"/>
    <n v="44000"/>
    <n v="40000"/>
    <n v="4000"/>
    <n v="3"/>
    <x v="2"/>
  </r>
  <r>
    <s v="ID1058"/>
    <d v="2023-03-08T00:00:00"/>
    <s v="Zina N Natron"/>
    <x v="0"/>
    <x v="0"/>
    <x v="0"/>
    <x v="16"/>
    <x v="0"/>
    <n v="11"/>
    <x v="0"/>
    <n v="9950"/>
    <n v="9000"/>
    <n v="109450"/>
    <n v="99000"/>
    <n v="10450"/>
    <n v="3"/>
    <x v="2"/>
  </r>
  <r>
    <s v="ID1059"/>
    <d v="2023-03-09T00:00:00"/>
    <s v="Gregorio H Hotringer"/>
    <x v="0"/>
    <x v="0"/>
    <x v="0"/>
    <x v="0"/>
    <x v="0"/>
    <n v="1"/>
    <x v="0"/>
    <n v="13200.000000000002"/>
    <n v="12000"/>
    <n v="13200.000000000002"/>
    <n v="12000"/>
    <n v="1200.0000000000018"/>
    <n v="3"/>
    <x v="2"/>
  </r>
  <r>
    <s v="ID1060"/>
    <d v="2023-03-09T00:00:00"/>
    <s v="Erica S Harran"/>
    <x v="0"/>
    <x v="2"/>
    <x v="2"/>
    <x v="13"/>
    <x v="0"/>
    <n v="2"/>
    <x v="0"/>
    <n v="19800"/>
    <n v="18000"/>
    <n v="39600"/>
    <n v="36000"/>
    <n v="3600"/>
    <n v="3"/>
    <x v="2"/>
  </r>
  <r>
    <s v="ID1061"/>
    <d v="2023-03-09T00:00:00"/>
    <s v="Lewis M Racrtte"/>
    <x v="0"/>
    <x v="1"/>
    <x v="1"/>
    <x v="9"/>
    <x v="1"/>
    <n v="2"/>
    <x v="0"/>
    <n v="9950"/>
    <n v="9000"/>
    <n v="19900"/>
    <n v="18000"/>
    <n v="1900"/>
    <n v="3"/>
    <x v="2"/>
  </r>
  <r>
    <s v="ID1062"/>
    <d v="2023-03-09T00:00:00"/>
    <s v="Omer H Mourtrie"/>
    <x v="0"/>
    <x v="0"/>
    <x v="0"/>
    <x v="12"/>
    <x v="1"/>
    <n v="1"/>
    <x v="1"/>
    <n v="11000"/>
    <n v="10000"/>
    <n v="11000"/>
    <n v="10000"/>
    <n v="1000"/>
    <n v="3"/>
    <x v="2"/>
  </r>
  <r>
    <s v="ID1063"/>
    <d v="2023-03-09T00:00:00"/>
    <s v="Delsie R Tenrison"/>
    <x v="1"/>
    <x v="3"/>
    <x v="3"/>
    <x v="13"/>
    <x v="0"/>
    <n v="1"/>
    <x v="0"/>
    <n v="44000"/>
    <n v="40000"/>
    <n v="44000"/>
    <n v="40000"/>
    <n v="4000"/>
    <n v="3"/>
    <x v="2"/>
  </r>
  <r>
    <s v="ID1064"/>
    <d v="2023-03-09T00:00:00"/>
    <s v="Jonathan D Galragher"/>
    <x v="1"/>
    <x v="2"/>
    <x v="2"/>
    <x v="7"/>
    <x v="0"/>
    <n v="2"/>
    <x v="0"/>
    <n v="19800"/>
    <n v="18000"/>
    <n v="39600"/>
    <n v="36000"/>
    <n v="3600"/>
    <n v="3"/>
    <x v="2"/>
  </r>
  <r>
    <s v="ID1065"/>
    <d v="2023-03-09T00:00:00"/>
    <s v="Agnes E Sterpe"/>
    <x v="0"/>
    <x v="1"/>
    <x v="1"/>
    <x v="0"/>
    <x v="0"/>
    <n v="11"/>
    <x v="1"/>
    <n v="9950"/>
    <n v="9000"/>
    <n v="109450"/>
    <n v="99000"/>
    <n v="10450"/>
    <n v="3"/>
    <x v="2"/>
  </r>
  <r>
    <s v="ID1066"/>
    <d v="2023-03-10T00:00:00"/>
    <s v="Lawerence W Abernethy"/>
    <x v="0"/>
    <x v="1"/>
    <x v="1"/>
    <x v="5"/>
    <x v="0"/>
    <n v="1"/>
    <x v="0"/>
    <n v="5500"/>
    <n v="5000"/>
    <n v="5500"/>
    <n v="5000"/>
    <n v="500"/>
    <n v="3"/>
    <x v="2"/>
  </r>
  <r>
    <s v="ID1067"/>
    <d v="2023-03-10T00:00:00"/>
    <s v="Leda X Hasrell"/>
    <x v="0"/>
    <x v="3"/>
    <x v="3"/>
    <x v="11"/>
    <x v="2"/>
    <n v="1"/>
    <x v="0"/>
    <n v="44000"/>
    <n v="40000"/>
    <n v="44000"/>
    <n v="40000"/>
    <n v="4000"/>
    <n v="3"/>
    <x v="2"/>
  </r>
  <r>
    <s v="ID1068"/>
    <d v="2023-03-10T00:00:00"/>
    <s v="Leigh Y Hawr"/>
    <x v="0"/>
    <x v="2"/>
    <x v="2"/>
    <x v="14"/>
    <x v="3"/>
    <n v="2"/>
    <x v="0"/>
    <n v="7700"/>
    <n v="7000"/>
    <n v="15400"/>
    <n v="14000"/>
    <n v="1400"/>
    <n v="3"/>
    <x v="2"/>
  </r>
  <r>
    <s v="ID1069"/>
    <d v="2023-03-10T00:00:00"/>
    <s v="Hiram K Storely"/>
    <x v="0"/>
    <x v="1"/>
    <x v="1"/>
    <x v="17"/>
    <x v="0"/>
    <n v="1"/>
    <x v="0"/>
    <n v="8500"/>
    <n v="7600"/>
    <n v="8500"/>
    <n v="7600"/>
    <n v="900"/>
    <n v="3"/>
    <x v="2"/>
  </r>
  <r>
    <s v="ID1070"/>
    <d v="2023-03-10T00:00:00"/>
    <s v="Jayme B Shirer"/>
    <x v="0"/>
    <x v="0"/>
    <x v="0"/>
    <x v="11"/>
    <x v="2"/>
    <n v="1"/>
    <x v="0"/>
    <n v="22000"/>
    <n v="20000"/>
    <n v="22000"/>
    <n v="20000"/>
    <n v="2000"/>
    <n v="3"/>
    <x v="2"/>
  </r>
  <r>
    <s v="ID1071"/>
    <d v="2023-03-10T00:00:00"/>
    <s v="Raphael W Kelrner"/>
    <x v="0"/>
    <x v="2"/>
    <x v="2"/>
    <x v="4"/>
    <x v="0"/>
    <n v="4"/>
    <x v="0"/>
    <n v="11000"/>
    <n v="10000"/>
    <n v="44000"/>
    <n v="40000"/>
    <n v="4000"/>
    <n v="3"/>
    <x v="2"/>
  </r>
  <r>
    <s v="ID1072"/>
    <d v="2023-03-10T00:00:00"/>
    <s v="Kylie K Frera"/>
    <x v="0"/>
    <x v="1"/>
    <x v="1"/>
    <x v="10"/>
    <x v="0"/>
    <n v="3"/>
    <x v="1"/>
    <n v="10000"/>
    <n v="9000"/>
    <n v="30000"/>
    <n v="27000"/>
    <n v="3000"/>
    <n v="3"/>
    <x v="2"/>
  </r>
  <r>
    <s v="ID1073"/>
    <d v="2023-03-10T00:00:00"/>
    <s v="Reynalda M Milrwood"/>
    <x v="0"/>
    <x v="0"/>
    <x v="0"/>
    <x v="3"/>
    <x v="0"/>
    <n v="2"/>
    <x v="0"/>
    <n v="19800"/>
    <n v="18000"/>
    <n v="39600"/>
    <n v="36000"/>
    <n v="3600"/>
    <n v="3"/>
    <x v="2"/>
  </r>
  <r>
    <s v="ID1074"/>
    <d v="2023-03-10T00:00:00"/>
    <s v="Treena U Palrmo"/>
    <x v="1"/>
    <x v="3"/>
    <x v="3"/>
    <x v="12"/>
    <x v="1"/>
    <n v="2"/>
    <x v="0"/>
    <n v="9950"/>
    <n v="9000"/>
    <n v="19900"/>
    <n v="18000"/>
    <n v="1900"/>
    <n v="3"/>
    <x v="2"/>
  </r>
  <r>
    <s v="ID1075"/>
    <d v="2023-03-10T00:00:00"/>
    <s v="Lillie W Wairscott"/>
    <x v="0"/>
    <x v="1"/>
    <x v="1"/>
    <x v="5"/>
    <x v="0"/>
    <n v="11"/>
    <x v="0"/>
    <n v="9950"/>
    <n v="9000"/>
    <n v="109450"/>
    <n v="99000"/>
    <n v="10450"/>
    <n v="3"/>
    <x v="2"/>
  </r>
  <r>
    <s v="ID1076"/>
    <d v="2023-03-10T00:00:00"/>
    <s v="Emery P Sorrells"/>
    <x v="0"/>
    <x v="0"/>
    <x v="0"/>
    <x v="0"/>
    <x v="0"/>
    <n v="1"/>
    <x v="0"/>
    <n v="50"/>
    <n v="45"/>
    <n v="50"/>
    <n v="45"/>
    <n v="5"/>
    <n v="3"/>
    <x v="2"/>
  </r>
  <r>
    <s v="ID1077"/>
    <d v="2023-03-10T00:00:00"/>
    <s v="Nikia Z Thrrsher"/>
    <x v="0"/>
    <x v="1"/>
    <x v="1"/>
    <x v="5"/>
    <x v="0"/>
    <n v="1"/>
    <x v="0"/>
    <n v="44000"/>
    <n v="40000"/>
    <n v="44000"/>
    <n v="40000"/>
    <n v="4000"/>
    <n v="3"/>
    <x v="2"/>
  </r>
  <r>
    <s v="ID1078"/>
    <d v="2023-03-10T00:00:00"/>
    <s v="Jasper P Barraby"/>
    <x v="0"/>
    <x v="1"/>
    <x v="1"/>
    <x v="2"/>
    <x v="1"/>
    <n v="2"/>
    <x v="0"/>
    <n v="200"/>
    <n v="190"/>
    <n v="400"/>
    <n v="380"/>
    <n v="20"/>
    <n v="3"/>
    <x v="2"/>
  </r>
  <r>
    <s v="ID1079"/>
    <d v="2023-03-10T00:00:00"/>
    <s v="Richie I Weirz"/>
    <x v="0"/>
    <x v="2"/>
    <x v="2"/>
    <x v="0"/>
    <x v="0"/>
    <n v="2"/>
    <x v="0"/>
    <n v="1900"/>
    <n v="1800"/>
    <n v="3800"/>
    <n v="3600"/>
    <n v="200"/>
    <n v="3"/>
    <x v="2"/>
  </r>
  <r>
    <s v="ID1080"/>
    <d v="2023-03-10T00:00:00"/>
    <s v="Rina L Charon"/>
    <x v="0"/>
    <x v="3"/>
    <x v="3"/>
    <x v="5"/>
    <x v="0"/>
    <n v="2"/>
    <x v="0"/>
    <n v="19800"/>
    <n v="18000"/>
    <n v="39600"/>
    <n v="36000"/>
    <n v="3600"/>
    <n v="3"/>
    <x v="2"/>
  </r>
  <r>
    <s v="ID1081"/>
    <d v="2023-03-11T00:00:00"/>
    <s v="Marina X Quarle"/>
    <x v="0"/>
    <x v="1"/>
    <x v="1"/>
    <x v="2"/>
    <x v="0"/>
    <n v="2"/>
    <x v="0"/>
    <n v="3850.0000000000005"/>
    <n v="3500"/>
    <n v="7700.0000000000009"/>
    <n v="7000"/>
    <n v="700.00000000000091"/>
    <n v="3"/>
    <x v="2"/>
  </r>
  <r>
    <s v="ID1082"/>
    <d v="2023-03-11T00:00:00"/>
    <s v="Loralee V Balr"/>
    <x v="0"/>
    <x v="0"/>
    <x v="0"/>
    <x v="16"/>
    <x v="0"/>
    <n v="1"/>
    <x v="0"/>
    <n v="22000"/>
    <n v="20000"/>
    <n v="22000"/>
    <n v="20000"/>
    <n v="2000"/>
    <n v="3"/>
    <x v="2"/>
  </r>
  <r>
    <s v="ID1083"/>
    <d v="2023-03-11T00:00:00"/>
    <s v="Thomas B Felrpe"/>
    <x v="0"/>
    <x v="3"/>
    <x v="3"/>
    <x v="18"/>
    <x v="2"/>
    <n v="4"/>
    <x v="0"/>
    <n v="11000"/>
    <n v="10000"/>
    <n v="44000"/>
    <n v="40000"/>
    <n v="4000"/>
    <n v="3"/>
    <x v="2"/>
  </r>
  <r>
    <s v="ID1084"/>
    <d v="2023-03-11T00:00:00"/>
    <s v="Deanna P Scorgin"/>
    <x v="0"/>
    <x v="1"/>
    <x v="1"/>
    <x v="13"/>
    <x v="0"/>
    <n v="2"/>
    <x v="1"/>
    <n v="8500"/>
    <n v="7600"/>
    <n v="17000"/>
    <n v="15200"/>
    <n v="1800"/>
    <n v="3"/>
    <x v="2"/>
  </r>
  <r>
    <s v="ID1085"/>
    <d v="2023-03-11T00:00:00"/>
    <s v="Gilbert M Wolrgram"/>
    <x v="0"/>
    <x v="1"/>
    <x v="1"/>
    <x v="16"/>
    <x v="0"/>
    <n v="2"/>
    <x v="0"/>
    <n v="13000"/>
    <n v="12000"/>
    <n v="26000"/>
    <n v="24000"/>
    <n v="2000"/>
    <n v="3"/>
    <x v="2"/>
  </r>
  <r>
    <s v="ID1086"/>
    <d v="2023-03-11T00:00:00"/>
    <s v="Man W Bear"/>
    <x v="0"/>
    <x v="3"/>
    <x v="3"/>
    <x v="8"/>
    <x v="2"/>
    <n v="1"/>
    <x v="0"/>
    <n v="13200.000000000002"/>
    <n v="12000"/>
    <n v="13200.000000000002"/>
    <n v="12000"/>
    <n v="1200.0000000000018"/>
    <n v="3"/>
    <x v="2"/>
  </r>
  <r>
    <s v="ID1087"/>
    <d v="2023-03-11T00:00:00"/>
    <s v="Krishna G Rabr"/>
    <x v="0"/>
    <x v="0"/>
    <x v="0"/>
    <x v="1"/>
    <x v="1"/>
    <n v="4"/>
    <x v="1"/>
    <n v="10000"/>
    <n v="9000"/>
    <n v="40000"/>
    <n v="36000"/>
    <n v="4000"/>
    <n v="3"/>
    <x v="2"/>
  </r>
  <r>
    <s v="ID1088"/>
    <d v="2023-03-11T00:00:00"/>
    <s v="Tanner Y Holrenbeck"/>
    <x v="1"/>
    <x v="1"/>
    <x v="1"/>
    <x v="7"/>
    <x v="0"/>
    <n v="1"/>
    <x v="0"/>
    <n v="44000"/>
    <n v="40000"/>
    <n v="44000"/>
    <n v="40000"/>
    <n v="4000"/>
    <n v="3"/>
    <x v="2"/>
  </r>
  <r>
    <s v="ID1089"/>
    <d v="2023-03-11T00:00:00"/>
    <s v="Chung N Dilreck"/>
    <x v="0"/>
    <x v="0"/>
    <x v="0"/>
    <x v="17"/>
    <x v="0"/>
    <n v="2"/>
    <x v="0"/>
    <n v="7700"/>
    <n v="7000"/>
    <n v="15400"/>
    <n v="14000"/>
    <n v="1400"/>
    <n v="3"/>
    <x v="2"/>
  </r>
  <r>
    <s v="ID1090"/>
    <d v="2023-03-11T00:00:00"/>
    <s v="Mary K Enrrquez"/>
    <x v="0"/>
    <x v="2"/>
    <x v="2"/>
    <x v="2"/>
    <x v="0"/>
    <n v="2"/>
    <x v="1"/>
    <n v="10000"/>
    <n v="9000"/>
    <n v="20000"/>
    <n v="18000"/>
    <n v="2000"/>
    <n v="3"/>
    <x v="2"/>
  </r>
  <r>
    <s v="ID1091"/>
    <d v="2023-03-11T00:00:00"/>
    <s v="Violet L Ertrl"/>
    <x v="1"/>
    <x v="1"/>
    <x v="1"/>
    <x v="5"/>
    <x v="0"/>
    <n v="2"/>
    <x v="0"/>
    <n v="600"/>
    <n v="450"/>
    <n v="1200"/>
    <n v="900"/>
    <n v="300"/>
    <n v="3"/>
    <x v="2"/>
  </r>
  <r>
    <s v="ID1092"/>
    <d v="2023-03-11T00:00:00"/>
    <s v="Cedrick M Corrle"/>
    <x v="0"/>
    <x v="1"/>
    <x v="1"/>
    <x v="2"/>
    <x v="0"/>
    <n v="1"/>
    <x v="0"/>
    <n v="22000"/>
    <n v="20000"/>
    <n v="22000"/>
    <n v="20000"/>
    <n v="2000"/>
    <n v="3"/>
    <x v="2"/>
  </r>
  <r>
    <s v="ID1093"/>
    <d v="2023-03-11T00:00:00"/>
    <s v="Walter B Mcmrrrow"/>
    <x v="0"/>
    <x v="2"/>
    <x v="2"/>
    <x v="0"/>
    <x v="0"/>
    <n v="1"/>
    <x v="0"/>
    <n v="2250"/>
    <n v="2200"/>
    <n v="2250"/>
    <n v="2200"/>
    <n v="50"/>
    <n v="3"/>
    <x v="2"/>
  </r>
  <r>
    <s v="ID1094"/>
    <d v="2023-03-11T00:00:00"/>
    <s v="Leticia V Lewrndowski"/>
    <x v="0"/>
    <x v="3"/>
    <x v="3"/>
    <x v="5"/>
    <x v="0"/>
    <n v="2"/>
    <x v="0"/>
    <n v="200"/>
    <n v="190"/>
    <n v="400"/>
    <n v="380"/>
    <n v="20"/>
    <n v="3"/>
    <x v="2"/>
  </r>
  <r>
    <s v="ID1095"/>
    <d v="2023-03-11T00:00:00"/>
    <s v="Ramonita Z Finrher"/>
    <x v="0"/>
    <x v="0"/>
    <x v="0"/>
    <x v="2"/>
    <x v="0"/>
    <n v="2"/>
    <x v="0"/>
    <n v="9950"/>
    <n v="9000"/>
    <n v="19900"/>
    <n v="18000"/>
    <n v="1900"/>
    <n v="3"/>
    <x v="2"/>
  </r>
  <r>
    <s v="ID1096"/>
    <d v="2023-03-12T00:00:00"/>
    <s v="Whitney N Wasrnger"/>
    <x v="0"/>
    <x v="2"/>
    <x v="2"/>
    <x v="6"/>
    <x v="1"/>
    <n v="2"/>
    <x v="0"/>
    <n v="10000"/>
    <n v="9000"/>
    <n v="20000"/>
    <n v="18000"/>
    <n v="2000"/>
    <n v="3"/>
    <x v="2"/>
  </r>
  <r>
    <s v="ID1097"/>
    <d v="2023-03-12T00:00:00"/>
    <s v="Otha T Orrrll"/>
    <x v="0"/>
    <x v="1"/>
    <x v="1"/>
    <x v="14"/>
    <x v="3"/>
    <n v="2"/>
    <x v="0"/>
    <n v="13000"/>
    <n v="12000"/>
    <n v="26000"/>
    <n v="24000"/>
    <n v="2000"/>
    <n v="3"/>
    <x v="2"/>
  </r>
  <r>
    <s v="ID1098"/>
    <d v="2023-03-12T00:00:00"/>
    <s v="Israel T Herrzler"/>
    <x v="0"/>
    <x v="0"/>
    <x v="0"/>
    <x v="15"/>
    <x v="2"/>
    <n v="1"/>
    <x v="0"/>
    <n v="13200.000000000002"/>
    <n v="12000"/>
    <n v="13200.000000000002"/>
    <n v="12000"/>
    <n v="1200.0000000000018"/>
    <n v="3"/>
    <x v="2"/>
  </r>
  <r>
    <s v="ID1099"/>
    <d v="2023-03-12T00:00:00"/>
    <s v="Maris S Brirgs"/>
    <x v="0"/>
    <x v="2"/>
    <x v="2"/>
    <x v="11"/>
    <x v="2"/>
    <n v="3"/>
    <x v="0"/>
    <n v="13200.000000000002"/>
    <n v="12000"/>
    <n v="39600.000000000007"/>
    <n v="36000"/>
    <n v="3600.0000000000073"/>
    <n v="3"/>
    <x v="2"/>
  </r>
  <r>
    <s v="ID1100"/>
    <d v="2023-03-12T00:00:00"/>
    <s v="Isabella X Rusrell"/>
    <x v="0"/>
    <x v="1"/>
    <x v="1"/>
    <x v="0"/>
    <x v="0"/>
    <n v="2"/>
    <x v="0"/>
    <n v="6700"/>
    <n v="5000"/>
    <n v="13400"/>
    <n v="10000"/>
    <n v="3400"/>
    <n v="3"/>
    <x v="2"/>
  </r>
  <r>
    <s v="ID1101"/>
    <d v="2023-03-12T00:00:00"/>
    <s v="Nikia Z Thrrsher"/>
    <x v="0"/>
    <x v="0"/>
    <x v="0"/>
    <x v="10"/>
    <x v="0"/>
    <n v="2"/>
    <x v="0"/>
    <n v="9950"/>
    <n v="9000"/>
    <n v="19900"/>
    <n v="18000"/>
    <n v="1900"/>
    <n v="3"/>
    <x v="2"/>
  </r>
  <r>
    <s v="ID1102"/>
    <d v="2023-03-12T00:00:00"/>
    <s v="Launa N Kohr"/>
    <x v="0"/>
    <x v="1"/>
    <x v="1"/>
    <x v="9"/>
    <x v="1"/>
    <n v="2"/>
    <x v="0"/>
    <n v="6700"/>
    <n v="5001"/>
    <n v="13400"/>
    <n v="10002"/>
    <n v="3398"/>
    <n v="3"/>
    <x v="2"/>
  </r>
  <r>
    <s v="ID1103"/>
    <d v="2023-03-12T00:00:00"/>
    <s v="Amado C Bonrt"/>
    <x v="0"/>
    <x v="1"/>
    <x v="1"/>
    <x v="12"/>
    <x v="1"/>
    <n v="1"/>
    <x v="0"/>
    <n v="22000"/>
    <n v="20000"/>
    <n v="22000"/>
    <n v="20000"/>
    <n v="2000"/>
    <n v="3"/>
    <x v="2"/>
  </r>
  <r>
    <s v="ID1104"/>
    <d v="2023-03-12T00:00:00"/>
    <s v="Fransisca J Bierer"/>
    <x v="0"/>
    <x v="1"/>
    <x v="1"/>
    <x v="13"/>
    <x v="0"/>
    <n v="4"/>
    <x v="0"/>
    <n v="11000"/>
    <n v="10000"/>
    <n v="44000"/>
    <n v="40000"/>
    <n v="4000"/>
    <n v="3"/>
    <x v="2"/>
  </r>
  <r>
    <s v="ID1105"/>
    <d v="2023-03-12T00:00:00"/>
    <s v="Fiona Y Negrin"/>
    <x v="0"/>
    <x v="3"/>
    <x v="3"/>
    <x v="6"/>
    <x v="1"/>
    <n v="3"/>
    <x v="1"/>
    <n v="10000"/>
    <n v="9000"/>
    <n v="30000"/>
    <n v="27000"/>
    <n v="3000"/>
    <n v="3"/>
    <x v="2"/>
  </r>
  <r>
    <s v="ID1106"/>
    <d v="2023-03-12T00:00:00"/>
    <s v="Deeanna E Clurk"/>
    <x v="0"/>
    <x v="1"/>
    <x v="1"/>
    <x v="2"/>
    <x v="1"/>
    <n v="2"/>
    <x v="0"/>
    <n v="170"/>
    <n v="150"/>
    <n v="340"/>
    <n v="300"/>
    <n v="40"/>
    <n v="3"/>
    <x v="2"/>
  </r>
  <r>
    <s v="ID1107"/>
    <d v="2023-03-12T00:00:00"/>
    <s v="Chi S Clorton"/>
    <x v="0"/>
    <x v="2"/>
    <x v="2"/>
    <x v="0"/>
    <x v="0"/>
    <n v="2"/>
    <x v="0"/>
    <n v="13000"/>
    <n v="12000"/>
    <n v="26000"/>
    <n v="24000"/>
    <n v="2000"/>
    <n v="3"/>
    <x v="2"/>
  </r>
  <r>
    <s v="ID1108"/>
    <d v="2023-03-12T00:00:00"/>
    <s v="-"/>
    <x v="1"/>
    <x v="3"/>
    <x v="3"/>
    <x v="5"/>
    <x v="0"/>
    <n v="1"/>
    <x v="0"/>
    <n v="100"/>
    <n v="90"/>
    <n v="100"/>
    <n v="90"/>
    <n v="10"/>
    <n v="3"/>
    <x v="2"/>
  </r>
  <r>
    <s v="ID1109"/>
    <d v="2023-03-12T00:00:00"/>
    <s v="Elaine B Ranrazzo"/>
    <x v="0"/>
    <x v="0"/>
    <x v="0"/>
    <x v="2"/>
    <x v="1"/>
    <n v="4"/>
    <x v="0"/>
    <n v="2250"/>
    <n v="2200"/>
    <n v="9000"/>
    <n v="8800"/>
    <n v="200"/>
    <n v="3"/>
    <x v="2"/>
  </r>
  <r>
    <s v="ID1110"/>
    <d v="2023-03-12T00:00:00"/>
    <s v="Lindsey W Whirtle"/>
    <x v="0"/>
    <x v="1"/>
    <x v="1"/>
    <x v="0"/>
    <x v="0"/>
    <n v="2"/>
    <x v="0"/>
    <n v="7700"/>
    <n v="7000"/>
    <n v="15400"/>
    <n v="14000"/>
    <n v="1400"/>
    <n v="3"/>
    <x v="2"/>
  </r>
  <r>
    <s v="ID1111"/>
    <d v="2023-03-13T00:00:00"/>
    <s v="Roy W Wilrie"/>
    <x v="0"/>
    <x v="3"/>
    <x v="3"/>
    <x v="4"/>
    <x v="0"/>
    <n v="1"/>
    <x v="0"/>
    <n v="8500"/>
    <n v="7600"/>
    <n v="8500"/>
    <n v="7600"/>
    <n v="900"/>
    <n v="3"/>
    <x v="2"/>
  </r>
  <r>
    <s v="ID1112"/>
    <d v="2023-03-13T00:00:00"/>
    <s v="Honey D Eavrs"/>
    <x v="0"/>
    <x v="1"/>
    <x v="1"/>
    <x v="18"/>
    <x v="2"/>
    <n v="2"/>
    <x v="0"/>
    <n v="6700"/>
    <n v="5000"/>
    <n v="13400"/>
    <n v="10000"/>
    <n v="3400"/>
    <n v="3"/>
    <x v="2"/>
  </r>
  <r>
    <s v="ID1113"/>
    <d v="2023-03-13T00:00:00"/>
    <s v="Ona K Koerp"/>
    <x v="0"/>
    <x v="1"/>
    <x v="1"/>
    <x v="3"/>
    <x v="0"/>
    <n v="2"/>
    <x v="0"/>
    <n v="1900"/>
    <n v="1800"/>
    <n v="3800"/>
    <n v="3600"/>
    <n v="200"/>
    <n v="3"/>
    <x v="2"/>
  </r>
  <r>
    <s v="ID1114"/>
    <d v="2023-03-13T00:00:00"/>
    <s v="Lona T Colrar"/>
    <x v="0"/>
    <x v="3"/>
    <x v="3"/>
    <x v="16"/>
    <x v="0"/>
    <n v="2"/>
    <x v="0"/>
    <n v="22000"/>
    <n v="20000"/>
    <n v="44000"/>
    <n v="40000"/>
    <n v="4000"/>
    <n v="3"/>
    <x v="2"/>
  </r>
  <r>
    <s v="ID1115"/>
    <d v="2023-03-13T00:00:00"/>
    <s v="Rueben X Pidreon"/>
    <x v="0"/>
    <x v="2"/>
    <x v="2"/>
    <x v="5"/>
    <x v="0"/>
    <n v="1"/>
    <x v="0"/>
    <n v="6700"/>
    <n v="5001"/>
    <n v="6700"/>
    <n v="5001"/>
    <n v="1699"/>
    <n v="3"/>
    <x v="2"/>
  </r>
  <r>
    <s v="ID1116"/>
    <d v="2023-03-13T00:00:00"/>
    <s v="Cedrick M Corrle"/>
    <x v="0"/>
    <x v="1"/>
    <x v="1"/>
    <x v="1"/>
    <x v="1"/>
    <n v="30"/>
    <x v="0"/>
    <n v="11000"/>
    <n v="10000"/>
    <n v="330000"/>
    <n v="300000"/>
    <n v="30000"/>
    <n v="3"/>
    <x v="2"/>
  </r>
  <r>
    <s v="ID1117"/>
    <d v="2023-03-13T00:00:00"/>
    <s v="Trent J Locrman"/>
    <x v="0"/>
    <x v="0"/>
    <x v="0"/>
    <x v="14"/>
    <x v="3"/>
    <n v="2"/>
    <x v="0"/>
    <n v="6700"/>
    <n v="5002"/>
    <n v="13400"/>
    <n v="10004"/>
    <n v="3396"/>
    <n v="3"/>
    <x v="2"/>
  </r>
  <r>
    <s v="ID1118"/>
    <d v="2023-03-13T00:00:00"/>
    <s v="Jeanetta N Norren"/>
    <x v="0"/>
    <x v="2"/>
    <x v="2"/>
    <x v="17"/>
    <x v="0"/>
    <n v="2"/>
    <x v="0"/>
    <n v="13000"/>
    <n v="12000"/>
    <n v="26000"/>
    <n v="24000"/>
    <n v="2000"/>
    <n v="3"/>
    <x v="2"/>
  </r>
  <r>
    <s v="ID1119"/>
    <d v="2023-03-13T00:00:00"/>
    <s v="Hiram C Dorr"/>
    <x v="0"/>
    <x v="1"/>
    <x v="1"/>
    <x v="11"/>
    <x v="2"/>
    <n v="1"/>
    <x v="0"/>
    <n v="13200.000000000002"/>
    <n v="12000"/>
    <n v="13200.000000000002"/>
    <n v="12000"/>
    <n v="1200.0000000000018"/>
    <n v="3"/>
    <x v="2"/>
  </r>
  <r>
    <s v="ID1120"/>
    <d v="2023-03-13T00:00:00"/>
    <s v="Geri H Jirrn"/>
    <x v="0"/>
    <x v="0"/>
    <x v="0"/>
    <x v="4"/>
    <x v="0"/>
    <n v="4"/>
    <x v="1"/>
    <n v="10000"/>
    <n v="9000"/>
    <n v="40000"/>
    <n v="36000"/>
    <n v="4000"/>
    <n v="3"/>
    <x v="2"/>
  </r>
  <r>
    <s v="ID1121"/>
    <d v="2023-03-13T00:00:00"/>
    <s v="Morgan K Ratrbun"/>
    <x v="0"/>
    <x v="2"/>
    <x v="2"/>
    <x v="0"/>
    <x v="0"/>
    <n v="1"/>
    <x v="0"/>
    <n v="25"/>
    <n v="20"/>
    <n v="25"/>
    <n v="20"/>
    <n v="5"/>
    <n v="3"/>
    <x v="2"/>
  </r>
  <r>
    <s v="ID1122"/>
    <d v="2023-03-13T00:00:00"/>
    <s v="Carl M Padrock"/>
    <x v="0"/>
    <x v="3"/>
    <x v="3"/>
    <x v="5"/>
    <x v="1"/>
    <n v="2"/>
    <x v="0"/>
    <n v="6700"/>
    <n v="5000"/>
    <n v="13400"/>
    <n v="10000"/>
    <n v="3400"/>
    <n v="3"/>
    <x v="2"/>
  </r>
  <r>
    <s v="ID1123"/>
    <d v="2023-03-13T00:00:00"/>
    <s v="Darren U Shorlders"/>
    <x v="0"/>
    <x v="0"/>
    <x v="0"/>
    <x v="2"/>
    <x v="2"/>
    <n v="2"/>
    <x v="0"/>
    <n v="100"/>
    <n v="80"/>
    <n v="200"/>
    <n v="160"/>
    <n v="40"/>
    <n v="3"/>
    <x v="2"/>
  </r>
  <r>
    <s v="ID1124"/>
    <d v="2023-03-13T00:00:00"/>
    <s v="Jack J Warrel"/>
    <x v="0"/>
    <x v="1"/>
    <x v="1"/>
    <x v="0"/>
    <x v="0"/>
    <n v="1"/>
    <x v="0"/>
    <n v="100"/>
    <n v="90"/>
    <n v="100"/>
    <n v="90"/>
    <n v="10"/>
    <n v="3"/>
    <x v="2"/>
  </r>
  <r>
    <s v="ID1125"/>
    <d v="2023-03-13T00:00:00"/>
    <s v="Mauricio U Talry"/>
    <x v="1"/>
    <x v="1"/>
    <x v="1"/>
    <x v="5"/>
    <x v="1"/>
    <n v="4"/>
    <x v="0"/>
    <n v="11000"/>
    <n v="10000"/>
    <n v="44000"/>
    <n v="40000"/>
    <n v="4000"/>
    <n v="3"/>
    <x v="2"/>
  </r>
  <r>
    <s v="ID1126"/>
    <d v="2023-03-14T00:00:00"/>
    <s v="Hyun Z Bynre"/>
    <x v="0"/>
    <x v="0"/>
    <x v="0"/>
    <x v="8"/>
    <x v="2"/>
    <n v="1"/>
    <x v="1"/>
    <n v="13200.000000000002"/>
    <n v="12000"/>
    <n v="13200.000000000002"/>
    <n v="12000"/>
    <n v="1200.0000000000018"/>
    <n v="3"/>
    <x v="2"/>
  </r>
  <r>
    <s v="ID1127"/>
    <d v="2023-03-14T00:00:00"/>
    <s v="Ellis V Mcnrel"/>
    <x v="0"/>
    <x v="2"/>
    <x v="2"/>
    <x v="15"/>
    <x v="2"/>
    <n v="1"/>
    <x v="0"/>
    <n v="6700"/>
    <n v="5001"/>
    <n v="6700"/>
    <n v="5001"/>
    <n v="1699"/>
    <n v="3"/>
    <x v="2"/>
  </r>
  <r>
    <s v="ID1128"/>
    <d v="2023-03-14T00:00:00"/>
    <s v="Kristofer N Calrhan"/>
    <x v="0"/>
    <x v="1"/>
    <x v="1"/>
    <x v="7"/>
    <x v="0"/>
    <n v="2"/>
    <x v="0"/>
    <n v="200"/>
    <n v="190"/>
    <n v="400"/>
    <n v="380"/>
    <n v="20"/>
    <n v="3"/>
    <x v="2"/>
  </r>
  <r>
    <s v="ID1129"/>
    <d v="2023-03-14T00:00:00"/>
    <s v="Eldridge M Benringfield"/>
    <x v="0"/>
    <x v="0"/>
    <x v="0"/>
    <x v="0"/>
    <x v="0"/>
    <n v="2"/>
    <x v="0"/>
    <n v="7700"/>
    <n v="7000"/>
    <n v="15400"/>
    <n v="14000"/>
    <n v="1400"/>
    <n v="3"/>
    <x v="2"/>
  </r>
  <r>
    <s v="ID1130"/>
    <d v="2023-03-14T00:00:00"/>
    <s v="Raymond U Flarin"/>
    <x v="0"/>
    <x v="3"/>
    <x v="3"/>
    <x v="2"/>
    <x v="0"/>
    <n v="1"/>
    <x v="0"/>
    <n v="6700"/>
    <n v="5002"/>
    <n v="6700"/>
    <n v="5002"/>
    <n v="1698"/>
    <n v="3"/>
    <x v="2"/>
  </r>
  <r>
    <s v="ID1131"/>
    <d v="2023-03-14T00:00:00"/>
    <s v="Chi S Clorton"/>
    <x v="0"/>
    <x v="1"/>
    <x v="1"/>
    <x v="9"/>
    <x v="1"/>
    <n v="1"/>
    <x v="0"/>
    <n v="11000"/>
    <n v="10000"/>
    <n v="11000"/>
    <n v="10000"/>
    <n v="1000"/>
    <n v="3"/>
    <x v="2"/>
  </r>
  <r>
    <s v="ID1132"/>
    <d v="2023-03-14T00:00:00"/>
    <s v="Alisha D Coprock"/>
    <x v="0"/>
    <x v="1"/>
    <x v="1"/>
    <x v="18"/>
    <x v="2"/>
    <n v="1"/>
    <x v="0"/>
    <n v="22000"/>
    <n v="20000"/>
    <n v="22000"/>
    <n v="20000"/>
    <n v="2000"/>
    <n v="3"/>
    <x v="2"/>
  </r>
  <r>
    <s v="ID1133"/>
    <d v="2023-03-14T00:00:00"/>
    <s v="Paris U Leire"/>
    <x v="0"/>
    <x v="3"/>
    <x v="3"/>
    <x v="13"/>
    <x v="0"/>
    <n v="2"/>
    <x v="0"/>
    <n v="6700"/>
    <n v="5000"/>
    <n v="13400"/>
    <n v="10000"/>
    <n v="3400"/>
    <n v="3"/>
    <x v="2"/>
  </r>
  <r>
    <s v="ID1134"/>
    <d v="2023-03-14T00:00:00"/>
    <s v="Dorene U Shrrock"/>
    <x v="0"/>
    <x v="2"/>
    <x v="2"/>
    <x v="16"/>
    <x v="0"/>
    <n v="2"/>
    <x v="0"/>
    <n v="9950"/>
    <n v="9000"/>
    <n v="19900"/>
    <n v="18000"/>
    <n v="1900"/>
    <n v="3"/>
    <x v="2"/>
  </r>
  <r>
    <s v="ID1135"/>
    <d v="2023-03-14T00:00:00"/>
    <s v="Julius Q Stork"/>
    <x v="0"/>
    <x v="3"/>
    <x v="3"/>
    <x v="5"/>
    <x v="0"/>
    <n v="1"/>
    <x v="0"/>
    <n v="10000"/>
    <n v="9000"/>
    <n v="10000"/>
    <n v="9000"/>
    <n v="1000"/>
    <n v="3"/>
    <x v="2"/>
  </r>
  <r>
    <s v="ID1136"/>
    <d v="2023-03-14T00:00:00"/>
    <s v="Nestor T Venrura"/>
    <x v="0"/>
    <x v="0"/>
    <x v="0"/>
    <x v="2"/>
    <x v="0"/>
    <n v="1"/>
    <x v="0"/>
    <n v="6700"/>
    <n v="5001"/>
    <n v="6700"/>
    <n v="5001"/>
    <n v="1699"/>
    <n v="3"/>
    <x v="2"/>
  </r>
  <r>
    <s v="ID1137"/>
    <d v="2023-03-14T00:00:00"/>
    <s v="Nicola S Belris"/>
    <x v="0"/>
    <x v="1"/>
    <x v="1"/>
    <x v="0"/>
    <x v="0"/>
    <n v="2"/>
    <x v="0"/>
    <n v="2000"/>
    <n v="1850"/>
    <n v="4000"/>
    <n v="3700"/>
    <n v="300"/>
    <n v="3"/>
    <x v="2"/>
  </r>
  <r>
    <s v="ID1138"/>
    <d v="2023-03-14T00:00:00"/>
    <s v="Kitty S Sicrles"/>
    <x v="0"/>
    <x v="1"/>
    <x v="1"/>
    <x v="5"/>
    <x v="1"/>
    <n v="2"/>
    <x v="0"/>
    <n v="100"/>
    <n v="80"/>
    <n v="200"/>
    <n v="160"/>
    <n v="40"/>
    <n v="3"/>
    <x v="2"/>
  </r>
  <r>
    <s v="ID1139"/>
    <d v="2023-03-14T00:00:00"/>
    <s v="Chau R Barron"/>
    <x v="0"/>
    <x v="2"/>
    <x v="2"/>
    <x v="2"/>
    <x v="0"/>
    <n v="1"/>
    <x v="0"/>
    <n v="13200.000000000002"/>
    <n v="12000"/>
    <n v="13200.000000000002"/>
    <n v="12000"/>
    <n v="1200.0000000000018"/>
    <n v="3"/>
    <x v="2"/>
  </r>
  <r>
    <s v="ID1140"/>
    <d v="2023-03-15T00:00:00"/>
    <s v="Katelin F Conry"/>
    <x v="1"/>
    <x v="1"/>
    <x v="1"/>
    <x v="10"/>
    <x v="0"/>
    <n v="1"/>
    <x v="0"/>
    <n v="11000"/>
    <n v="10000"/>
    <n v="11000"/>
    <n v="10000"/>
    <n v="1000"/>
    <n v="3"/>
    <x v="2"/>
  </r>
  <r>
    <s v="ID1141"/>
    <d v="2023-03-15T00:00:00"/>
    <s v="Gabriel S Beare"/>
    <x v="1"/>
    <x v="3"/>
    <x v="3"/>
    <x v="3"/>
    <x v="0"/>
    <n v="1"/>
    <x v="0"/>
    <n v="6700"/>
    <n v="5002"/>
    <n v="6700"/>
    <n v="5002"/>
    <n v="1698"/>
    <n v="3"/>
    <x v="2"/>
  </r>
  <r>
    <s v="ID1142"/>
    <d v="2023-03-15T00:00:00"/>
    <s v="Mark F Hamran"/>
    <x v="0"/>
    <x v="2"/>
    <x v="2"/>
    <x v="12"/>
    <x v="1"/>
    <n v="4"/>
    <x v="0"/>
    <n v="2250"/>
    <n v="2200"/>
    <n v="9000"/>
    <n v="8800"/>
    <n v="200"/>
    <n v="3"/>
    <x v="2"/>
  </r>
  <r>
    <s v="ID1143"/>
    <d v="2023-03-15T00:00:00"/>
    <s v="Jimmie A Rorre"/>
    <x v="0"/>
    <x v="1"/>
    <x v="1"/>
    <x v="5"/>
    <x v="0"/>
    <n v="3"/>
    <x v="0"/>
    <n v="22000"/>
    <n v="20000"/>
    <n v="66000"/>
    <n v="60000"/>
    <n v="6000"/>
    <n v="3"/>
    <x v="2"/>
  </r>
  <r>
    <s v="ID1144"/>
    <d v="2023-03-15T00:00:00"/>
    <s v="Larry K Masr"/>
    <x v="0"/>
    <x v="0"/>
    <x v="0"/>
    <x v="6"/>
    <x v="1"/>
    <n v="2"/>
    <x v="0"/>
    <n v="6700"/>
    <n v="5000"/>
    <n v="13400"/>
    <n v="10000"/>
    <n v="3400"/>
    <n v="3"/>
    <x v="2"/>
  </r>
  <r>
    <s v="ID1145"/>
    <d v="2023-03-15T00:00:00"/>
    <s v="Carl M Padrock"/>
    <x v="0"/>
    <x v="2"/>
    <x v="2"/>
    <x v="14"/>
    <x v="3"/>
    <n v="1"/>
    <x v="0"/>
    <n v="7700.0000000000009"/>
    <n v="7000"/>
    <n v="7700.0000000000009"/>
    <n v="7000"/>
    <n v="700.00000000000091"/>
    <n v="3"/>
    <x v="2"/>
  </r>
  <r>
    <s v="ID1146"/>
    <d v="2023-03-15T00:00:00"/>
    <s v="Richie I Weirz"/>
    <x v="0"/>
    <x v="0"/>
    <x v="0"/>
    <x v="15"/>
    <x v="2"/>
    <n v="1"/>
    <x v="1"/>
    <n v="11000"/>
    <n v="10000"/>
    <n v="11000"/>
    <n v="10000"/>
    <n v="1000"/>
    <n v="3"/>
    <x v="2"/>
  </r>
  <r>
    <s v="ID1147"/>
    <d v="2023-03-15T00:00:00"/>
    <s v="Alexis Q Grore"/>
    <x v="0"/>
    <x v="0"/>
    <x v="0"/>
    <x v="11"/>
    <x v="2"/>
    <n v="1"/>
    <x v="0"/>
    <n v="6700"/>
    <n v="5001"/>
    <n v="6700"/>
    <n v="5001"/>
    <n v="1699"/>
    <n v="3"/>
    <x v="2"/>
  </r>
  <r>
    <s v="ID1148"/>
    <d v="2023-03-15T00:00:00"/>
    <s v="Casey X Sacr"/>
    <x v="1"/>
    <x v="3"/>
    <x v="3"/>
    <x v="0"/>
    <x v="0"/>
    <n v="2"/>
    <x v="0"/>
    <n v="7700"/>
    <n v="7000"/>
    <n v="15400"/>
    <n v="14000"/>
    <n v="1400"/>
    <n v="3"/>
    <x v="2"/>
  </r>
  <r>
    <s v="ID1149"/>
    <d v="2023-03-16T00:00:00"/>
    <s v="Jennifer Z Prirgen"/>
    <x v="1"/>
    <x v="1"/>
    <x v="1"/>
    <x v="1"/>
    <x v="1"/>
    <n v="2"/>
    <x v="1"/>
    <n v="7700"/>
    <n v="7000"/>
    <n v="15400"/>
    <n v="14000"/>
    <n v="1400"/>
    <n v="3"/>
    <x v="2"/>
  </r>
  <r>
    <s v="ID1150"/>
    <d v="2023-03-16T00:00:00"/>
    <s v="Nathanael G Mcmrllin"/>
    <x v="1"/>
    <x v="0"/>
    <x v="0"/>
    <x v="7"/>
    <x v="0"/>
    <n v="2"/>
    <x v="0"/>
    <n v="6700"/>
    <n v="5000"/>
    <n v="13400"/>
    <n v="10000"/>
    <n v="3400"/>
    <n v="3"/>
    <x v="2"/>
  </r>
  <r>
    <s v="ID1151"/>
    <d v="2023-03-16T00:00:00"/>
    <s v="Bobbie Q Holrrook"/>
    <x v="0"/>
    <x v="3"/>
    <x v="3"/>
    <x v="17"/>
    <x v="0"/>
    <n v="1"/>
    <x v="0"/>
    <n v="100"/>
    <n v="90"/>
    <n v="100"/>
    <n v="90"/>
    <n v="10"/>
    <n v="3"/>
    <x v="2"/>
  </r>
  <r>
    <s v="ID1152"/>
    <d v="2023-03-16T00:00:00"/>
    <s v="Rachelle M Burrhead"/>
    <x v="0"/>
    <x v="1"/>
    <x v="1"/>
    <x v="2"/>
    <x v="0"/>
    <n v="1"/>
    <x v="0"/>
    <n v="44000"/>
    <n v="40000"/>
    <n v="44000"/>
    <n v="40000"/>
    <n v="4000"/>
    <n v="3"/>
    <x v="2"/>
  </r>
  <r>
    <s v="ID1153"/>
    <d v="2023-03-16T00:00:00"/>
    <s v="Nicolle A Crorhers"/>
    <x v="0"/>
    <x v="1"/>
    <x v="1"/>
    <x v="4"/>
    <x v="0"/>
    <n v="2"/>
    <x v="0"/>
    <n v="6700"/>
    <n v="5001"/>
    <n v="13400"/>
    <n v="10002"/>
    <n v="3398"/>
    <n v="3"/>
    <x v="2"/>
  </r>
  <r>
    <s v="ID1154"/>
    <d v="2023-03-16T00:00:00"/>
    <s v="Nestor T Venrura"/>
    <x v="0"/>
    <x v="3"/>
    <x v="3"/>
    <x v="18"/>
    <x v="2"/>
    <n v="2"/>
    <x v="0"/>
    <n v="9950"/>
    <n v="9000"/>
    <n v="19900"/>
    <n v="18000"/>
    <n v="1900"/>
    <n v="3"/>
    <x v="2"/>
  </r>
  <r>
    <s v="ID1155"/>
    <d v="2023-03-16T00:00:00"/>
    <s v="Leticia V Lewrndowski"/>
    <x v="0"/>
    <x v="2"/>
    <x v="2"/>
    <x v="3"/>
    <x v="0"/>
    <n v="1"/>
    <x v="0"/>
    <n v="8500"/>
    <n v="7600"/>
    <n v="8500"/>
    <n v="7600"/>
    <n v="900"/>
    <n v="3"/>
    <x v="2"/>
  </r>
  <r>
    <s v="ID1156"/>
    <d v="2023-03-16T00:00:00"/>
    <s v="Chadwick I Harrreaves"/>
    <x v="0"/>
    <x v="1"/>
    <x v="1"/>
    <x v="16"/>
    <x v="0"/>
    <n v="1"/>
    <x v="0"/>
    <n v="6700"/>
    <n v="5002"/>
    <n v="6700"/>
    <n v="5002"/>
    <n v="1698"/>
    <n v="3"/>
    <x v="2"/>
  </r>
  <r>
    <s v="ID1157"/>
    <d v="2023-03-16T00:00:00"/>
    <s v="Mary D Brurelle"/>
    <x v="0"/>
    <x v="0"/>
    <x v="0"/>
    <x v="5"/>
    <x v="0"/>
    <n v="4"/>
    <x v="0"/>
    <n v="11000"/>
    <n v="10000"/>
    <n v="44000"/>
    <n v="40000"/>
    <n v="4000"/>
    <n v="3"/>
    <x v="2"/>
  </r>
  <r>
    <s v="ID1158"/>
    <d v="2023-03-17T00:00:00"/>
    <s v="Zachary U Brerden"/>
    <x v="1"/>
    <x v="2"/>
    <x v="2"/>
    <x v="9"/>
    <x v="1"/>
    <n v="3"/>
    <x v="0"/>
    <n v="9950"/>
    <n v="9000"/>
    <n v="29850"/>
    <n v="27000"/>
    <n v="2850"/>
    <n v="3"/>
    <x v="2"/>
  </r>
  <r>
    <s v="ID1159"/>
    <d v="2023-03-17T00:00:00"/>
    <s v="Donald H Mazrr"/>
    <x v="1"/>
    <x v="1"/>
    <x v="1"/>
    <x v="12"/>
    <x v="1"/>
    <n v="2"/>
    <x v="0"/>
    <n v="6700"/>
    <n v="5001"/>
    <n v="13400"/>
    <n v="10002"/>
    <n v="3398"/>
    <n v="3"/>
    <x v="2"/>
  </r>
  <r>
    <s v="ID1160"/>
    <d v="2023-03-17T00:00:00"/>
    <s v="Abe X Parr"/>
    <x v="0"/>
    <x v="0"/>
    <x v="0"/>
    <x v="13"/>
    <x v="0"/>
    <n v="2"/>
    <x v="0"/>
    <n v="100"/>
    <n v="80"/>
    <n v="200"/>
    <n v="160"/>
    <n v="40"/>
    <n v="3"/>
    <x v="2"/>
  </r>
  <r>
    <s v="ID1161"/>
    <d v="2023-03-17T00:00:00"/>
    <s v="Miguel P Karr"/>
    <x v="0"/>
    <x v="2"/>
    <x v="2"/>
    <x v="6"/>
    <x v="1"/>
    <n v="2"/>
    <x v="0"/>
    <n v="19800"/>
    <n v="18000"/>
    <n v="39600"/>
    <n v="36000"/>
    <n v="3600"/>
    <n v="3"/>
    <x v="2"/>
  </r>
  <r>
    <s v="ID1162"/>
    <d v="2023-03-17T00:00:00"/>
    <s v="Gustavo F Roure"/>
    <x v="0"/>
    <x v="1"/>
    <x v="1"/>
    <x v="8"/>
    <x v="2"/>
    <n v="1"/>
    <x v="0"/>
    <n v="6700"/>
    <n v="5002"/>
    <n v="6700"/>
    <n v="5002"/>
    <n v="1698"/>
    <n v="3"/>
    <x v="2"/>
  </r>
  <r>
    <s v="ID1163"/>
    <d v="2023-03-17T00:00:00"/>
    <s v="Salvatore J Linrell"/>
    <x v="0"/>
    <x v="0"/>
    <x v="0"/>
    <x v="15"/>
    <x v="2"/>
    <n v="2"/>
    <x v="0"/>
    <n v="19800"/>
    <n v="18000"/>
    <n v="39600"/>
    <n v="36000"/>
    <n v="3600"/>
    <n v="3"/>
    <x v="2"/>
  </r>
  <r>
    <s v="ID1164"/>
    <d v="2023-03-17T00:00:00"/>
    <s v="Buford Q Giarcola"/>
    <x v="0"/>
    <x v="1"/>
    <x v="1"/>
    <x v="7"/>
    <x v="0"/>
    <n v="20"/>
    <x v="0"/>
    <n v="13200.000000000002"/>
    <n v="12000"/>
    <n v="264000.00000000006"/>
    <n v="240000"/>
    <n v="24000.000000000058"/>
    <n v="3"/>
    <x v="2"/>
  </r>
  <r>
    <s v="ID1165"/>
    <d v="2023-03-17T00:00:00"/>
    <s v="Elaine B Ranrazzo"/>
    <x v="0"/>
    <x v="3"/>
    <x v="3"/>
    <x v="7"/>
    <x v="0"/>
    <n v="2"/>
    <x v="1"/>
    <n v="8500"/>
    <n v="7600"/>
    <n v="17000"/>
    <n v="15200"/>
    <n v="1800"/>
    <n v="3"/>
    <x v="2"/>
  </r>
  <r>
    <s v="ID1166"/>
    <d v="2023-03-17T00:00:00"/>
    <s v="Kitty S Sicrles"/>
    <x v="0"/>
    <x v="1"/>
    <x v="1"/>
    <x v="17"/>
    <x v="0"/>
    <n v="2"/>
    <x v="0"/>
    <n v="22000"/>
    <n v="20000"/>
    <n v="44000"/>
    <n v="40000"/>
    <n v="4000"/>
    <n v="3"/>
    <x v="2"/>
  </r>
  <r>
    <s v="ID1167"/>
    <d v="2023-03-17T00:00:00"/>
    <s v="Perry E Hudrleston"/>
    <x v="0"/>
    <x v="1"/>
    <x v="1"/>
    <x v="0"/>
    <x v="0"/>
    <n v="2"/>
    <x v="0"/>
    <n v="6700"/>
    <n v="5000"/>
    <n v="13400"/>
    <n v="10000"/>
    <n v="3400"/>
    <n v="3"/>
    <x v="2"/>
  </r>
  <r>
    <s v="ID1168"/>
    <d v="2023-03-17T00:00:00"/>
    <s v="Kiara T Marrinez"/>
    <x v="0"/>
    <x v="3"/>
    <x v="3"/>
    <x v="2"/>
    <x v="0"/>
    <n v="1"/>
    <x v="0"/>
    <n v="6700"/>
    <n v="5002"/>
    <n v="6700"/>
    <n v="5002"/>
    <n v="1698"/>
    <n v="3"/>
    <x v="2"/>
  </r>
  <r>
    <s v="ID1169"/>
    <d v="2023-03-17T00:00:00"/>
    <s v="Ruthie C Linrres"/>
    <x v="0"/>
    <x v="1"/>
    <x v="1"/>
    <x v="2"/>
    <x v="0"/>
    <n v="1"/>
    <x v="0"/>
    <n v="13200.000000000002"/>
    <n v="12000"/>
    <n v="13200.000000000002"/>
    <n v="12000"/>
    <n v="1200.0000000000018"/>
    <n v="3"/>
    <x v="2"/>
  </r>
  <r>
    <s v="ID1170"/>
    <d v="2023-03-17T00:00:00"/>
    <s v="Palmer O Bearer"/>
    <x v="0"/>
    <x v="0"/>
    <x v="0"/>
    <x v="2"/>
    <x v="2"/>
    <n v="2"/>
    <x v="0"/>
    <n v="6700"/>
    <n v="5001"/>
    <n v="13400"/>
    <n v="10002"/>
    <n v="3398"/>
    <n v="3"/>
    <x v="2"/>
  </r>
  <r>
    <s v="ID1171"/>
    <d v="2023-03-17T00:00:00"/>
    <s v="Vincent N Lenron"/>
    <x v="0"/>
    <x v="1"/>
    <x v="1"/>
    <x v="0"/>
    <x v="0"/>
    <n v="2"/>
    <x v="0"/>
    <n v="6700"/>
    <n v="5002"/>
    <n v="13400"/>
    <n v="10004"/>
    <n v="3396"/>
    <n v="3"/>
    <x v="2"/>
  </r>
  <r>
    <s v="ID1172"/>
    <d v="2023-03-17T00:00:00"/>
    <s v="Alexis D Bonrlli"/>
    <x v="0"/>
    <x v="1"/>
    <x v="1"/>
    <x v="5"/>
    <x v="1"/>
    <n v="1"/>
    <x v="0"/>
    <n v="22000"/>
    <n v="20000"/>
    <n v="22000"/>
    <n v="20000"/>
    <n v="2000"/>
    <n v="3"/>
    <x v="2"/>
  </r>
  <r>
    <s v="ID1173"/>
    <d v="2023-03-17T00:00:00"/>
    <s v="Claretta D Winrert"/>
    <x v="0"/>
    <x v="2"/>
    <x v="2"/>
    <x v="2"/>
    <x v="1"/>
    <n v="1"/>
    <x v="1"/>
    <n v="10000"/>
    <n v="9000"/>
    <n v="10000"/>
    <n v="9000"/>
    <n v="1000"/>
    <n v="3"/>
    <x v="2"/>
  </r>
  <r>
    <s v="ID1174"/>
    <d v="2023-03-17T00:00:00"/>
    <s v="Cecily D Hourer"/>
    <x v="0"/>
    <x v="3"/>
    <x v="3"/>
    <x v="0"/>
    <x v="0"/>
    <n v="1"/>
    <x v="0"/>
    <n v="8500"/>
    <n v="7600"/>
    <n v="8500"/>
    <n v="7600"/>
    <n v="900"/>
    <n v="3"/>
    <x v="2"/>
  </r>
  <r>
    <s v="ID1175"/>
    <d v="2023-03-17T00:00:00"/>
    <s v="Salvatore J Linrell"/>
    <x v="1"/>
    <x v="1"/>
    <x v="1"/>
    <x v="0"/>
    <x v="1"/>
    <n v="1"/>
    <x v="0"/>
    <n v="6700"/>
    <n v="5002"/>
    <n v="6700"/>
    <n v="5002"/>
    <n v="1698"/>
    <n v="3"/>
    <x v="2"/>
  </r>
  <r>
    <s v="ID1176"/>
    <d v="2023-03-17T00:00:00"/>
    <s v="Phil T Urera"/>
    <x v="1"/>
    <x v="1"/>
    <x v="1"/>
    <x v="5"/>
    <x v="1"/>
    <n v="2"/>
    <x v="0"/>
    <n v="6700"/>
    <n v="5000"/>
    <n v="13400"/>
    <n v="10000"/>
    <n v="3400"/>
    <n v="3"/>
    <x v="2"/>
  </r>
  <r>
    <s v="ID1177"/>
    <d v="2023-03-17T00:00:00"/>
    <s v="Buford Q Giarcola"/>
    <x v="1"/>
    <x v="2"/>
    <x v="2"/>
    <x v="2"/>
    <x v="2"/>
    <n v="2"/>
    <x v="0"/>
    <n v="6700"/>
    <n v="5001"/>
    <n v="13400"/>
    <n v="10002"/>
    <n v="3398"/>
    <n v="3"/>
    <x v="2"/>
  </r>
  <r>
    <s v="ID1178"/>
    <d v="2023-03-17T00:00:00"/>
    <s v="Garland Z Learell"/>
    <x v="0"/>
    <x v="3"/>
    <x v="3"/>
    <x v="0"/>
    <x v="0"/>
    <n v="1"/>
    <x v="0"/>
    <n v="6700"/>
    <n v="5002"/>
    <n v="6700"/>
    <n v="5002"/>
    <n v="1698"/>
    <n v="3"/>
    <x v="2"/>
  </r>
  <r>
    <s v="ID1179"/>
    <d v="2023-03-17T00:00:00"/>
    <s v="Fe A Schrock"/>
    <x v="0"/>
    <x v="0"/>
    <x v="0"/>
    <x v="5"/>
    <x v="1"/>
    <n v="1"/>
    <x v="0"/>
    <n v="6700"/>
    <n v="5000"/>
    <n v="6700"/>
    <n v="5000"/>
    <n v="1700"/>
    <n v="3"/>
    <x v="2"/>
  </r>
  <r>
    <s v="ID1180"/>
    <d v="2023-03-17T00:00:00"/>
    <s v="Thurman T Cacrres"/>
    <x v="0"/>
    <x v="1"/>
    <x v="1"/>
    <x v="5"/>
    <x v="0"/>
    <n v="1"/>
    <x v="0"/>
    <n v="9500"/>
    <n v="8000"/>
    <n v="9500"/>
    <n v="8000"/>
    <n v="1500"/>
    <n v="3"/>
    <x v="2"/>
  </r>
  <r>
    <s v="ID1181"/>
    <d v="2023-03-17T00:00:00"/>
    <s v="Allen L Vacron"/>
    <x v="0"/>
    <x v="2"/>
    <x v="2"/>
    <x v="2"/>
    <x v="0"/>
    <n v="1"/>
    <x v="0"/>
    <n v="4700"/>
    <n v="4000"/>
    <n v="4700"/>
    <n v="4000"/>
    <n v="700"/>
    <n v="3"/>
    <x v="2"/>
  </r>
  <r>
    <s v="ID1182"/>
    <d v="2023-03-17T00:00:00"/>
    <s v="Yung G Boorer"/>
    <x v="0"/>
    <x v="3"/>
    <x v="3"/>
    <x v="0"/>
    <x v="0"/>
    <n v="2"/>
    <x v="0"/>
    <n v="400"/>
    <n v="360"/>
    <n v="800"/>
    <n v="720"/>
    <n v="80"/>
    <n v="3"/>
    <x v="2"/>
  </r>
  <r>
    <s v="ID1183"/>
    <d v="2023-03-17T00:00:00"/>
    <s v="Emiko Z Lolrey"/>
    <x v="0"/>
    <x v="0"/>
    <x v="0"/>
    <x v="5"/>
    <x v="1"/>
    <n v="2"/>
    <x v="0"/>
    <n v="100"/>
    <n v="90"/>
    <n v="200"/>
    <n v="180"/>
    <n v="20"/>
    <n v="3"/>
    <x v="2"/>
  </r>
  <r>
    <s v="ID1184"/>
    <d v="2023-03-17T00:00:00"/>
    <s v="Dian I Pearhey"/>
    <x v="0"/>
    <x v="1"/>
    <x v="1"/>
    <x v="2"/>
    <x v="0"/>
    <n v="1"/>
    <x v="0"/>
    <n v="1600"/>
    <n v="1590"/>
    <n v="1600"/>
    <n v="1590"/>
    <n v="10"/>
    <n v="3"/>
    <x v="2"/>
  </r>
  <r>
    <s v="ID1185"/>
    <d v="2023-03-17T00:00:00"/>
    <s v="Bruna R Welre"/>
    <x v="0"/>
    <x v="2"/>
    <x v="2"/>
    <x v="2"/>
    <x v="1"/>
    <n v="2"/>
    <x v="0"/>
    <n v="2000"/>
    <n v="1850"/>
    <n v="4000"/>
    <n v="3700"/>
    <n v="300"/>
    <n v="3"/>
    <x v="2"/>
  </r>
  <r>
    <s v="ID1186"/>
    <d v="2023-03-17T00:00:00"/>
    <s v="Felix S Crorer"/>
    <x v="1"/>
    <x v="3"/>
    <x v="3"/>
    <x v="0"/>
    <x v="0"/>
    <n v="1"/>
    <x v="0"/>
    <n v="9500"/>
    <n v="8000"/>
    <n v="9500"/>
    <n v="8000"/>
    <n v="1500"/>
    <n v="3"/>
    <x v="2"/>
  </r>
  <r>
    <s v="ID1187"/>
    <d v="2023-03-17T00:00:00"/>
    <s v="Eartha Z Oceruera"/>
    <x v="1"/>
    <x v="0"/>
    <x v="0"/>
    <x v="5"/>
    <x v="1"/>
    <n v="1"/>
    <x v="0"/>
    <n v="4700"/>
    <n v="4000"/>
    <n v="4700"/>
    <n v="4000"/>
    <n v="700"/>
    <n v="3"/>
    <x v="2"/>
  </r>
  <r>
    <s v="ID1188"/>
    <d v="2023-03-17T00:00:00"/>
    <s v="Laurena P Casron"/>
    <x v="1"/>
    <x v="1"/>
    <x v="1"/>
    <x v="2"/>
    <x v="0"/>
    <n v="2"/>
    <x v="0"/>
    <n v="400"/>
    <n v="360"/>
    <n v="800"/>
    <n v="720"/>
    <n v="80"/>
    <n v="3"/>
    <x v="2"/>
  </r>
  <r>
    <s v="ID1189"/>
    <d v="2023-03-17T00:00:00"/>
    <s v="Beatrice A Knorf"/>
    <x v="0"/>
    <x v="1"/>
    <x v="1"/>
    <x v="0"/>
    <x v="0"/>
    <n v="2"/>
    <x v="0"/>
    <n v="100"/>
    <n v="90"/>
    <n v="200"/>
    <n v="180"/>
    <n v="20"/>
    <n v="3"/>
    <x v="2"/>
  </r>
  <r>
    <s v="ID1190"/>
    <d v="2023-03-17T00:00:00"/>
    <s v="Lino M Lizrrraga"/>
    <x v="0"/>
    <x v="3"/>
    <x v="3"/>
    <x v="0"/>
    <x v="2"/>
    <n v="2"/>
    <x v="0"/>
    <n v="9950"/>
    <n v="9000"/>
    <n v="19900"/>
    <n v="18000"/>
    <n v="1900"/>
    <n v="3"/>
    <x v="2"/>
  </r>
  <r>
    <s v="ID1191"/>
    <d v="2023-03-17T00:00:00"/>
    <s v="Fredericka J Varrey"/>
    <x v="0"/>
    <x v="0"/>
    <x v="0"/>
    <x v="5"/>
    <x v="0"/>
    <n v="2"/>
    <x v="0"/>
    <n v="7700"/>
    <n v="7000"/>
    <n v="15400"/>
    <n v="14000"/>
    <n v="1400"/>
    <n v="3"/>
    <x v="2"/>
  </r>
  <r>
    <s v="ID1192"/>
    <d v="2023-03-17T00:00:00"/>
    <s v="Aundrea W Lunrberg"/>
    <x v="0"/>
    <x v="1"/>
    <x v="1"/>
    <x v="2"/>
    <x v="1"/>
    <n v="4"/>
    <x v="0"/>
    <n v="11000"/>
    <n v="10000"/>
    <n v="44000"/>
    <n v="40000"/>
    <n v="4000"/>
    <n v="3"/>
    <x v="2"/>
  </r>
  <r>
    <s v="ID1193"/>
    <d v="2023-03-17T00:00:00"/>
    <s v="Son D Ricretts"/>
    <x v="0"/>
    <x v="1"/>
    <x v="1"/>
    <x v="0"/>
    <x v="0"/>
    <n v="1"/>
    <x v="0"/>
    <n v="13200.000000000002"/>
    <n v="12000"/>
    <n v="13200.000000000002"/>
    <n v="12000"/>
    <n v="1200.0000000000018"/>
    <n v="3"/>
    <x v="2"/>
  </r>
  <r>
    <s v="ID1194"/>
    <d v="2023-03-17T00:00:00"/>
    <s v="Dorothea J Canrerbury"/>
    <x v="0"/>
    <x v="2"/>
    <x v="2"/>
    <x v="5"/>
    <x v="0"/>
    <n v="2"/>
    <x v="0"/>
    <n v="9950"/>
    <n v="9000"/>
    <n v="19900"/>
    <n v="18000"/>
    <n v="1900"/>
    <n v="3"/>
    <x v="2"/>
  </r>
  <r>
    <s v="ID1195"/>
    <d v="2023-03-18T00:00:00"/>
    <s v="Deon U Mource"/>
    <x v="0"/>
    <x v="3"/>
    <x v="3"/>
    <x v="14"/>
    <x v="3"/>
    <n v="2"/>
    <x v="0"/>
    <n v="19800"/>
    <n v="18000"/>
    <n v="39600"/>
    <n v="36000"/>
    <n v="3600"/>
    <n v="3"/>
    <x v="2"/>
  </r>
  <r>
    <s v="ID1196"/>
    <d v="2023-03-18T00:00:00"/>
    <s v="Eliz R Linreman"/>
    <x v="0"/>
    <x v="1"/>
    <x v="1"/>
    <x v="17"/>
    <x v="0"/>
    <n v="1"/>
    <x v="0"/>
    <n v="6700"/>
    <n v="5002"/>
    <n v="6700"/>
    <n v="5002"/>
    <n v="1698"/>
    <n v="3"/>
    <x v="2"/>
  </r>
  <r>
    <s v="ID1197"/>
    <d v="2023-03-18T00:00:00"/>
    <s v="Mignon Q Dilrs"/>
    <x v="0"/>
    <x v="1"/>
    <x v="1"/>
    <x v="11"/>
    <x v="2"/>
    <n v="2"/>
    <x v="0"/>
    <n v="2000"/>
    <n v="1850"/>
    <n v="4000"/>
    <n v="3700"/>
    <n v="300"/>
    <n v="3"/>
    <x v="2"/>
  </r>
  <r>
    <s v="ID1198"/>
    <d v="2023-03-18T00:00:00"/>
    <s v="Raye T Wilrmon"/>
    <x v="0"/>
    <x v="3"/>
    <x v="3"/>
    <x v="4"/>
    <x v="0"/>
    <n v="2"/>
    <x v="0"/>
    <n v="9950"/>
    <n v="9000"/>
    <n v="19900"/>
    <n v="18000"/>
    <n v="1900"/>
    <n v="3"/>
    <x v="2"/>
  </r>
  <r>
    <s v="ID1199"/>
    <d v="2023-03-18T00:00:00"/>
    <s v="Victoria H Musron"/>
    <x v="0"/>
    <x v="2"/>
    <x v="2"/>
    <x v="10"/>
    <x v="0"/>
    <n v="1"/>
    <x v="0"/>
    <n v="6700"/>
    <n v="5000"/>
    <n v="6700"/>
    <n v="5000"/>
    <n v="1700"/>
    <n v="3"/>
    <x v="2"/>
  </r>
  <r>
    <s v="ID1200"/>
    <d v="2023-03-18T00:00:00"/>
    <s v="Phil T Urera"/>
    <x v="0"/>
    <x v="1"/>
    <x v="1"/>
    <x v="3"/>
    <x v="0"/>
    <n v="1"/>
    <x v="0"/>
    <n v="44000"/>
    <n v="40000"/>
    <n v="44000"/>
    <n v="40000"/>
    <n v="4000"/>
    <n v="3"/>
    <x v="2"/>
  </r>
  <r>
    <s v="ID1201"/>
    <d v="2023-03-18T00:00:00"/>
    <s v="Jack J Warrel"/>
    <x v="0"/>
    <x v="0"/>
    <x v="0"/>
    <x v="12"/>
    <x v="1"/>
    <n v="3"/>
    <x v="0"/>
    <n v="13200.000000000002"/>
    <n v="12000"/>
    <n v="39600.000000000007"/>
    <n v="36000"/>
    <n v="3600.0000000000073"/>
    <n v="3"/>
    <x v="2"/>
  </r>
  <r>
    <s v="ID1202"/>
    <d v="2023-03-18T00:00:00"/>
    <s v="Hollis Z Carr"/>
    <x v="0"/>
    <x v="2"/>
    <x v="2"/>
    <x v="5"/>
    <x v="0"/>
    <n v="2"/>
    <x v="0"/>
    <n v="6700"/>
    <n v="5001"/>
    <n v="13400"/>
    <n v="10002"/>
    <n v="3398"/>
    <n v="3"/>
    <x v="2"/>
  </r>
  <r>
    <s v="ID1203"/>
    <d v="2023-03-18T00:00:00"/>
    <s v="Sharice B Munrie"/>
    <x v="0"/>
    <x v="1"/>
    <x v="1"/>
    <x v="6"/>
    <x v="1"/>
    <n v="2"/>
    <x v="0"/>
    <n v="9950"/>
    <n v="9000"/>
    <n v="19900"/>
    <n v="18000"/>
    <n v="1900"/>
    <n v="3"/>
    <x v="2"/>
  </r>
  <r>
    <s v="ID1204"/>
    <d v="2023-03-19T00:00:00"/>
    <s v="Buddy G Sternbeck"/>
    <x v="0"/>
    <x v="0"/>
    <x v="0"/>
    <x v="18"/>
    <x v="2"/>
    <n v="2"/>
    <x v="0"/>
    <n v="44000"/>
    <n v="40000"/>
    <n v="88000"/>
    <n v="80000"/>
    <n v="8000"/>
    <n v="3"/>
    <x v="2"/>
  </r>
  <r>
    <s v="ID1205"/>
    <d v="2023-03-19T00:00:00"/>
    <s v="Gracie P Letr"/>
    <x v="0"/>
    <x v="2"/>
    <x v="2"/>
    <x v="13"/>
    <x v="0"/>
    <n v="1"/>
    <x v="0"/>
    <n v="6700"/>
    <n v="5000"/>
    <n v="6700"/>
    <n v="5000"/>
    <n v="1700"/>
    <n v="3"/>
    <x v="2"/>
  </r>
  <r>
    <s v="ID1206"/>
    <d v="2023-03-19T00:00:00"/>
    <s v="Casey D Krirr"/>
    <x v="1"/>
    <x v="1"/>
    <x v="1"/>
    <x v="16"/>
    <x v="0"/>
    <n v="1"/>
    <x v="0"/>
    <n v="9500"/>
    <n v="8000"/>
    <n v="9500"/>
    <n v="8000"/>
    <n v="1500"/>
    <n v="3"/>
    <x v="2"/>
  </r>
  <r>
    <s v="ID1207"/>
    <d v="2023-03-19T00:00:00"/>
    <s v="Christi H Amarer"/>
    <x v="1"/>
    <x v="0"/>
    <x v="0"/>
    <x v="8"/>
    <x v="2"/>
    <n v="2"/>
    <x v="0"/>
    <n v="7700"/>
    <n v="7000"/>
    <n v="15400"/>
    <n v="14000"/>
    <n v="1400"/>
    <n v="3"/>
    <x v="2"/>
  </r>
  <r>
    <s v="ID1208"/>
    <d v="2023-03-19T00:00:00"/>
    <s v="Dawne Y Garrner"/>
    <x v="0"/>
    <x v="3"/>
    <x v="3"/>
    <x v="1"/>
    <x v="1"/>
    <n v="2"/>
    <x v="0"/>
    <n v="6700"/>
    <n v="5001"/>
    <n v="13400"/>
    <n v="10002"/>
    <n v="3398"/>
    <n v="3"/>
    <x v="2"/>
  </r>
  <r>
    <s v="ID1209"/>
    <d v="2023-03-19T00:00:00"/>
    <s v="Boyd N Liprs"/>
    <x v="0"/>
    <x v="2"/>
    <x v="2"/>
    <x v="4"/>
    <x v="0"/>
    <n v="30"/>
    <x v="0"/>
    <n v="11000"/>
    <n v="10000"/>
    <n v="330000"/>
    <n v="300000"/>
    <n v="30000"/>
    <n v="3"/>
    <x v="2"/>
  </r>
  <r>
    <s v="ID1210"/>
    <d v="2023-03-20T00:00:00"/>
    <s v="Julius N Bakrer"/>
    <x v="0"/>
    <x v="1"/>
    <x v="1"/>
    <x v="15"/>
    <x v="2"/>
    <n v="3"/>
    <x v="0"/>
    <n v="22000"/>
    <n v="20000"/>
    <n v="66000"/>
    <n v="60000"/>
    <n v="6000"/>
    <n v="3"/>
    <x v="2"/>
  </r>
  <r>
    <s v="ID1211"/>
    <d v="2023-03-20T00:00:00"/>
    <s v="Gema S Grorer"/>
    <x v="0"/>
    <x v="3"/>
    <x v="3"/>
    <x v="11"/>
    <x v="2"/>
    <n v="2"/>
    <x v="0"/>
    <n v="6700"/>
    <n v="5001"/>
    <n v="13400"/>
    <n v="10002"/>
    <n v="3398"/>
    <n v="3"/>
    <x v="2"/>
  </r>
  <r>
    <s v="ID1212"/>
    <d v="2023-03-20T00:00:00"/>
    <s v="Scott K Ricro"/>
    <x v="1"/>
    <x v="2"/>
    <x v="2"/>
    <x v="0"/>
    <x v="0"/>
    <n v="1"/>
    <x v="0"/>
    <n v="4700"/>
    <n v="4000"/>
    <n v="4700"/>
    <n v="4000"/>
    <n v="700"/>
    <n v="3"/>
    <x v="2"/>
  </r>
  <r>
    <s v="ID1213"/>
    <d v="2023-03-20T00:00:00"/>
    <s v="Liberty A Shrryer"/>
    <x v="1"/>
    <x v="1"/>
    <x v="1"/>
    <x v="13"/>
    <x v="0"/>
    <n v="4"/>
    <x v="0"/>
    <n v="11000"/>
    <n v="10000"/>
    <n v="44000"/>
    <n v="40000"/>
    <n v="4000"/>
    <n v="3"/>
    <x v="2"/>
  </r>
  <r>
    <s v="ID1214"/>
    <d v="2023-03-20T00:00:00"/>
    <s v="Newton L Crorartie"/>
    <x v="0"/>
    <x v="0"/>
    <x v="0"/>
    <x v="9"/>
    <x v="1"/>
    <n v="2"/>
    <x v="0"/>
    <n v="6700"/>
    <n v="5002"/>
    <n v="13400"/>
    <n v="10004"/>
    <n v="3396"/>
    <n v="3"/>
    <x v="2"/>
  </r>
  <r>
    <s v="ID1215"/>
    <d v="2023-03-20T00:00:00"/>
    <s v="Garland Z Learell"/>
    <x v="0"/>
    <x v="2"/>
    <x v="2"/>
    <x v="12"/>
    <x v="1"/>
    <n v="2"/>
    <x v="0"/>
    <n v="13000"/>
    <n v="12000"/>
    <n v="26000"/>
    <n v="24000"/>
    <n v="2000"/>
    <n v="3"/>
    <x v="2"/>
  </r>
  <r>
    <s v="ID1216"/>
    <d v="2023-03-20T00:00:00"/>
    <s v="Bruna R Welre"/>
    <x v="0"/>
    <x v="1"/>
    <x v="1"/>
    <x v="13"/>
    <x v="0"/>
    <n v="2"/>
    <x v="0"/>
    <n v="7700"/>
    <n v="7000"/>
    <n v="15400"/>
    <n v="14000"/>
    <n v="1400"/>
    <n v="3"/>
    <x v="2"/>
  </r>
  <r>
    <s v="ID1217"/>
    <d v="2023-03-20T00:00:00"/>
    <s v="Brigitte D Fenrley"/>
    <x v="0"/>
    <x v="0"/>
    <x v="0"/>
    <x v="6"/>
    <x v="1"/>
    <n v="1"/>
    <x v="0"/>
    <n v="6700"/>
    <n v="5000"/>
    <n v="6700"/>
    <n v="5000"/>
    <n v="1700"/>
    <n v="3"/>
    <x v="2"/>
  </r>
  <r>
    <s v="ID1218"/>
    <d v="2023-03-20T00:00:00"/>
    <s v="Racheal G Savrrd"/>
    <x v="0"/>
    <x v="3"/>
    <x v="3"/>
    <x v="8"/>
    <x v="2"/>
    <n v="1"/>
    <x v="0"/>
    <n v="11000"/>
    <n v="10000"/>
    <n v="11000"/>
    <n v="10000"/>
    <n v="1000"/>
    <n v="3"/>
    <x v="2"/>
  </r>
  <r>
    <s v="ID1219"/>
    <d v="2023-03-20T00:00:00"/>
    <s v="Horacio S Salrzar"/>
    <x v="0"/>
    <x v="0"/>
    <x v="0"/>
    <x v="5"/>
    <x v="0"/>
    <n v="2"/>
    <x v="0"/>
    <n v="8500"/>
    <n v="7600"/>
    <n v="17000"/>
    <n v="15200"/>
    <n v="1800"/>
    <n v="3"/>
    <x v="2"/>
  </r>
  <r>
    <s v="ID1220"/>
    <d v="2023-03-20T00:00:00"/>
    <s v="Dustin Y Espry"/>
    <x v="0"/>
    <x v="1"/>
    <x v="1"/>
    <x v="2"/>
    <x v="1"/>
    <n v="2"/>
    <x v="0"/>
    <n v="6700"/>
    <n v="5001"/>
    <n v="13400"/>
    <n v="10002"/>
    <n v="3398"/>
    <n v="3"/>
    <x v="2"/>
  </r>
  <r>
    <s v="ID1221"/>
    <d v="2023-03-20T00:00:00"/>
    <s v="Carmen U Benrow"/>
    <x v="0"/>
    <x v="1"/>
    <x v="1"/>
    <x v="0"/>
    <x v="0"/>
    <n v="1"/>
    <x v="0"/>
    <n v="50"/>
    <n v="45"/>
    <n v="50"/>
    <n v="45"/>
    <n v="5"/>
    <n v="3"/>
    <x v="2"/>
  </r>
  <r>
    <s v="ID1222"/>
    <d v="2023-03-20T00:00:00"/>
    <s v="Zoila X Nair"/>
    <x v="0"/>
    <x v="2"/>
    <x v="2"/>
    <x v="5"/>
    <x v="2"/>
    <n v="1"/>
    <x v="0"/>
    <n v="1600"/>
    <n v="1590"/>
    <n v="1600"/>
    <n v="1590"/>
    <n v="10"/>
    <n v="3"/>
    <x v="2"/>
  </r>
  <r>
    <s v="ID1223"/>
    <d v="2023-03-20T00:00:00"/>
    <s v="Zenia D Owirgs"/>
    <x v="0"/>
    <x v="3"/>
    <x v="3"/>
    <x v="2"/>
    <x v="0"/>
    <n v="2"/>
    <x v="0"/>
    <n v="7700"/>
    <n v="7000"/>
    <n v="15400"/>
    <n v="14000"/>
    <n v="1400"/>
    <n v="3"/>
    <x v="2"/>
  </r>
  <r>
    <s v="ID1224"/>
    <d v="2023-03-21T00:00:00"/>
    <s v="-"/>
    <x v="0"/>
    <x v="1"/>
    <x v="1"/>
    <x v="3"/>
    <x v="0"/>
    <n v="1"/>
    <x v="0"/>
    <n v="11000"/>
    <n v="10000"/>
    <n v="11000"/>
    <n v="10000"/>
    <n v="1000"/>
    <n v="3"/>
    <x v="2"/>
  </r>
  <r>
    <s v="ID1225"/>
    <d v="2023-03-21T00:00:00"/>
    <s v="Delana Y Frerdman"/>
    <x v="0"/>
    <x v="0"/>
    <x v="0"/>
    <x v="16"/>
    <x v="0"/>
    <n v="2"/>
    <x v="0"/>
    <n v="6700"/>
    <n v="5002"/>
    <n v="13400"/>
    <n v="10004"/>
    <n v="3396"/>
    <n v="3"/>
    <x v="2"/>
  </r>
  <r>
    <s v="ID1226"/>
    <d v="2023-03-21T00:00:00"/>
    <s v="Rosemarie K Felrows"/>
    <x v="1"/>
    <x v="3"/>
    <x v="3"/>
    <x v="5"/>
    <x v="0"/>
    <n v="2"/>
    <x v="0"/>
    <n v="400"/>
    <n v="360"/>
    <n v="800"/>
    <n v="720"/>
    <n v="80"/>
    <n v="3"/>
    <x v="2"/>
  </r>
  <r>
    <s v="ID1227"/>
    <d v="2023-03-21T00:00:00"/>
    <s v="Zack H Mumrw"/>
    <x v="1"/>
    <x v="1"/>
    <x v="1"/>
    <x v="11"/>
    <x v="2"/>
    <n v="1"/>
    <x v="0"/>
    <n v="13200.000000000002"/>
    <n v="12000"/>
    <n v="13200.000000000002"/>
    <n v="12000"/>
    <n v="1200.0000000000018"/>
    <n v="3"/>
    <x v="2"/>
  </r>
  <r>
    <s v="ID1228"/>
    <d v="2023-03-21T00:00:00"/>
    <s v="Doria Z Crorse"/>
    <x v="0"/>
    <x v="1"/>
    <x v="1"/>
    <x v="14"/>
    <x v="3"/>
    <n v="1"/>
    <x v="0"/>
    <n v="22000"/>
    <n v="20000"/>
    <n v="22000"/>
    <n v="20000"/>
    <n v="2000"/>
    <n v="3"/>
    <x v="2"/>
  </r>
  <r>
    <s v="ID1229"/>
    <d v="2023-03-21T00:00:00"/>
    <s v="Fe A Schrock"/>
    <x v="0"/>
    <x v="3"/>
    <x v="3"/>
    <x v="17"/>
    <x v="0"/>
    <n v="2"/>
    <x v="0"/>
    <n v="6700"/>
    <n v="5000"/>
    <n v="13400"/>
    <n v="10000"/>
    <n v="3400"/>
    <n v="3"/>
    <x v="2"/>
  </r>
  <r>
    <s v="ID1230"/>
    <d v="2023-03-21T00:00:00"/>
    <s v="Felix S Crorer"/>
    <x v="0"/>
    <x v="2"/>
    <x v="2"/>
    <x v="11"/>
    <x v="2"/>
    <n v="3"/>
    <x v="0"/>
    <n v="22000"/>
    <n v="20000"/>
    <n v="66000"/>
    <n v="60000"/>
    <n v="6000"/>
    <n v="3"/>
    <x v="2"/>
  </r>
  <r>
    <s v="ID1231"/>
    <d v="2023-03-21T00:00:00"/>
    <s v="Bobbie P Churley"/>
    <x v="0"/>
    <x v="1"/>
    <x v="1"/>
    <x v="4"/>
    <x v="0"/>
    <n v="2"/>
    <x v="0"/>
    <n v="6700"/>
    <n v="5001"/>
    <n v="13400"/>
    <n v="10002"/>
    <n v="3398"/>
    <n v="3"/>
    <x v="2"/>
  </r>
  <r>
    <s v="ID1232"/>
    <d v="2023-03-21T00:00:00"/>
    <s v="Lana D Eckres"/>
    <x v="0"/>
    <x v="0"/>
    <x v="0"/>
    <x v="10"/>
    <x v="0"/>
    <n v="1"/>
    <x v="0"/>
    <n v="7700.0000000000009"/>
    <n v="7000"/>
    <n v="7700.0000000000009"/>
    <n v="7000"/>
    <n v="700.00000000000091"/>
    <n v="3"/>
    <x v="2"/>
  </r>
  <r>
    <s v="ID1233"/>
    <d v="2023-03-21T00:00:00"/>
    <s v="Adelle E Brurner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1234"/>
    <d v="2023-03-21T00:00:00"/>
    <s v="Tinisha V Vinre"/>
    <x v="0"/>
    <x v="1"/>
    <x v="1"/>
    <x v="0"/>
    <x v="0"/>
    <n v="2"/>
    <x v="0"/>
    <n v="6700"/>
    <n v="5002"/>
    <n v="13400"/>
    <n v="10004"/>
    <n v="3396"/>
    <n v="3"/>
    <x v="2"/>
  </r>
  <r>
    <s v="ID1235"/>
    <d v="2023-03-21T00:00:00"/>
    <s v="Kimberly K Carr"/>
    <x v="0"/>
    <x v="1"/>
    <x v="1"/>
    <x v="5"/>
    <x v="0"/>
    <n v="2"/>
    <x v="0"/>
    <n v="600"/>
    <n v="450"/>
    <n v="1200"/>
    <n v="900"/>
    <n v="300"/>
    <n v="3"/>
    <x v="2"/>
  </r>
  <r>
    <s v="ID1236"/>
    <d v="2023-03-21T00:00:00"/>
    <s v="Jae B Isarell"/>
    <x v="0"/>
    <x v="3"/>
    <x v="3"/>
    <x v="2"/>
    <x v="0"/>
    <n v="1"/>
    <x v="0"/>
    <n v="50"/>
    <n v="45"/>
    <n v="50"/>
    <n v="45"/>
    <n v="5"/>
    <n v="3"/>
    <x v="2"/>
  </r>
  <r>
    <s v="ID1237"/>
    <d v="2023-03-21T00:00:00"/>
    <s v="Seth N Liprky"/>
    <x v="0"/>
    <x v="0"/>
    <x v="0"/>
    <x v="0"/>
    <x v="1"/>
    <n v="1"/>
    <x v="0"/>
    <n v="11000"/>
    <n v="10000"/>
    <n v="11000"/>
    <n v="10000"/>
    <n v="1000"/>
    <n v="3"/>
    <x v="2"/>
  </r>
  <r>
    <s v="ID1238"/>
    <d v="2023-03-22T00:00:00"/>
    <s v="Jamal G Dimrrco"/>
    <x v="1"/>
    <x v="2"/>
    <x v="2"/>
    <x v="7"/>
    <x v="0"/>
    <n v="2"/>
    <x v="0"/>
    <n v="7700.0000000000009"/>
    <n v="7000"/>
    <n v="15400.000000000002"/>
    <n v="14000"/>
    <n v="1400.0000000000018"/>
    <n v="3"/>
    <x v="2"/>
  </r>
  <r>
    <s v="ID1239"/>
    <d v="2023-03-22T00:00:00"/>
    <s v="Mary Y Tatr"/>
    <x v="1"/>
    <x v="1"/>
    <x v="1"/>
    <x v="0"/>
    <x v="0"/>
    <n v="1"/>
    <x v="0"/>
    <n v="22000"/>
    <n v="20000"/>
    <n v="22000"/>
    <n v="20000"/>
    <n v="2000"/>
    <n v="3"/>
    <x v="2"/>
  </r>
  <r>
    <s v="ID1240"/>
    <d v="2023-03-22T00:00:00"/>
    <s v="Lisette F Cowrey"/>
    <x v="0"/>
    <x v="0"/>
    <x v="0"/>
    <x v="2"/>
    <x v="0"/>
    <n v="2"/>
    <x v="0"/>
    <n v="100"/>
    <n v="90"/>
    <n v="200"/>
    <n v="180"/>
    <n v="20"/>
    <n v="3"/>
    <x v="2"/>
  </r>
  <r>
    <s v="ID1241"/>
    <d v="2023-03-22T00:00:00"/>
    <s v="Blanch Y Mysriwiec"/>
    <x v="0"/>
    <x v="2"/>
    <x v="2"/>
    <x v="16"/>
    <x v="0"/>
    <n v="2"/>
    <x v="0"/>
    <n v="9950"/>
    <n v="9000"/>
    <n v="19900"/>
    <n v="18000"/>
    <n v="1900"/>
    <n v="3"/>
    <x v="2"/>
  </r>
  <r>
    <s v="ID1242"/>
    <d v="2023-03-22T00:00:00"/>
    <s v="-"/>
    <x v="0"/>
    <x v="1"/>
    <x v="1"/>
    <x v="18"/>
    <x v="2"/>
    <n v="1"/>
    <x v="1"/>
    <n v="11000"/>
    <n v="10000"/>
    <n v="11000"/>
    <n v="10000"/>
    <n v="1000"/>
    <n v="3"/>
    <x v="2"/>
  </r>
  <r>
    <s v="ID1243"/>
    <d v="2023-03-22T00:00:00"/>
    <s v="Dustin Y Espry"/>
    <x v="0"/>
    <x v="0"/>
    <x v="0"/>
    <x v="13"/>
    <x v="0"/>
    <n v="1"/>
    <x v="0"/>
    <n v="6700"/>
    <n v="5001"/>
    <n v="6700"/>
    <n v="5001"/>
    <n v="1699"/>
    <n v="3"/>
    <x v="2"/>
  </r>
  <r>
    <s v="ID1244"/>
    <d v="2023-03-22T00:00:00"/>
    <s v="Eartha Z Oceruera"/>
    <x v="0"/>
    <x v="3"/>
    <x v="3"/>
    <x v="16"/>
    <x v="0"/>
    <n v="1"/>
    <x v="0"/>
    <n v="44000"/>
    <n v="40000"/>
    <n v="44000"/>
    <n v="40000"/>
    <n v="4000"/>
    <n v="3"/>
    <x v="2"/>
  </r>
  <r>
    <s v="ID1245"/>
    <d v="2023-03-22T00:00:00"/>
    <s v="Hong M Towrson"/>
    <x v="0"/>
    <x v="1"/>
    <x v="1"/>
    <x v="8"/>
    <x v="2"/>
    <n v="2"/>
    <x v="0"/>
    <n v="6700"/>
    <n v="5002"/>
    <n v="13400"/>
    <n v="10004"/>
    <n v="3396"/>
    <n v="3"/>
    <x v="2"/>
  </r>
  <r>
    <s v="ID1246"/>
    <d v="2023-03-22T00:00:00"/>
    <s v="Hugh E Boore"/>
    <x v="0"/>
    <x v="1"/>
    <x v="1"/>
    <x v="1"/>
    <x v="1"/>
    <n v="2"/>
    <x v="0"/>
    <n v="9950"/>
    <n v="9000"/>
    <n v="19900"/>
    <n v="18000"/>
    <n v="1900"/>
    <n v="3"/>
    <x v="2"/>
  </r>
  <r>
    <s v="ID1247"/>
    <d v="2023-03-22T00:00:00"/>
    <s v="Janessa M Drernen"/>
    <x v="0"/>
    <x v="1"/>
    <x v="1"/>
    <x v="0"/>
    <x v="0"/>
    <n v="2"/>
    <x v="0"/>
    <n v="22000"/>
    <n v="20000"/>
    <n v="44000"/>
    <n v="40000"/>
    <n v="4000"/>
    <n v="3"/>
    <x v="2"/>
  </r>
  <r>
    <s v="ID1248"/>
    <d v="2023-03-22T00:00:00"/>
    <s v="Isis F Hasr"/>
    <x v="1"/>
    <x v="2"/>
    <x v="2"/>
    <x v="5"/>
    <x v="1"/>
    <n v="1"/>
    <x v="0"/>
    <n v="22000"/>
    <n v="20000"/>
    <n v="22000"/>
    <n v="20000"/>
    <n v="2000"/>
    <n v="3"/>
    <x v="2"/>
  </r>
  <r>
    <s v="ID1249"/>
    <d v="2023-03-22T00:00:00"/>
    <s v="Damian F Mcgrughey"/>
    <x v="0"/>
    <x v="1"/>
    <x v="1"/>
    <x v="2"/>
    <x v="0"/>
    <n v="2"/>
    <x v="0"/>
    <n v="170"/>
    <n v="150"/>
    <n v="340"/>
    <n v="300"/>
    <n v="40"/>
    <n v="3"/>
    <x v="2"/>
  </r>
  <r>
    <s v="ID1250"/>
    <d v="2023-03-22T00:00:00"/>
    <s v="Donald P Phareuf"/>
    <x v="0"/>
    <x v="0"/>
    <x v="0"/>
    <x v="0"/>
    <x v="0"/>
    <n v="2"/>
    <x v="0"/>
    <n v="600"/>
    <n v="450"/>
    <n v="1200"/>
    <n v="900"/>
    <n v="300"/>
    <n v="3"/>
    <x v="2"/>
  </r>
  <r>
    <s v="ID1251"/>
    <d v="2023-03-22T00:00:00"/>
    <s v="Miles N Ligrt"/>
    <x v="0"/>
    <x v="1"/>
    <x v="1"/>
    <x v="5"/>
    <x v="0"/>
    <n v="1"/>
    <x v="0"/>
    <n v="7700.0000000000009"/>
    <n v="7000"/>
    <n v="7700.0000000000009"/>
    <n v="7000"/>
    <n v="700.00000000000091"/>
    <n v="3"/>
    <x v="2"/>
  </r>
  <r>
    <s v="ID1252"/>
    <d v="2023-03-23T00:00:00"/>
    <s v="Stephan Q Ranrer"/>
    <x v="0"/>
    <x v="3"/>
    <x v="3"/>
    <x v="12"/>
    <x v="1"/>
    <n v="2"/>
    <x v="0"/>
    <n v="9950"/>
    <n v="9000"/>
    <n v="19900"/>
    <n v="18000"/>
    <n v="1900"/>
    <n v="3"/>
    <x v="2"/>
  </r>
  <r>
    <s v="ID1253"/>
    <d v="2023-03-23T00:00:00"/>
    <s v="Abe J Macreod"/>
    <x v="0"/>
    <x v="1"/>
    <x v="1"/>
    <x v="5"/>
    <x v="0"/>
    <n v="1"/>
    <x v="1"/>
    <n v="10000"/>
    <n v="9000"/>
    <n v="10000"/>
    <n v="9000"/>
    <n v="1000"/>
    <n v="3"/>
    <x v="2"/>
  </r>
  <r>
    <s v="ID1254"/>
    <d v="2023-03-23T00:00:00"/>
    <s v="Molly U Rasrh"/>
    <x v="0"/>
    <x v="1"/>
    <x v="1"/>
    <x v="6"/>
    <x v="1"/>
    <n v="1"/>
    <x v="0"/>
    <n v="1600"/>
    <n v="1590"/>
    <n v="1600"/>
    <n v="1590"/>
    <n v="10"/>
    <n v="3"/>
    <x v="2"/>
  </r>
  <r>
    <s v="ID1255"/>
    <d v="2023-03-23T00:00:00"/>
    <s v="Tammy Z Lorrntz"/>
    <x v="0"/>
    <x v="3"/>
    <x v="3"/>
    <x v="14"/>
    <x v="3"/>
    <n v="2"/>
    <x v="0"/>
    <n v="7700"/>
    <n v="7000"/>
    <n v="15400"/>
    <n v="14000"/>
    <n v="1400"/>
    <n v="3"/>
    <x v="2"/>
  </r>
  <r>
    <s v="ID1256"/>
    <d v="2023-03-23T00:00:00"/>
    <s v="Audrea K Paprneau"/>
    <x v="1"/>
    <x v="2"/>
    <x v="2"/>
    <x v="15"/>
    <x v="2"/>
    <n v="1"/>
    <x v="0"/>
    <n v="8500"/>
    <n v="7600"/>
    <n v="8500"/>
    <n v="7600"/>
    <n v="900"/>
    <n v="3"/>
    <x v="2"/>
  </r>
  <r>
    <s v="ID1257"/>
    <d v="2023-03-23T00:00:00"/>
    <s v="Tinisha V Vinre"/>
    <x v="1"/>
    <x v="1"/>
    <x v="1"/>
    <x v="11"/>
    <x v="2"/>
    <n v="1"/>
    <x v="0"/>
    <n v="6700"/>
    <n v="5002"/>
    <n v="6700"/>
    <n v="5002"/>
    <n v="1698"/>
    <n v="3"/>
    <x v="2"/>
  </r>
  <r>
    <s v="ID1258"/>
    <d v="2023-03-23T00:00:00"/>
    <s v="Laurena P Casron"/>
    <x v="0"/>
    <x v="0"/>
    <x v="0"/>
    <x v="0"/>
    <x v="0"/>
    <n v="2"/>
    <x v="0"/>
    <n v="19800"/>
    <n v="18000"/>
    <n v="39600"/>
    <n v="36000"/>
    <n v="3600"/>
    <n v="3"/>
    <x v="2"/>
  </r>
  <r>
    <s v="ID1259"/>
    <d v="2023-03-23T00:00:00"/>
    <s v="Keith B Macra"/>
    <x v="0"/>
    <x v="2"/>
    <x v="2"/>
    <x v="10"/>
    <x v="0"/>
    <n v="1"/>
    <x v="0"/>
    <n v="22000"/>
    <n v="20000"/>
    <n v="22000"/>
    <n v="20000"/>
    <n v="2000"/>
    <n v="3"/>
    <x v="2"/>
  </r>
  <r>
    <s v="ID1260"/>
    <d v="2023-03-23T00:00:00"/>
    <s v="Max Z Vanrlstyne"/>
    <x v="0"/>
    <x v="1"/>
    <x v="1"/>
    <x v="9"/>
    <x v="1"/>
    <n v="2"/>
    <x v="0"/>
    <n v="19800"/>
    <n v="18000"/>
    <n v="39600"/>
    <n v="36000"/>
    <n v="3600"/>
    <n v="3"/>
    <x v="2"/>
  </r>
  <r>
    <s v="ID1261"/>
    <d v="2023-03-23T00:00:00"/>
    <s v="Ewa B Starles"/>
    <x v="0"/>
    <x v="2"/>
    <x v="2"/>
    <x v="5"/>
    <x v="1"/>
    <n v="2"/>
    <x v="0"/>
    <n v="7700"/>
    <n v="7000"/>
    <n v="15400"/>
    <n v="14000"/>
    <n v="1400"/>
    <n v="3"/>
    <x v="2"/>
  </r>
  <r>
    <s v="ID1262"/>
    <d v="2023-03-23T00:00:00"/>
    <s v="Hai Y Ardrn"/>
    <x v="0"/>
    <x v="3"/>
    <x v="3"/>
    <x v="2"/>
    <x v="0"/>
    <n v="1"/>
    <x v="1"/>
    <n v="10000"/>
    <n v="9000"/>
    <n v="10000"/>
    <n v="9000"/>
    <n v="1000"/>
    <n v="3"/>
    <x v="2"/>
  </r>
  <r>
    <s v="ID1263"/>
    <d v="2023-03-23T00:00:00"/>
    <s v="Jeff W Zacrrias"/>
    <x v="0"/>
    <x v="1"/>
    <x v="1"/>
    <x v="0"/>
    <x v="1"/>
    <n v="1"/>
    <x v="0"/>
    <n v="25"/>
    <n v="20"/>
    <n v="25"/>
    <n v="20"/>
    <n v="5"/>
    <n v="3"/>
    <x v="2"/>
  </r>
  <r>
    <s v="ID1264"/>
    <d v="2023-03-23T00:00:00"/>
    <s v="Tyrell R Brarlett"/>
    <x v="1"/>
    <x v="1"/>
    <x v="1"/>
    <x v="5"/>
    <x v="0"/>
    <n v="2"/>
    <x v="0"/>
    <n v="170"/>
    <n v="150"/>
    <n v="340"/>
    <n v="300"/>
    <n v="40"/>
    <n v="3"/>
    <x v="2"/>
  </r>
  <r>
    <s v="ID1265"/>
    <d v="2023-03-23T00:00:00"/>
    <s v="Tyler N Larrins"/>
    <x v="0"/>
    <x v="1"/>
    <x v="1"/>
    <x v="2"/>
    <x v="1"/>
    <n v="2"/>
    <x v="0"/>
    <n v="9950"/>
    <n v="9000"/>
    <n v="19900"/>
    <n v="18000"/>
    <n v="1900"/>
    <n v="3"/>
    <x v="2"/>
  </r>
  <r>
    <s v="ID1266"/>
    <d v="2023-03-24T00:00:00"/>
    <s v="Jackie P Monrague"/>
    <x v="0"/>
    <x v="0"/>
    <x v="0"/>
    <x v="17"/>
    <x v="0"/>
    <n v="2"/>
    <x v="0"/>
    <n v="19800"/>
    <n v="18000"/>
    <n v="39600"/>
    <n v="36000"/>
    <n v="3600"/>
    <n v="3"/>
    <x v="2"/>
  </r>
  <r>
    <s v="ID1267"/>
    <d v="2023-03-24T00:00:00"/>
    <s v="Evon Q Lawron"/>
    <x v="0"/>
    <x v="2"/>
    <x v="2"/>
    <x v="2"/>
    <x v="0"/>
    <n v="1"/>
    <x v="0"/>
    <n v="8500"/>
    <n v="7600"/>
    <n v="8500"/>
    <n v="7600"/>
    <n v="900"/>
    <n v="3"/>
    <x v="2"/>
  </r>
  <r>
    <s v="ID1268"/>
    <d v="2023-03-24T00:00:00"/>
    <s v="Felisha Q Ettrnger"/>
    <x v="0"/>
    <x v="1"/>
    <x v="1"/>
    <x v="4"/>
    <x v="0"/>
    <n v="1"/>
    <x v="0"/>
    <n v="50"/>
    <n v="45"/>
    <n v="50"/>
    <n v="45"/>
    <n v="5"/>
    <n v="3"/>
    <x v="2"/>
  </r>
  <r>
    <s v="ID1269"/>
    <d v="2023-03-24T00:00:00"/>
    <s v="Maximina K Frares"/>
    <x v="0"/>
    <x v="0"/>
    <x v="0"/>
    <x v="18"/>
    <x v="2"/>
    <n v="4"/>
    <x v="0"/>
    <n v="11000"/>
    <n v="10000"/>
    <n v="44000"/>
    <n v="40000"/>
    <n v="4000"/>
    <n v="3"/>
    <x v="2"/>
  </r>
  <r>
    <s v="ID1270"/>
    <d v="2023-03-24T00:00:00"/>
    <s v="Rhett H Goore"/>
    <x v="1"/>
    <x v="3"/>
    <x v="3"/>
    <x v="3"/>
    <x v="0"/>
    <n v="2"/>
    <x v="1"/>
    <n v="8500"/>
    <n v="7600"/>
    <n v="17000"/>
    <n v="15200"/>
    <n v="1800"/>
    <n v="3"/>
    <x v="2"/>
  </r>
  <r>
    <s v="ID1271"/>
    <d v="2023-03-24T00:00:00"/>
    <s v="Isis F Hasr"/>
    <x v="1"/>
    <x v="1"/>
    <x v="1"/>
    <x v="16"/>
    <x v="0"/>
    <n v="2"/>
    <x v="0"/>
    <n v="6700"/>
    <n v="5000"/>
    <n v="13400"/>
    <n v="10000"/>
    <n v="3400"/>
    <n v="3"/>
    <x v="2"/>
  </r>
  <r>
    <s v="ID1272"/>
    <d v="2023-03-24T00:00:00"/>
    <s v="Beatrice A Knorf"/>
    <x v="0"/>
    <x v="1"/>
    <x v="1"/>
    <x v="5"/>
    <x v="0"/>
    <n v="2"/>
    <x v="0"/>
    <n v="9950"/>
    <n v="9000"/>
    <n v="19900"/>
    <n v="18000"/>
    <n v="1900"/>
    <n v="3"/>
    <x v="2"/>
  </r>
  <r>
    <s v="ID1273"/>
    <d v="2023-03-24T00:00:00"/>
    <s v="Harriett A Mccrrry"/>
    <x v="0"/>
    <x v="3"/>
    <x v="3"/>
    <x v="1"/>
    <x v="1"/>
    <n v="1"/>
    <x v="1"/>
    <n v="11000"/>
    <n v="10000"/>
    <n v="11000"/>
    <n v="10000"/>
    <n v="1000"/>
    <n v="3"/>
    <x v="2"/>
  </r>
  <r>
    <s v="ID1274"/>
    <d v="2023-03-24T00:00:00"/>
    <s v="Simone Y Pulro"/>
    <x v="0"/>
    <x v="2"/>
    <x v="2"/>
    <x v="14"/>
    <x v="3"/>
    <n v="1"/>
    <x v="0"/>
    <n v="44000"/>
    <n v="40000"/>
    <n v="44000"/>
    <n v="40000"/>
    <n v="4000"/>
    <n v="3"/>
    <x v="2"/>
  </r>
  <r>
    <s v="ID1275"/>
    <d v="2023-03-24T00:00:00"/>
    <s v="Holley M Catrcart"/>
    <x v="0"/>
    <x v="3"/>
    <x v="3"/>
    <x v="2"/>
    <x v="0"/>
    <n v="3"/>
    <x v="0"/>
    <n v="22000"/>
    <n v="20000"/>
    <n v="66000"/>
    <n v="60000"/>
    <n v="6000"/>
    <n v="3"/>
    <x v="2"/>
  </r>
  <r>
    <s v="ID1276"/>
    <d v="2023-03-24T00:00:00"/>
    <s v="Gerardo Q Berren"/>
    <x v="0"/>
    <x v="0"/>
    <x v="0"/>
    <x v="0"/>
    <x v="0"/>
    <n v="1"/>
    <x v="0"/>
    <n v="8500"/>
    <n v="7600"/>
    <n v="8500"/>
    <n v="7600"/>
    <n v="900"/>
    <n v="3"/>
    <x v="2"/>
  </r>
  <r>
    <s v="ID1277"/>
    <d v="2023-03-24T00:00:00"/>
    <s v="Vernell X Amaro"/>
    <x v="0"/>
    <x v="1"/>
    <x v="1"/>
    <x v="5"/>
    <x v="3"/>
    <n v="1"/>
    <x v="0"/>
    <n v="6700"/>
    <n v="5000"/>
    <n v="6700"/>
    <n v="5000"/>
    <n v="1700"/>
    <n v="3"/>
    <x v="2"/>
  </r>
  <r>
    <s v="ID1278"/>
    <d v="2023-03-24T00:00:00"/>
    <s v="Ela K Hamrs"/>
    <x v="0"/>
    <x v="1"/>
    <x v="1"/>
    <x v="2"/>
    <x v="0"/>
    <n v="1"/>
    <x v="0"/>
    <n v="25"/>
    <n v="20"/>
    <n v="25"/>
    <n v="20"/>
    <n v="5"/>
    <n v="3"/>
    <x v="2"/>
  </r>
  <r>
    <s v="ID1279"/>
    <d v="2023-03-24T00:00:00"/>
    <s v="Asa E Kunre"/>
    <x v="0"/>
    <x v="2"/>
    <x v="2"/>
    <x v="0"/>
    <x v="1"/>
    <n v="2"/>
    <x v="0"/>
    <n v="19800"/>
    <n v="18000"/>
    <n v="39600"/>
    <n v="36000"/>
    <n v="3600"/>
    <n v="3"/>
    <x v="2"/>
  </r>
  <r>
    <s v="ID1280"/>
    <d v="2023-03-25T00:00:00"/>
    <s v="-"/>
    <x v="0"/>
    <x v="1"/>
    <x v="1"/>
    <x v="13"/>
    <x v="0"/>
    <n v="4"/>
    <x v="0"/>
    <n v="44000"/>
    <n v="40000"/>
    <n v="176000"/>
    <n v="160000"/>
    <n v="16000"/>
    <n v="3"/>
    <x v="2"/>
  </r>
  <r>
    <s v="ID1281"/>
    <d v="2023-03-25T00:00:00"/>
    <s v="Jerlene P Dunrigan"/>
    <x v="0"/>
    <x v="3"/>
    <x v="3"/>
    <x v="6"/>
    <x v="1"/>
    <n v="2"/>
    <x v="1"/>
    <n v="8500"/>
    <n v="7600"/>
    <n v="17000"/>
    <n v="15200"/>
    <n v="1800"/>
    <n v="3"/>
    <x v="2"/>
  </r>
  <r>
    <s v="ID1282"/>
    <d v="2023-03-25T00:00:00"/>
    <s v="Linwood H Carrer"/>
    <x v="0"/>
    <x v="2"/>
    <x v="2"/>
    <x v="8"/>
    <x v="2"/>
    <n v="2"/>
    <x v="0"/>
    <n v="600"/>
    <n v="450"/>
    <n v="1200"/>
    <n v="900"/>
    <n v="300"/>
    <n v="3"/>
    <x v="2"/>
  </r>
  <r>
    <s v="ID1283"/>
    <d v="2023-03-25T00:00:00"/>
    <s v="Kiara G Abrrhamson"/>
    <x v="0"/>
    <x v="1"/>
    <x v="1"/>
    <x v="15"/>
    <x v="2"/>
    <n v="1"/>
    <x v="0"/>
    <n v="13200.000000000002"/>
    <n v="12000"/>
    <n v="13200.000000000002"/>
    <n v="12000"/>
    <n v="1200.0000000000018"/>
    <n v="3"/>
    <x v="2"/>
  </r>
  <r>
    <s v="ID1284"/>
    <d v="2023-03-25T00:00:00"/>
    <s v="Royal U Okerfe"/>
    <x v="1"/>
    <x v="0"/>
    <x v="0"/>
    <x v="7"/>
    <x v="0"/>
    <n v="3"/>
    <x v="0"/>
    <n v="13200.000000000002"/>
    <n v="12000"/>
    <n v="39600.000000000007"/>
    <n v="36000"/>
    <n v="3600.0000000000073"/>
    <n v="3"/>
    <x v="2"/>
  </r>
  <r>
    <s v="ID1285"/>
    <d v="2023-03-25T00:00:00"/>
    <s v="Hai Y Ardrn"/>
    <x v="1"/>
    <x v="2"/>
    <x v="2"/>
    <x v="0"/>
    <x v="0"/>
    <n v="2"/>
    <x v="0"/>
    <n v="6700"/>
    <n v="5001"/>
    <n v="13400"/>
    <n v="10002"/>
    <n v="3398"/>
    <n v="3"/>
    <x v="2"/>
  </r>
  <r>
    <s v="ID1286"/>
    <d v="2023-03-25T00:00:00"/>
    <s v="Zoila X Nair"/>
    <x v="1"/>
    <x v="1"/>
    <x v="1"/>
    <x v="2"/>
    <x v="0"/>
    <n v="2"/>
    <x v="0"/>
    <n v="7700"/>
    <n v="7000"/>
    <n v="15400"/>
    <n v="14000"/>
    <n v="1400"/>
    <n v="3"/>
    <x v="2"/>
  </r>
  <r>
    <s v="ID1287"/>
    <d v="2023-03-25T00:00:00"/>
    <s v="Andres S Garrer"/>
    <x v="1"/>
    <x v="0"/>
    <x v="0"/>
    <x v="9"/>
    <x v="1"/>
    <n v="1"/>
    <x v="0"/>
    <n v="8500"/>
    <n v="7600"/>
    <n v="8500"/>
    <n v="7600"/>
    <n v="900"/>
    <n v="3"/>
    <x v="2"/>
  </r>
  <r>
    <s v="ID1288"/>
    <d v="2023-03-25T00:00:00"/>
    <s v="Robt F Ellrrbee"/>
    <x v="0"/>
    <x v="3"/>
    <x v="3"/>
    <x v="18"/>
    <x v="2"/>
    <n v="20"/>
    <x v="0"/>
    <n v="13200.000000000002"/>
    <n v="12000"/>
    <n v="264000.00000000006"/>
    <n v="240000"/>
    <n v="24000.000000000058"/>
    <n v="3"/>
    <x v="2"/>
  </r>
  <r>
    <s v="ID1289"/>
    <d v="2023-03-25T00:00:00"/>
    <s v="Son T Mcardle"/>
    <x v="0"/>
    <x v="1"/>
    <x v="1"/>
    <x v="8"/>
    <x v="2"/>
    <n v="1"/>
    <x v="0"/>
    <n v="6700"/>
    <n v="5002"/>
    <n v="6700"/>
    <n v="5002"/>
    <n v="1698"/>
    <n v="3"/>
    <x v="2"/>
  </r>
  <r>
    <s v="ID1290"/>
    <d v="2023-03-26T00:00:00"/>
    <s v="Hosea B Micrelson"/>
    <x v="0"/>
    <x v="1"/>
    <x v="1"/>
    <x v="11"/>
    <x v="2"/>
    <n v="1"/>
    <x v="0"/>
    <n v="22000"/>
    <n v="20000"/>
    <n v="22000"/>
    <n v="20000"/>
    <n v="2000"/>
    <n v="3"/>
    <x v="2"/>
  </r>
  <r>
    <s v="ID1291"/>
    <d v="2023-03-26T00:00:00"/>
    <s v="Bobbie X Schrenrock"/>
    <x v="0"/>
    <x v="0"/>
    <x v="0"/>
    <x v="4"/>
    <x v="0"/>
    <n v="3"/>
    <x v="0"/>
    <n v="13200.000000000002"/>
    <n v="12000"/>
    <n v="39600.000000000007"/>
    <n v="36000"/>
    <n v="3600.0000000000073"/>
    <n v="3"/>
    <x v="2"/>
  </r>
  <r>
    <s v="ID1292"/>
    <d v="2023-03-26T00:00:00"/>
    <s v="Madelyn W Boor"/>
    <x v="1"/>
    <x v="3"/>
    <x v="3"/>
    <x v="10"/>
    <x v="0"/>
    <n v="2"/>
    <x v="0"/>
    <n v="170"/>
    <n v="150"/>
    <n v="340"/>
    <n v="300"/>
    <n v="40"/>
    <n v="3"/>
    <x v="2"/>
  </r>
  <r>
    <s v="ID1293"/>
    <d v="2023-03-26T00:00:00"/>
    <s v="Retha G Neary"/>
    <x v="1"/>
    <x v="1"/>
    <x v="1"/>
    <x v="3"/>
    <x v="0"/>
    <n v="2"/>
    <x v="0"/>
    <n v="9950"/>
    <n v="9000"/>
    <n v="19900"/>
    <n v="18000"/>
    <n v="1900"/>
    <n v="3"/>
    <x v="2"/>
  </r>
  <r>
    <s v="ID1294"/>
    <d v="2023-03-26T00:00:00"/>
    <s v="Keith Q Ofarrell"/>
    <x v="0"/>
    <x v="1"/>
    <x v="1"/>
    <x v="12"/>
    <x v="1"/>
    <n v="2"/>
    <x v="0"/>
    <n v="22000"/>
    <n v="20000"/>
    <n v="44000"/>
    <n v="40000"/>
    <n v="4000"/>
    <n v="3"/>
    <x v="2"/>
  </r>
  <r>
    <s v="ID1295"/>
    <d v="2023-03-26T00:00:00"/>
    <s v="Gerardo Q Berren"/>
    <x v="0"/>
    <x v="3"/>
    <x v="3"/>
    <x v="5"/>
    <x v="0"/>
    <n v="1"/>
    <x v="0"/>
    <n v="6700"/>
    <n v="5002"/>
    <n v="6700"/>
    <n v="5002"/>
    <n v="1698"/>
    <n v="3"/>
    <x v="2"/>
  </r>
  <r>
    <s v="ID1296"/>
    <d v="2023-03-26T00:00:00"/>
    <s v="Jae B Isarell"/>
    <x v="1"/>
    <x v="2"/>
    <x v="2"/>
    <x v="6"/>
    <x v="1"/>
    <n v="4"/>
    <x v="0"/>
    <n v="11000"/>
    <n v="10000"/>
    <n v="44000"/>
    <n v="40000"/>
    <n v="4000"/>
    <n v="3"/>
    <x v="2"/>
  </r>
  <r>
    <s v="ID1297"/>
    <d v="2023-03-26T00:00:00"/>
    <s v="Ken X Weirberg"/>
    <x v="1"/>
    <x v="1"/>
    <x v="1"/>
    <x v="14"/>
    <x v="3"/>
    <n v="2"/>
    <x v="1"/>
    <n v="8500"/>
    <n v="7600"/>
    <n v="17000"/>
    <n v="15200"/>
    <n v="1800"/>
    <n v="3"/>
    <x v="2"/>
  </r>
  <r>
    <s v="ID1298"/>
    <d v="2023-03-26T00:00:00"/>
    <s v="Peter M Clore"/>
    <x v="0"/>
    <x v="0"/>
    <x v="0"/>
    <x v="15"/>
    <x v="2"/>
    <n v="2"/>
    <x v="0"/>
    <n v="13000"/>
    <n v="12000"/>
    <n v="26000"/>
    <n v="24000"/>
    <n v="2000"/>
    <n v="3"/>
    <x v="2"/>
  </r>
  <r>
    <s v="ID1299"/>
    <d v="2023-03-27T00:00:00"/>
    <s v="Carly L Sirranni"/>
    <x v="0"/>
    <x v="2"/>
    <x v="2"/>
    <x v="16"/>
    <x v="0"/>
    <n v="2"/>
    <x v="0"/>
    <n v="13000"/>
    <n v="12000"/>
    <n v="26000"/>
    <n v="24000"/>
    <n v="2000"/>
    <n v="3"/>
    <x v="2"/>
  </r>
  <r>
    <s v="ID1300"/>
    <d v="2023-03-27T00:00:00"/>
    <s v="Mike A Wadrington"/>
    <x v="0"/>
    <x v="1"/>
    <x v="1"/>
    <x v="13"/>
    <x v="0"/>
    <n v="2"/>
    <x v="0"/>
    <n v="22000"/>
    <n v="20000"/>
    <n v="44000"/>
    <n v="40000"/>
    <n v="4000"/>
    <n v="3"/>
    <x v="2"/>
  </r>
  <r>
    <s v="ID1301"/>
    <d v="2023-03-27T00:00:00"/>
    <s v="Angelo B Fitrmaurice"/>
    <x v="0"/>
    <x v="0"/>
    <x v="0"/>
    <x v="1"/>
    <x v="1"/>
    <n v="1"/>
    <x v="0"/>
    <n v="25"/>
    <n v="20"/>
    <n v="25"/>
    <n v="20"/>
    <n v="5"/>
    <n v="3"/>
    <x v="2"/>
  </r>
  <r>
    <s v="ID1302"/>
    <d v="2023-03-27T00:00:00"/>
    <s v="Andre Q Maxrn"/>
    <x v="0"/>
    <x v="2"/>
    <x v="2"/>
    <x v="7"/>
    <x v="0"/>
    <n v="2"/>
    <x v="0"/>
    <n v="7700"/>
    <n v="7000"/>
    <n v="15400"/>
    <n v="14000"/>
    <n v="1400"/>
    <n v="3"/>
    <x v="2"/>
  </r>
  <r>
    <s v="ID1303"/>
    <d v="2023-03-27T00:00:00"/>
    <s v="Exie C Brarham"/>
    <x v="0"/>
    <x v="1"/>
    <x v="1"/>
    <x v="17"/>
    <x v="0"/>
    <n v="2"/>
    <x v="0"/>
    <n v="7700"/>
    <n v="7000"/>
    <n v="15400"/>
    <n v="14000"/>
    <n v="1400"/>
    <n v="3"/>
    <x v="2"/>
  </r>
  <r>
    <s v="ID1304"/>
    <d v="2023-03-27T00:00:00"/>
    <s v="Jewel R Wilrhite"/>
    <x v="0"/>
    <x v="0"/>
    <x v="0"/>
    <x v="2"/>
    <x v="0"/>
    <n v="1"/>
    <x v="0"/>
    <n v="6700"/>
    <n v="5000"/>
    <n v="6700"/>
    <n v="5000"/>
    <n v="1700"/>
    <n v="3"/>
    <x v="2"/>
  </r>
  <r>
    <s v="ID1305"/>
    <d v="2023-03-27T00:00:00"/>
    <s v="Dortha Z Harry"/>
    <x v="0"/>
    <x v="1"/>
    <x v="1"/>
    <x v="4"/>
    <x v="0"/>
    <n v="2"/>
    <x v="0"/>
    <n v="6700"/>
    <n v="5002"/>
    <n v="13400"/>
    <n v="10004"/>
    <n v="3396"/>
    <n v="3"/>
    <x v="2"/>
  </r>
  <r>
    <s v="ID1306"/>
    <d v="2023-03-27T00:00:00"/>
    <s v="Donald P Phareuf"/>
    <x v="1"/>
    <x v="3"/>
    <x v="3"/>
    <x v="4"/>
    <x v="0"/>
    <n v="1"/>
    <x v="0"/>
    <n v="13200.000000000002"/>
    <n v="12000"/>
    <n v="13200.000000000002"/>
    <n v="12000"/>
    <n v="1200.0000000000018"/>
    <n v="3"/>
    <x v="2"/>
  </r>
  <r>
    <s v="ID1307"/>
    <d v="2023-03-27T00:00:00"/>
    <s v="Ela K Hamrs"/>
    <x v="0"/>
    <x v="1"/>
    <x v="1"/>
    <x v="10"/>
    <x v="0"/>
    <n v="2"/>
    <x v="0"/>
    <n v="7700"/>
    <n v="7000"/>
    <n v="15400"/>
    <n v="14000"/>
    <n v="1400"/>
    <n v="3"/>
    <x v="2"/>
  </r>
  <r>
    <s v="ID1308"/>
    <d v="2023-03-27T00:00:00"/>
    <s v="Moises U Hugrs"/>
    <x v="1"/>
    <x v="1"/>
    <x v="1"/>
    <x v="18"/>
    <x v="2"/>
    <n v="3"/>
    <x v="0"/>
    <n v="13200.000000000002"/>
    <n v="12000"/>
    <n v="39600.000000000007"/>
    <n v="36000"/>
    <n v="3600.0000000000073"/>
    <n v="3"/>
    <x v="2"/>
  </r>
  <r>
    <s v="ID1309"/>
    <d v="2023-03-27T00:00:00"/>
    <s v="Lavette P Cherey"/>
    <x v="0"/>
    <x v="3"/>
    <x v="3"/>
    <x v="3"/>
    <x v="0"/>
    <n v="2"/>
    <x v="0"/>
    <n v="7700"/>
    <n v="7000"/>
    <n v="15400"/>
    <n v="14000"/>
    <n v="1400"/>
    <n v="3"/>
    <x v="2"/>
  </r>
  <r>
    <s v="ID1310"/>
    <d v="2023-03-27T00:00:00"/>
    <s v="Adriene J Kimrell"/>
    <x v="0"/>
    <x v="1"/>
    <x v="1"/>
    <x v="3"/>
    <x v="0"/>
    <n v="2"/>
    <x v="0"/>
    <n v="6700"/>
    <n v="5000"/>
    <n v="13400"/>
    <n v="10000"/>
    <n v="3400"/>
    <n v="3"/>
    <x v="2"/>
  </r>
  <r>
    <s v="ID1311"/>
    <d v="2023-03-27T00:00:00"/>
    <s v="Tim N Schreller"/>
    <x v="1"/>
    <x v="0"/>
    <x v="0"/>
    <x v="0"/>
    <x v="2"/>
    <n v="1"/>
    <x v="0"/>
    <n v="44000"/>
    <n v="40000"/>
    <n v="44000"/>
    <n v="40000"/>
    <n v="4000"/>
    <n v="3"/>
    <x v="2"/>
  </r>
  <r>
    <s v="ID1312"/>
    <d v="2023-03-27T00:00:00"/>
    <s v="Therese Q Belren"/>
    <x v="1"/>
    <x v="1"/>
    <x v="1"/>
    <x v="5"/>
    <x v="0"/>
    <n v="2"/>
    <x v="0"/>
    <n v="19800"/>
    <n v="18000"/>
    <n v="39600"/>
    <n v="36000"/>
    <n v="3600"/>
    <n v="3"/>
    <x v="2"/>
  </r>
  <r>
    <s v="ID1313"/>
    <d v="2023-03-27T00:00:00"/>
    <s v="Susann A Faurett"/>
    <x v="1"/>
    <x v="1"/>
    <x v="1"/>
    <x v="2"/>
    <x v="1"/>
    <n v="2"/>
    <x v="0"/>
    <n v="9950"/>
    <n v="9000"/>
    <n v="19900"/>
    <n v="18000"/>
    <n v="1900"/>
    <n v="3"/>
    <x v="2"/>
  </r>
  <r>
    <s v="ID1314"/>
    <d v="2023-03-27T00:00:00"/>
    <s v="Bryan J Starpley"/>
    <x v="0"/>
    <x v="2"/>
    <x v="2"/>
    <x v="0"/>
    <x v="1"/>
    <n v="2"/>
    <x v="0"/>
    <n v="7700"/>
    <n v="7000"/>
    <n v="15400"/>
    <n v="14000"/>
    <n v="1400"/>
    <n v="3"/>
    <x v="2"/>
  </r>
  <r>
    <s v="ID1315"/>
    <d v="2023-03-27T00:00:00"/>
    <s v="Larisa X Strruss"/>
    <x v="0"/>
    <x v="3"/>
    <x v="3"/>
    <x v="5"/>
    <x v="3"/>
    <n v="4"/>
    <x v="0"/>
    <n v="11000"/>
    <n v="10000"/>
    <n v="44000"/>
    <n v="40000"/>
    <n v="4000"/>
    <n v="3"/>
    <x v="2"/>
  </r>
  <r>
    <s v="ID1316"/>
    <d v="2023-03-27T00:00:00"/>
    <s v="Jewel R Wilrhite"/>
    <x v="0"/>
    <x v="1"/>
    <x v="1"/>
    <x v="5"/>
    <x v="2"/>
    <n v="2"/>
    <x v="1"/>
    <n v="8500"/>
    <n v="7600"/>
    <n v="17000"/>
    <n v="15200"/>
    <n v="1800"/>
    <n v="3"/>
    <x v="2"/>
  </r>
  <r>
    <s v="ID1317"/>
    <d v="2023-03-27T00:00:00"/>
    <s v="Jesus E Mclrlland"/>
    <x v="0"/>
    <x v="1"/>
    <x v="1"/>
    <x v="2"/>
    <x v="0"/>
    <n v="3"/>
    <x v="0"/>
    <n v="13200.000000000002"/>
    <n v="12000"/>
    <n v="39600.000000000007"/>
    <n v="36000"/>
    <n v="3600.0000000000073"/>
    <n v="3"/>
    <x v="2"/>
  </r>
  <r>
    <s v="ID1318"/>
    <d v="2023-03-27T00:00:00"/>
    <s v="Dortha Z Harry"/>
    <x v="0"/>
    <x v="2"/>
    <x v="2"/>
    <x v="0"/>
    <x v="0"/>
    <n v="2"/>
    <x v="0"/>
    <n v="22000"/>
    <n v="20000"/>
    <n v="44000"/>
    <n v="40000"/>
    <n v="4000"/>
    <n v="3"/>
    <x v="2"/>
  </r>
  <r>
    <s v="ID1319"/>
    <d v="2023-03-27T00:00:00"/>
    <s v="Pete B Donrelly"/>
    <x v="0"/>
    <x v="3"/>
    <x v="3"/>
    <x v="5"/>
    <x v="0"/>
    <n v="2"/>
    <x v="0"/>
    <n v="7700"/>
    <n v="7000"/>
    <n v="15400"/>
    <n v="14000"/>
    <n v="1400"/>
    <n v="3"/>
    <x v="2"/>
  </r>
  <r>
    <s v="ID1320"/>
    <d v="2023-03-27T00:00:00"/>
    <s v="Kristen A Bearchemin"/>
    <x v="0"/>
    <x v="0"/>
    <x v="0"/>
    <x v="2"/>
    <x v="2"/>
    <n v="3"/>
    <x v="0"/>
    <n v="22000"/>
    <n v="20000"/>
    <n v="66000"/>
    <n v="60000"/>
    <n v="6000"/>
    <n v="3"/>
    <x v="2"/>
  </r>
  <r>
    <s v="ID1321"/>
    <d v="2023-03-27T00:00:00"/>
    <s v="Nadia B Rosrer"/>
    <x v="0"/>
    <x v="1"/>
    <x v="1"/>
    <x v="2"/>
    <x v="2"/>
    <n v="2"/>
    <x v="0"/>
    <n v="6700"/>
    <n v="5001"/>
    <n v="13400"/>
    <n v="10002"/>
    <n v="3398"/>
    <n v="3"/>
    <x v="2"/>
  </r>
  <r>
    <s v="ID1322"/>
    <d v="2023-03-27T00:00:00"/>
    <s v="Elijah P Elkrn"/>
    <x v="1"/>
    <x v="1"/>
    <x v="1"/>
    <x v="0"/>
    <x v="2"/>
    <n v="2"/>
    <x v="0"/>
    <n v="6700"/>
    <n v="5002"/>
    <n v="13400"/>
    <n v="10004"/>
    <n v="3396"/>
    <n v="3"/>
    <x v="2"/>
  </r>
  <r>
    <s v="ID1323"/>
    <d v="2023-03-27T00:00:00"/>
    <s v="Kirby W Estrella"/>
    <x v="1"/>
    <x v="1"/>
    <x v="1"/>
    <x v="5"/>
    <x v="0"/>
    <n v="1"/>
    <x v="0"/>
    <n v="22000"/>
    <n v="20000"/>
    <n v="22000"/>
    <n v="20000"/>
    <n v="2000"/>
    <n v="3"/>
    <x v="2"/>
  </r>
  <r>
    <s v="ID1324"/>
    <d v="2023-03-27T00:00:00"/>
    <s v="Bernie M Kisr"/>
    <x v="1"/>
    <x v="1"/>
    <x v="1"/>
    <x v="2"/>
    <x v="0"/>
    <n v="1"/>
    <x v="1"/>
    <n v="11000"/>
    <n v="10000"/>
    <n v="11000"/>
    <n v="10000"/>
    <n v="1000"/>
    <n v="3"/>
    <x v="2"/>
  </r>
  <r>
    <s v="ID1325"/>
    <d v="2023-03-27T00:00:00"/>
    <s v="Judson Y Hodron"/>
    <x v="0"/>
    <x v="1"/>
    <x v="1"/>
    <x v="0"/>
    <x v="1"/>
    <n v="1"/>
    <x v="0"/>
    <n v="8500"/>
    <n v="7600"/>
    <n v="8500"/>
    <n v="7600"/>
    <n v="900"/>
    <n v="3"/>
    <x v="2"/>
  </r>
  <r>
    <s v="ID1326"/>
    <d v="2023-03-27T00:00:00"/>
    <s v="Marlon M Cadrell"/>
    <x v="0"/>
    <x v="2"/>
    <x v="2"/>
    <x v="0"/>
    <x v="1"/>
    <n v="1"/>
    <x v="0"/>
    <n v="6700"/>
    <n v="5002"/>
    <n v="6700"/>
    <n v="5002"/>
    <n v="1698"/>
    <n v="3"/>
    <x v="2"/>
  </r>
  <r>
    <s v="ID1327"/>
    <d v="2023-03-27T00:00:00"/>
    <s v="Nolan V Velrzco"/>
    <x v="0"/>
    <x v="3"/>
    <x v="3"/>
    <x v="5"/>
    <x v="0"/>
    <n v="2"/>
    <x v="0"/>
    <n v="6700"/>
    <n v="5000"/>
    <n v="13400"/>
    <n v="10000"/>
    <n v="3400"/>
    <n v="3"/>
    <x v="2"/>
  </r>
  <r>
    <s v="ID1328"/>
    <d v="2023-03-27T00:00:00"/>
    <s v="Ashanti R Swir"/>
    <x v="0"/>
    <x v="0"/>
    <x v="0"/>
    <x v="2"/>
    <x v="2"/>
    <n v="2"/>
    <x v="0"/>
    <n v="6700"/>
    <n v="5001"/>
    <n v="13400"/>
    <n v="10002"/>
    <n v="3398"/>
    <n v="3"/>
    <x v="2"/>
  </r>
  <r>
    <s v="ID1329"/>
    <d v="2023-03-27T00:00:00"/>
    <s v="Tamica J Holrman"/>
    <x v="0"/>
    <x v="1"/>
    <x v="1"/>
    <x v="0"/>
    <x v="0"/>
    <n v="1"/>
    <x v="0"/>
    <n v="6700"/>
    <n v="5002"/>
    <n v="6700"/>
    <n v="5002"/>
    <n v="1698"/>
    <n v="3"/>
    <x v="2"/>
  </r>
  <r>
    <s v="ID1330"/>
    <d v="2023-03-27T00:00:00"/>
    <s v="Marcell T Farras"/>
    <x v="0"/>
    <x v="1"/>
    <x v="1"/>
    <x v="5"/>
    <x v="0"/>
    <n v="1"/>
    <x v="0"/>
    <n v="6700"/>
    <n v="5000"/>
    <n v="6700"/>
    <n v="5000"/>
    <n v="1700"/>
    <n v="3"/>
    <x v="2"/>
  </r>
  <r>
    <s v="ID1331"/>
    <d v="2023-03-27T00:00:00"/>
    <s v="Sal C Heiren"/>
    <x v="0"/>
    <x v="3"/>
    <x v="3"/>
    <x v="5"/>
    <x v="0"/>
    <n v="1"/>
    <x v="0"/>
    <n v="44000"/>
    <n v="40000"/>
    <n v="44000"/>
    <n v="40000"/>
    <n v="4000"/>
    <n v="3"/>
    <x v="2"/>
  </r>
  <r>
    <s v="ID1332"/>
    <d v="2023-03-27T00:00:00"/>
    <s v="Tomas V Krort"/>
    <x v="0"/>
    <x v="0"/>
    <x v="0"/>
    <x v="2"/>
    <x v="0"/>
    <n v="1"/>
    <x v="0"/>
    <n v="22000"/>
    <n v="20000"/>
    <n v="22000"/>
    <n v="20000"/>
    <n v="2000"/>
    <n v="3"/>
    <x v="2"/>
  </r>
  <r>
    <s v="ID1333"/>
    <d v="2023-03-27T00:00:00"/>
    <s v="Ben N Lamron"/>
    <x v="1"/>
    <x v="1"/>
    <x v="1"/>
    <x v="0"/>
    <x v="2"/>
    <n v="2"/>
    <x v="0"/>
    <n v="13000"/>
    <n v="12000"/>
    <n v="26000"/>
    <n v="24000"/>
    <n v="2000"/>
    <n v="3"/>
    <x v="2"/>
  </r>
  <r>
    <s v="ID1334"/>
    <d v="2023-03-27T00:00:00"/>
    <s v="Myra H Parra"/>
    <x v="1"/>
    <x v="1"/>
    <x v="1"/>
    <x v="5"/>
    <x v="0"/>
    <n v="2"/>
    <x v="0"/>
    <n v="6700"/>
    <n v="5000"/>
    <n v="13400"/>
    <n v="10000"/>
    <n v="3400"/>
    <n v="3"/>
    <x v="2"/>
  </r>
  <r>
    <s v="ID1335"/>
    <d v="2023-03-27T00:00:00"/>
    <s v="Adele M Burram"/>
    <x v="1"/>
    <x v="2"/>
    <x v="2"/>
    <x v="2"/>
    <x v="0"/>
    <n v="1"/>
    <x v="0"/>
    <n v="6700"/>
    <n v="5001"/>
    <n v="6700"/>
    <n v="5001"/>
    <n v="1699"/>
    <n v="3"/>
    <x v="2"/>
  </r>
  <r>
    <s v="ID1336"/>
    <d v="2023-03-28T00:00:00"/>
    <s v="Abram S Manrique"/>
    <x v="0"/>
    <x v="3"/>
    <x v="3"/>
    <x v="0"/>
    <x v="0"/>
    <n v="2"/>
    <x v="0"/>
    <n v="6700"/>
    <n v="5000"/>
    <n v="13400"/>
    <n v="10000"/>
    <n v="3400"/>
    <n v="3"/>
    <x v="2"/>
  </r>
  <r>
    <s v="ID1337"/>
    <d v="2023-03-28T00:00:00"/>
    <s v="Nigel K Wadrworth"/>
    <x v="0"/>
    <x v="1"/>
    <x v="1"/>
    <x v="11"/>
    <x v="2"/>
    <n v="2"/>
    <x v="0"/>
    <n v="7700"/>
    <n v="7000"/>
    <n v="15400"/>
    <n v="14000"/>
    <n v="1400"/>
    <n v="3"/>
    <x v="2"/>
  </r>
  <r>
    <s v="ID1338"/>
    <d v="2023-03-28T00:00:00"/>
    <s v="Gregory I Kidrell"/>
    <x v="0"/>
    <x v="1"/>
    <x v="1"/>
    <x v="9"/>
    <x v="1"/>
    <n v="1"/>
    <x v="0"/>
    <n v="6700"/>
    <n v="5002"/>
    <n v="6700"/>
    <n v="5002"/>
    <n v="1698"/>
    <n v="3"/>
    <x v="2"/>
  </r>
  <r>
    <s v="ID1339"/>
    <d v="2023-03-28T00:00:00"/>
    <s v="Vern T Lomrli"/>
    <x v="0"/>
    <x v="3"/>
    <x v="3"/>
    <x v="12"/>
    <x v="1"/>
    <n v="1"/>
    <x v="0"/>
    <n v="11000"/>
    <n v="10000"/>
    <n v="11000"/>
    <n v="10000"/>
    <n v="1000"/>
    <n v="3"/>
    <x v="2"/>
  </r>
  <r>
    <s v="ID1340"/>
    <d v="2023-03-28T00:00:00"/>
    <s v="George U Clorser"/>
    <x v="0"/>
    <x v="2"/>
    <x v="2"/>
    <x v="13"/>
    <x v="0"/>
    <n v="3"/>
    <x v="0"/>
    <n v="22000"/>
    <n v="20000"/>
    <n v="66000"/>
    <n v="60000"/>
    <n v="6000"/>
    <n v="3"/>
    <x v="2"/>
  </r>
  <r>
    <s v="ID1341"/>
    <d v="2023-03-28T00:00:00"/>
    <s v="Jesus E Mclrlland"/>
    <x v="0"/>
    <x v="1"/>
    <x v="1"/>
    <x v="6"/>
    <x v="1"/>
    <n v="2"/>
    <x v="0"/>
    <n v="6700"/>
    <n v="5001"/>
    <n v="13400"/>
    <n v="10002"/>
    <n v="3398"/>
    <n v="3"/>
    <x v="2"/>
  </r>
  <r>
    <s v="ID1342"/>
    <d v="2023-03-28T00:00:00"/>
    <s v="Tyrell R Brarlett"/>
    <x v="0"/>
    <x v="0"/>
    <x v="0"/>
    <x v="8"/>
    <x v="2"/>
    <n v="2"/>
    <x v="0"/>
    <n v="9950"/>
    <n v="9000"/>
    <n v="19900"/>
    <n v="18000"/>
    <n v="1900"/>
    <n v="3"/>
    <x v="2"/>
  </r>
  <r>
    <s v="ID1343"/>
    <d v="2023-03-28T00:00:00"/>
    <s v="Sunshine F Earre"/>
    <x v="0"/>
    <x v="2"/>
    <x v="2"/>
    <x v="15"/>
    <x v="2"/>
    <n v="2"/>
    <x v="0"/>
    <n v="22000"/>
    <n v="20000"/>
    <n v="44000"/>
    <n v="40000"/>
    <n v="4000"/>
    <n v="3"/>
    <x v="2"/>
  </r>
  <r>
    <s v="ID1344"/>
    <d v="2023-03-28T00:00:00"/>
    <s v="Reid W Monron"/>
    <x v="0"/>
    <x v="1"/>
    <x v="1"/>
    <x v="7"/>
    <x v="0"/>
    <n v="1"/>
    <x v="0"/>
    <n v="6700"/>
    <n v="5001"/>
    <n v="6700"/>
    <n v="5001"/>
    <n v="1699"/>
    <n v="3"/>
    <x v="2"/>
  </r>
  <r>
    <s v="ID1345"/>
    <d v="2023-03-29T00:00:00"/>
    <s v="Mica Z Herrberg"/>
    <x v="0"/>
    <x v="0"/>
    <x v="0"/>
    <x v="5"/>
    <x v="0"/>
    <n v="4"/>
    <x v="0"/>
    <n v="6700"/>
    <n v="5001"/>
    <n v="26800"/>
    <n v="20004"/>
    <n v="6796"/>
    <n v="3"/>
    <x v="2"/>
  </r>
  <r>
    <s v="ID1346"/>
    <d v="2023-03-29T00:00:00"/>
    <s v="Hayden E Novrck"/>
    <x v="0"/>
    <x v="2"/>
    <x v="2"/>
    <x v="16"/>
    <x v="0"/>
    <n v="3"/>
    <x v="0"/>
    <n v="22000"/>
    <n v="20000"/>
    <n v="66000"/>
    <n v="60000"/>
    <n v="6000"/>
    <n v="3"/>
    <x v="2"/>
  </r>
  <r>
    <s v="ID1347"/>
    <d v="2023-03-29T00:00:00"/>
    <s v="Bart B Gilrrease"/>
    <x v="0"/>
    <x v="1"/>
    <x v="1"/>
    <x v="13"/>
    <x v="0"/>
    <n v="2"/>
    <x v="0"/>
    <n v="6700"/>
    <n v="5000"/>
    <n v="13400"/>
    <n v="10000"/>
    <n v="3400"/>
    <n v="3"/>
    <x v="2"/>
  </r>
  <r>
    <s v="ID1348"/>
    <d v="2023-03-29T00:00:00"/>
    <s v="Erin K Stcrair"/>
    <x v="0"/>
    <x v="0"/>
    <x v="0"/>
    <x v="17"/>
    <x v="0"/>
    <n v="1"/>
    <x v="0"/>
    <n v="7700.0000000000009"/>
    <n v="7000"/>
    <n v="7700.0000000000009"/>
    <n v="7000"/>
    <n v="700.00000000000091"/>
    <n v="3"/>
    <x v="2"/>
  </r>
  <r>
    <s v="ID1349"/>
    <d v="2023-03-29T00:00:00"/>
    <s v="Benny S Brirker"/>
    <x v="0"/>
    <x v="3"/>
    <x v="3"/>
    <x v="11"/>
    <x v="2"/>
    <n v="1"/>
    <x v="0"/>
    <n v="44000"/>
    <n v="40000"/>
    <n v="44000"/>
    <n v="40000"/>
    <n v="4000"/>
    <n v="3"/>
    <x v="2"/>
  </r>
  <r>
    <s v="ID1350"/>
    <d v="2023-03-29T00:00:00"/>
    <s v="Jestine H Shir"/>
    <x v="1"/>
    <x v="2"/>
    <x v="2"/>
    <x v="12"/>
    <x v="1"/>
    <n v="1"/>
    <x v="0"/>
    <n v="6700"/>
    <n v="5002"/>
    <n v="6700"/>
    <n v="5002"/>
    <n v="1698"/>
    <n v="3"/>
    <x v="2"/>
  </r>
  <r>
    <s v="ID1351"/>
    <d v="2023-03-30T00:00:00"/>
    <s v="Lemuel W Harrman"/>
    <x v="0"/>
    <x v="1"/>
    <x v="1"/>
    <x v="2"/>
    <x v="0"/>
    <n v="1"/>
    <x v="0"/>
    <n v="6700"/>
    <n v="5002"/>
    <n v="6700"/>
    <n v="5002"/>
    <n v="1698"/>
    <n v="3"/>
    <x v="2"/>
  </r>
  <r>
    <s v="ID1352"/>
    <d v="2023-03-30T00:00:00"/>
    <s v="Warner I Manry"/>
    <x v="0"/>
    <x v="2"/>
    <x v="2"/>
    <x v="11"/>
    <x v="2"/>
    <n v="2"/>
    <x v="0"/>
    <n v="6700"/>
    <n v="5001"/>
    <n v="13400"/>
    <n v="10002"/>
    <n v="3398"/>
    <n v="3"/>
    <x v="2"/>
  </r>
  <r>
    <s v="ID1353"/>
    <d v="2023-03-30T00:00:00"/>
    <s v="Forrest Q Zelr"/>
    <x v="1"/>
    <x v="0"/>
    <x v="0"/>
    <x v="16"/>
    <x v="0"/>
    <n v="2"/>
    <x v="0"/>
    <n v="19800"/>
    <n v="18000"/>
    <n v="39600"/>
    <n v="36000"/>
    <n v="3600"/>
    <n v="3"/>
    <x v="2"/>
  </r>
  <r>
    <s v="ID1354"/>
    <d v="2023-03-30T00:00:00"/>
    <s v="Marlon M Cadrell"/>
    <x v="0"/>
    <x v="1"/>
    <x v="1"/>
    <x v="1"/>
    <x v="1"/>
    <n v="4"/>
    <x v="0"/>
    <n v="11000"/>
    <n v="10000"/>
    <n v="44000"/>
    <n v="40000"/>
    <n v="4000"/>
    <n v="3"/>
    <x v="2"/>
  </r>
  <r>
    <s v="ID1355"/>
    <d v="2023-03-30T00:00:00"/>
    <s v="Evie Y Abers"/>
    <x v="1"/>
    <x v="3"/>
    <x v="3"/>
    <x v="17"/>
    <x v="0"/>
    <n v="2"/>
    <x v="0"/>
    <n v="6700"/>
    <n v="5000"/>
    <n v="13400"/>
    <n v="10000"/>
    <n v="3400"/>
    <n v="3"/>
    <x v="2"/>
  </r>
  <r>
    <s v="ID1356"/>
    <d v="2023-03-30T00:00:00"/>
    <s v="Adriana O Medred"/>
    <x v="0"/>
    <x v="0"/>
    <x v="0"/>
    <x v="2"/>
    <x v="2"/>
    <n v="1"/>
    <x v="0"/>
    <n v="13200.000000000002"/>
    <n v="12000"/>
    <n v="13200.000000000002"/>
    <n v="12000"/>
    <n v="1200.0000000000018"/>
    <n v="3"/>
    <x v="2"/>
  </r>
  <r>
    <s v="ID1357"/>
    <d v="2023-03-30T00:00:00"/>
    <s v="Celesta L Reerer"/>
    <x v="0"/>
    <x v="1"/>
    <x v="1"/>
    <x v="0"/>
    <x v="0"/>
    <n v="1"/>
    <x v="0"/>
    <n v="44000"/>
    <n v="40000"/>
    <n v="44000"/>
    <n v="40000"/>
    <n v="4000"/>
    <n v="3"/>
    <x v="2"/>
  </r>
  <r>
    <s v="ID1358"/>
    <d v="2023-03-30T00:00:00"/>
    <s v="Carey N Mccready"/>
    <x v="0"/>
    <x v="1"/>
    <x v="1"/>
    <x v="5"/>
    <x v="2"/>
    <n v="2"/>
    <x v="0"/>
    <n v="8500"/>
    <n v="7600"/>
    <n v="17000"/>
    <n v="15200"/>
    <n v="1800"/>
    <n v="3"/>
    <x v="2"/>
  </r>
  <r>
    <s v="ID1359"/>
    <d v="2023-03-30T00:00:00"/>
    <s v="Abram Q Kefrer"/>
    <x v="0"/>
    <x v="2"/>
    <x v="2"/>
    <x v="2"/>
    <x v="0"/>
    <n v="2"/>
    <x v="0"/>
    <n v="6700"/>
    <n v="5001"/>
    <n v="13400"/>
    <n v="10002"/>
    <n v="3398"/>
    <n v="3"/>
    <x v="2"/>
  </r>
  <r>
    <s v="ID1360"/>
    <d v="2023-03-30T00:00:00"/>
    <s v="Adria M Melrndrez"/>
    <x v="0"/>
    <x v="3"/>
    <x v="3"/>
    <x v="0"/>
    <x v="0"/>
    <n v="1"/>
    <x v="0"/>
    <n v="6700"/>
    <n v="5002"/>
    <n v="6700"/>
    <n v="5002"/>
    <n v="1698"/>
    <n v="3"/>
    <x v="2"/>
  </r>
  <r>
    <s v="ID1361"/>
    <d v="2023-03-31T00:00:00"/>
    <s v="Shanelle Z Hicr"/>
    <x v="0"/>
    <x v="1"/>
    <x v="1"/>
    <x v="13"/>
    <x v="0"/>
    <n v="2"/>
    <x v="0"/>
    <n v="1900"/>
    <n v="1800"/>
    <n v="3800"/>
    <n v="3600"/>
    <n v="200"/>
    <n v="3"/>
    <x v="2"/>
  </r>
  <r>
    <s v="ID1362"/>
    <d v="2023-03-31T00:00:00"/>
    <s v="Lala R Denran"/>
    <x v="0"/>
    <x v="3"/>
    <x v="3"/>
    <x v="16"/>
    <x v="0"/>
    <n v="1"/>
    <x v="0"/>
    <n v="6700"/>
    <n v="5002"/>
    <n v="6700"/>
    <n v="5002"/>
    <n v="1698"/>
    <n v="3"/>
    <x v="2"/>
  </r>
  <r>
    <s v="ID1363"/>
    <d v="2023-03-31T00:00:00"/>
    <s v="Audrie X Mccrmmon"/>
    <x v="0"/>
    <x v="1"/>
    <x v="1"/>
    <x v="0"/>
    <x v="0"/>
    <n v="2"/>
    <x v="0"/>
    <n v="9950"/>
    <n v="9000"/>
    <n v="19900"/>
    <n v="18000"/>
    <n v="1900"/>
    <n v="3"/>
    <x v="2"/>
  </r>
  <r>
    <s v="ID1364"/>
    <d v="2023-03-31T00:00:00"/>
    <s v="Daryl H Towre"/>
    <x v="1"/>
    <x v="0"/>
    <x v="0"/>
    <x v="13"/>
    <x v="0"/>
    <n v="2"/>
    <x v="0"/>
    <n v="6700"/>
    <n v="5001"/>
    <n v="13400"/>
    <n v="10002"/>
    <n v="3398"/>
    <n v="3"/>
    <x v="2"/>
  </r>
  <r>
    <s v="ID1365"/>
    <d v="2023-04-01T00:00:00"/>
    <s v="Rosalia O Flarin"/>
    <x v="0"/>
    <x v="1"/>
    <x v="1"/>
    <x v="0"/>
    <x v="0"/>
    <n v="1"/>
    <x v="0"/>
    <n v="2250"/>
    <n v="2200"/>
    <n v="2250"/>
    <n v="2200"/>
    <n v="50"/>
    <n v="4"/>
    <x v="3"/>
  </r>
  <r>
    <s v="ID1366"/>
    <d v="2023-04-01T00:00:00"/>
    <s v="Myron H Smarl"/>
    <x v="1"/>
    <x v="2"/>
    <x v="2"/>
    <x v="3"/>
    <x v="0"/>
    <n v="2"/>
    <x v="0"/>
    <n v="7700"/>
    <n v="7000"/>
    <n v="15400"/>
    <n v="14000"/>
    <n v="1400"/>
    <n v="4"/>
    <x v="3"/>
  </r>
  <r>
    <s v="ID1367"/>
    <d v="2023-04-01T00:00:00"/>
    <s v="Donte D Mcrry"/>
    <x v="0"/>
    <x v="3"/>
    <x v="3"/>
    <x v="9"/>
    <x v="1"/>
    <n v="2"/>
    <x v="0"/>
    <n v="9950"/>
    <n v="9000"/>
    <n v="19900"/>
    <n v="18000"/>
    <n v="1900"/>
    <n v="4"/>
    <x v="3"/>
  </r>
  <r>
    <s v="ID1368"/>
    <d v="2023-04-01T00:00:00"/>
    <s v="Marcus L Sterberg"/>
    <x v="0"/>
    <x v="0"/>
    <x v="0"/>
    <x v="1"/>
    <x v="1"/>
    <n v="2"/>
    <x v="0"/>
    <n v="22000"/>
    <n v="20000"/>
    <n v="44000"/>
    <n v="40000"/>
    <n v="4000"/>
    <n v="4"/>
    <x v="3"/>
  </r>
  <r>
    <s v="ID1369"/>
    <d v="2023-04-01T00:00:00"/>
    <s v="Jean V Ybarez"/>
    <x v="0"/>
    <x v="1"/>
    <x v="1"/>
    <x v="18"/>
    <x v="2"/>
    <n v="1"/>
    <x v="0"/>
    <n v="22000"/>
    <n v="20000"/>
    <n v="22000"/>
    <n v="20000"/>
    <n v="2000"/>
    <n v="4"/>
    <x v="3"/>
  </r>
  <r>
    <s v="ID1370"/>
    <d v="2023-04-01T00:00:00"/>
    <s v="Hugo V Majrwski"/>
    <x v="0"/>
    <x v="1"/>
    <x v="1"/>
    <x v="6"/>
    <x v="1"/>
    <n v="2"/>
    <x v="0"/>
    <n v="6700"/>
    <n v="5001"/>
    <n v="13400"/>
    <n v="10002"/>
    <n v="3398"/>
    <n v="4"/>
    <x v="3"/>
  </r>
  <r>
    <s v="ID1371"/>
    <d v="2023-04-02T00:00:00"/>
    <s v="Ja K Burrach"/>
    <x v="0"/>
    <x v="2"/>
    <x v="2"/>
    <x v="5"/>
    <x v="0"/>
    <n v="1"/>
    <x v="0"/>
    <n v="100"/>
    <n v="90"/>
    <n v="100"/>
    <n v="90"/>
    <n v="10"/>
    <n v="4"/>
    <x v="3"/>
  </r>
  <r>
    <s v="ID1372"/>
    <d v="2023-04-02T00:00:00"/>
    <s v="Golda F Clurter"/>
    <x v="0"/>
    <x v="3"/>
    <x v="3"/>
    <x v="7"/>
    <x v="0"/>
    <n v="4"/>
    <x v="0"/>
    <n v="11000"/>
    <n v="10000"/>
    <n v="44000"/>
    <n v="40000"/>
    <n v="4000"/>
    <n v="4"/>
    <x v="3"/>
  </r>
  <r>
    <s v="ID1373"/>
    <d v="2023-04-02T00:00:00"/>
    <s v="Thelma Q Schrchter"/>
    <x v="0"/>
    <x v="0"/>
    <x v="0"/>
    <x v="10"/>
    <x v="0"/>
    <n v="2"/>
    <x v="0"/>
    <n v="7700"/>
    <n v="7000"/>
    <n v="15400"/>
    <n v="14000"/>
    <n v="1400"/>
    <n v="4"/>
    <x v="3"/>
  </r>
  <r>
    <s v="ID1374"/>
    <d v="2023-04-02T00:00:00"/>
    <s v="Imogene X Kanrgy"/>
    <x v="1"/>
    <x v="1"/>
    <x v="1"/>
    <x v="9"/>
    <x v="1"/>
    <n v="2"/>
    <x v="0"/>
    <n v="7700"/>
    <n v="7000"/>
    <n v="15400"/>
    <n v="14000"/>
    <n v="1400"/>
    <n v="4"/>
    <x v="3"/>
  </r>
  <r>
    <s v="ID1375"/>
    <d v="2023-04-02T00:00:00"/>
    <s v="Sage C Burr"/>
    <x v="0"/>
    <x v="1"/>
    <x v="1"/>
    <x v="15"/>
    <x v="2"/>
    <n v="1"/>
    <x v="1"/>
    <n v="11000"/>
    <n v="10000"/>
    <n v="11000"/>
    <n v="10000"/>
    <n v="1000"/>
    <n v="4"/>
    <x v="3"/>
  </r>
  <r>
    <s v="ID1376"/>
    <d v="2023-04-02T00:00:00"/>
    <s v="Osvaldo E Heprer"/>
    <x v="0"/>
    <x v="2"/>
    <x v="2"/>
    <x v="4"/>
    <x v="0"/>
    <n v="1"/>
    <x v="0"/>
    <n v="6700"/>
    <n v="5002"/>
    <n v="6700"/>
    <n v="5002"/>
    <n v="1698"/>
    <n v="4"/>
    <x v="3"/>
  </r>
  <r>
    <s v="ID1377"/>
    <d v="2023-04-03T00:00:00"/>
    <s v="Josef E Scarfe"/>
    <x v="0"/>
    <x v="3"/>
    <x v="3"/>
    <x v="2"/>
    <x v="0"/>
    <n v="2"/>
    <x v="0"/>
    <n v="100"/>
    <n v="80"/>
    <n v="200"/>
    <n v="160"/>
    <n v="40"/>
    <n v="4"/>
    <x v="3"/>
  </r>
  <r>
    <s v="ID1378"/>
    <d v="2023-04-03T00:00:00"/>
    <s v="Herbert T Gasrett"/>
    <x v="0"/>
    <x v="0"/>
    <x v="0"/>
    <x v="12"/>
    <x v="1"/>
    <n v="1"/>
    <x v="0"/>
    <n v="13200.000000000002"/>
    <n v="12000"/>
    <n v="13200.000000000002"/>
    <n v="12000"/>
    <n v="1200.0000000000018"/>
    <n v="4"/>
    <x v="3"/>
  </r>
  <r>
    <s v="ID1379"/>
    <d v="2023-04-03T00:00:00"/>
    <s v="Jose P Geir"/>
    <x v="0"/>
    <x v="1"/>
    <x v="1"/>
    <x v="1"/>
    <x v="1"/>
    <n v="4"/>
    <x v="0"/>
    <n v="11000"/>
    <n v="10000"/>
    <n v="44000"/>
    <n v="40000"/>
    <n v="4000"/>
    <n v="4"/>
    <x v="3"/>
  </r>
  <r>
    <s v="ID1380"/>
    <d v="2023-04-03T00:00:00"/>
    <s v="Lovella K Sherran"/>
    <x v="0"/>
    <x v="1"/>
    <x v="1"/>
    <x v="0"/>
    <x v="0"/>
    <n v="3"/>
    <x v="0"/>
    <n v="22000"/>
    <n v="20000"/>
    <n v="66000"/>
    <n v="60000"/>
    <n v="6000"/>
    <n v="4"/>
    <x v="3"/>
  </r>
  <r>
    <s v="ID1381"/>
    <d v="2023-04-03T00:00:00"/>
    <s v="Krysten D Kasrner"/>
    <x v="0"/>
    <x v="2"/>
    <x v="2"/>
    <x v="3"/>
    <x v="0"/>
    <n v="1"/>
    <x v="0"/>
    <n v="8500"/>
    <n v="7600"/>
    <n v="8500"/>
    <n v="7600"/>
    <n v="900"/>
    <n v="4"/>
    <x v="3"/>
  </r>
  <r>
    <s v="ID1382"/>
    <d v="2023-04-03T00:00:00"/>
    <s v="Ashly R Saar"/>
    <x v="1"/>
    <x v="3"/>
    <x v="3"/>
    <x v="8"/>
    <x v="2"/>
    <n v="1"/>
    <x v="0"/>
    <n v="6700"/>
    <n v="5000"/>
    <n v="6700"/>
    <n v="5000"/>
    <n v="1700"/>
    <n v="4"/>
    <x v="3"/>
  </r>
  <r>
    <s v="ID1383"/>
    <d v="2023-04-04T00:00:00"/>
    <s v="Alex M Oakrey"/>
    <x v="1"/>
    <x v="0"/>
    <x v="0"/>
    <x v="6"/>
    <x v="1"/>
    <n v="2"/>
    <x v="0"/>
    <n v="2000"/>
    <n v="1850"/>
    <n v="4000"/>
    <n v="3700"/>
    <n v="300"/>
    <n v="4"/>
    <x v="3"/>
  </r>
  <r>
    <s v="ID1384"/>
    <d v="2023-04-04T00:00:00"/>
    <s v="Clyde G Sterrns"/>
    <x v="0"/>
    <x v="1"/>
    <x v="1"/>
    <x v="8"/>
    <x v="2"/>
    <n v="2"/>
    <x v="0"/>
    <n v="9950"/>
    <n v="9000"/>
    <n v="19900"/>
    <n v="18000"/>
    <n v="1900"/>
    <n v="4"/>
    <x v="3"/>
  </r>
  <r>
    <s v="ID1385"/>
    <d v="2023-04-04T00:00:00"/>
    <s v="Carlota E Heirt"/>
    <x v="0"/>
    <x v="1"/>
    <x v="1"/>
    <x v="9"/>
    <x v="1"/>
    <n v="1"/>
    <x v="0"/>
    <n v="13200.000000000002"/>
    <n v="12000"/>
    <n v="13200.000000000002"/>
    <n v="12000"/>
    <n v="1200.0000000000018"/>
    <n v="4"/>
    <x v="3"/>
  </r>
  <r>
    <s v="ID1386"/>
    <d v="2023-04-04T00:00:00"/>
    <s v="Muriel B Eudr"/>
    <x v="0"/>
    <x v="2"/>
    <x v="2"/>
    <x v="5"/>
    <x v="0"/>
    <n v="1"/>
    <x v="0"/>
    <n v="44000"/>
    <n v="40000"/>
    <n v="44000"/>
    <n v="40000"/>
    <n v="4000"/>
    <n v="4"/>
    <x v="3"/>
  </r>
  <r>
    <s v="ID1387"/>
    <d v="2023-04-04T00:00:00"/>
    <s v="Leo B Vitrello"/>
    <x v="0"/>
    <x v="3"/>
    <x v="3"/>
    <x v="7"/>
    <x v="0"/>
    <n v="2"/>
    <x v="1"/>
    <n v="8500"/>
    <n v="7600"/>
    <n v="17000"/>
    <n v="15200"/>
    <n v="1800"/>
    <n v="4"/>
    <x v="3"/>
  </r>
  <r>
    <s v="ID1388"/>
    <d v="2023-04-05T00:00:00"/>
    <s v="Sidney K Cher"/>
    <x v="1"/>
    <x v="1"/>
    <x v="1"/>
    <x v="4"/>
    <x v="0"/>
    <n v="1"/>
    <x v="0"/>
    <n v="9500"/>
    <n v="8000"/>
    <n v="9500"/>
    <n v="8000"/>
    <n v="1500"/>
    <n v="4"/>
    <x v="3"/>
  </r>
  <r>
    <s v="ID1389"/>
    <d v="2023-04-05T00:00:00"/>
    <s v="Rosalba U Felr"/>
    <x v="0"/>
    <x v="1"/>
    <x v="1"/>
    <x v="10"/>
    <x v="0"/>
    <n v="2"/>
    <x v="0"/>
    <n v="7700"/>
    <n v="7000"/>
    <n v="15400"/>
    <n v="14000"/>
    <n v="1400"/>
    <n v="4"/>
    <x v="3"/>
  </r>
  <r>
    <s v="ID1390"/>
    <d v="2023-04-05T00:00:00"/>
    <s v="Elnora I Spurrier"/>
    <x v="1"/>
    <x v="2"/>
    <x v="2"/>
    <x v="14"/>
    <x v="3"/>
    <n v="2"/>
    <x v="0"/>
    <n v="9950"/>
    <n v="9000"/>
    <n v="19900"/>
    <n v="18000"/>
    <n v="1900"/>
    <n v="4"/>
    <x v="3"/>
  </r>
  <r>
    <s v="ID1391"/>
    <d v="2023-04-05T00:00:00"/>
    <s v="Beata N Senrer"/>
    <x v="0"/>
    <x v="3"/>
    <x v="3"/>
    <x v="2"/>
    <x v="0"/>
    <n v="2"/>
    <x v="0"/>
    <n v="19800"/>
    <n v="18000"/>
    <n v="39600"/>
    <n v="36000"/>
    <n v="3600"/>
    <n v="4"/>
    <x v="3"/>
  </r>
  <r>
    <s v="ID1392"/>
    <d v="2023-04-05T00:00:00"/>
    <s v="Minna C Lamrdin"/>
    <x v="0"/>
    <x v="0"/>
    <x v="0"/>
    <x v="12"/>
    <x v="1"/>
    <n v="3"/>
    <x v="0"/>
    <n v="13200.000000000002"/>
    <n v="12000"/>
    <n v="39600.000000000007"/>
    <n v="36000"/>
    <n v="3600.0000000000073"/>
    <n v="4"/>
    <x v="3"/>
  </r>
  <r>
    <s v="ID1393"/>
    <d v="2023-04-06T00:00:00"/>
    <s v="Thomas V Mesrrve"/>
    <x v="1"/>
    <x v="1"/>
    <x v="1"/>
    <x v="8"/>
    <x v="2"/>
    <n v="100"/>
    <x v="0"/>
    <n v="4700"/>
    <n v="4000"/>
    <n v="470000"/>
    <n v="400000"/>
    <n v="70000"/>
    <n v="4"/>
    <x v="3"/>
  </r>
  <r>
    <s v="ID1394"/>
    <d v="2023-04-06T00:00:00"/>
    <s v="Bettyann R Gotrfried"/>
    <x v="0"/>
    <x v="2"/>
    <x v="2"/>
    <x v="1"/>
    <x v="1"/>
    <n v="1"/>
    <x v="0"/>
    <n v="11000"/>
    <n v="10000"/>
    <n v="11000"/>
    <n v="10000"/>
    <n v="1000"/>
    <n v="4"/>
    <x v="3"/>
  </r>
  <r>
    <s v="ID1395"/>
    <d v="2023-04-06T00:00:00"/>
    <s v="Chadwick N Legrand"/>
    <x v="1"/>
    <x v="3"/>
    <x v="3"/>
    <x v="18"/>
    <x v="2"/>
    <n v="2"/>
    <x v="0"/>
    <n v="7700"/>
    <n v="7000"/>
    <n v="15400"/>
    <n v="14000"/>
    <n v="1400"/>
    <n v="4"/>
    <x v="3"/>
  </r>
  <r>
    <s v="ID1396"/>
    <d v="2023-04-06T00:00:00"/>
    <s v="Orval Y Kinrey"/>
    <x v="0"/>
    <x v="0"/>
    <x v="0"/>
    <x v="6"/>
    <x v="1"/>
    <n v="2"/>
    <x v="0"/>
    <n v="9950"/>
    <n v="9000"/>
    <n v="19900"/>
    <n v="18000"/>
    <n v="1900"/>
    <n v="4"/>
    <x v="3"/>
  </r>
  <r>
    <s v="ID1397"/>
    <d v="2023-04-06T00:00:00"/>
    <s v="Rafael N Sair"/>
    <x v="1"/>
    <x v="1"/>
    <x v="1"/>
    <x v="17"/>
    <x v="0"/>
    <n v="2"/>
    <x v="0"/>
    <n v="22000"/>
    <n v="20000"/>
    <n v="44000"/>
    <n v="40000"/>
    <n v="4000"/>
    <n v="4"/>
    <x v="3"/>
  </r>
  <r>
    <s v="ID1398"/>
    <d v="2023-04-07T00:00:00"/>
    <s v="Jesica D Starkpole"/>
    <x v="0"/>
    <x v="2"/>
    <x v="2"/>
    <x v="10"/>
    <x v="0"/>
    <n v="2"/>
    <x v="0"/>
    <n v="400"/>
    <n v="360"/>
    <n v="800"/>
    <n v="720"/>
    <n v="80"/>
    <n v="4"/>
    <x v="3"/>
  </r>
  <r>
    <s v="ID1399"/>
    <d v="2023-04-07T00:00:00"/>
    <s v="Lucio Q Oborle"/>
    <x v="0"/>
    <x v="3"/>
    <x v="3"/>
    <x v="9"/>
    <x v="1"/>
    <n v="1"/>
    <x v="0"/>
    <n v="7700.0000000000009"/>
    <n v="7000"/>
    <n v="7700.0000000000009"/>
    <n v="7000"/>
    <n v="700.00000000000091"/>
    <n v="4"/>
    <x v="3"/>
  </r>
  <r>
    <s v="ID1400"/>
    <d v="2023-04-07T00:00:00"/>
    <s v="Hailey V Midrett"/>
    <x v="1"/>
    <x v="0"/>
    <x v="0"/>
    <x v="15"/>
    <x v="2"/>
    <n v="4"/>
    <x v="0"/>
    <n v="11000"/>
    <n v="10000"/>
    <n v="44000"/>
    <n v="40000"/>
    <n v="4000"/>
    <n v="4"/>
    <x v="3"/>
  </r>
  <r>
    <s v="ID1401"/>
    <d v="2023-04-07T00:00:00"/>
    <s v="Ursula T Mcbrayer"/>
    <x v="0"/>
    <x v="1"/>
    <x v="1"/>
    <x v="4"/>
    <x v="0"/>
    <n v="2"/>
    <x v="0"/>
    <n v="7700"/>
    <n v="7000"/>
    <n v="15400"/>
    <n v="14000"/>
    <n v="1400"/>
    <n v="4"/>
    <x v="3"/>
  </r>
  <r>
    <s v="ID1402"/>
    <d v="2023-04-07T00:00:00"/>
    <s v="Jong V Mulroon"/>
    <x v="1"/>
    <x v="1"/>
    <x v="1"/>
    <x v="13"/>
    <x v="0"/>
    <n v="2"/>
    <x v="0"/>
    <n v="7700"/>
    <n v="7000"/>
    <n v="15400"/>
    <n v="14000"/>
    <n v="1400"/>
    <n v="4"/>
    <x v="3"/>
  </r>
  <r>
    <s v="ID1403"/>
    <d v="2023-04-08T00:00:00"/>
    <s v="Candy Y Wenrel"/>
    <x v="0"/>
    <x v="3"/>
    <x v="3"/>
    <x v="1"/>
    <x v="1"/>
    <n v="2"/>
    <x v="0"/>
    <n v="100"/>
    <n v="90"/>
    <n v="200"/>
    <n v="180"/>
    <n v="20"/>
    <n v="4"/>
    <x v="3"/>
  </r>
  <r>
    <s v="ID1404"/>
    <d v="2023-04-08T00:00:00"/>
    <s v="Desire Z Lecrmpte"/>
    <x v="0"/>
    <x v="0"/>
    <x v="0"/>
    <x v="0"/>
    <x v="0"/>
    <n v="2"/>
    <x v="0"/>
    <n v="9950"/>
    <n v="9000"/>
    <n v="19900"/>
    <n v="18000"/>
    <n v="1900"/>
    <n v="4"/>
    <x v="3"/>
  </r>
  <r>
    <s v="ID1405"/>
    <d v="2023-04-08T00:00:00"/>
    <s v="Thad Y Gorrs"/>
    <x v="0"/>
    <x v="1"/>
    <x v="1"/>
    <x v="3"/>
    <x v="0"/>
    <n v="1"/>
    <x v="0"/>
    <n v="13200.000000000002"/>
    <n v="12000"/>
    <n v="13200.000000000002"/>
    <n v="12000"/>
    <n v="1200.0000000000018"/>
    <n v="4"/>
    <x v="3"/>
  </r>
  <r>
    <s v="ID1406"/>
    <d v="2023-04-08T00:00:00"/>
    <s v="Larhonda W Gunrher"/>
    <x v="0"/>
    <x v="1"/>
    <x v="1"/>
    <x v="8"/>
    <x v="2"/>
    <n v="4"/>
    <x v="0"/>
    <n v="11000"/>
    <n v="10000"/>
    <n v="44000"/>
    <n v="40000"/>
    <n v="4000"/>
    <n v="4"/>
    <x v="3"/>
  </r>
  <r>
    <s v="ID1407"/>
    <d v="2023-04-08T00:00:00"/>
    <s v="Krysten L Barrey"/>
    <x v="1"/>
    <x v="2"/>
    <x v="2"/>
    <x v="11"/>
    <x v="2"/>
    <n v="3"/>
    <x v="0"/>
    <n v="22000"/>
    <n v="20000"/>
    <n v="66000"/>
    <n v="60000"/>
    <n v="6000"/>
    <n v="4"/>
    <x v="3"/>
  </r>
  <r>
    <s v="ID1408"/>
    <d v="2023-04-09T00:00:00"/>
    <s v="Amanda A Edmrnson"/>
    <x v="0"/>
    <x v="0"/>
    <x v="0"/>
    <x v="9"/>
    <x v="1"/>
    <n v="20"/>
    <x v="0"/>
    <n v="1600"/>
    <n v="1590"/>
    <n v="32000"/>
    <n v="31800"/>
    <n v="200"/>
    <n v="4"/>
    <x v="3"/>
  </r>
  <r>
    <s v="ID1409"/>
    <d v="2023-04-09T00:00:00"/>
    <s v="Adelaide O Petriford"/>
    <x v="0"/>
    <x v="1"/>
    <x v="1"/>
    <x v="5"/>
    <x v="0"/>
    <n v="2"/>
    <x v="0"/>
    <n v="19800"/>
    <n v="18000"/>
    <n v="39600"/>
    <n v="36000"/>
    <n v="3600"/>
    <n v="4"/>
    <x v="3"/>
  </r>
  <r>
    <s v="ID1410"/>
    <d v="2023-04-09T00:00:00"/>
    <s v="Loris Q Jesren"/>
    <x v="0"/>
    <x v="1"/>
    <x v="1"/>
    <x v="7"/>
    <x v="0"/>
    <n v="2"/>
    <x v="0"/>
    <n v="1900"/>
    <n v="1800"/>
    <n v="3800"/>
    <n v="3600"/>
    <n v="200"/>
    <n v="4"/>
    <x v="3"/>
  </r>
  <r>
    <s v="ID1411"/>
    <d v="2023-04-09T00:00:00"/>
    <s v="Sharika A Giuriano"/>
    <x v="0"/>
    <x v="2"/>
    <x v="2"/>
    <x v="10"/>
    <x v="0"/>
    <n v="1"/>
    <x v="0"/>
    <n v="13200.000000000002"/>
    <n v="12000"/>
    <n v="13200.000000000002"/>
    <n v="12000"/>
    <n v="1200.0000000000018"/>
    <n v="4"/>
    <x v="3"/>
  </r>
  <r>
    <s v="ID1412"/>
    <d v="2023-04-09T00:00:00"/>
    <s v="Brendan P Taurbee"/>
    <x v="0"/>
    <x v="3"/>
    <x v="3"/>
    <x v="16"/>
    <x v="0"/>
    <n v="1"/>
    <x v="0"/>
    <n v="44000"/>
    <n v="40000"/>
    <n v="44000"/>
    <n v="40000"/>
    <n v="4000"/>
    <n v="4"/>
    <x v="3"/>
  </r>
  <r>
    <s v="ID1413"/>
    <d v="2023-04-10T00:00:00"/>
    <s v="Amee H Corrray"/>
    <x v="0"/>
    <x v="1"/>
    <x v="1"/>
    <x v="14"/>
    <x v="3"/>
    <n v="1"/>
    <x v="0"/>
    <n v="50"/>
    <n v="45"/>
    <n v="50"/>
    <n v="45"/>
    <n v="5"/>
    <n v="4"/>
    <x v="3"/>
  </r>
  <r>
    <s v="ID1414"/>
    <d v="2023-04-10T00:00:00"/>
    <s v="Leisa S Geary"/>
    <x v="0"/>
    <x v="1"/>
    <x v="1"/>
    <x v="2"/>
    <x v="0"/>
    <n v="1"/>
    <x v="0"/>
    <n v="44000"/>
    <n v="40000"/>
    <n v="44000"/>
    <n v="40000"/>
    <n v="4000"/>
    <n v="4"/>
    <x v="3"/>
  </r>
  <r>
    <s v="ID1415"/>
    <d v="2023-04-10T00:00:00"/>
    <s v="Ivory B Teerarden"/>
    <x v="0"/>
    <x v="2"/>
    <x v="2"/>
    <x v="12"/>
    <x v="1"/>
    <n v="2"/>
    <x v="0"/>
    <n v="200"/>
    <n v="190"/>
    <n v="400"/>
    <n v="380"/>
    <n v="20"/>
    <n v="4"/>
    <x v="3"/>
  </r>
  <r>
    <s v="ID1416"/>
    <d v="2023-04-10T00:00:00"/>
    <s v="Erich F Shurtz"/>
    <x v="0"/>
    <x v="3"/>
    <x v="3"/>
    <x v="1"/>
    <x v="1"/>
    <n v="2"/>
    <x v="0"/>
    <n v="1900"/>
    <n v="1800"/>
    <n v="3800"/>
    <n v="3600"/>
    <n v="200"/>
    <n v="4"/>
    <x v="3"/>
  </r>
  <r>
    <s v="ID1417"/>
    <d v="2023-04-10T00:00:00"/>
    <s v="Blaine C Pinr"/>
    <x v="0"/>
    <x v="0"/>
    <x v="0"/>
    <x v="0"/>
    <x v="0"/>
    <n v="2"/>
    <x v="0"/>
    <n v="19800"/>
    <n v="18000"/>
    <n v="39600"/>
    <n v="36000"/>
    <n v="3600"/>
    <n v="4"/>
    <x v="3"/>
  </r>
  <r>
    <s v="ID1418"/>
    <d v="2023-04-11T00:00:00"/>
    <s v="Lelia D Tayror"/>
    <x v="1"/>
    <x v="1"/>
    <x v="1"/>
    <x v="18"/>
    <x v="2"/>
    <n v="2"/>
    <x v="0"/>
    <n v="600"/>
    <n v="450"/>
    <n v="1200"/>
    <n v="900"/>
    <n v="300"/>
    <n v="4"/>
    <x v="3"/>
  </r>
  <r>
    <s v="ID1419"/>
    <d v="2023-04-11T00:00:00"/>
    <s v="Darnell Q Mckrever"/>
    <x v="0"/>
    <x v="2"/>
    <x v="2"/>
    <x v="6"/>
    <x v="1"/>
    <n v="1"/>
    <x v="0"/>
    <n v="22000"/>
    <n v="20000"/>
    <n v="22000"/>
    <n v="20000"/>
    <n v="2000"/>
    <n v="4"/>
    <x v="3"/>
  </r>
  <r>
    <s v="ID1420"/>
    <d v="2023-04-11T00:00:00"/>
    <s v="Houston B Sturkey"/>
    <x v="0"/>
    <x v="3"/>
    <x v="3"/>
    <x v="17"/>
    <x v="0"/>
    <n v="1"/>
    <x v="0"/>
    <n v="2250"/>
    <n v="2200"/>
    <n v="2250"/>
    <n v="2200"/>
    <n v="50"/>
    <n v="4"/>
    <x v="3"/>
  </r>
  <r>
    <s v="ID1421"/>
    <d v="2023-04-11T00:00:00"/>
    <s v="Edwardo X Goor"/>
    <x v="0"/>
    <x v="0"/>
    <x v="0"/>
    <x v="9"/>
    <x v="1"/>
    <n v="2"/>
    <x v="0"/>
    <n v="200"/>
    <n v="190"/>
    <n v="400"/>
    <n v="380"/>
    <n v="20"/>
    <n v="4"/>
    <x v="3"/>
  </r>
  <r>
    <s v="ID1422"/>
    <d v="2023-04-11T00:00:00"/>
    <s v="Antoine Y Hodrins"/>
    <x v="0"/>
    <x v="1"/>
    <x v="1"/>
    <x v="5"/>
    <x v="0"/>
    <n v="2"/>
    <x v="0"/>
    <n v="9950"/>
    <n v="9000"/>
    <n v="19900"/>
    <n v="18000"/>
    <n v="1900"/>
    <n v="4"/>
    <x v="3"/>
  </r>
  <r>
    <s v="ID1423"/>
    <d v="2023-04-12T00:00:00"/>
    <s v="Soila G Dairre"/>
    <x v="0"/>
    <x v="2"/>
    <x v="2"/>
    <x v="15"/>
    <x v="2"/>
    <n v="2"/>
    <x v="0"/>
    <n v="170"/>
    <n v="150"/>
    <n v="340"/>
    <n v="300"/>
    <n v="40"/>
    <n v="4"/>
    <x v="3"/>
  </r>
  <r>
    <s v="ID1424"/>
    <d v="2023-04-12T00:00:00"/>
    <s v="Corinna A Towrer"/>
    <x v="0"/>
    <x v="3"/>
    <x v="3"/>
    <x v="4"/>
    <x v="0"/>
    <n v="2"/>
    <x v="0"/>
    <n v="13000"/>
    <n v="12000"/>
    <n v="26000"/>
    <n v="24000"/>
    <n v="2000"/>
    <n v="4"/>
    <x v="3"/>
  </r>
  <r>
    <s v="ID1425"/>
    <d v="2023-04-12T00:00:00"/>
    <s v="Abe E Betrencourt"/>
    <x v="1"/>
    <x v="0"/>
    <x v="0"/>
    <x v="13"/>
    <x v="0"/>
    <n v="1"/>
    <x v="0"/>
    <n v="100"/>
    <n v="90"/>
    <n v="100"/>
    <n v="90"/>
    <n v="10"/>
    <n v="4"/>
    <x v="3"/>
  </r>
  <r>
    <s v="ID1426"/>
    <d v="2023-04-12T00:00:00"/>
    <s v="Kaycee N Ortrz"/>
    <x v="0"/>
    <x v="1"/>
    <x v="1"/>
    <x v="8"/>
    <x v="2"/>
    <n v="4"/>
    <x v="0"/>
    <n v="2250"/>
    <n v="2200"/>
    <n v="9000"/>
    <n v="8800"/>
    <n v="200"/>
    <n v="4"/>
    <x v="3"/>
  </r>
  <r>
    <s v="ID1427"/>
    <d v="2023-04-12T00:00:00"/>
    <s v="Virgilio R Murr"/>
    <x v="0"/>
    <x v="1"/>
    <x v="1"/>
    <x v="2"/>
    <x v="0"/>
    <n v="2"/>
    <x v="0"/>
    <n v="7700"/>
    <n v="7000"/>
    <n v="15400"/>
    <n v="14000"/>
    <n v="1400"/>
    <n v="4"/>
    <x v="3"/>
  </r>
  <r>
    <s v="ID1428"/>
    <d v="2023-04-13T00:00:00"/>
    <s v="Al P Ricrarson"/>
    <x v="0"/>
    <x v="3"/>
    <x v="3"/>
    <x v="3"/>
    <x v="0"/>
    <n v="1"/>
    <x v="0"/>
    <n v="25"/>
    <n v="20"/>
    <n v="25"/>
    <n v="20"/>
    <n v="5"/>
    <n v="4"/>
    <x v="3"/>
  </r>
  <r>
    <s v="ID1429"/>
    <d v="2023-04-13T00:00:00"/>
    <s v="Particia U Rimrer"/>
    <x v="0"/>
    <x v="0"/>
    <x v="0"/>
    <x v="8"/>
    <x v="2"/>
    <n v="2"/>
    <x v="0"/>
    <n v="6700"/>
    <n v="5000"/>
    <n v="13400"/>
    <n v="10000"/>
    <n v="3400"/>
    <n v="4"/>
    <x v="3"/>
  </r>
  <r>
    <s v="ID1430"/>
    <d v="2023-04-13T00:00:00"/>
    <s v="Dagmar P Cosranzo"/>
    <x v="0"/>
    <x v="1"/>
    <x v="1"/>
    <x v="11"/>
    <x v="2"/>
    <n v="2"/>
    <x v="0"/>
    <n v="100"/>
    <n v="80"/>
    <n v="200"/>
    <n v="160"/>
    <n v="40"/>
    <n v="4"/>
    <x v="3"/>
  </r>
  <r>
    <s v="ID1431"/>
    <d v="2023-04-13T00:00:00"/>
    <s v="Era Q Zazreta"/>
    <x v="0"/>
    <x v="1"/>
    <x v="1"/>
    <x v="10"/>
    <x v="0"/>
    <n v="1"/>
    <x v="0"/>
    <n v="100"/>
    <n v="90"/>
    <n v="100"/>
    <n v="90"/>
    <n v="10"/>
    <n v="4"/>
    <x v="3"/>
  </r>
  <r>
    <s v="ID1432"/>
    <d v="2023-04-13T00:00:00"/>
    <s v="Jeffery M Heirz"/>
    <x v="1"/>
    <x v="2"/>
    <x v="2"/>
    <x v="6"/>
    <x v="1"/>
    <n v="4"/>
    <x v="0"/>
    <n v="11000"/>
    <n v="10000"/>
    <n v="44000"/>
    <n v="40000"/>
    <n v="4000"/>
    <n v="4"/>
    <x v="3"/>
  </r>
  <r>
    <s v="ID1433"/>
    <d v="2023-04-14T00:00:00"/>
    <s v="Kayleigh P Mccre"/>
    <x v="0"/>
    <x v="0"/>
    <x v="0"/>
    <x v="7"/>
    <x v="0"/>
    <n v="1"/>
    <x v="0"/>
    <n v="10000"/>
    <n v="9000"/>
    <n v="10000"/>
    <n v="9000"/>
    <n v="1000"/>
    <n v="4"/>
    <x v="3"/>
  </r>
  <r>
    <s v="ID1434"/>
    <d v="2023-04-14T00:00:00"/>
    <s v="Jermaine J Gamrons"/>
    <x v="0"/>
    <x v="1"/>
    <x v="1"/>
    <x v="10"/>
    <x v="0"/>
    <n v="1"/>
    <x v="0"/>
    <n v="6700"/>
    <n v="5001"/>
    <n v="6700"/>
    <n v="5001"/>
    <n v="1699"/>
    <n v="4"/>
    <x v="3"/>
  </r>
  <r>
    <s v="ID1435"/>
    <d v="2023-04-14T00:00:00"/>
    <s v="Lucien L Carrara"/>
    <x v="0"/>
    <x v="1"/>
    <x v="1"/>
    <x v="16"/>
    <x v="0"/>
    <n v="2"/>
    <x v="0"/>
    <n v="2000"/>
    <n v="1850"/>
    <n v="4000"/>
    <n v="3700"/>
    <n v="300"/>
    <n v="4"/>
    <x v="3"/>
  </r>
  <r>
    <s v="ID1436"/>
    <d v="2023-04-14T00:00:00"/>
    <s v="Cordell P Lamrert"/>
    <x v="0"/>
    <x v="2"/>
    <x v="2"/>
    <x v="1"/>
    <x v="1"/>
    <n v="2"/>
    <x v="0"/>
    <n v="100"/>
    <n v="80"/>
    <n v="200"/>
    <n v="160"/>
    <n v="40"/>
    <n v="4"/>
    <x v="3"/>
  </r>
  <r>
    <s v="ID1437"/>
    <d v="2023-04-14T00:00:00"/>
    <s v="Tamala W Gayre"/>
    <x v="0"/>
    <x v="3"/>
    <x v="3"/>
    <x v="4"/>
    <x v="0"/>
    <n v="1"/>
    <x v="0"/>
    <n v="13200.000000000002"/>
    <n v="12000"/>
    <n v="13200.000000000002"/>
    <n v="12000"/>
    <n v="1200.0000000000018"/>
    <n v="4"/>
    <x v="3"/>
  </r>
  <r>
    <s v="ID1438"/>
    <d v="2023-04-15T00:00:00"/>
    <s v="Shalanda R Mejras"/>
    <x v="0"/>
    <x v="1"/>
    <x v="1"/>
    <x v="8"/>
    <x v="2"/>
    <n v="2"/>
    <x v="0"/>
    <n v="6700"/>
    <n v="5001"/>
    <n v="13400"/>
    <n v="10002"/>
    <n v="3398"/>
    <n v="4"/>
    <x v="3"/>
  </r>
  <r>
    <s v="ID1439"/>
    <d v="2023-04-15T00:00:00"/>
    <s v="Liberty X Gilrrease"/>
    <x v="1"/>
    <x v="1"/>
    <x v="1"/>
    <x v="1"/>
    <x v="1"/>
    <n v="1"/>
    <x v="0"/>
    <n v="6700"/>
    <n v="5002"/>
    <n v="6700"/>
    <n v="5002"/>
    <n v="1698"/>
    <n v="4"/>
    <x v="3"/>
  </r>
  <r>
    <s v="ID1440"/>
    <d v="2023-04-15T00:00:00"/>
    <s v="Dorian D Sturer"/>
    <x v="0"/>
    <x v="2"/>
    <x v="2"/>
    <x v="0"/>
    <x v="0"/>
    <n v="1"/>
    <x v="0"/>
    <n v="9500"/>
    <n v="8000"/>
    <n v="9500"/>
    <n v="8000"/>
    <n v="1500"/>
    <n v="4"/>
    <x v="3"/>
  </r>
  <r>
    <s v="ID1441"/>
    <d v="2023-04-15T00:00:00"/>
    <s v="Nicolle E Walrace"/>
    <x v="0"/>
    <x v="3"/>
    <x v="3"/>
    <x v="9"/>
    <x v="1"/>
    <n v="2"/>
    <x v="0"/>
    <n v="2000"/>
    <n v="1850"/>
    <n v="4000"/>
    <n v="3700"/>
    <n v="300"/>
    <n v="4"/>
    <x v="3"/>
  </r>
  <r>
    <s v="ID1442"/>
    <d v="2023-04-15T00:00:00"/>
    <s v="Earnest P Frerricks"/>
    <x v="0"/>
    <x v="0"/>
    <x v="0"/>
    <x v="8"/>
    <x v="2"/>
    <n v="2"/>
    <x v="0"/>
    <n v="9950"/>
    <n v="9000"/>
    <n v="19900"/>
    <n v="18000"/>
    <n v="1900"/>
    <n v="4"/>
    <x v="3"/>
  </r>
  <r>
    <s v="ID1443"/>
    <d v="2023-04-16T00:00:00"/>
    <s v="Preston P Caprsso"/>
    <x v="0"/>
    <x v="1"/>
    <x v="1"/>
    <x v="10"/>
    <x v="0"/>
    <n v="2"/>
    <x v="0"/>
    <n v="6700"/>
    <n v="5002"/>
    <n v="13400"/>
    <n v="10004"/>
    <n v="3396"/>
    <n v="4"/>
    <x v="3"/>
  </r>
  <r>
    <s v="ID1444"/>
    <d v="2023-04-16T00:00:00"/>
    <s v="Stanford V Torrance"/>
    <x v="1"/>
    <x v="2"/>
    <x v="2"/>
    <x v="9"/>
    <x v="1"/>
    <n v="2"/>
    <x v="0"/>
    <n v="6700"/>
    <n v="5000"/>
    <n v="13400"/>
    <n v="10000"/>
    <n v="3400"/>
    <n v="4"/>
    <x v="3"/>
  </r>
  <r>
    <s v="ID1445"/>
    <d v="2023-04-16T00:00:00"/>
    <s v="Norris K Yarrrough"/>
    <x v="0"/>
    <x v="3"/>
    <x v="3"/>
    <x v="5"/>
    <x v="0"/>
    <n v="1"/>
    <x v="0"/>
    <n v="4700"/>
    <n v="4000"/>
    <n v="4700"/>
    <n v="4000"/>
    <n v="700"/>
    <n v="4"/>
    <x v="3"/>
  </r>
  <r>
    <s v="ID1446"/>
    <d v="2023-04-16T00:00:00"/>
    <s v="Fred W Schrab"/>
    <x v="1"/>
    <x v="0"/>
    <x v="0"/>
    <x v="7"/>
    <x v="0"/>
    <n v="1"/>
    <x v="0"/>
    <n v="9500"/>
    <n v="8000"/>
    <n v="9500"/>
    <n v="8000"/>
    <n v="1500"/>
    <n v="4"/>
    <x v="3"/>
  </r>
  <r>
    <s v="ID1447"/>
    <d v="2023-04-16T00:00:00"/>
    <s v="Karen B Dawr"/>
    <x v="0"/>
    <x v="1"/>
    <x v="1"/>
    <x v="10"/>
    <x v="0"/>
    <n v="2"/>
    <x v="0"/>
    <n v="7700"/>
    <n v="7000"/>
    <n v="15400"/>
    <n v="14000"/>
    <n v="1400"/>
    <n v="4"/>
    <x v="3"/>
  </r>
  <r>
    <s v="ID1448"/>
    <d v="2023-04-17T00:00:00"/>
    <s v="Matt Z Angrlo"/>
    <x v="0"/>
    <x v="2"/>
    <x v="2"/>
    <x v="1"/>
    <x v="1"/>
    <n v="1"/>
    <x v="0"/>
    <n v="22000"/>
    <n v="20000"/>
    <n v="22000"/>
    <n v="20000"/>
    <n v="2000"/>
    <n v="4"/>
    <x v="3"/>
  </r>
  <r>
    <s v="ID1449"/>
    <d v="2023-04-17T00:00:00"/>
    <s v="Damion W Whireman"/>
    <x v="1"/>
    <x v="3"/>
    <x v="3"/>
    <x v="8"/>
    <x v="2"/>
    <n v="2"/>
    <x v="0"/>
    <n v="6700"/>
    <n v="5001"/>
    <n v="13400"/>
    <n v="10002"/>
    <n v="3398"/>
    <n v="4"/>
    <x v="3"/>
  </r>
  <r>
    <s v="ID1450"/>
    <d v="2023-04-17T00:00:00"/>
    <s v="Allan R Gilrtrap"/>
    <x v="0"/>
    <x v="0"/>
    <x v="0"/>
    <x v="2"/>
    <x v="0"/>
    <n v="2"/>
    <x v="0"/>
    <n v="400"/>
    <n v="360"/>
    <n v="800"/>
    <n v="720"/>
    <n v="80"/>
    <n v="4"/>
    <x v="3"/>
  </r>
  <r>
    <s v="ID1451"/>
    <d v="2023-04-17T00:00:00"/>
    <s v="Hector I Panrs"/>
    <x v="1"/>
    <x v="1"/>
    <x v="1"/>
    <x v="12"/>
    <x v="1"/>
    <n v="1"/>
    <x v="0"/>
    <n v="4700"/>
    <n v="4000"/>
    <n v="4700"/>
    <n v="4000"/>
    <n v="700"/>
    <n v="4"/>
    <x v="3"/>
  </r>
  <r>
    <s v="ID1452"/>
    <d v="2023-04-17T00:00:00"/>
    <s v="Anton L Trarlor"/>
    <x v="0"/>
    <x v="1"/>
    <x v="1"/>
    <x v="1"/>
    <x v="1"/>
    <n v="4"/>
    <x v="0"/>
    <n v="11000"/>
    <n v="10000"/>
    <n v="44000"/>
    <n v="40000"/>
    <n v="4000"/>
    <n v="4"/>
    <x v="3"/>
  </r>
  <r>
    <s v="ID1453"/>
    <d v="2023-04-18T00:00:00"/>
    <s v="Gregg G Sisrer"/>
    <x v="0"/>
    <x v="3"/>
    <x v="3"/>
    <x v="9"/>
    <x v="1"/>
    <n v="1"/>
    <x v="1"/>
    <n v="10000"/>
    <n v="9000"/>
    <n v="10000"/>
    <n v="9000"/>
    <n v="1000"/>
    <n v="4"/>
    <x v="3"/>
  </r>
  <r>
    <s v="ID1454"/>
    <d v="2023-04-18T00:00:00"/>
    <s v="Karlyn B Bolrz"/>
    <x v="0"/>
    <x v="0"/>
    <x v="0"/>
    <x v="10"/>
    <x v="0"/>
    <n v="1"/>
    <x v="0"/>
    <n v="6700"/>
    <n v="5002"/>
    <n v="6700"/>
    <n v="5002"/>
    <n v="1698"/>
    <n v="4"/>
    <x v="3"/>
  </r>
  <r>
    <s v="ID1455"/>
    <d v="2023-04-18T00:00:00"/>
    <s v="Alfredo F Gobrr"/>
    <x v="0"/>
    <x v="1"/>
    <x v="1"/>
    <x v="6"/>
    <x v="1"/>
    <n v="2"/>
    <x v="0"/>
    <n v="100"/>
    <n v="90"/>
    <n v="200"/>
    <n v="180"/>
    <n v="20"/>
    <n v="4"/>
    <x v="3"/>
  </r>
  <r>
    <s v="ID1456"/>
    <d v="2023-04-18T00:00:00"/>
    <s v="Nathanael K Adkrnson"/>
    <x v="1"/>
    <x v="1"/>
    <x v="1"/>
    <x v="17"/>
    <x v="0"/>
    <n v="2"/>
    <x v="0"/>
    <n v="400"/>
    <n v="360"/>
    <n v="800"/>
    <n v="720"/>
    <n v="80"/>
    <n v="4"/>
    <x v="3"/>
  </r>
  <r>
    <s v="ID1457"/>
    <d v="2023-04-18T00:00:00"/>
    <s v="Maynard B Rusr"/>
    <x v="0"/>
    <x v="2"/>
    <x v="2"/>
    <x v="9"/>
    <x v="1"/>
    <n v="1"/>
    <x v="0"/>
    <n v="13200.000000000002"/>
    <n v="12000"/>
    <n v="13200.000000000002"/>
    <n v="12000"/>
    <n v="1200.0000000000018"/>
    <n v="4"/>
    <x v="3"/>
  </r>
  <r>
    <s v="ID1458"/>
    <d v="2023-04-19T00:00:00"/>
    <s v="Reatha F Gasron"/>
    <x v="0"/>
    <x v="0"/>
    <x v="0"/>
    <x v="16"/>
    <x v="0"/>
    <n v="1"/>
    <x v="0"/>
    <n v="8500"/>
    <n v="7600"/>
    <n v="8500"/>
    <n v="7600"/>
    <n v="900"/>
    <n v="4"/>
    <x v="3"/>
  </r>
  <r>
    <s v="ID1459"/>
    <d v="2023-04-19T00:00:00"/>
    <s v="Van L Rutrerford"/>
    <x v="0"/>
    <x v="1"/>
    <x v="1"/>
    <x v="1"/>
    <x v="1"/>
    <n v="1"/>
    <x v="0"/>
    <n v="6700"/>
    <n v="5000"/>
    <n v="6700"/>
    <n v="5000"/>
    <n v="1700"/>
    <n v="4"/>
    <x v="3"/>
  </r>
  <r>
    <s v="ID1460"/>
    <d v="2023-04-19T00:00:00"/>
    <s v="Robert B Senrcal"/>
    <x v="0"/>
    <x v="1"/>
    <x v="1"/>
    <x v="4"/>
    <x v="0"/>
    <n v="1"/>
    <x v="0"/>
    <n v="1600"/>
    <n v="1590"/>
    <n v="1600"/>
    <n v="1590"/>
    <n v="10"/>
    <n v="4"/>
    <x v="3"/>
  </r>
  <r>
    <s v="ID1461"/>
    <d v="2023-04-19T00:00:00"/>
    <s v="-"/>
    <x v="0"/>
    <x v="2"/>
    <x v="2"/>
    <x v="13"/>
    <x v="0"/>
    <n v="2"/>
    <x v="0"/>
    <n v="100"/>
    <n v="90"/>
    <n v="200"/>
    <n v="180"/>
    <n v="20"/>
    <n v="4"/>
    <x v="3"/>
  </r>
  <r>
    <s v="ID1462"/>
    <d v="2023-04-19T00:00:00"/>
    <s v="Mahalia E Edlrr"/>
    <x v="0"/>
    <x v="3"/>
    <x v="3"/>
    <x v="14"/>
    <x v="3"/>
    <n v="2"/>
    <x v="0"/>
    <n v="9950"/>
    <n v="9000"/>
    <n v="19900"/>
    <n v="18000"/>
    <n v="1900"/>
    <n v="4"/>
    <x v="3"/>
  </r>
  <r>
    <s v="ID1463"/>
    <d v="2023-04-20T00:00:00"/>
    <s v="Danny H Blarsdell"/>
    <x v="0"/>
    <x v="1"/>
    <x v="1"/>
    <x v="0"/>
    <x v="0"/>
    <n v="2"/>
    <x v="0"/>
    <n v="8500"/>
    <n v="7600"/>
    <n v="17000"/>
    <n v="15200"/>
    <n v="1800"/>
    <n v="4"/>
    <x v="3"/>
  </r>
  <r>
    <s v="ID1464"/>
    <d v="2023-04-20T00:00:00"/>
    <s v="-"/>
    <x v="0"/>
    <x v="1"/>
    <x v="1"/>
    <x v="9"/>
    <x v="1"/>
    <n v="2"/>
    <x v="0"/>
    <n v="6700"/>
    <n v="5001"/>
    <n v="13400"/>
    <n v="10002"/>
    <n v="3398"/>
    <n v="4"/>
    <x v="3"/>
  </r>
  <r>
    <s v="ID1465"/>
    <d v="2023-04-20T00:00:00"/>
    <s v="Rod C Piprin"/>
    <x v="0"/>
    <x v="2"/>
    <x v="2"/>
    <x v="8"/>
    <x v="2"/>
    <n v="1"/>
    <x v="0"/>
    <n v="50"/>
    <n v="45"/>
    <n v="50"/>
    <n v="45"/>
    <n v="5"/>
    <n v="4"/>
    <x v="3"/>
  </r>
  <r>
    <s v="ID1466"/>
    <d v="2023-04-20T00:00:00"/>
    <s v="Else K Watrers"/>
    <x v="0"/>
    <x v="3"/>
    <x v="3"/>
    <x v="11"/>
    <x v="2"/>
    <n v="1"/>
    <x v="0"/>
    <n v="1600"/>
    <n v="1590"/>
    <n v="1600"/>
    <n v="1590"/>
    <n v="10"/>
    <n v="4"/>
    <x v="3"/>
  </r>
  <r>
    <s v="ID1467"/>
    <d v="2023-04-20T00:00:00"/>
    <s v="Jules K Melrhor"/>
    <x v="0"/>
    <x v="0"/>
    <x v="0"/>
    <x v="18"/>
    <x v="2"/>
    <n v="2"/>
    <x v="0"/>
    <n v="7700"/>
    <n v="7000"/>
    <n v="15400"/>
    <n v="14000"/>
    <n v="1400"/>
    <n v="4"/>
    <x v="3"/>
  </r>
  <r>
    <s v="ID1468"/>
    <d v="2023-04-21T00:00:00"/>
    <s v="Susan X Forruna"/>
    <x v="0"/>
    <x v="1"/>
    <x v="1"/>
    <x v="5"/>
    <x v="0"/>
    <n v="3"/>
    <x v="0"/>
    <n v="13200.000000000002"/>
    <n v="12000"/>
    <n v="39600.000000000007"/>
    <n v="36000"/>
    <n v="3600.0000000000073"/>
    <n v="4"/>
    <x v="3"/>
  </r>
  <r>
    <s v="ID1469"/>
    <d v="2023-04-21T00:00:00"/>
    <s v="Jacob I Cudry"/>
    <x v="0"/>
    <x v="2"/>
    <x v="2"/>
    <x v="7"/>
    <x v="0"/>
    <n v="2"/>
    <x v="0"/>
    <n v="6700"/>
    <n v="5002"/>
    <n v="13400"/>
    <n v="10004"/>
    <n v="3396"/>
    <n v="4"/>
    <x v="3"/>
  </r>
  <r>
    <s v="ID1470"/>
    <d v="2023-04-21T00:00:00"/>
    <s v="Luella M Sorrells"/>
    <x v="0"/>
    <x v="3"/>
    <x v="3"/>
    <x v="10"/>
    <x v="0"/>
    <n v="2"/>
    <x v="0"/>
    <n v="600"/>
    <n v="450"/>
    <n v="1200"/>
    <n v="900"/>
    <n v="300"/>
    <n v="4"/>
    <x v="3"/>
  </r>
  <r>
    <s v="ID1471"/>
    <d v="2023-04-21T00:00:00"/>
    <s v="Vito B Eckrrt"/>
    <x v="0"/>
    <x v="0"/>
    <x v="0"/>
    <x v="16"/>
    <x v="0"/>
    <n v="1"/>
    <x v="0"/>
    <n v="50"/>
    <n v="45"/>
    <n v="50"/>
    <n v="45"/>
    <n v="5"/>
    <n v="4"/>
    <x v="3"/>
  </r>
  <r>
    <s v="ID1472"/>
    <d v="2023-04-21T00:00:00"/>
    <s v="Tamala L Reirhard"/>
    <x v="0"/>
    <x v="1"/>
    <x v="1"/>
    <x v="8"/>
    <x v="2"/>
    <n v="1"/>
    <x v="0"/>
    <n v="11000"/>
    <n v="10000"/>
    <n v="11000"/>
    <n v="10000"/>
    <n v="1000"/>
    <n v="4"/>
    <x v="3"/>
  </r>
  <r>
    <s v="ID1473"/>
    <d v="2023-04-22T00:00:00"/>
    <s v="Veola R Trort"/>
    <x v="0"/>
    <x v="2"/>
    <x v="2"/>
    <x v="2"/>
    <x v="0"/>
    <n v="2"/>
    <x v="0"/>
    <n v="22000"/>
    <n v="20000"/>
    <n v="44000"/>
    <n v="40000"/>
    <n v="4000"/>
    <n v="4"/>
    <x v="3"/>
  </r>
  <r>
    <s v="ID1474"/>
    <d v="2023-04-22T00:00:00"/>
    <s v="Andra P Schrller"/>
    <x v="1"/>
    <x v="3"/>
    <x v="3"/>
    <x v="12"/>
    <x v="1"/>
    <n v="1"/>
    <x v="0"/>
    <n v="22000"/>
    <n v="20000"/>
    <n v="22000"/>
    <n v="20000"/>
    <n v="2000"/>
    <n v="4"/>
    <x v="3"/>
  </r>
  <r>
    <s v="ID1475"/>
    <d v="2023-04-22T00:00:00"/>
    <s v="Luke H Berrardi"/>
    <x v="0"/>
    <x v="0"/>
    <x v="0"/>
    <x v="1"/>
    <x v="1"/>
    <n v="2"/>
    <x v="0"/>
    <n v="170"/>
    <n v="150"/>
    <n v="340"/>
    <n v="300"/>
    <n v="40"/>
    <n v="4"/>
    <x v="3"/>
  </r>
  <r>
    <s v="ID1476"/>
    <d v="2023-04-22T00:00:00"/>
    <s v="Bennie X Churbley"/>
    <x v="0"/>
    <x v="1"/>
    <x v="1"/>
    <x v="0"/>
    <x v="0"/>
    <n v="2"/>
    <x v="0"/>
    <n v="600"/>
    <n v="450"/>
    <n v="1200"/>
    <n v="900"/>
    <n v="300"/>
    <n v="4"/>
    <x v="3"/>
  </r>
  <r>
    <s v="ID1477"/>
    <d v="2023-04-22T00:00:00"/>
    <s v="Trey B Kirrin"/>
    <x v="0"/>
    <x v="1"/>
    <x v="1"/>
    <x v="10"/>
    <x v="0"/>
    <n v="1"/>
    <x v="0"/>
    <n v="7700.0000000000009"/>
    <n v="7000"/>
    <n v="7700.0000000000009"/>
    <n v="7000"/>
    <n v="700.00000000000091"/>
    <n v="4"/>
    <x v="3"/>
  </r>
  <r>
    <s v="ID1478"/>
    <d v="2023-04-23T00:00:00"/>
    <s v="Danial X Zamrrripa"/>
    <x v="0"/>
    <x v="3"/>
    <x v="3"/>
    <x v="6"/>
    <x v="1"/>
    <n v="2"/>
    <x v="0"/>
    <n v="7700"/>
    <n v="7000"/>
    <n v="15400"/>
    <n v="14000"/>
    <n v="1400"/>
    <n v="4"/>
    <x v="3"/>
  </r>
  <r>
    <s v="ID1479"/>
    <d v="2023-04-23T00:00:00"/>
    <s v="Elouise E Fulrher"/>
    <x v="0"/>
    <x v="0"/>
    <x v="0"/>
    <x v="17"/>
    <x v="0"/>
    <n v="1"/>
    <x v="1"/>
    <n v="10000"/>
    <n v="9000"/>
    <n v="10000"/>
    <n v="9000"/>
    <n v="1000"/>
    <n v="4"/>
    <x v="3"/>
  </r>
  <r>
    <s v="ID1480"/>
    <d v="2023-04-23T00:00:00"/>
    <s v="Linnea S Becrstead"/>
    <x v="0"/>
    <x v="1"/>
    <x v="1"/>
    <x v="9"/>
    <x v="1"/>
    <n v="1"/>
    <x v="0"/>
    <n v="25"/>
    <n v="20"/>
    <n v="25"/>
    <n v="20"/>
    <n v="5"/>
    <n v="4"/>
    <x v="3"/>
  </r>
  <r>
    <s v="ID1481"/>
    <d v="2023-04-23T00:00:00"/>
    <s v="Caprice G Mcbride"/>
    <x v="1"/>
    <x v="1"/>
    <x v="1"/>
    <x v="5"/>
    <x v="0"/>
    <n v="2"/>
    <x v="0"/>
    <n v="170"/>
    <n v="150"/>
    <n v="340"/>
    <n v="300"/>
    <n v="40"/>
    <n v="4"/>
    <x v="3"/>
  </r>
  <r>
    <s v="ID1482"/>
    <d v="2023-04-23T00:00:00"/>
    <s v="Eva K Vilregas"/>
    <x v="0"/>
    <x v="2"/>
    <x v="2"/>
    <x v="1"/>
    <x v="1"/>
    <n v="2"/>
    <x v="0"/>
    <n v="9950"/>
    <n v="9000"/>
    <n v="19900"/>
    <n v="18000"/>
    <n v="1900"/>
    <n v="4"/>
    <x v="3"/>
  </r>
  <r>
    <s v="ID1483"/>
    <d v="2023-04-24T00:00:00"/>
    <s v="Thresa A Carrballo"/>
    <x v="0"/>
    <x v="0"/>
    <x v="0"/>
    <x v="4"/>
    <x v="0"/>
    <n v="3"/>
    <x v="0"/>
    <n v="22000"/>
    <n v="20000"/>
    <n v="66000"/>
    <n v="60000"/>
    <n v="6000"/>
    <n v="4"/>
    <x v="3"/>
  </r>
  <r>
    <s v="ID1484"/>
    <d v="2023-04-24T00:00:00"/>
    <s v="Donnell G Golron"/>
    <x v="0"/>
    <x v="1"/>
    <x v="1"/>
    <x v="13"/>
    <x v="0"/>
    <n v="1"/>
    <x v="0"/>
    <n v="8500"/>
    <n v="7600"/>
    <n v="8500"/>
    <n v="7600"/>
    <n v="900"/>
    <n v="4"/>
    <x v="3"/>
  </r>
  <r>
    <s v="ID1485"/>
    <d v="2023-04-24T00:00:00"/>
    <s v="Lester V Morreau"/>
    <x v="0"/>
    <x v="1"/>
    <x v="1"/>
    <x v="14"/>
    <x v="3"/>
    <n v="1"/>
    <x v="0"/>
    <n v="6700"/>
    <n v="5000"/>
    <n v="6700"/>
    <n v="5000"/>
    <n v="1700"/>
    <n v="4"/>
    <x v="3"/>
  </r>
  <r>
    <s v="ID1486"/>
    <d v="2023-04-24T00:00:00"/>
    <s v="Bill C Hasr"/>
    <x v="0"/>
    <x v="2"/>
    <x v="2"/>
    <x v="2"/>
    <x v="0"/>
    <n v="1"/>
    <x v="0"/>
    <n v="25"/>
    <n v="20"/>
    <n v="25"/>
    <n v="20"/>
    <n v="5"/>
    <n v="4"/>
    <x v="3"/>
  </r>
  <r>
    <s v="ID1487"/>
    <d v="2023-04-24T00:00:00"/>
    <s v="Matthew F Salrman"/>
    <x v="0"/>
    <x v="3"/>
    <x v="3"/>
    <x v="9"/>
    <x v="1"/>
    <n v="2"/>
    <x v="0"/>
    <n v="19800"/>
    <n v="18000"/>
    <n v="39600"/>
    <n v="36000"/>
    <n v="3600"/>
    <n v="4"/>
    <x v="3"/>
  </r>
  <r>
    <s v="ID1488"/>
    <d v="2023-04-25T00:00:00"/>
    <s v="Stella X Antrne"/>
    <x v="1"/>
    <x v="1"/>
    <x v="1"/>
    <x v="8"/>
    <x v="2"/>
    <n v="1"/>
    <x v="0"/>
    <n v="44000"/>
    <n v="40000"/>
    <n v="44000"/>
    <n v="40000"/>
    <n v="4000"/>
    <n v="4"/>
    <x v="3"/>
  </r>
  <r>
    <s v="ID1489"/>
    <d v="2023-04-25T00:00:00"/>
    <s v="Shonna G Ederstein"/>
    <x v="0"/>
    <x v="1"/>
    <x v="1"/>
    <x v="11"/>
    <x v="2"/>
    <n v="2"/>
    <x v="1"/>
    <n v="8500"/>
    <n v="7600"/>
    <n v="17000"/>
    <n v="15200"/>
    <n v="1800"/>
    <n v="4"/>
    <x v="3"/>
  </r>
  <r>
    <s v="ID1490"/>
    <d v="2023-04-25T00:00:00"/>
    <s v="Rufus L Janrary"/>
    <x v="0"/>
    <x v="2"/>
    <x v="2"/>
    <x v="18"/>
    <x v="2"/>
    <n v="2"/>
    <x v="0"/>
    <n v="6700"/>
    <n v="5001"/>
    <n v="13400"/>
    <n v="10002"/>
    <n v="3398"/>
    <n v="4"/>
    <x v="3"/>
  </r>
  <r>
    <s v="ID1491"/>
    <d v="2023-04-25T00:00:00"/>
    <s v="-"/>
    <x v="0"/>
    <x v="3"/>
    <x v="3"/>
    <x v="6"/>
    <x v="1"/>
    <n v="1"/>
    <x v="0"/>
    <n v="6700"/>
    <n v="5002"/>
    <n v="6700"/>
    <n v="5002"/>
    <n v="1698"/>
    <n v="4"/>
    <x v="3"/>
  </r>
  <r>
    <s v="ID1492"/>
    <d v="2023-04-25T00:00:00"/>
    <s v="Isidro R Boering"/>
    <x v="0"/>
    <x v="0"/>
    <x v="0"/>
    <x v="17"/>
    <x v="0"/>
    <n v="1"/>
    <x v="0"/>
    <n v="44000"/>
    <n v="40000"/>
    <n v="44000"/>
    <n v="40000"/>
    <n v="4000"/>
    <n v="4"/>
    <x v="3"/>
  </r>
  <r>
    <s v="ID1493"/>
    <d v="2023-04-26T00:00:00"/>
    <s v="Jina I Heirer"/>
    <x v="1"/>
    <x v="1"/>
    <x v="1"/>
    <x v="10"/>
    <x v="0"/>
    <n v="2"/>
    <x v="0"/>
    <n v="19800"/>
    <n v="18000"/>
    <n v="39600"/>
    <n v="36000"/>
    <n v="3600"/>
    <n v="4"/>
    <x v="3"/>
  </r>
  <r>
    <s v="ID1494"/>
    <d v="2023-04-26T00:00:00"/>
    <s v="Miguel J Mourtain"/>
    <x v="0"/>
    <x v="2"/>
    <x v="2"/>
    <x v="16"/>
    <x v="0"/>
    <n v="3"/>
    <x v="0"/>
    <n v="13200.000000000002"/>
    <n v="12000"/>
    <n v="39600.000000000007"/>
    <n v="36000"/>
    <n v="3600.0000000000073"/>
    <n v="4"/>
    <x v="3"/>
  </r>
  <r>
    <s v="ID1495"/>
    <d v="2023-04-26T00:00:00"/>
    <s v="Daniel D Mccrffrey"/>
    <x v="1"/>
    <x v="3"/>
    <x v="3"/>
    <x v="15"/>
    <x v="2"/>
    <n v="2"/>
    <x v="0"/>
    <n v="6700"/>
    <n v="5002"/>
    <n v="13400"/>
    <n v="10004"/>
    <n v="3396"/>
    <n v="4"/>
    <x v="3"/>
  </r>
  <r>
    <s v="ID1496"/>
    <d v="2023-04-26T00:00:00"/>
    <s v="Laine S Dolre"/>
    <x v="0"/>
    <x v="0"/>
    <x v="0"/>
    <x v="4"/>
    <x v="0"/>
    <n v="2"/>
    <x v="0"/>
    <n v="6700"/>
    <n v="5000"/>
    <n v="13400"/>
    <n v="10000"/>
    <n v="3400"/>
    <n v="4"/>
    <x v="3"/>
  </r>
  <r>
    <s v="ID1497"/>
    <d v="2023-04-26T00:00:00"/>
    <s v="Ferdinand Q Bulruck"/>
    <x v="0"/>
    <x v="1"/>
    <x v="1"/>
    <x v="13"/>
    <x v="0"/>
    <n v="1"/>
    <x v="0"/>
    <n v="22000"/>
    <n v="20000"/>
    <n v="22000"/>
    <n v="20000"/>
    <n v="2000"/>
    <n v="4"/>
    <x v="3"/>
  </r>
  <r>
    <s v="ID1498"/>
    <d v="2023-04-27T00:00:00"/>
    <s v="Herb B Hasring"/>
    <x v="1"/>
    <x v="2"/>
    <x v="2"/>
    <x v="1"/>
    <x v="1"/>
    <n v="2"/>
    <x v="0"/>
    <n v="9950"/>
    <n v="9000"/>
    <n v="19900"/>
    <n v="18000"/>
    <n v="1900"/>
    <n v="4"/>
    <x v="3"/>
  </r>
  <r>
    <s v="ID1499"/>
    <d v="2023-04-27T00:00:00"/>
    <s v="Harvey K Mccrlley"/>
    <x v="0"/>
    <x v="3"/>
    <x v="3"/>
    <x v="0"/>
    <x v="0"/>
    <n v="2"/>
    <x v="0"/>
    <n v="22000"/>
    <n v="20000"/>
    <n v="44000"/>
    <n v="40000"/>
    <n v="4000"/>
    <n v="4"/>
    <x v="3"/>
  </r>
  <r>
    <s v="ID1500"/>
    <d v="2023-04-27T00:00:00"/>
    <s v="Rachelle F Coors"/>
    <x v="1"/>
    <x v="0"/>
    <x v="0"/>
    <x v="3"/>
    <x v="0"/>
    <n v="1"/>
    <x v="0"/>
    <n v="22000"/>
    <n v="20000"/>
    <n v="22000"/>
    <n v="20000"/>
    <n v="2000"/>
    <n v="4"/>
    <x v="3"/>
  </r>
  <r>
    <s v="ID1501"/>
    <d v="2023-04-27T00:00:00"/>
    <s v="Isaias D Cosry"/>
    <x v="0"/>
    <x v="1"/>
    <x v="1"/>
    <x v="8"/>
    <x v="2"/>
    <n v="2"/>
    <x v="0"/>
    <n v="6700"/>
    <n v="5001"/>
    <n v="13400"/>
    <n v="10002"/>
    <n v="3398"/>
    <n v="4"/>
    <x v="3"/>
  </r>
  <r>
    <s v="ID1502"/>
    <d v="2023-04-27T00:00:00"/>
    <s v="Hermelinda E Gorrs"/>
    <x v="1"/>
    <x v="1"/>
    <x v="1"/>
    <x v="11"/>
    <x v="2"/>
    <n v="2"/>
    <x v="0"/>
    <n v="13000"/>
    <n v="12000"/>
    <n v="26000"/>
    <n v="24000"/>
    <n v="2000"/>
    <n v="4"/>
    <x v="3"/>
  </r>
  <r>
    <s v="ID1503"/>
    <d v="2023-04-28T00:00:00"/>
    <s v="-"/>
    <x v="0"/>
    <x v="3"/>
    <x v="3"/>
    <x v="9"/>
    <x v="1"/>
    <n v="2"/>
    <x v="0"/>
    <n v="7700"/>
    <n v="7000"/>
    <n v="15400"/>
    <n v="14000"/>
    <n v="1400"/>
    <n v="4"/>
    <x v="3"/>
  </r>
  <r>
    <s v="ID1504"/>
    <d v="2023-04-28T00:00:00"/>
    <s v="Hipolito I Scrrggs"/>
    <x v="0"/>
    <x v="0"/>
    <x v="0"/>
    <x v="5"/>
    <x v="0"/>
    <n v="2"/>
    <x v="0"/>
    <n v="7700"/>
    <n v="7000"/>
    <n v="15400"/>
    <n v="14000"/>
    <n v="1400"/>
    <n v="4"/>
    <x v="3"/>
  </r>
  <r>
    <s v="ID1505"/>
    <d v="2023-04-28T00:00:00"/>
    <s v="Dawna P Bohran"/>
    <x v="1"/>
    <x v="1"/>
    <x v="1"/>
    <x v="7"/>
    <x v="0"/>
    <n v="1"/>
    <x v="1"/>
    <n v="11000"/>
    <n v="10000"/>
    <n v="11000"/>
    <n v="10000"/>
    <n v="1000"/>
    <n v="4"/>
    <x v="3"/>
  </r>
  <r>
    <s v="ID1506"/>
    <d v="2023-04-28T00:00:00"/>
    <s v="Miguel W Icerhour"/>
    <x v="0"/>
    <x v="1"/>
    <x v="1"/>
    <x v="10"/>
    <x v="0"/>
    <n v="1"/>
    <x v="0"/>
    <n v="6700"/>
    <n v="5002"/>
    <n v="6700"/>
    <n v="5002"/>
    <n v="1698"/>
    <n v="4"/>
    <x v="3"/>
  </r>
  <r>
    <s v="ID1507"/>
    <d v="2023-04-28T00:00:00"/>
    <s v="Candice V Minrey"/>
    <x v="1"/>
    <x v="2"/>
    <x v="2"/>
    <x v="16"/>
    <x v="0"/>
    <n v="2"/>
    <x v="0"/>
    <n v="6700"/>
    <n v="5000"/>
    <n v="13400"/>
    <n v="10000"/>
    <n v="3400"/>
    <n v="4"/>
    <x v="3"/>
  </r>
  <r>
    <s v="ID1508"/>
    <d v="2023-04-29T00:00:00"/>
    <s v="Julianne Z Bedrlla"/>
    <x v="0"/>
    <x v="0"/>
    <x v="0"/>
    <x v="14"/>
    <x v="3"/>
    <n v="4"/>
    <x v="0"/>
    <n v="11000"/>
    <n v="10000"/>
    <n v="44000"/>
    <n v="40000"/>
    <n v="4000"/>
    <n v="4"/>
    <x v="3"/>
  </r>
  <r>
    <s v="ID1509"/>
    <d v="2023-04-29T00:00:00"/>
    <s v="Maryam T Mearx"/>
    <x v="0"/>
    <x v="1"/>
    <x v="1"/>
    <x v="8"/>
    <x v="2"/>
    <n v="3"/>
    <x v="0"/>
    <n v="22000"/>
    <n v="20000"/>
    <n v="66000"/>
    <n v="60000"/>
    <n v="6000"/>
    <n v="4"/>
    <x v="3"/>
  </r>
  <r>
    <s v="ID1510"/>
    <d v="2023-04-29T00:00:00"/>
    <s v="Dong R Sanrbria"/>
    <x v="0"/>
    <x v="1"/>
    <x v="1"/>
    <x v="12"/>
    <x v="1"/>
    <n v="1"/>
    <x v="0"/>
    <n v="8500"/>
    <n v="7600"/>
    <n v="8500"/>
    <n v="7600"/>
    <n v="900"/>
    <n v="4"/>
    <x v="3"/>
  </r>
  <r>
    <s v="ID1511"/>
    <d v="2023-04-29T00:00:00"/>
    <s v="Stephen P Starek"/>
    <x v="0"/>
    <x v="2"/>
    <x v="2"/>
    <x v="1"/>
    <x v="1"/>
    <n v="1"/>
    <x v="0"/>
    <n v="6700"/>
    <n v="5000"/>
    <n v="6700"/>
    <n v="5000"/>
    <n v="1700"/>
    <n v="4"/>
    <x v="3"/>
  </r>
  <r>
    <s v="ID1512"/>
    <d v="2023-04-29T00:00:00"/>
    <s v="Wayne T Abbrtt"/>
    <x v="1"/>
    <x v="3"/>
    <x v="3"/>
    <x v="0"/>
    <x v="0"/>
    <n v="1"/>
    <x v="0"/>
    <n v="6700"/>
    <n v="5001"/>
    <n v="6700"/>
    <n v="5001"/>
    <n v="1699"/>
    <n v="4"/>
    <x v="3"/>
  </r>
  <r>
    <s v="ID1513"/>
    <d v="2023-04-30T00:00:00"/>
    <s v="Melania Q Ticr"/>
    <x v="0"/>
    <x v="1"/>
    <x v="1"/>
    <x v="18"/>
    <x v="2"/>
    <n v="1"/>
    <x v="0"/>
    <n v="13200.000000000002"/>
    <n v="12000"/>
    <n v="13200.000000000002"/>
    <n v="12000"/>
    <n v="1200.0000000000018"/>
    <n v="4"/>
    <x v="3"/>
  </r>
  <r>
    <s v="ID1514"/>
    <d v="2023-04-30T00:00:00"/>
    <s v="Somer Q Dolrh"/>
    <x v="0"/>
    <x v="1"/>
    <x v="1"/>
    <x v="15"/>
    <x v="2"/>
    <n v="2"/>
    <x v="0"/>
    <n v="9950"/>
    <n v="9000"/>
    <n v="19900"/>
    <n v="18000"/>
    <n v="1900"/>
    <n v="4"/>
    <x v="3"/>
  </r>
  <r>
    <s v="ID1515"/>
    <d v="2023-04-30T00:00:00"/>
    <s v="Brian R Posrell"/>
    <x v="0"/>
    <x v="1"/>
    <x v="1"/>
    <x v="10"/>
    <x v="0"/>
    <n v="1"/>
    <x v="0"/>
    <n v="44000"/>
    <n v="40000"/>
    <n v="44000"/>
    <n v="40000"/>
    <n v="4000"/>
    <n v="4"/>
    <x v="3"/>
  </r>
  <r>
    <s v="ID1516"/>
    <d v="2023-04-30T00:00:00"/>
    <s v="Calvin K Srora"/>
    <x v="0"/>
    <x v="2"/>
    <x v="2"/>
    <x v="1"/>
    <x v="1"/>
    <n v="2"/>
    <x v="0"/>
    <n v="19800"/>
    <n v="18000"/>
    <n v="39600"/>
    <n v="36000"/>
    <n v="3600"/>
    <n v="4"/>
    <x v="3"/>
  </r>
  <r>
    <s v="ID1517"/>
    <d v="2023-04-30T00:00:00"/>
    <s v="Neomi I Carrtens"/>
    <x v="0"/>
    <x v="2"/>
    <x v="2"/>
    <x v="8"/>
    <x v="2"/>
    <n v="2"/>
    <x v="0"/>
    <n v="8500"/>
    <n v="7600"/>
    <n v="17000"/>
    <n v="15200"/>
    <n v="1800"/>
    <n v="4"/>
    <x v="3"/>
  </r>
  <r>
    <s v="ID1518"/>
    <d v="2023-04-30T00:00:00"/>
    <s v="Keith I Coarhman"/>
    <x v="0"/>
    <x v="3"/>
    <x v="3"/>
    <x v="10"/>
    <x v="0"/>
    <n v="3"/>
    <x v="0"/>
    <n v="13200.000000000002"/>
    <n v="12000"/>
    <n v="39600.000000000007"/>
    <n v="36000"/>
    <n v="3600.0000000000073"/>
    <n v="4"/>
    <x v="3"/>
  </r>
  <r>
    <s v="ID1519"/>
    <d v="2023-04-30T00:00:00"/>
    <s v="Alaine S Auzrnne"/>
    <x v="0"/>
    <x v="3"/>
    <x v="3"/>
    <x v="9"/>
    <x v="1"/>
    <n v="2"/>
    <x v="0"/>
    <n v="6700"/>
    <n v="5001"/>
    <n v="13400"/>
    <n v="10002"/>
    <n v="3398"/>
    <n v="4"/>
    <x v="3"/>
  </r>
  <r>
    <s v="ID1520"/>
    <d v="2023-04-30T00:00:00"/>
    <s v="Rolland A Lesriak"/>
    <x v="0"/>
    <x v="0"/>
    <x v="0"/>
    <x v="14"/>
    <x v="3"/>
    <n v="2"/>
    <x v="0"/>
    <n v="6700"/>
    <n v="5002"/>
    <n v="13400"/>
    <n v="10004"/>
    <n v="3396"/>
    <n v="4"/>
    <x v="3"/>
  </r>
  <r>
    <s v="ID1521"/>
    <d v="2023-04-30T00:00:00"/>
    <s v="Concetta F Shererd"/>
    <x v="0"/>
    <x v="0"/>
    <x v="0"/>
    <x v="5"/>
    <x v="0"/>
    <n v="1"/>
    <x v="0"/>
    <n v="6700"/>
    <n v="5002"/>
    <n v="6700"/>
    <n v="5002"/>
    <n v="1698"/>
    <n v="4"/>
    <x v="3"/>
  </r>
  <r>
    <s v="ID1522"/>
    <d v="2023-04-30T00:00:00"/>
    <s v="Audra D Leprge"/>
    <x v="0"/>
    <x v="1"/>
    <x v="1"/>
    <x v="2"/>
    <x v="0"/>
    <n v="2"/>
    <x v="0"/>
    <n v="6700"/>
    <n v="5000"/>
    <n v="13400"/>
    <n v="10000"/>
    <n v="3400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abela przestawna1" cacheId="5" applyNumberFormats="0" applyBorderFormats="0" applyFontFormats="0" applyPatternFormats="0" applyAlignmentFormats="0" applyWidthHeightFormats="1" dataCaption="Wartości" grandTotalCaption="Grand total" updatedVersion="5" minRefreshableVersion="5" colGrandTotals="0" itemPrintTitles="1" createdVersion="5" indent="0" compact="0" compactData="0" multipleFieldFilters="0">
  <location ref="B13:F34" firstHeaderRow="1" firstDataRow="2" firstDataCol="1"/>
  <pivotFields count="18"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axis="axisCol" compact="0" outline="0" showAll="0">
      <items count="5">
        <item x="1"/>
        <item x="2"/>
        <item x="3"/>
        <item x="0"/>
        <item t="default"/>
      </items>
    </pivotField>
    <pivotField compact="0" outline="0" showAll="0"/>
    <pivotField axis="axisRow" compact="0" outline="0" showAll="0">
      <items count="20">
        <item x="14"/>
        <item x="2"/>
        <item x="8"/>
        <item x="15"/>
        <item x="5"/>
        <item x="7"/>
        <item x="13"/>
        <item x="4"/>
        <item x="17"/>
        <item x="0"/>
        <item x="12"/>
        <item x="6"/>
        <item x="11"/>
        <item x="16"/>
        <item x="3"/>
        <item x="1"/>
        <item x="9"/>
        <item x="10"/>
        <item x="18"/>
        <item t="default"/>
      </items>
    </pivotField>
    <pivotField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  <pivotField compact="0" outline="0" dragToRow="0" dragToCol="0" dragToPage="0" showAll="0" defaultSubtotal="0"/>
  </pivotFields>
  <rowFields count="1"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Total sales by product" fld="12" baseField="0" baseItem="0" numFmtId="164"/>
  </dataFields>
  <formats count="39">
    <format dxfId="82">
      <pivotArea outline="0" collapsedLevelsAreSubtotals="1" fieldPosition="0"/>
    </format>
    <format dxfId="81">
      <pivotArea outline="0" collapsedLevelsAreSubtotals="1" fieldPosition="0"/>
    </format>
    <format dxfId="80">
      <pivotArea dataOnly="0" labelOnly="1" outline="0" fieldPosition="0">
        <references count="1">
          <reference field="4" count="0"/>
        </references>
      </pivotArea>
    </format>
    <format dxfId="79">
      <pivotArea dataOnly="0" labelOnly="1" grandCol="1" outline="0" fieldPosition="0"/>
    </format>
    <format dxfId="78">
      <pivotArea dataOnly="0" labelOnly="1" outline="0" fieldPosition="0">
        <references count="1">
          <reference field="4" count="0"/>
        </references>
      </pivotArea>
    </format>
    <format dxfId="77">
      <pivotArea dataOnly="0" labelOnly="1" grandCol="1" outline="0" fieldPosition="0"/>
    </format>
    <format dxfId="76">
      <pivotArea dataOnly="0" labelOnly="1" outline="0" fieldPosition="0">
        <references count="1">
          <reference field="4" count="0"/>
        </references>
      </pivotArea>
    </format>
    <format dxfId="75">
      <pivotArea dataOnly="0" labelOnly="1" grandCol="1" outline="0" fieldPosition="0"/>
    </format>
    <format dxfId="74">
      <pivotArea dataOnly="0" labelOnly="1" outline="0" fieldPosition="0">
        <references count="1">
          <reference field="4" count="0"/>
        </references>
      </pivotArea>
    </format>
    <format dxfId="73">
      <pivotArea dataOnly="0" labelOnly="1" grandCol="1" outline="0" fieldPosition="0"/>
    </format>
    <format dxfId="72">
      <pivotArea grandRow="1" outline="0" collapsedLevelsAreSubtotals="1" fieldPosition="0"/>
    </format>
    <format dxfId="71">
      <pivotArea dataOnly="0" labelOnly="1" grandRow="1" outline="0" fieldPosition="0"/>
    </format>
    <format dxfId="70">
      <pivotArea dataOnly="0" labelOnly="1" outline="0" fieldPosition="0">
        <references count="1">
          <reference field="4" count="0"/>
        </references>
      </pivotArea>
    </format>
    <format dxfId="69">
      <pivotArea dataOnly="0" labelOnly="1" grandCol="1" outline="0" fieldPosition="0"/>
    </format>
    <format dxfId="68">
      <pivotArea dataOnly="0" labelOnly="1" outline="0" fieldPosition="0">
        <references count="1">
          <reference field="4" count="0"/>
        </references>
      </pivotArea>
    </format>
    <format dxfId="67">
      <pivotArea dataOnly="0" labelOnly="1" grandCol="1" outline="0" fieldPosition="0"/>
    </format>
    <format dxfId="66">
      <pivotArea dataOnly="0" labelOnly="1" outline="0" fieldPosition="0">
        <references count="1">
          <reference field="4" count="0"/>
        </references>
      </pivotArea>
    </format>
    <format dxfId="65">
      <pivotArea dataOnly="0" labelOnly="1" grandCol="1" outline="0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dataOnly="0" labelOnly="1" outline="0" fieldPosition="0">
        <references count="1">
          <reference field="6" count="0"/>
        </references>
      </pivotArea>
    </format>
    <format dxfId="61">
      <pivotArea dataOnly="0" labelOnly="1" grandRow="1" outline="0" fieldPosition="0"/>
    </format>
    <format dxfId="60">
      <pivotArea dataOnly="0" labelOnly="1" outline="0" fieldPosition="0">
        <references count="1">
          <reference field="4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dataOnly="0" labelOnly="1" outline="0" fieldPosition="0">
        <references count="1">
          <reference field="6" count="0"/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" count="0"/>
        </references>
      </pivotArea>
    </format>
    <format dxfId="53">
      <pivotArea outline="0" collapsedLevelsAreSubtotals="1" fieldPosition="0"/>
    </format>
    <format dxfId="52">
      <pivotArea dataOnly="0" labelOnly="1" outline="0" fieldPosition="0">
        <references count="1">
          <reference field="4" count="0"/>
        </references>
      </pivotArea>
    </format>
    <format dxfId="51">
      <pivotArea type="origin" dataOnly="0" labelOnly="1" outline="0" fieldPosition="0"/>
    </format>
    <format dxfId="50">
      <pivotArea type="origin" dataOnly="0" labelOnly="1" outline="0" fieldPosition="0"/>
    </format>
    <format dxfId="49">
      <pivotArea field="4" type="button" dataOnly="0" labelOnly="1" outline="0" axis="axisCol" fieldPosition="0"/>
    </format>
    <format dxfId="48">
      <pivotArea field="6" type="button" dataOnly="0" labelOnly="1" outline="0" axis="axisRow" fieldPosition="0"/>
    </format>
    <format dxfId="47">
      <pivotArea type="origin" dataOnly="0" labelOnly="1" outline="0" fieldPosition="0"/>
    </format>
    <format dxfId="46">
      <pivotArea field="4" type="button" dataOnly="0" labelOnly="1" outline="0" axis="axisCol" fieldPosition="0"/>
    </format>
    <format dxfId="45">
      <pivotArea field="6" type="button" dataOnly="0" labelOnly="1" outline="0" axis="axisRow" fieldPosition="0"/>
    </format>
    <format dxfId="44">
      <pivotArea type="origin" dataOnly="0" labelOnly="1" outline="0" fieldPosition="0"/>
    </format>
  </formats>
  <conditionalFormats count="4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6" count="1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</conditionalFormats>
  <pivotTableStyleInfo showRowHeaders="1" showColHeaders="1" showRowStripes="0" showColStripes="0" showLastColumn="1"/>
  <filters count="1">
    <filter fld="1" type="dateBetween" evalOrder="-1" id="24" name="Sales Date">
      <autoFilter ref="A1">
        <filterColumn colId="0">
          <customFilters and="1">
            <customFilter operator="greaterThanOrEqual" val="4416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Qty Sold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51:H52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Qty" fld="8" baseField="0" baseItem="0" numFmtId="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roducts QTY sum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B49:B50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Qty" fld="8" baseField="0" baseItem="0" numFmtId="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# of Stores" cacheId="3" applyNumberFormats="0" applyBorderFormats="0" applyFontFormats="0" applyPatternFormats="0" applyAlignmentFormats="0" applyWidthHeightFormats="1" dataCaption="Wartości" tag="ce11bcf7-4f87-4333-a898-b89bf5825b49" updatedVersion="5" minRefreshableVersion="3" useAutoFormatting="1" itemPrintTitles="1" createdVersion="5" indent="0" outline="1" outlineData="1" multipleFieldFilters="0">
  <location ref="B35:B36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wartości odrębnych Store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5.xml><?xml version="1.0" encoding="utf-8"?>
<pivotTableDefinition xmlns="http://schemas.openxmlformats.org/spreadsheetml/2006/main" name="Tabela przestawna1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50">
  <location ref="B10:C14" firstHeaderRow="1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axis="axisRow" showAll="0" measureFilter="1" sortType="ascending">
      <items count="20">
        <item x="14"/>
        <item x="2"/>
        <item x="8"/>
        <item x="15"/>
        <item x="5"/>
        <item x="7"/>
        <item x="13"/>
        <item x="4"/>
        <item x="17"/>
        <item x="0"/>
        <item x="12"/>
        <item x="6"/>
        <item x="11"/>
        <item x="16"/>
        <item x="3"/>
        <item x="1"/>
        <item x="9"/>
        <item x="1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6"/>
  </rowFields>
  <rowItems count="4">
    <i>
      <x v="18"/>
    </i>
    <i>
      <x v="15"/>
    </i>
    <i>
      <x v="9"/>
    </i>
    <i t="grand">
      <x/>
    </i>
  </rowItems>
  <colItems count="1">
    <i/>
  </colItems>
  <dataFields count="1">
    <dataField name="Suma z Qty" fld="8" baseField="0" baseItem="0"/>
  </dataFields>
  <chartFormats count="8">
    <chartFormat chart="4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9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3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43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roducts Sales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B55:B56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Total Sales" fld="12" baseField="0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# of Products" cacheId="0" applyNumberFormats="0" applyBorderFormats="0" applyFontFormats="0" applyPatternFormats="0" applyAlignmentFormats="0" applyWidthHeightFormats="1" dataCaption="Wartości" tag="04e21a91-8d47-4575-aa5d-90bb8701be4d" updatedVersion="5" minRefreshableVersion="3" useAutoFormatting="1" itemPrintTitles="1" createdVersion="5" indent="0" outline="1" outlineData="1" multipleFieldFilters="0">
  <location ref="B29:B3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wartości odrębnych Product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8.xml><?xml version="1.0" encoding="utf-8"?>
<pivotTableDefinition xmlns="http://schemas.openxmlformats.org/spreadsheetml/2006/main" name="Margin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46:J47" firstHeaderRow="0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  <pivotField dataField="1" dragToRow="0" dragToCol="0" dragToPag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z Gross Profit" fld="14" baseField="0" baseItem="0"/>
    <dataField name="Suma z Total Sales" fld="12" baseField="0" baseItem="0"/>
    <dataField name="Suma z Margin" fld="17" baseField="0" baseItem="0" numFmtId="10"/>
  </dataFields>
  <formats count="1"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Sales 2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J2:J3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COGS" fld="13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Sales 3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L2:L3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Gross Profit" fld="14" baseField="0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Sales 1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H2:H3" firstHeaderRow="1" firstDataRow="1" firstDataCol="0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uma z Total Sales" fld="12" baseField="0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# of Customers" cacheId="2" applyNumberFormats="0" applyBorderFormats="0" applyFontFormats="0" applyPatternFormats="0" applyAlignmentFormats="0" applyWidthHeightFormats="1" dataCaption="Wartości" tag="906477c0-c953-4ed3-9e1c-9ad0b2fde456" updatedVersion="5" minRefreshableVersion="3" useAutoFormatting="1" itemPrintTitles="1" createdVersion="5" indent="0" outline="1" outlineData="1" multipleFieldFilters="0">
  <location ref="B32:B33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wartości odrębnych Customer Name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13.xml><?xml version="1.0" encoding="utf-8"?>
<pivotTableDefinition xmlns="http://schemas.openxmlformats.org/spreadsheetml/2006/main" name="Transaction number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J56:J57" firstHeaderRow="1" firstDataRow="1" firstDataCol="0"/>
  <pivotFields count="18">
    <pivotField dataField="1"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0">
        <item x="14"/>
        <item x="2"/>
        <item x="8"/>
        <item x="15"/>
        <item x="5"/>
        <item x="7"/>
        <item x="18"/>
        <item x="10"/>
        <item x="13"/>
        <item x="4"/>
        <item x="9"/>
        <item x="1"/>
        <item x="17"/>
        <item x="0"/>
        <item x="12"/>
        <item x="6"/>
        <item x="11"/>
        <item x="16"/>
        <item x="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Liczba z Sales ID" fld="0" subtotal="count" baseField="0" baseItem="0" numFmtId="3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# of Sales" cacheId="1" applyNumberFormats="0" applyBorderFormats="0" applyFontFormats="0" applyPatternFormats="0" applyAlignmentFormats="0" applyWidthHeightFormats="1" dataCaption="Wartości" tag="854642ad-6165-4109-bab4-6c8bc1573f9c" updatedVersion="5" minRefreshableVersion="3" useAutoFormatting="1" itemPrintTitles="1" createdVersion="5" indent="0" outline="1" outlineData="1" multipleFieldFilters="0">
  <location ref="B41:B42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Liczba Sales ID" fld="0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pivotTables/pivotTable15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22">
  <location ref="B2:C6" firstHeaderRow="1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axis="axisRow" showAll="0" measureFilter="1" sortType="descending">
      <items count="20">
        <item x="14"/>
        <item x="2"/>
        <item x="8"/>
        <item x="15"/>
        <item x="5"/>
        <item x="7"/>
        <item x="13"/>
        <item x="4"/>
        <item x="17"/>
        <item x="0"/>
        <item x="12"/>
        <item x="6"/>
        <item x="11"/>
        <item x="16"/>
        <item x="3"/>
        <item x="1"/>
        <item x="9"/>
        <item x="1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6"/>
  </rowFields>
  <rowItems count="4">
    <i>
      <x v="9"/>
    </i>
    <i>
      <x v="15"/>
    </i>
    <i>
      <x v="18"/>
    </i>
    <i t="grand">
      <x/>
    </i>
  </rowItems>
  <colItems count="1">
    <i/>
  </colItems>
  <dataFields count="1">
    <dataField name="Suma z Total Sales" fld="12" baseField="0" baseItem="0" numFmtId="164"/>
  </dataFields>
  <formats count="1">
    <format dxfId="8">
      <pivotArea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Sales chart 1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33">
  <location ref="H20:J25" firstHeaderRow="0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GS" fld="13" baseField="6" baseItem="0"/>
    <dataField name="Sum of Gross Profit" fld="14" baseField="0" baseItem="0"/>
  </dataFields>
  <chartFormats count="2">
    <chartFormat chart="2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Months div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43">
  <location ref="H30:K35" firstHeaderRow="0" firstDataRow="1" firstDataCol="1"/>
  <pivotFields count="18">
    <pivotField showAll="0"/>
    <pivotField numFmtId="14"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 defaultSubtotal="0"/>
    <pivotField axis="axisRow"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12" baseField="16" baseItem="0"/>
    <dataField name="Sum of COGS" fld="13" baseField="0" baseItem="0"/>
    <dataField name="Sum of Gross Profit" fld="14" baseField="0" baseItem="0"/>
  </dataFields>
  <formats count="1">
    <format dxfId="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Quantity" cacheId="4" applyNumberFormats="0" applyBorderFormats="0" applyFontFormats="0" applyPatternFormats="0" applyAlignmentFormats="0" applyWidthHeightFormats="1" dataCaption="Wartości" tag="83d55fc0-f84d-473f-9422-9c6d95fafdaa" updatedVersion="5" minRefreshableVersion="3" useAutoFormatting="1" itemPrintTitles="1" createdVersion="5" indent="0" outline="1" outlineData="1" multipleFieldFilters="0">
  <location ref="B38:B39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a Qty" fld="0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performance.xlsx!Table4">
        <x15:activeTabTopLevelEntity name="[Table4]"/>
      </x15:pivotTableUISettings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Category" sourceName="Category">
  <pivotTables>
    <pivotTable tabId="15" name="Tabela przestawna1"/>
    <pivotTable tabId="17" name="Tabela przestawna2"/>
    <pivotTable tabId="17" name="Tabela przestawna1"/>
    <pivotTable tabId="17" name="Products QTY sum"/>
    <pivotTable tabId="17" name="Products Sales"/>
  </pivotTables>
  <data>
    <tabular pivotCacheId="1">
      <items count="4">
        <i x="1" s="1"/>
        <i x="3" s="1"/>
        <i x="2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Stores" sourceName="Stores">
  <pivotTables>
    <pivotTable tabId="15" name="Tabela przestawna1"/>
    <pivotTable tabId="17" name="Tabela przestawna2"/>
    <pivotTable tabId="17" name="Tabela przestawna1"/>
    <pivotTable tabId="17" name="Products QTY sum"/>
    <pivotTable tabId="17" name="Products Sales"/>
  </pivotTables>
  <data>
    <tabular pivotCacheId="1">
      <items count="4">
        <i x="1" s="1"/>
        <i x="2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Gender" sourceName="Gender">
  <pivotTables>
    <pivotTable tabId="15" name="Tabela przestawna1"/>
    <pivotTable tabId="17" name="Tabela przestawna2"/>
    <pivotTable tabId="17" name="Tabela przestawna1"/>
    <pivotTable tabId="17" name="Products QTY sum"/>
    <pivotTable tabId="17" name="Products Sales"/>
  </pivotTables>
  <data>
    <tabular pivotCacheId="1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Trans.Types" sourceName="Trans.Types">
  <pivotTables>
    <pivotTable tabId="17" name="Tabela przestawna2"/>
    <pivotTable tabId="15" name="Tabela przestawna1"/>
    <pivotTable tabId="17" name="Tabela przestawna1"/>
    <pivotTable tabId="17" name="Products QTY sum"/>
    <pivotTable tabId="17" name="Products Sales"/>
  </pivotTables>
  <data>
    <tabular pivotCacheId="1">
      <items count="2">
        <i x="1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Gender1" sourceName="Gender">
  <pivotTables>
    <pivotTable tabId="17" name="Sales 1"/>
    <pivotTable tabId="17" name="Sales 2"/>
    <pivotTable tabId="17" name="Sales 3"/>
    <pivotTable tabId="17" name="Sales chart 1"/>
    <pivotTable tabId="17" name="Months div"/>
    <pivotTable tabId="17" name="Qty Sold"/>
    <pivotTable tabId="17" name="Margin"/>
    <pivotTable tabId="17" name="Transaction number"/>
  </pivotTables>
  <data>
    <tabular pivotCacheId="1">
      <items count="2">
        <i x="1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Month_Name" sourceName="Month Name">
  <pivotTables>
    <pivotTable tabId="17" name="Sales chart 1"/>
    <pivotTable tabId="17" name="Sales 1"/>
    <pivotTable tabId="17" name="Sales 2"/>
    <pivotTable tabId="17" name="Sales 3"/>
    <pivotTable tabId="17" name="Qty Sold"/>
    <pivotTable tabId="17" name="Margin"/>
    <pivotTable tabId="17" name="Transaction number"/>
  </pivotTables>
  <data>
    <tabular pivotCacheId="1">
      <items count="4">
        <i x="0" s="1"/>
        <i x="1" s="1"/>
        <i x="2" s="1"/>
        <i x="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Sales_Reps" sourceName="Sales Reps">
  <pivotTables>
    <pivotTable tabId="17" name="Sales chart 1"/>
    <pivotTable tabId="17" name="Sales 1"/>
    <pivotTable tabId="17" name="Sales 2"/>
    <pivotTable tabId="17" name="Sales 3"/>
    <pivotTable tabId="17" name="Months div"/>
    <pivotTable tabId="17" name="Qty Sold"/>
    <pivotTable tabId="17" name="Margin"/>
    <pivotTable tabId="17" name="Transaction number"/>
  </pivotTables>
  <data>
    <tabular pivotCacheId="1">
      <items count="4">
        <i x="1" s="1"/>
        <i x="2" s="1"/>
        <i x="0" s="1"/>
        <i x="3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Category1" sourceName="Category">
  <pivotTables>
    <pivotTable tabId="17" name="Sales chart 1"/>
    <pivotTable tabId="17" name="Months div"/>
    <pivotTable tabId="17" name="Sales 1"/>
    <pivotTable tabId="17" name="Sales 2"/>
    <pivotTable tabId="17" name="Sales 3"/>
    <pivotTable tabId="17" name="Qty Sold"/>
    <pivotTable tabId="17" name="Margin"/>
    <pivotTable tabId="17" name="Transaction number"/>
  </pivotTables>
  <data>
    <tabular pivotCacheId="1">
      <items count="4">
        <i x="1" s="1"/>
        <i x="3" s="1"/>
        <i x="2" s="1"/>
        <i x="0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Product" sourceName="Product">
  <pivotTables>
    <pivotTable tabId="17" name="Sales 1"/>
    <pivotTable tabId="17" name="Sales 2"/>
    <pivotTable tabId="17" name="Sales 3"/>
    <pivotTable tabId="17" name="Margin"/>
    <pivotTable tabId="17" name="Qty Sold"/>
    <pivotTable tabId="17" name="Transaction number"/>
  </pivotTables>
  <data>
    <tabular pivotCacheId="1">
      <items count="19">
        <i x="14" s="1"/>
        <i x="2" s="1"/>
        <i x="8" s="1"/>
        <i x="15" s="1"/>
        <i x="5" s="1"/>
        <i x="7" s="1"/>
        <i x="18" s="1"/>
        <i x="10" s="1"/>
        <i x="13" s="1"/>
        <i x="4" s="1"/>
        <i x="9" s="1"/>
        <i x="1" s="1"/>
        <i x="17" s="1"/>
        <i x="0" s="1"/>
        <i x="12" s="1"/>
        <i x="6" s="1"/>
        <i x="11" s="1"/>
        <i x="16" s="1"/>
        <i x="3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Month_Name1" sourceName="Month Name">
  <pivotTables>
    <pivotTable tabId="17" name="Tabela przestawna2"/>
    <pivotTable tabId="15" name="Tabela przestawna1"/>
    <pivotTable tabId="17" name="Tabela przestawna1"/>
    <pivotTable tabId="17" name="Products QTY sum"/>
    <pivotTable tabId="17" name="Products Sales"/>
  </pivotTables>
  <data>
    <tabular pivotCacheId="1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1" cache="Fragmentator_Gender1" caption="Customer Gender" columnCount="2" style="Styl fragmentatora 1" rowHeight="241300"/>
  <slicer name="Month Name" cache="Fragmentator_Month_Name" caption="Month" columnCount="2" style="Styl fragmentatora 1" rowHeight="241300"/>
  <slicer name="Sales Reps" cache="Fragmentator_Sales_Reps" caption="Sales Reps" style="Styl fragmentatora 1" rowHeight="241300"/>
  <slicer name="Category" cache="Fragmentator_Category1" caption="Product Category" style="Styl fragmentatora 1" rowHeight="241300"/>
  <slicer name="Product" cache="Fragmentator_Product" caption="Product Name" style="Styl fragmentatora 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 Category" cache="Fragmentator_Category" caption="Product Category" style="Styl fragmentatora 1" rowHeight="241300"/>
  <slicer name="Stores" cache="Fragmentator_Stores" caption="Stores" style="Styl fragmentatora 1" rowHeight="241300"/>
  <slicer name="Gender" cache="Fragmentator_Gender" caption="Customer Gender" columnCount="2" style="Styl fragmentatora 1" rowHeight="241300"/>
  <slicer name="TransactionType" cache="Fragmentator_Trans.Types" caption="Transaction Type" columnCount="2" style="Styl fragmentatora 1" rowHeight="241300"/>
  <slicer name="Month Name 1" cache="Fragmentator_Month_Name1" caption="Month" columnCount="2" style="Styl fragmentatora 1" rowHeight="241300"/>
</slicers>
</file>

<file path=xl/tables/table1.xml><?xml version="1.0" encoding="utf-8"?>
<table xmlns="http://schemas.openxmlformats.org/spreadsheetml/2006/main" id="4" name="Table4" displayName="Table4" ref="A1:Q1523" totalsRowShown="0" headerRowDxfId="43" dataDxfId="41" headerRowBorderDxfId="42">
  <sortState ref="A2:Q1523">
    <sortCondition ref="B1"/>
  </sortState>
  <tableColumns count="17">
    <tableColumn id="1" name="Sales ID" dataDxfId="40"/>
    <tableColumn id="2" name="Sales Date" dataDxfId="39"/>
    <tableColumn id="3" name="Customer Name" dataDxfId="38"/>
    <tableColumn id="4" name="Gender" dataDxfId="37"/>
    <tableColumn id="5" name="Stores" dataDxfId="36"/>
    <tableColumn id="6" name="Sales Reps" dataDxfId="35"/>
    <tableColumn id="7" name="Product" dataDxfId="34"/>
    <tableColumn id="8" name="Category" dataDxfId="33"/>
    <tableColumn id="9" name="Qty" dataDxfId="32"/>
    <tableColumn id="10" name="Trans.Types" dataDxfId="31"/>
    <tableColumn id="11" name="Price" dataDxfId="30"/>
    <tableColumn id="12" name="Cost" dataDxfId="29"/>
    <tableColumn id="13" name="Total Sales" dataDxfId="28">
      <calculatedColumnFormula>Table4[[#This Row],[Qty]]*Table4[[#This Row],[Price]]</calculatedColumnFormula>
    </tableColumn>
    <tableColumn id="14" name="COGS" dataDxfId="27">
      <calculatedColumnFormula>Table4[[#This Row],[Qty]]*Table4[[#This Row],[Cost]]</calculatedColumnFormula>
    </tableColumn>
    <tableColumn id="15" name="Gross Profit" dataDxfId="26">
      <calculatedColumnFormula>Table4[[#This Row],[Total Sales]]-Table4[[#This Row],[COGS]]</calculatedColumnFormula>
    </tableColumn>
    <tableColumn id="17" name="Month" dataDxfId="25">
      <calculatedColumnFormula>MONTH(Table4[[#This Row],[Sales Date]])</calculatedColumnFormula>
    </tableColumn>
    <tableColumn id="18" name="Month Name" dataDxfId="24">
      <calculatedColumnFormula>IF(Table4[[#This Row],[Month]]=1,"Jan",IF(Table4[[#This Row],[Month]]=2,"Feb",IF(Table4[[#This Row],[Month]]=3,"Mar","Apr")))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1:L1523" totalsRowShown="0" headerRowDxfId="23" dataDxfId="22">
  <sortState ref="A2:L1523">
    <sortCondition ref="B1"/>
  </sortState>
  <tableColumns count="12">
    <tableColumn id="1" name="Sales ID" dataDxfId="21"/>
    <tableColumn id="2" name="Sales Date" dataDxfId="20"/>
    <tableColumn id="3" name="Customer Name" dataDxfId="19"/>
    <tableColumn id="4" name="Gender" dataDxfId="18"/>
    <tableColumn id="5" name="Stores" dataDxfId="17"/>
    <tableColumn id="6" name="Sales Reps" dataDxfId="16"/>
    <tableColumn id="7" name="Product" dataDxfId="15"/>
    <tableColumn id="8" name="Category" dataDxfId="14"/>
    <tableColumn id="9" name="Qty" dataDxfId="13"/>
    <tableColumn id="10" name="Trans.Types" dataDxfId="12"/>
    <tableColumn id="11" name="Price" dataDxfId="11"/>
    <tableColumn id="12" name="Cost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17" Type="http://schemas.openxmlformats.org/officeDocument/2006/relationships/pivotTable" Target="../pivotTables/pivotTable18.xml"/><Relationship Id="rId2" Type="http://schemas.openxmlformats.org/officeDocument/2006/relationships/pivotTable" Target="../pivotTables/pivotTable3.xml"/><Relationship Id="rId16" Type="http://schemas.openxmlformats.org/officeDocument/2006/relationships/pivotTable" Target="../pivotTables/pivotTable17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5" Type="http://schemas.openxmlformats.org/officeDocument/2006/relationships/pivotTable" Target="../pivotTables/pivotTable1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E6:F27"/>
  <sheetViews>
    <sheetView showGridLines="0" workbookViewId="0">
      <selection activeCell="T36" sqref="T36"/>
    </sheetView>
  </sheetViews>
  <sheetFormatPr defaultColWidth="9.140625" defaultRowHeight="15.75" x14ac:dyDescent="0.25"/>
  <cols>
    <col min="1" max="1" width="9.140625" style="6" customWidth="1"/>
    <col min="2" max="2" width="23.42578125" style="6" customWidth="1"/>
    <col min="3" max="3" width="20.140625" style="6" customWidth="1"/>
    <col min="4" max="4" width="22" style="6" customWidth="1"/>
    <col min="5" max="11" width="8.28515625" style="6" customWidth="1"/>
    <col min="12" max="12" width="9" style="6" customWidth="1"/>
    <col min="13" max="13" width="7.28515625" style="6" customWidth="1"/>
    <col min="14" max="17" width="8.5703125" style="6" customWidth="1"/>
    <col min="18" max="18" width="9.140625" style="6" customWidth="1"/>
    <col min="19" max="16384" width="9.140625" style="6"/>
  </cols>
  <sheetData>
    <row r="6" spans="5:6" x14ac:dyDescent="0.25">
      <c r="E6"/>
      <c r="F6"/>
    </row>
    <row r="7" spans="5:6" x14ac:dyDescent="0.25">
      <c r="E7"/>
      <c r="F7"/>
    </row>
    <row r="8" spans="5:6" x14ac:dyDescent="0.25">
      <c r="E8"/>
      <c r="F8"/>
    </row>
    <row r="9" spans="5:6" x14ac:dyDescent="0.25">
      <c r="E9"/>
      <c r="F9"/>
    </row>
    <row r="10" spans="5:6" x14ac:dyDescent="0.25">
      <c r="E10"/>
      <c r="F10"/>
    </row>
    <row r="11" spans="5:6" x14ac:dyDescent="0.25">
      <c r="E11"/>
      <c r="F11"/>
    </row>
    <row r="12" spans="5:6" x14ac:dyDescent="0.25">
      <c r="E12"/>
      <c r="F12"/>
    </row>
    <row r="13" spans="5:6" x14ac:dyDescent="0.25">
      <c r="E13"/>
      <c r="F13"/>
    </row>
    <row r="14" spans="5:6" x14ac:dyDescent="0.25">
      <c r="E14"/>
      <c r="F14"/>
    </row>
    <row r="15" spans="5:6" x14ac:dyDescent="0.25">
      <c r="E15"/>
      <c r="F15"/>
    </row>
    <row r="16" spans="5:6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/>
      <c r="F25"/>
    </row>
    <row r="26" spans="5:6" x14ac:dyDescent="0.25">
      <c r="E26"/>
      <c r="F26"/>
    </row>
    <row r="27" spans="5:6" x14ac:dyDescent="0.25">
      <c r="E27"/>
      <c r="F27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3:F34"/>
  <sheetViews>
    <sheetView showGridLines="0" tabSelected="1" workbookViewId="0">
      <selection activeCell="T37" sqref="T37"/>
    </sheetView>
  </sheetViews>
  <sheetFormatPr defaultRowHeight="15.75" x14ac:dyDescent="0.25"/>
  <cols>
    <col min="1" max="1" width="9.140625" style="6"/>
    <col min="2" max="2" width="23.42578125" style="6" bestFit="1" customWidth="1"/>
    <col min="3" max="5" width="12.42578125" style="6" bestFit="1" customWidth="1"/>
    <col min="6" max="6" width="11.28515625" style="6" bestFit="1" customWidth="1"/>
    <col min="7" max="7" width="11" style="6" customWidth="1"/>
    <col min="8" max="16384" width="9.140625" style="6"/>
  </cols>
  <sheetData>
    <row r="13" spans="2:6" x14ac:dyDescent="0.25">
      <c r="B13" s="7" t="s">
        <v>2315</v>
      </c>
      <c r="C13" s="13" t="s">
        <v>4</v>
      </c>
      <c r="D13" s="12"/>
      <c r="E13" s="12"/>
      <c r="F13" s="12"/>
    </row>
    <row r="14" spans="2:6" x14ac:dyDescent="0.25">
      <c r="B14" s="14" t="s">
        <v>6</v>
      </c>
      <c r="C14" s="7" t="s">
        <v>17</v>
      </c>
      <c r="D14" s="7" t="s">
        <v>23</v>
      </c>
      <c r="E14" s="7" t="s">
        <v>30</v>
      </c>
      <c r="F14" s="7" t="s">
        <v>35</v>
      </c>
    </row>
    <row r="15" spans="2:6" x14ac:dyDescent="0.25">
      <c r="B15" s="8" t="s">
        <v>54</v>
      </c>
      <c r="C15" s="9">
        <v>523750</v>
      </c>
      <c r="D15" s="9">
        <v>127600</v>
      </c>
      <c r="E15" s="9">
        <v>6768800</v>
      </c>
      <c r="F15" s="9">
        <v>172300</v>
      </c>
    </row>
    <row r="16" spans="2:6" x14ac:dyDescent="0.25">
      <c r="B16" s="8" t="s">
        <v>32</v>
      </c>
      <c r="C16" s="9">
        <v>3104030</v>
      </c>
      <c r="D16" s="9">
        <v>408725</v>
      </c>
      <c r="E16" s="9">
        <v>694525</v>
      </c>
      <c r="F16" s="9">
        <v>1434000</v>
      </c>
    </row>
    <row r="17" spans="2:6" x14ac:dyDescent="0.25">
      <c r="B17" s="8" t="s">
        <v>44</v>
      </c>
      <c r="C17" s="9">
        <v>1683850</v>
      </c>
      <c r="D17" s="9">
        <v>650150</v>
      </c>
      <c r="E17" s="9">
        <v>160600</v>
      </c>
      <c r="F17" s="9">
        <v>213100</v>
      </c>
    </row>
    <row r="18" spans="2:6" x14ac:dyDescent="0.25">
      <c r="B18" s="8" t="s">
        <v>60</v>
      </c>
      <c r="C18" s="9">
        <v>396400</v>
      </c>
      <c r="D18" s="9">
        <v>304840</v>
      </c>
      <c r="E18" s="9">
        <v>2343300</v>
      </c>
      <c r="F18" s="9">
        <v>187000</v>
      </c>
    </row>
    <row r="19" spans="2:6" x14ac:dyDescent="0.25">
      <c r="B19" s="8" t="s">
        <v>25</v>
      </c>
      <c r="C19" s="9">
        <v>1600250</v>
      </c>
      <c r="D19" s="9">
        <v>1441640</v>
      </c>
      <c r="E19" s="9">
        <v>1416800</v>
      </c>
      <c r="F19" s="9">
        <v>1774600</v>
      </c>
    </row>
    <row r="20" spans="2:6" x14ac:dyDescent="0.25">
      <c r="B20" s="8" t="s">
        <v>66</v>
      </c>
      <c r="C20" s="9">
        <v>559800</v>
      </c>
      <c r="D20" s="9">
        <v>122900</v>
      </c>
      <c r="E20" s="9">
        <v>270800</v>
      </c>
      <c r="F20" s="9">
        <v>510300</v>
      </c>
    </row>
    <row r="21" spans="2:6" x14ac:dyDescent="0.25">
      <c r="B21" s="8" t="s">
        <v>75</v>
      </c>
      <c r="C21" s="9">
        <v>590400</v>
      </c>
      <c r="D21" s="9">
        <v>360075</v>
      </c>
      <c r="E21" s="9">
        <v>119300</v>
      </c>
      <c r="F21" s="9">
        <v>161300</v>
      </c>
    </row>
    <row r="22" spans="2:6" x14ac:dyDescent="0.25">
      <c r="B22" s="8" t="s">
        <v>41</v>
      </c>
      <c r="C22" s="9">
        <v>1367200</v>
      </c>
      <c r="D22" s="9">
        <v>455100</v>
      </c>
      <c r="E22" s="9">
        <v>126700</v>
      </c>
      <c r="F22" s="9">
        <v>364800</v>
      </c>
    </row>
    <row r="23" spans="2:6" x14ac:dyDescent="0.25">
      <c r="B23" s="8" t="s">
        <v>72</v>
      </c>
      <c r="C23" s="9">
        <v>462800</v>
      </c>
      <c r="D23" s="9">
        <v>121500</v>
      </c>
      <c r="E23" s="9">
        <v>174350</v>
      </c>
      <c r="F23" s="9">
        <v>266350</v>
      </c>
    </row>
    <row r="24" spans="2:6" x14ac:dyDescent="0.25">
      <c r="B24" s="8" t="s">
        <v>19</v>
      </c>
      <c r="C24" s="9">
        <v>28380900</v>
      </c>
      <c r="D24" s="9">
        <v>1432350</v>
      </c>
      <c r="E24" s="9">
        <v>1900750.0000000002</v>
      </c>
      <c r="F24" s="9">
        <v>1071425</v>
      </c>
    </row>
    <row r="25" spans="2:6" x14ac:dyDescent="0.25">
      <c r="B25" s="8" t="s">
        <v>69</v>
      </c>
      <c r="C25" s="9">
        <v>554000</v>
      </c>
      <c r="D25" s="9">
        <v>83000</v>
      </c>
      <c r="E25" s="9">
        <v>178800</v>
      </c>
      <c r="F25" s="9">
        <v>280000</v>
      </c>
    </row>
    <row r="26" spans="2:6" x14ac:dyDescent="0.25">
      <c r="B26" s="8" t="s">
        <v>37</v>
      </c>
      <c r="C26" s="9">
        <v>425125</v>
      </c>
      <c r="D26" s="9">
        <v>189900</v>
      </c>
      <c r="E26" s="9">
        <v>170640</v>
      </c>
      <c r="F26" s="9">
        <v>558150</v>
      </c>
    </row>
    <row r="27" spans="2:6" x14ac:dyDescent="0.25">
      <c r="B27" s="8" t="s">
        <v>78</v>
      </c>
      <c r="C27" s="9">
        <v>287125</v>
      </c>
      <c r="D27" s="9">
        <v>255800</v>
      </c>
      <c r="E27" s="9">
        <v>426600</v>
      </c>
      <c r="F27" s="9">
        <v>197900</v>
      </c>
    </row>
    <row r="28" spans="2:6" x14ac:dyDescent="0.25">
      <c r="B28" s="8" t="s">
        <v>81</v>
      </c>
      <c r="C28" s="9">
        <v>332950</v>
      </c>
      <c r="D28" s="9">
        <v>272600</v>
      </c>
      <c r="E28" s="9">
        <v>217850</v>
      </c>
      <c r="F28" s="9">
        <v>486940</v>
      </c>
    </row>
    <row r="29" spans="2:6" x14ac:dyDescent="0.25">
      <c r="B29" s="8" t="s">
        <v>63</v>
      </c>
      <c r="C29" s="9">
        <v>492690</v>
      </c>
      <c r="D29" s="9">
        <v>153700</v>
      </c>
      <c r="E29" s="9">
        <v>312725</v>
      </c>
      <c r="F29" s="9">
        <v>284675</v>
      </c>
    </row>
    <row r="30" spans="2:6" x14ac:dyDescent="0.25">
      <c r="B30" s="8" t="s">
        <v>2350</v>
      </c>
      <c r="C30" s="9">
        <v>751540</v>
      </c>
      <c r="D30" s="9">
        <v>11216300</v>
      </c>
      <c r="E30" s="9">
        <v>328900</v>
      </c>
      <c r="F30" s="9">
        <v>264865</v>
      </c>
    </row>
    <row r="31" spans="2:6" x14ac:dyDescent="0.25">
      <c r="B31" s="8" t="s">
        <v>2351</v>
      </c>
      <c r="C31" s="9">
        <v>470565</v>
      </c>
      <c r="D31" s="9">
        <v>199650</v>
      </c>
      <c r="E31" s="9">
        <v>202700</v>
      </c>
      <c r="F31" s="9">
        <v>441110</v>
      </c>
    </row>
    <row r="32" spans="2:6" x14ac:dyDescent="0.25">
      <c r="B32" s="8" t="s">
        <v>2352</v>
      </c>
      <c r="C32" s="9">
        <v>355600</v>
      </c>
      <c r="D32" s="9">
        <v>942900</v>
      </c>
      <c r="E32" s="9">
        <v>181440.00000000003</v>
      </c>
      <c r="F32" s="9">
        <v>307100</v>
      </c>
    </row>
    <row r="33" spans="2:6" x14ac:dyDescent="0.25">
      <c r="B33" s="8" t="s">
        <v>2353</v>
      </c>
      <c r="C33" s="9">
        <v>11460300</v>
      </c>
      <c r="D33" s="9">
        <v>173000</v>
      </c>
      <c r="E33" s="9">
        <v>383300.00000000006</v>
      </c>
      <c r="F33" s="9">
        <v>485650</v>
      </c>
    </row>
    <row r="34" spans="2:6" x14ac:dyDescent="0.25">
      <c r="B34" s="7" t="s">
        <v>2314</v>
      </c>
      <c r="C34" s="10">
        <v>53799275</v>
      </c>
      <c r="D34" s="10">
        <v>18911730</v>
      </c>
      <c r="E34" s="10">
        <v>16378880</v>
      </c>
      <c r="F34" s="10">
        <v>9461565</v>
      </c>
    </row>
  </sheetData>
  <conditionalFormatting pivot="1" sqref="C15:C3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{85C05A7F-544C-4511-8A55-2A806B27C68B}</x14:id>
        </ext>
      </extLst>
    </cfRule>
  </conditionalFormatting>
  <conditionalFormatting pivot="1" sqref="D15:D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{75B3AA80-A036-480A-800E-4C68B587ED2D}</x14:id>
        </ext>
      </extLst>
    </cfRule>
  </conditionalFormatting>
  <conditionalFormatting pivot="1" sqref="E15:E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{B2F6D660-FD12-407A-A79A-E8A1CF3D9772}</x14:id>
        </ext>
      </extLst>
    </cfRule>
  </conditionalFormatting>
  <conditionalFormatting pivot="1" sqref="F15:F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{C5A13F1D-F890-4474-ACF8-2471A77A50B7}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5C05A7F-544C-4511-8A55-2A806B27C6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C15:C33</xm:sqref>
        </x14:conditionalFormatting>
        <x14:conditionalFormatting xmlns:xm="http://schemas.microsoft.com/office/excel/2006/main" pivot="1">
          <x14:cfRule type="dataBar" id="{75B3AA80-A036-480A-800E-4C68B587ED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D15:D33</xm:sqref>
        </x14:conditionalFormatting>
        <x14:conditionalFormatting xmlns:xm="http://schemas.microsoft.com/office/excel/2006/main" pivot="1">
          <x14:cfRule type="dataBar" id="{B2F6D660-FD12-407A-A79A-E8A1CF3D97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E15:E33</xm:sqref>
        </x14:conditionalFormatting>
        <x14:conditionalFormatting xmlns:xm="http://schemas.microsoft.com/office/excel/2006/main" pivot="1">
          <x14:cfRule type="dataBar" id="{C5A13F1D-F890-4474-ACF8-2471A77A50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F15:F33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15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23.140625" bestFit="1" customWidth="1"/>
    <col min="4" max="4" width="7.7109375" bestFit="1" customWidth="1"/>
    <col min="5" max="5" width="11.28515625" bestFit="1" customWidth="1"/>
    <col min="6" max="6" width="13.85546875" bestFit="1" customWidth="1"/>
    <col min="7" max="7" width="22.5703125" bestFit="1" customWidth="1"/>
    <col min="8" max="8" width="13.85546875" bestFit="1" customWidth="1"/>
    <col min="9" max="9" width="5" bestFit="1" customWidth="1"/>
    <col min="10" max="10" width="11.42578125" bestFit="1" customWidth="1"/>
    <col min="11" max="12" width="6" bestFit="1" customWidth="1"/>
    <col min="13" max="13" width="10.42578125" bestFit="1" customWidth="1"/>
    <col min="14" max="14" width="9" bestFit="1" customWidth="1"/>
    <col min="15" max="15" width="11.42578125" bestFit="1" customWidth="1"/>
    <col min="16" max="16" width="7" bestFit="1" customWidth="1"/>
    <col min="17" max="17" width="12.71093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2310</v>
      </c>
      <c r="P1" s="5" t="s">
        <v>2338</v>
      </c>
      <c r="Q1" s="5" t="s">
        <v>2339</v>
      </c>
    </row>
    <row r="2" spans="1:17" x14ac:dyDescent="0.25">
      <c r="A2" s="3" t="s">
        <v>14</v>
      </c>
      <c r="B2" s="4">
        <v>44927</v>
      </c>
      <c r="C2" s="3" t="s">
        <v>1534</v>
      </c>
      <c r="D2" s="3" t="s">
        <v>29</v>
      </c>
      <c r="E2" s="3" t="s">
        <v>35</v>
      </c>
      <c r="F2" s="3" t="s">
        <v>36</v>
      </c>
      <c r="G2" s="3" t="s">
        <v>19</v>
      </c>
      <c r="H2" s="3" t="s">
        <v>2354</v>
      </c>
      <c r="I2" s="3">
        <v>1</v>
      </c>
      <c r="J2" s="3" t="s">
        <v>20</v>
      </c>
      <c r="K2" s="3">
        <v>2250</v>
      </c>
      <c r="L2" s="3">
        <v>2200</v>
      </c>
      <c r="M2" s="3">
        <f>Table4[[#This Row],[Qty]]*Table4[[#This Row],[Price]]</f>
        <v>2250</v>
      </c>
      <c r="N2" s="3">
        <f>Table4[[#This Row],[Qty]]*Table4[[#This Row],[Cost]]</f>
        <v>2200</v>
      </c>
      <c r="O2" s="3">
        <f>Table4[[#This Row],[Total Sales]]-Table4[[#This Row],[COGS]]</f>
        <v>50</v>
      </c>
      <c r="P2" s="22">
        <f>MONTH(Table4[[#This Row],[Sales Date]])</f>
        <v>1</v>
      </c>
      <c r="Q2" s="22" t="str">
        <f>IF(Table4[[#This Row],[Month]]=1,"Jan",IF(Table4[[#This Row],[Month]]=2,"Feb",IF(Table4[[#This Row],[Month]]=3,"Mar","Apr")))</f>
        <v>Jan</v>
      </c>
    </row>
    <row r="3" spans="1:17" x14ac:dyDescent="0.25">
      <c r="A3" s="3" t="s">
        <v>21</v>
      </c>
      <c r="B3" s="4">
        <v>44927</v>
      </c>
      <c r="C3" s="3" t="s">
        <v>91</v>
      </c>
      <c r="D3" s="3" t="s">
        <v>16</v>
      </c>
      <c r="E3" s="3" t="s">
        <v>17</v>
      </c>
      <c r="F3" s="3" t="s">
        <v>18</v>
      </c>
      <c r="G3" s="3" t="s">
        <v>2350</v>
      </c>
      <c r="H3" s="3" t="s">
        <v>38</v>
      </c>
      <c r="I3" s="3">
        <v>2</v>
      </c>
      <c r="J3" s="3" t="s">
        <v>20</v>
      </c>
      <c r="K3" s="3">
        <v>7700</v>
      </c>
      <c r="L3" s="3">
        <v>7000</v>
      </c>
      <c r="M3" s="3">
        <f>Table4[[#This Row],[Qty]]*Table4[[#This Row],[Price]]</f>
        <v>15400</v>
      </c>
      <c r="N3" s="3">
        <f>Table4[[#This Row],[Qty]]*Table4[[#This Row],[Cost]]</f>
        <v>14000</v>
      </c>
      <c r="O3" s="3">
        <f>Table4[[#This Row],[Total Sales]]-Table4[[#This Row],[COGS]]</f>
        <v>1400</v>
      </c>
      <c r="P3" s="22">
        <f>MONTH(Table4[[#This Row],[Sales Date]])</f>
        <v>1</v>
      </c>
      <c r="Q3" s="22" t="str">
        <f>IF(Table4[[#This Row],[Month]]=1,"Jan",IF(Table4[[#This Row],[Month]]=2,"Feb",IF(Table4[[#This Row],[Month]]=3,"Mar","Apr")))</f>
        <v>Jan</v>
      </c>
    </row>
    <row r="4" spans="1:17" x14ac:dyDescent="0.25">
      <c r="A4" s="3" t="s">
        <v>27</v>
      </c>
      <c r="B4" s="4">
        <v>44927</v>
      </c>
      <c r="C4" s="3" t="s">
        <v>2316</v>
      </c>
      <c r="D4" s="3" t="s">
        <v>29</v>
      </c>
      <c r="E4" s="3" t="s">
        <v>35</v>
      </c>
      <c r="F4" s="3" t="s">
        <v>36</v>
      </c>
      <c r="G4" s="3" t="s">
        <v>32</v>
      </c>
      <c r="H4" s="3" t="s">
        <v>2354</v>
      </c>
      <c r="I4" s="3">
        <v>2</v>
      </c>
      <c r="J4" s="3" t="s">
        <v>20</v>
      </c>
      <c r="K4" s="3">
        <v>9950</v>
      </c>
      <c r="L4" s="3">
        <v>9000</v>
      </c>
      <c r="M4" s="3">
        <f>Table4[[#This Row],[Qty]]*Table4[[#This Row],[Price]]</f>
        <v>19900</v>
      </c>
      <c r="N4" s="3">
        <f>Table4[[#This Row],[Qty]]*Table4[[#This Row],[Cost]]</f>
        <v>18000</v>
      </c>
      <c r="O4" s="3">
        <f>Table4[[#This Row],[Total Sales]]-Table4[[#This Row],[COGS]]</f>
        <v>1900</v>
      </c>
      <c r="P4" s="22">
        <f>MONTH(Table4[[#This Row],[Sales Date]])</f>
        <v>1</v>
      </c>
      <c r="Q4" s="22" t="str">
        <f>IF(Table4[[#This Row],[Month]]=1,"Jan",IF(Table4[[#This Row],[Month]]=2,"Feb",IF(Table4[[#This Row],[Month]]=3,"Mar","Apr")))</f>
        <v>Jan</v>
      </c>
    </row>
    <row r="5" spans="1:17" x14ac:dyDescent="0.25">
      <c r="A5" s="3" t="s">
        <v>33</v>
      </c>
      <c r="B5" s="4">
        <v>44927</v>
      </c>
      <c r="C5" s="3" t="s">
        <v>213</v>
      </c>
      <c r="D5" s="3" t="s">
        <v>29</v>
      </c>
      <c r="E5" s="3" t="s">
        <v>35</v>
      </c>
      <c r="F5" s="3" t="s">
        <v>36</v>
      </c>
      <c r="G5" s="3" t="s">
        <v>63</v>
      </c>
      <c r="H5" s="3" t="s">
        <v>2354</v>
      </c>
      <c r="I5" s="3">
        <v>2</v>
      </c>
      <c r="J5" s="3" t="s">
        <v>20</v>
      </c>
      <c r="K5" s="3">
        <v>22000</v>
      </c>
      <c r="L5" s="3">
        <v>20000</v>
      </c>
      <c r="M5" s="3">
        <f>Table4[[#This Row],[Qty]]*Table4[[#This Row],[Price]]</f>
        <v>44000</v>
      </c>
      <c r="N5" s="3">
        <f>Table4[[#This Row],[Qty]]*Table4[[#This Row],[Cost]]</f>
        <v>40000</v>
      </c>
      <c r="O5" s="3">
        <f>Table4[[#This Row],[Total Sales]]-Table4[[#This Row],[COGS]]</f>
        <v>4000</v>
      </c>
      <c r="P5" s="22">
        <f>MONTH(Table4[[#This Row],[Sales Date]])</f>
        <v>1</v>
      </c>
      <c r="Q5" s="22" t="str">
        <f>IF(Table4[[#This Row],[Month]]=1,"Jan",IF(Table4[[#This Row],[Month]]=2,"Feb",IF(Table4[[#This Row],[Month]]=3,"Mar","Apr")))</f>
        <v>Jan</v>
      </c>
    </row>
    <row r="6" spans="1:17" x14ac:dyDescent="0.25">
      <c r="A6" s="3" t="s">
        <v>39</v>
      </c>
      <c r="B6" s="4">
        <v>44927</v>
      </c>
      <c r="C6" s="3" t="s">
        <v>275</v>
      </c>
      <c r="D6" s="3" t="s">
        <v>29</v>
      </c>
      <c r="E6" s="3" t="s">
        <v>17</v>
      </c>
      <c r="F6" s="3" t="s">
        <v>18</v>
      </c>
      <c r="G6" s="3" t="s">
        <v>41</v>
      </c>
      <c r="H6" s="3" t="s">
        <v>2354</v>
      </c>
      <c r="I6" s="3">
        <v>1</v>
      </c>
      <c r="J6" s="3" t="s">
        <v>20</v>
      </c>
      <c r="K6" s="3">
        <v>22000</v>
      </c>
      <c r="L6" s="3">
        <v>20000</v>
      </c>
      <c r="M6" s="3">
        <f>Table4[[#This Row],[Qty]]*Table4[[#This Row],[Price]]</f>
        <v>22000</v>
      </c>
      <c r="N6" s="3">
        <f>Table4[[#This Row],[Qty]]*Table4[[#This Row],[Cost]]</f>
        <v>20000</v>
      </c>
      <c r="O6" s="3">
        <f>Table4[[#This Row],[Total Sales]]-Table4[[#This Row],[COGS]]</f>
        <v>2000</v>
      </c>
      <c r="P6" s="22">
        <f>MONTH(Table4[[#This Row],[Sales Date]])</f>
        <v>1</v>
      </c>
      <c r="Q6" s="22" t="str">
        <f>IF(Table4[[#This Row],[Month]]=1,"Jan",IF(Table4[[#This Row],[Month]]=2,"Feb",IF(Table4[[#This Row],[Month]]=3,"Mar","Apr")))</f>
        <v>Jan</v>
      </c>
    </row>
    <row r="7" spans="1:17" x14ac:dyDescent="0.25">
      <c r="A7" s="3" t="s">
        <v>42</v>
      </c>
      <c r="B7" s="4">
        <v>44927</v>
      </c>
      <c r="C7" s="3" t="s">
        <v>336</v>
      </c>
      <c r="D7" s="3" t="s">
        <v>29</v>
      </c>
      <c r="E7" s="3" t="s">
        <v>17</v>
      </c>
      <c r="F7" s="3" t="s">
        <v>18</v>
      </c>
      <c r="G7" s="3" t="s">
        <v>63</v>
      </c>
      <c r="H7" s="3" t="s">
        <v>2354</v>
      </c>
      <c r="I7" s="3">
        <v>2</v>
      </c>
      <c r="J7" s="3" t="s">
        <v>20</v>
      </c>
      <c r="K7" s="3">
        <v>6700</v>
      </c>
      <c r="L7" s="3">
        <v>5001</v>
      </c>
      <c r="M7" s="3">
        <f>Table4[[#This Row],[Qty]]*Table4[[#This Row],[Price]]</f>
        <v>13400</v>
      </c>
      <c r="N7" s="3">
        <f>Table4[[#This Row],[Qty]]*Table4[[#This Row],[Cost]]</f>
        <v>10002</v>
      </c>
      <c r="O7" s="3">
        <f>Table4[[#This Row],[Total Sales]]-Table4[[#This Row],[COGS]]</f>
        <v>3398</v>
      </c>
      <c r="P7" s="22">
        <f>MONTH(Table4[[#This Row],[Sales Date]])</f>
        <v>1</v>
      </c>
      <c r="Q7" s="22" t="str">
        <f>IF(Table4[[#This Row],[Month]]=1,"Jan",IF(Table4[[#This Row],[Month]]=2,"Feb",IF(Table4[[#This Row],[Month]]=3,"Mar","Apr")))</f>
        <v>Jan</v>
      </c>
    </row>
    <row r="8" spans="1:17" x14ac:dyDescent="0.25">
      <c r="A8" s="3" t="s">
        <v>46</v>
      </c>
      <c r="B8" s="4">
        <v>44927</v>
      </c>
      <c r="C8" s="3" t="s">
        <v>966</v>
      </c>
      <c r="D8" s="3" t="s">
        <v>29</v>
      </c>
      <c r="E8" s="3" t="s">
        <v>17</v>
      </c>
      <c r="F8" s="3" t="s">
        <v>18</v>
      </c>
      <c r="G8" s="3" t="s">
        <v>32</v>
      </c>
      <c r="H8" s="3" t="s">
        <v>38</v>
      </c>
      <c r="I8" s="3">
        <v>100</v>
      </c>
      <c r="J8" s="3" t="s">
        <v>20</v>
      </c>
      <c r="K8" s="3">
        <v>6700</v>
      </c>
      <c r="L8" s="3">
        <v>5000</v>
      </c>
      <c r="M8" s="3">
        <f>Table4[[#This Row],[Qty]]*Table4[[#This Row],[Price]]</f>
        <v>670000</v>
      </c>
      <c r="N8" s="3">
        <f>Table4[[#This Row],[Qty]]*Table4[[#This Row],[Cost]]</f>
        <v>500000</v>
      </c>
      <c r="O8" s="3">
        <f>Table4[[#This Row],[Total Sales]]-Table4[[#This Row],[COGS]]</f>
        <v>170000</v>
      </c>
      <c r="P8" s="22">
        <f>MONTH(Table4[[#This Row],[Sales Date]])</f>
        <v>1</v>
      </c>
      <c r="Q8" s="22" t="str">
        <f>IF(Table4[[#This Row],[Month]]=1,"Jan",IF(Table4[[#This Row],[Month]]=2,"Feb",IF(Table4[[#This Row],[Month]]=3,"Mar","Apr")))</f>
        <v>Jan</v>
      </c>
    </row>
    <row r="9" spans="1:17" x14ac:dyDescent="0.25">
      <c r="A9" s="3" t="s">
        <v>48</v>
      </c>
      <c r="B9" s="4">
        <v>44927</v>
      </c>
      <c r="C9" s="3" t="s">
        <v>1028</v>
      </c>
      <c r="D9" s="3" t="s">
        <v>29</v>
      </c>
      <c r="E9" s="3" t="s">
        <v>23</v>
      </c>
      <c r="F9" s="3" t="s">
        <v>24</v>
      </c>
      <c r="G9" s="3" t="s">
        <v>25</v>
      </c>
      <c r="H9" s="3" t="s">
        <v>2354</v>
      </c>
      <c r="I9" s="3">
        <v>2</v>
      </c>
      <c r="J9" s="3" t="s">
        <v>20</v>
      </c>
      <c r="K9" s="3">
        <v>19800</v>
      </c>
      <c r="L9" s="3">
        <v>18000</v>
      </c>
      <c r="M9" s="3">
        <f>Table4[[#This Row],[Qty]]*Table4[[#This Row],[Price]]</f>
        <v>39600</v>
      </c>
      <c r="N9" s="3">
        <f>Table4[[#This Row],[Qty]]*Table4[[#This Row],[Cost]]</f>
        <v>36000</v>
      </c>
      <c r="O9" s="3">
        <f>Table4[[#This Row],[Total Sales]]-Table4[[#This Row],[COGS]]</f>
        <v>3600</v>
      </c>
      <c r="P9" s="22">
        <f>MONTH(Table4[[#This Row],[Sales Date]])</f>
        <v>1</v>
      </c>
      <c r="Q9" s="22" t="str">
        <f>IF(Table4[[#This Row],[Month]]=1,"Jan",IF(Table4[[#This Row],[Month]]=2,"Feb",IF(Table4[[#This Row],[Month]]=3,"Mar","Apr")))</f>
        <v>Jan</v>
      </c>
    </row>
    <row r="10" spans="1:17" x14ac:dyDescent="0.25">
      <c r="A10" s="3" t="s">
        <v>50</v>
      </c>
      <c r="B10" s="4">
        <v>44927</v>
      </c>
      <c r="C10" s="3" t="s">
        <v>1090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38</v>
      </c>
      <c r="I10" s="3">
        <v>3</v>
      </c>
      <c r="J10" s="3" t="s">
        <v>20</v>
      </c>
      <c r="K10" s="3">
        <v>13200.000000000002</v>
      </c>
      <c r="L10" s="3">
        <v>12000</v>
      </c>
      <c r="M10" s="3">
        <f>Table4[[#This Row],[Qty]]*Table4[[#This Row],[Price]]</f>
        <v>39600.000000000007</v>
      </c>
      <c r="N10" s="3">
        <f>Table4[[#This Row],[Qty]]*Table4[[#This Row],[Cost]]</f>
        <v>36000</v>
      </c>
      <c r="O10" s="3">
        <f>Table4[[#This Row],[Total Sales]]-Table4[[#This Row],[COGS]]</f>
        <v>3600.0000000000073</v>
      </c>
      <c r="P10" s="22">
        <f>MONTH(Table4[[#This Row],[Sales Date]])</f>
        <v>1</v>
      </c>
      <c r="Q10" s="22" t="str">
        <f>IF(Table4[[#This Row],[Month]]=1,"Jan",IF(Table4[[#This Row],[Month]]=2,"Feb",IF(Table4[[#This Row],[Month]]=3,"Mar","Apr")))</f>
        <v>Jan</v>
      </c>
    </row>
    <row r="11" spans="1:17" x14ac:dyDescent="0.25">
      <c r="A11" s="3" t="s">
        <v>52</v>
      </c>
      <c r="B11" s="4">
        <v>44927</v>
      </c>
      <c r="C11" s="3" t="s">
        <v>1151</v>
      </c>
      <c r="D11" s="3" t="s">
        <v>29</v>
      </c>
      <c r="E11" s="3" t="s">
        <v>23</v>
      </c>
      <c r="F11" s="3" t="s">
        <v>24</v>
      </c>
      <c r="G11" s="3" t="s">
        <v>19</v>
      </c>
      <c r="H11" s="3" t="s">
        <v>2354</v>
      </c>
      <c r="I11" s="3">
        <v>11</v>
      </c>
      <c r="J11" s="3" t="s">
        <v>20</v>
      </c>
      <c r="K11" s="3">
        <v>6700</v>
      </c>
      <c r="L11" s="3">
        <v>5000</v>
      </c>
      <c r="M11" s="3">
        <f>Table4[[#This Row],[Qty]]*Table4[[#This Row],[Price]]</f>
        <v>73700</v>
      </c>
      <c r="N11" s="3">
        <f>Table4[[#This Row],[Qty]]*Table4[[#This Row],[Cost]]</f>
        <v>55000</v>
      </c>
      <c r="O11" s="3">
        <f>Table4[[#This Row],[Total Sales]]-Table4[[#This Row],[COGS]]</f>
        <v>18700</v>
      </c>
      <c r="P11" s="22">
        <f>MONTH(Table4[[#This Row],[Sales Date]])</f>
        <v>1</v>
      </c>
      <c r="Q11" s="22" t="str">
        <f>IF(Table4[[#This Row],[Month]]=1,"Jan",IF(Table4[[#This Row],[Month]]=2,"Feb",IF(Table4[[#This Row],[Month]]=3,"Mar","Apr")))</f>
        <v>Jan</v>
      </c>
    </row>
    <row r="12" spans="1:17" x14ac:dyDescent="0.25">
      <c r="A12" s="3" t="s">
        <v>56</v>
      </c>
      <c r="B12" s="4">
        <v>44927</v>
      </c>
      <c r="C12" s="3" t="s">
        <v>1212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38</v>
      </c>
      <c r="I12" s="3">
        <v>2</v>
      </c>
      <c r="J12" s="3" t="s">
        <v>20</v>
      </c>
      <c r="K12" s="3">
        <v>9950</v>
      </c>
      <c r="L12" s="3">
        <v>9000</v>
      </c>
      <c r="M12" s="3">
        <f>Table4[[#This Row],[Qty]]*Table4[[#This Row],[Price]]</f>
        <v>19900</v>
      </c>
      <c r="N12" s="3">
        <f>Table4[[#This Row],[Qty]]*Table4[[#This Row],[Cost]]</f>
        <v>18000</v>
      </c>
      <c r="O12" s="3">
        <f>Table4[[#This Row],[Total Sales]]-Table4[[#This Row],[COGS]]</f>
        <v>1900</v>
      </c>
      <c r="P12" s="22">
        <f>MONTH(Table4[[#This Row],[Sales Date]])</f>
        <v>1</v>
      </c>
      <c r="Q12" s="22" t="str">
        <f>IF(Table4[[#This Row],[Month]]=1,"Jan",IF(Table4[[#This Row],[Month]]=2,"Feb",IF(Table4[[#This Row],[Month]]=3,"Mar","Apr")))</f>
        <v>Jan</v>
      </c>
    </row>
    <row r="13" spans="1:17" x14ac:dyDescent="0.25">
      <c r="A13" s="3" t="s">
        <v>58</v>
      </c>
      <c r="B13" s="4">
        <v>44927</v>
      </c>
      <c r="C13" s="3" t="s">
        <v>1240</v>
      </c>
      <c r="D13" s="3" t="s">
        <v>29</v>
      </c>
      <c r="E13" s="3" t="s">
        <v>23</v>
      </c>
      <c r="F13" s="3" t="s">
        <v>24</v>
      </c>
      <c r="G13" s="3" t="s">
        <v>25</v>
      </c>
      <c r="H13" s="3" t="s">
        <v>45</v>
      </c>
      <c r="I13" s="3">
        <v>1</v>
      </c>
      <c r="J13" s="3" t="s">
        <v>20</v>
      </c>
      <c r="K13" s="3">
        <v>1600</v>
      </c>
      <c r="L13" s="3">
        <v>1590</v>
      </c>
      <c r="M13" s="3">
        <f>Table4[[#This Row],[Qty]]*Table4[[#This Row],[Price]]</f>
        <v>1600</v>
      </c>
      <c r="N13" s="3">
        <f>Table4[[#This Row],[Qty]]*Table4[[#This Row],[Cost]]</f>
        <v>1590</v>
      </c>
      <c r="O13" s="3">
        <f>Table4[[#This Row],[Total Sales]]-Table4[[#This Row],[COGS]]</f>
        <v>10</v>
      </c>
      <c r="P13" s="22">
        <f>MONTH(Table4[[#This Row],[Sales Date]])</f>
        <v>1</v>
      </c>
      <c r="Q13" s="22" t="str">
        <f>IF(Table4[[#This Row],[Month]]=1,"Jan",IF(Table4[[#This Row],[Month]]=2,"Feb",IF(Table4[[#This Row],[Month]]=3,"Mar","Apr")))</f>
        <v>Jan</v>
      </c>
    </row>
    <row r="14" spans="1:17" x14ac:dyDescent="0.25">
      <c r="A14" s="3" t="s">
        <v>61</v>
      </c>
      <c r="B14" s="4">
        <v>44927</v>
      </c>
      <c r="C14" s="3" t="s">
        <v>1301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2354</v>
      </c>
      <c r="I14" s="3">
        <v>2</v>
      </c>
      <c r="J14" s="3" t="s">
        <v>20</v>
      </c>
      <c r="K14" s="3">
        <v>7700</v>
      </c>
      <c r="L14" s="3">
        <v>7000</v>
      </c>
      <c r="M14" s="3">
        <f>Table4[[#This Row],[Qty]]*Table4[[#This Row],[Price]]</f>
        <v>15400</v>
      </c>
      <c r="N14" s="3">
        <f>Table4[[#This Row],[Qty]]*Table4[[#This Row],[Cost]]</f>
        <v>14000</v>
      </c>
      <c r="O14" s="3">
        <f>Table4[[#This Row],[Total Sales]]-Table4[[#This Row],[COGS]]</f>
        <v>1400</v>
      </c>
      <c r="P14" s="22">
        <f>MONTH(Table4[[#This Row],[Sales Date]])</f>
        <v>1</v>
      </c>
      <c r="Q14" s="22" t="str">
        <f>IF(Table4[[#This Row],[Month]]=1,"Jan",IF(Table4[[#This Row],[Month]]=2,"Feb",IF(Table4[[#This Row],[Month]]=3,"Mar","Apr")))</f>
        <v>Jan</v>
      </c>
    </row>
    <row r="15" spans="1:17" x14ac:dyDescent="0.25">
      <c r="A15" s="3" t="s">
        <v>64</v>
      </c>
      <c r="B15" s="4">
        <v>44927</v>
      </c>
      <c r="C15" s="3" t="s">
        <v>1362</v>
      </c>
      <c r="D15" s="3" t="s">
        <v>29</v>
      </c>
      <c r="E15" s="3" t="s">
        <v>17</v>
      </c>
      <c r="F15" s="3" t="s">
        <v>18</v>
      </c>
      <c r="G15" s="3" t="s">
        <v>25</v>
      </c>
      <c r="H15" s="3" t="s">
        <v>2354</v>
      </c>
      <c r="I15" s="3">
        <v>2</v>
      </c>
      <c r="J15" s="3" t="s">
        <v>20</v>
      </c>
      <c r="K15" s="3">
        <v>600</v>
      </c>
      <c r="L15" s="3">
        <v>450</v>
      </c>
      <c r="M15" s="3">
        <f>Table4[[#This Row],[Qty]]*Table4[[#This Row],[Price]]</f>
        <v>1200</v>
      </c>
      <c r="N15" s="3">
        <f>Table4[[#This Row],[Qty]]*Table4[[#This Row],[Cost]]</f>
        <v>900</v>
      </c>
      <c r="O15" s="3">
        <f>Table4[[#This Row],[Total Sales]]-Table4[[#This Row],[COGS]]</f>
        <v>300</v>
      </c>
      <c r="P15" s="22">
        <f>MONTH(Table4[[#This Row],[Sales Date]])</f>
        <v>1</v>
      </c>
      <c r="Q15" s="22" t="str">
        <f>IF(Table4[[#This Row],[Month]]=1,"Jan",IF(Table4[[#This Row],[Month]]=2,"Feb",IF(Table4[[#This Row],[Month]]=3,"Mar","Apr")))</f>
        <v>Jan</v>
      </c>
    </row>
    <row r="16" spans="1:17" x14ac:dyDescent="0.25">
      <c r="A16" s="3" t="s">
        <v>67</v>
      </c>
      <c r="B16" s="4">
        <v>44927</v>
      </c>
      <c r="C16" s="3" t="s">
        <v>1424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2354</v>
      </c>
      <c r="I16" s="3">
        <v>1</v>
      </c>
      <c r="J16" s="3" t="s">
        <v>20</v>
      </c>
      <c r="K16" s="3">
        <v>50</v>
      </c>
      <c r="L16" s="3">
        <v>45</v>
      </c>
      <c r="M16" s="3">
        <f>Table4[[#This Row],[Qty]]*Table4[[#This Row],[Price]]</f>
        <v>50</v>
      </c>
      <c r="N16" s="3">
        <f>Table4[[#This Row],[Qty]]*Table4[[#This Row],[Cost]]</f>
        <v>45</v>
      </c>
      <c r="O16" s="3">
        <f>Table4[[#This Row],[Total Sales]]-Table4[[#This Row],[COGS]]</f>
        <v>5</v>
      </c>
      <c r="P16" s="22">
        <f>MONTH(Table4[[#This Row],[Sales Date]])</f>
        <v>1</v>
      </c>
      <c r="Q16" s="22" t="str">
        <f>IF(Table4[[#This Row],[Month]]=1,"Jan",IF(Table4[[#This Row],[Month]]=2,"Feb",IF(Table4[[#This Row],[Month]]=3,"Mar","Apr")))</f>
        <v>Jan</v>
      </c>
    </row>
    <row r="17" spans="1:17" x14ac:dyDescent="0.25">
      <c r="A17" s="3" t="s">
        <v>70</v>
      </c>
      <c r="B17" s="4">
        <v>44927</v>
      </c>
      <c r="C17" s="3" t="s">
        <v>1484</v>
      </c>
      <c r="D17" s="3" t="s">
        <v>29</v>
      </c>
      <c r="E17" s="3" t="s">
        <v>35</v>
      </c>
      <c r="F17" s="3" t="s">
        <v>36</v>
      </c>
      <c r="G17" s="3" t="s">
        <v>19</v>
      </c>
      <c r="H17" s="3" t="s">
        <v>38</v>
      </c>
      <c r="I17" s="3">
        <v>1</v>
      </c>
      <c r="J17" s="3" t="s">
        <v>20</v>
      </c>
      <c r="K17" s="3">
        <v>11000</v>
      </c>
      <c r="L17" s="3">
        <v>10000</v>
      </c>
      <c r="M17" s="3">
        <f>Table4[[#This Row],[Qty]]*Table4[[#This Row],[Price]]</f>
        <v>11000</v>
      </c>
      <c r="N17" s="3">
        <f>Table4[[#This Row],[Qty]]*Table4[[#This Row],[Cost]]</f>
        <v>10000</v>
      </c>
      <c r="O17" s="3">
        <f>Table4[[#This Row],[Total Sales]]-Table4[[#This Row],[COGS]]</f>
        <v>1000</v>
      </c>
      <c r="P17" s="22">
        <f>MONTH(Table4[[#This Row],[Sales Date]])</f>
        <v>1</v>
      </c>
      <c r="Q17" s="22" t="str">
        <f>IF(Table4[[#This Row],[Month]]=1,"Jan",IF(Table4[[#This Row],[Month]]=2,"Feb",IF(Table4[[#This Row],[Month]]=3,"Mar","Apr")))</f>
        <v>Jan</v>
      </c>
    </row>
    <row r="18" spans="1:17" x14ac:dyDescent="0.25">
      <c r="A18" s="3" t="s">
        <v>73</v>
      </c>
      <c r="B18" s="4">
        <v>44928</v>
      </c>
      <c r="C18" s="3" t="s">
        <v>1536</v>
      </c>
      <c r="D18" s="3" t="s">
        <v>29</v>
      </c>
      <c r="E18" s="3" t="s">
        <v>17</v>
      </c>
      <c r="F18" s="3" t="s">
        <v>18</v>
      </c>
      <c r="G18" s="3" t="s">
        <v>25</v>
      </c>
      <c r="H18" s="3" t="s">
        <v>2354</v>
      </c>
      <c r="I18" s="3">
        <v>1</v>
      </c>
      <c r="J18" s="3" t="s">
        <v>20</v>
      </c>
      <c r="K18" s="3">
        <v>100</v>
      </c>
      <c r="L18" s="3">
        <v>90</v>
      </c>
      <c r="M18" s="3">
        <f>Table4[[#This Row],[Qty]]*Table4[[#This Row],[Price]]</f>
        <v>100</v>
      </c>
      <c r="N18" s="3">
        <f>Table4[[#This Row],[Qty]]*Table4[[#This Row],[Cost]]</f>
        <v>90</v>
      </c>
      <c r="O18" s="3">
        <f>Table4[[#This Row],[Total Sales]]-Table4[[#This Row],[COGS]]</f>
        <v>10</v>
      </c>
      <c r="P18" s="22">
        <f>MONTH(Table4[[#This Row],[Sales Date]])</f>
        <v>1</v>
      </c>
      <c r="Q18" s="22" t="str">
        <f>IF(Table4[[#This Row],[Month]]=1,"Jan",IF(Table4[[#This Row],[Month]]=2,"Feb",IF(Table4[[#This Row],[Month]]=3,"Mar","Apr")))</f>
        <v>Jan</v>
      </c>
    </row>
    <row r="19" spans="1:17" x14ac:dyDescent="0.25">
      <c r="A19" s="3" t="s">
        <v>76</v>
      </c>
      <c r="B19" s="4">
        <v>44928</v>
      </c>
      <c r="C19" s="3" t="s">
        <v>93</v>
      </c>
      <c r="D19" s="3" t="s">
        <v>29</v>
      </c>
      <c r="E19" s="3" t="s">
        <v>35</v>
      </c>
      <c r="F19" s="3" t="s">
        <v>36</v>
      </c>
      <c r="G19" s="3" t="s">
        <v>19</v>
      </c>
      <c r="H19" s="3" t="s">
        <v>2354</v>
      </c>
      <c r="I19" s="3">
        <v>4</v>
      </c>
      <c r="J19" s="3" t="s">
        <v>20</v>
      </c>
      <c r="K19" s="3">
        <v>11000</v>
      </c>
      <c r="L19" s="3">
        <v>10000</v>
      </c>
      <c r="M19" s="3">
        <f>Table4[[#This Row],[Qty]]*Table4[[#This Row],[Price]]</f>
        <v>44000</v>
      </c>
      <c r="N19" s="3">
        <f>Table4[[#This Row],[Qty]]*Table4[[#This Row],[Cost]]</f>
        <v>40000</v>
      </c>
      <c r="O19" s="3">
        <f>Table4[[#This Row],[Total Sales]]-Table4[[#This Row],[COGS]]</f>
        <v>4000</v>
      </c>
      <c r="P19" s="22">
        <f>MONTH(Table4[[#This Row],[Sales Date]])</f>
        <v>1</v>
      </c>
      <c r="Q19" s="22" t="str">
        <f>IF(Table4[[#This Row],[Month]]=1,"Jan",IF(Table4[[#This Row],[Month]]=2,"Feb",IF(Table4[[#This Row],[Month]]=3,"Mar","Apr")))</f>
        <v>Jan</v>
      </c>
    </row>
    <row r="20" spans="1:17" x14ac:dyDescent="0.25">
      <c r="A20" s="3" t="s">
        <v>79</v>
      </c>
      <c r="B20" s="4">
        <v>44928</v>
      </c>
      <c r="C20" s="3" t="s">
        <v>153</v>
      </c>
      <c r="D20" s="3" t="s">
        <v>29</v>
      </c>
      <c r="E20" s="3" t="s">
        <v>17</v>
      </c>
      <c r="F20" s="3" t="s">
        <v>18</v>
      </c>
      <c r="G20" s="3" t="s">
        <v>37</v>
      </c>
      <c r="H20" s="3" t="s">
        <v>38</v>
      </c>
      <c r="I20" s="3">
        <v>2</v>
      </c>
      <c r="J20" s="3" t="s">
        <v>20</v>
      </c>
      <c r="K20" s="3">
        <v>7700</v>
      </c>
      <c r="L20" s="3">
        <v>7000</v>
      </c>
      <c r="M20" s="3">
        <f>Table4[[#This Row],[Qty]]*Table4[[#This Row],[Price]]</f>
        <v>15400</v>
      </c>
      <c r="N20" s="3">
        <f>Table4[[#This Row],[Qty]]*Table4[[#This Row],[Cost]]</f>
        <v>14000</v>
      </c>
      <c r="O20" s="3">
        <f>Table4[[#This Row],[Total Sales]]-Table4[[#This Row],[COGS]]</f>
        <v>1400</v>
      </c>
      <c r="P20" s="22">
        <f>MONTH(Table4[[#This Row],[Sales Date]])</f>
        <v>1</v>
      </c>
      <c r="Q20" s="22" t="str">
        <f>IF(Table4[[#This Row],[Month]]=1,"Jan",IF(Table4[[#This Row],[Month]]=2,"Feb",IF(Table4[[#This Row],[Month]]=3,"Mar","Apr")))</f>
        <v>Jan</v>
      </c>
    </row>
    <row r="21" spans="1:17" x14ac:dyDescent="0.25">
      <c r="A21" s="3" t="s">
        <v>82</v>
      </c>
      <c r="B21" s="4">
        <v>44928</v>
      </c>
      <c r="C21" s="3" t="s">
        <v>215</v>
      </c>
      <c r="D21" s="3" t="s">
        <v>16</v>
      </c>
      <c r="E21" s="3" t="s">
        <v>17</v>
      </c>
      <c r="F21" s="3" t="s">
        <v>18</v>
      </c>
      <c r="G21" s="3" t="s">
        <v>66</v>
      </c>
      <c r="H21" s="3" t="s">
        <v>2354</v>
      </c>
      <c r="I21" s="3">
        <v>2</v>
      </c>
      <c r="J21" s="3" t="s">
        <v>20</v>
      </c>
      <c r="K21" s="3">
        <v>7700</v>
      </c>
      <c r="L21" s="3">
        <v>7000</v>
      </c>
      <c r="M21" s="3">
        <f>Table4[[#This Row],[Qty]]*Table4[[#This Row],[Price]]</f>
        <v>15400</v>
      </c>
      <c r="N21" s="3">
        <f>Table4[[#This Row],[Qty]]*Table4[[#This Row],[Cost]]</f>
        <v>14000</v>
      </c>
      <c r="O21" s="3">
        <f>Table4[[#This Row],[Total Sales]]-Table4[[#This Row],[COGS]]</f>
        <v>1400</v>
      </c>
      <c r="P21" s="22">
        <f>MONTH(Table4[[#This Row],[Sales Date]])</f>
        <v>1</v>
      </c>
      <c r="Q21" s="22" t="str">
        <f>IF(Table4[[#This Row],[Month]]=1,"Jan",IF(Table4[[#This Row],[Month]]=2,"Feb",IF(Table4[[#This Row],[Month]]=3,"Mar","Apr")))</f>
        <v>Jan</v>
      </c>
    </row>
    <row r="22" spans="1:17" x14ac:dyDescent="0.25">
      <c r="A22" s="3" t="s">
        <v>84</v>
      </c>
      <c r="B22" s="4">
        <v>44928</v>
      </c>
      <c r="C22" s="3" t="s">
        <v>277</v>
      </c>
      <c r="D22" s="3" t="s">
        <v>29</v>
      </c>
      <c r="E22" s="3" t="s">
        <v>17</v>
      </c>
      <c r="F22" s="3" t="s">
        <v>18</v>
      </c>
      <c r="G22" s="3" t="s">
        <v>44</v>
      </c>
      <c r="H22" s="3" t="s">
        <v>45</v>
      </c>
      <c r="I22" s="3">
        <v>1</v>
      </c>
      <c r="J22" s="3" t="s">
        <v>26</v>
      </c>
      <c r="K22" s="3">
        <v>11000</v>
      </c>
      <c r="L22" s="3">
        <v>10000</v>
      </c>
      <c r="M22" s="3">
        <f>Table4[[#This Row],[Qty]]*Table4[[#This Row],[Price]]</f>
        <v>11000</v>
      </c>
      <c r="N22" s="3">
        <f>Table4[[#This Row],[Qty]]*Table4[[#This Row],[Cost]]</f>
        <v>10000</v>
      </c>
      <c r="O22" s="3">
        <f>Table4[[#This Row],[Total Sales]]-Table4[[#This Row],[COGS]]</f>
        <v>1000</v>
      </c>
      <c r="P22" s="22">
        <f>MONTH(Table4[[#This Row],[Sales Date]])</f>
        <v>1</v>
      </c>
      <c r="Q22" s="22" t="str">
        <f>IF(Table4[[#This Row],[Month]]=1,"Jan",IF(Table4[[#This Row],[Month]]=2,"Feb",IF(Table4[[#This Row],[Month]]=3,"Mar","Apr")))</f>
        <v>Jan</v>
      </c>
    </row>
    <row r="23" spans="1:17" x14ac:dyDescent="0.25">
      <c r="A23" s="3" t="s">
        <v>86</v>
      </c>
      <c r="B23" s="4">
        <v>44928</v>
      </c>
      <c r="C23" s="3" t="s">
        <v>338</v>
      </c>
      <c r="D23" s="3" t="s">
        <v>29</v>
      </c>
      <c r="E23" s="3" t="s">
        <v>35</v>
      </c>
      <c r="F23" s="3" t="s">
        <v>36</v>
      </c>
      <c r="G23" s="3" t="s">
        <v>63</v>
      </c>
      <c r="H23" s="3" t="s">
        <v>2354</v>
      </c>
      <c r="I23" s="3">
        <v>1</v>
      </c>
      <c r="J23" s="3" t="s">
        <v>20</v>
      </c>
      <c r="K23" s="3">
        <v>6700</v>
      </c>
      <c r="L23" s="3">
        <v>5002</v>
      </c>
      <c r="M23" s="3">
        <f>Table4[[#This Row],[Qty]]*Table4[[#This Row],[Price]]</f>
        <v>6700</v>
      </c>
      <c r="N23" s="3">
        <f>Table4[[#This Row],[Qty]]*Table4[[#This Row],[Cost]]</f>
        <v>5002</v>
      </c>
      <c r="O23" s="3">
        <f>Table4[[#This Row],[Total Sales]]-Table4[[#This Row],[COGS]]</f>
        <v>1698</v>
      </c>
      <c r="P23" s="22">
        <f>MONTH(Table4[[#This Row],[Sales Date]])</f>
        <v>1</v>
      </c>
      <c r="Q23" s="22" t="str">
        <f>IF(Table4[[#This Row],[Month]]=1,"Jan",IF(Table4[[#This Row],[Month]]=2,"Feb",IF(Table4[[#This Row],[Month]]=3,"Mar","Apr")))</f>
        <v>Jan</v>
      </c>
    </row>
    <row r="24" spans="1:17" x14ac:dyDescent="0.25">
      <c r="A24" s="3" t="s">
        <v>88</v>
      </c>
      <c r="B24" s="4">
        <v>44928</v>
      </c>
      <c r="C24" s="3" t="s">
        <v>968</v>
      </c>
      <c r="D24" s="3" t="s">
        <v>29</v>
      </c>
      <c r="E24" s="3" t="s">
        <v>23</v>
      </c>
      <c r="F24" s="3" t="s">
        <v>24</v>
      </c>
      <c r="G24" s="3" t="s">
        <v>19</v>
      </c>
      <c r="H24" s="3" t="s">
        <v>2354</v>
      </c>
      <c r="I24" s="3">
        <v>100</v>
      </c>
      <c r="J24" s="3" t="s">
        <v>20</v>
      </c>
      <c r="K24" s="3">
        <v>6700</v>
      </c>
      <c r="L24" s="3">
        <v>5000</v>
      </c>
      <c r="M24" s="3">
        <f>Table4[[#This Row],[Qty]]*Table4[[#This Row],[Price]]</f>
        <v>670000</v>
      </c>
      <c r="N24" s="3">
        <f>Table4[[#This Row],[Qty]]*Table4[[#This Row],[Cost]]</f>
        <v>500000</v>
      </c>
      <c r="O24" s="3">
        <f>Table4[[#This Row],[Total Sales]]-Table4[[#This Row],[COGS]]</f>
        <v>170000</v>
      </c>
      <c r="P24" s="22">
        <f>MONTH(Table4[[#This Row],[Sales Date]])</f>
        <v>1</v>
      </c>
      <c r="Q24" s="22" t="str">
        <f>IF(Table4[[#This Row],[Month]]=1,"Jan",IF(Table4[[#This Row],[Month]]=2,"Feb",IF(Table4[[#This Row],[Month]]=3,"Mar","Apr")))</f>
        <v>Jan</v>
      </c>
    </row>
    <row r="25" spans="1:17" x14ac:dyDescent="0.25">
      <c r="A25" s="3" t="s">
        <v>90</v>
      </c>
      <c r="B25" s="4">
        <v>44928</v>
      </c>
      <c r="C25" s="3" t="s">
        <v>1030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38</v>
      </c>
      <c r="I25" s="3">
        <v>2</v>
      </c>
      <c r="J25" s="3" t="s">
        <v>20</v>
      </c>
      <c r="K25" s="3">
        <v>9950</v>
      </c>
      <c r="L25" s="3">
        <v>9000</v>
      </c>
      <c r="M25" s="3">
        <f>Table4[[#This Row],[Qty]]*Table4[[#This Row],[Price]]</f>
        <v>19900</v>
      </c>
      <c r="N25" s="3">
        <f>Table4[[#This Row],[Qty]]*Table4[[#This Row],[Cost]]</f>
        <v>18000</v>
      </c>
      <c r="O25" s="3">
        <f>Table4[[#This Row],[Total Sales]]-Table4[[#This Row],[COGS]]</f>
        <v>1900</v>
      </c>
      <c r="P25" s="22">
        <f>MONTH(Table4[[#This Row],[Sales Date]])</f>
        <v>1</v>
      </c>
      <c r="Q25" s="22" t="str">
        <f>IF(Table4[[#This Row],[Month]]=1,"Jan",IF(Table4[[#This Row],[Month]]=2,"Feb",IF(Table4[[#This Row],[Month]]=3,"Mar","Apr")))</f>
        <v>Jan</v>
      </c>
    </row>
    <row r="26" spans="1:17" x14ac:dyDescent="0.25">
      <c r="A26" s="3" t="s">
        <v>92</v>
      </c>
      <c r="B26" s="4">
        <v>44928</v>
      </c>
      <c r="C26" s="3" t="s">
        <v>1092</v>
      </c>
      <c r="D26" s="3" t="s">
        <v>16</v>
      </c>
      <c r="E26" s="3" t="s">
        <v>35</v>
      </c>
      <c r="F26" s="3" t="s">
        <v>36</v>
      </c>
      <c r="G26" s="3" t="s">
        <v>19</v>
      </c>
      <c r="H26" s="3" t="s">
        <v>2354</v>
      </c>
      <c r="I26" s="3">
        <v>2</v>
      </c>
      <c r="J26" s="3" t="s">
        <v>20</v>
      </c>
      <c r="K26" s="3">
        <v>22000</v>
      </c>
      <c r="L26" s="3">
        <v>20000</v>
      </c>
      <c r="M26" s="3">
        <f>Table4[[#This Row],[Qty]]*Table4[[#This Row],[Price]]</f>
        <v>44000</v>
      </c>
      <c r="N26" s="3">
        <f>Table4[[#This Row],[Qty]]*Table4[[#This Row],[Cost]]</f>
        <v>40000</v>
      </c>
      <c r="O26" s="3">
        <f>Table4[[#This Row],[Total Sales]]-Table4[[#This Row],[COGS]]</f>
        <v>4000</v>
      </c>
      <c r="P26" s="22">
        <f>MONTH(Table4[[#This Row],[Sales Date]])</f>
        <v>1</v>
      </c>
      <c r="Q26" s="22" t="str">
        <f>IF(Table4[[#This Row],[Month]]=1,"Jan",IF(Table4[[#This Row],[Month]]=2,"Feb",IF(Table4[[#This Row],[Month]]=3,"Mar","Apr")))</f>
        <v>Jan</v>
      </c>
    </row>
    <row r="27" spans="1:17" x14ac:dyDescent="0.25">
      <c r="A27" s="3" t="s">
        <v>94</v>
      </c>
      <c r="B27" s="4">
        <v>44928</v>
      </c>
      <c r="C27" s="3" t="s">
        <v>1153</v>
      </c>
      <c r="D27" s="3" t="s">
        <v>16</v>
      </c>
      <c r="E27" s="3" t="s">
        <v>30</v>
      </c>
      <c r="F27" s="3" t="s">
        <v>31</v>
      </c>
      <c r="G27" s="3" t="s">
        <v>25</v>
      </c>
      <c r="H27" s="3" t="s">
        <v>2354</v>
      </c>
      <c r="I27" s="3">
        <v>11</v>
      </c>
      <c r="J27" s="3" t="s">
        <v>20</v>
      </c>
      <c r="K27" s="3">
        <v>6700</v>
      </c>
      <c r="L27" s="3">
        <v>5000</v>
      </c>
      <c r="M27" s="3">
        <f>Table4[[#This Row],[Qty]]*Table4[[#This Row],[Price]]</f>
        <v>73700</v>
      </c>
      <c r="N27" s="3">
        <f>Table4[[#This Row],[Qty]]*Table4[[#This Row],[Cost]]</f>
        <v>55000</v>
      </c>
      <c r="O27" s="3">
        <f>Table4[[#This Row],[Total Sales]]-Table4[[#This Row],[COGS]]</f>
        <v>18700</v>
      </c>
      <c r="P27" s="22">
        <f>MONTH(Table4[[#This Row],[Sales Date]])</f>
        <v>1</v>
      </c>
      <c r="Q27" s="22" t="str">
        <f>IF(Table4[[#This Row],[Month]]=1,"Jan",IF(Table4[[#This Row],[Month]]=2,"Feb",IF(Table4[[#This Row],[Month]]=3,"Mar","Apr")))</f>
        <v>Jan</v>
      </c>
    </row>
    <row r="28" spans="1:17" x14ac:dyDescent="0.25">
      <c r="A28" s="3" t="s">
        <v>96</v>
      </c>
      <c r="B28" s="4">
        <v>44928</v>
      </c>
      <c r="C28" s="3" t="s">
        <v>1214</v>
      </c>
      <c r="D28" s="3" t="s">
        <v>29</v>
      </c>
      <c r="E28" s="3" t="s">
        <v>35</v>
      </c>
      <c r="F28" s="3" t="s">
        <v>36</v>
      </c>
      <c r="G28" s="3" t="s">
        <v>19</v>
      </c>
      <c r="H28" s="3" t="s">
        <v>2354</v>
      </c>
      <c r="I28" s="3">
        <v>2</v>
      </c>
      <c r="J28" s="3" t="s">
        <v>20</v>
      </c>
      <c r="K28" s="3">
        <v>7700</v>
      </c>
      <c r="L28" s="3">
        <v>7000</v>
      </c>
      <c r="M28" s="3">
        <f>Table4[[#This Row],[Qty]]*Table4[[#This Row],[Price]]</f>
        <v>15400</v>
      </c>
      <c r="N28" s="3">
        <f>Table4[[#This Row],[Qty]]*Table4[[#This Row],[Cost]]</f>
        <v>14000</v>
      </c>
      <c r="O28" s="3">
        <f>Table4[[#This Row],[Total Sales]]-Table4[[#This Row],[COGS]]</f>
        <v>1400</v>
      </c>
      <c r="P28" s="22">
        <f>MONTH(Table4[[#This Row],[Sales Date]])</f>
        <v>1</v>
      </c>
      <c r="Q28" s="22" t="str">
        <f>IF(Table4[[#This Row],[Month]]=1,"Jan",IF(Table4[[#This Row],[Month]]=2,"Feb",IF(Table4[[#This Row],[Month]]=3,"Mar","Apr")))</f>
        <v>Jan</v>
      </c>
    </row>
    <row r="29" spans="1:17" x14ac:dyDescent="0.25">
      <c r="A29" s="3" t="s">
        <v>98</v>
      </c>
      <c r="B29" s="4">
        <v>44928</v>
      </c>
      <c r="C29" s="3" t="s">
        <v>1242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2354</v>
      </c>
      <c r="I29" s="3">
        <v>1</v>
      </c>
      <c r="J29" s="3" t="s">
        <v>20</v>
      </c>
      <c r="K29" s="3">
        <v>50</v>
      </c>
      <c r="L29" s="3">
        <v>45</v>
      </c>
      <c r="M29" s="3">
        <f>Table4[[#This Row],[Qty]]*Table4[[#This Row],[Price]]</f>
        <v>50</v>
      </c>
      <c r="N29" s="3">
        <f>Table4[[#This Row],[Qty]]*Table4[[#This Row],[Cost]]</f>
        <v>45</v>
      </c>
      <c r="O29" s="3">
        <f>Table4[[#This Row],[Total Sales]]-Table4[[#This Row],[COGS]]</f>
        <v>5</v>
      </c>
      <c r="P29" s="22">
        <f>MONTH(Table4[[#This Row],[Sales Date]])</f>
        <v>1</v>
      </c>
      <c r="Q29" s="22" t="str">
        <f>IF(Table4[[#This Row],[Month]]=1,"Jan",IF(Table4[[#This Row],[Month]]=2,"Feb",IF(Table4[[#This Row],[Month]]=3,"Mar","Apr")))</f>
        <v>Jan</v>
      </c>
    </row>
    <row r="30" spans="1:17" x14ac:dyDescent="0.25">
      <c r="A30" s="3" t="s">
        <v>100</v>
      </c>
      <c r="B30" s="4">
        <v>44928</v>
      </c>
      <c r="C30" s="3" t="s">
        <v>1303</v>
      </c>
      <c r="D30" s="3" t="s">
        <v>29</v>
      </c>
      <c r="E30" s="3" t="s">
        <v>35</v>
      </c>
      <c r="F30" s="3" t="s">
        <v>36</v>
      </c>
      <c r="G30" s="3" t="s">
        <v>19</v>
      </c>
      <c r="H30" s="3" t="s">
        <v>38</v>
      </c>
      <c r="I30" s="3">
        <v>1</v>
      </c>
      <c r="J30" s="3" t="s">
        <v>20</v>
      </c>
      <c r="K30" s="3">
        <v>11000</v>
      </c>
      <c r="L30" s="3">
        <v>10000</v>
      </c>
      <c r="M30" s="3">
        <f>Table4[[#This Row],[Qty]]*Table4[[#This Row],[Price]]</f>
        <v>11000</v>
      </c>
      <c r="N30" s="3">
        <f>Table4[[#This Row],[Qty]]*Table4[[#This Row],[Cost]]</f>
        <v>10000</v>
      </c>
      <c r="O30" s="3">
        <f>Table4[[#This Row],[Total Sales]]-Table4[[#This Row],[COGS]]</f>
        <v>1000</v>
      </c>
      <c r="P30" s="22">
        <f>MONTH(Table4[[#This Row],[Sales Date]])</f>
        <v>1</v>
      </c>
      <c r="Q30" s="22" t="str">
        <f>IF(Table4[[#This Row],[Month]]=1,"Jan",IF(Table4[[#This Row],[Month]]=2,"Feb",IF(Table4[[#This Row],[Month]]=3,"Mar","Apr")))</f>
        <v>Jan</v>
      </c>
    </row>
    <row r="31" spans="1:17" x14ac:dyDescent="0.25">
      <c r="A31" s="3" t="s">
        <v>102</v>
      </c>
      <c r="B31" s="4">
        <v>44928</v>
      </c>
      <c r="C31" s="3" t="s">
        <v>1364</v>
      </c>
      <c r="D31" s="3" t="s">
        <v>29</v>
      </c>
      <c r="E31" s="3" t="s">
        <v>17</v>
      </c>
      <c r="F31" s="3" t="s">
        <v>18</v>
      </c>
      <c r="G31" s="3" t="s">
        <v>32</v>
      </c>
      <c r="H31" s="3" t="s">
        <v>2354</v>
      </c>
      <c r="I31" s="3">
        <v>2</v>
      </c>
      <c r="J31" s="3" t="s">
        <v>20</v>
      </c>
      <c r="K31" s="3">
        <v>170</v>
      </c>
      <c r="L31" s="3">
        <v>150</v>
      </c>
      <c r="M31" s="3">
        <f>Table4[[#This Row],[Qty]]*Table4[[#This Row],[Price]]</f>
        <v>340</v>
      </c>
      <c r="N31" s="3">
        <f>Table4[[#This Row],[Qty]]*Table4[[#This Row],[Cost]]</f>
        <v>300</v>
      </c>
      <c r="O31" s="3">
        <f>Table4[[#This Row],[Total Sales]]-Table4[[#This Row],[COGS]]</f>
        <v>40</v>
      </c>
      <c r="P31" s="22">
        <f>MONTH(Table4[[#This Row],[Sales Date]])</f>
        <v>1</v>
      </c>
      <c r="Q31" s="22" t="str">
        <f>IF(Table4[[#This Row],[Month]]=1,"Jan",IF(Table4[[#This Row],[Month]]=2,"Feb",IF(Table4[[#This Row],[Month]]=3,"Mar","Apr")))</f>
        <v>Jan</v>
      </c>
    </row>
    <row r="32" spans="1:17" x14ac:dyDescent="0.25">
      <c r="A32" s="3" t="s">
        <v>104</v>
      </c>
      <c r="B32" s="4">
        <v>44928</v>
      </c>
      <c r="C32" s="3" t="s">
        <v>1426</v>
      </c>
      <c r="D32" s="3" t="s">
        <v>29</v>
      </c>
      <c r="E32" s="3" t="s">
        <v>35</v>
      </c>
      <c r="F32" s="3" t="s">
        <v>36</v>
      </c>
      <c r="G32" s="3" t="s">
        <v>19</v>
      </c>
      <c r="H32" s="3" t="s">
        <v>2354</v>
      </c>
      <c r="I32" s="3">
        <v>2</v>
      </c>
      <c r="J32" s="3" t="s">
        <v>20</v>
      </c>
      <c r="K32" s="3">
        <v>600</v>
      </c>
      <c r="L32" s="3">
        <v>450</v>
      </c>
      <c r="M32" s="3">
        <f>Table4[[#This Row],[Qty]]*Table4[[#This Row],[Price]]</f>
        <v>1200</v>
      </c>
      <c r="N32" s="3">
        <f>Table4[[#This Row],[Qty]]*Table4[[#This Row],[Cost]]</f>
        <v>900</v>
      </c>
      <c r="O32" s="3">
        <f>Table4[[#This Row],[Total Sales]]-Table4[[#This Row],[COGS]]</f>
        <v>300</v>
      </c>
      <c r="P32" s="22">
        <f>MONTH(Table4[[#This Row],[Sales Date]])</f>
        <v>1</v>
      </c>
      <c r="Q32" s="22" t="str">
        <f>IF(Table4[[#This Row],[Month]]=1,"Jan",IF(Table4[[#This Row],[Month]]=2,"Feb",IF(Table4[[#This Row],[Month]]=3,"Mar","Apr")))</f>
        <v>Jan</v>
      </c>
    </row>
    <row r="33" spans="1:17" x14ac:dyDescent="0.25">
      <c r="A33" s="3" t="s">
        <v>106</v>
      </c>
      <c r="B33" s="4">
        <v>44928</v>
      </c>
      <c r="C33" s="3" t="s">
        <v>1486</v>
      </c>
      <c r="D33" s="3" t="s">
        <v>29</v>
      </c>
      <c r="E33" s="3" t="s">
        <v>17</v>
      </c>
      <c r="F33" s="3" t="s">
        <v>18</v>
      </c>
      <c r="G33" s="3" t="s">
        <v>25</v>
      </c>
      <c r="H33" s="3" t="s">
        <v>2354</v>
      </c>
      <c r="I33" s="3">
        <v>1</v>
      </c>
      <c r="J33" s="3" t="s">
        <v>20</v>
      </c>
      <c r="K33" s="3">
        <v>7700.0000000000009</v>
      </c>
      <c r="L33" s="3">
        <v>7000</v>
      </c>
      <c r="M33" s="3">
        <f>Table4[[#This Row],[Qty]]*Table4[[#This Row],[Price]]</f>
        <v>7700.0000000000009</v>
      </c>
      <c r="N33" s="3">
        <f>Table4[[#This Row],[Qty]]*Table4[[#This Row],[Cost]]</f>
        <v>7000</v>
      </c>
      <c r="O33" s="3">
        <f>Table4[[#This Row],[Total Sales]]-Table4[[#This Row],[COGS]]</f>
        <v>700.00000000000091</v>
      </c>
      <c r="P33" s="22">
        <f>MONTH(Table4[[#This Row],[Sales Date]])</f>
        <v>1</v>
      </c>
      <c r="Q33" s="22" t="str">
        <f>IF(Table4[[#This Row],[Month]]=1,"Jan",IF(Table4[[#This Row],[Month]]=2,"Feb",IF(Table4[[#This Row],[Month]]=3,"Mar","Apr")))</f>
        <v>Jan</v>
      </c>
    </row>
    <row r="34" spans="1:17" x14ac:dyDescent="0.25">
      <c r="A34" s="3" t="s">
        <v>108</v>
      </c>
      <c r="B34" s="4">
        <v>44929</v>
      </c>
      <c r="C34" s="3" t="s">
        <v>1538</v>
      </c>
      <c r="D34" s="3" t="s">
        <v>29</v>
      </c>
      <c r="E34" s="3" t="s">
        <v>35</v>
      </c>
      <c r="F34" s="3" t="s">
        <v>36</v>
      </c>
      <c r="G34" s="3" t="s">
        <v>32</v>
      </c>
      <c r="H34" s="3" t="s">
        <v>2354</v>
      </c>
      <c r="I34" s="3">
        <v>2</v>
      </c>
      <c r="J34" s="3" t="s">
        <v>20</v>
      </c>
      <c r="K34" s="3">
        <v>100</v>
      </c>
      <c r="L34" s="3">
        <v>80</v>
      </c>
      <c r="M34" s="3">
        <f>Table4[[#This Row],[Qty]]*Table4[[#This Row],[Price]]</f>
        <v>200</v>
      </c>
      <c r="N34" s="3">
        <f>Table4[[#This Row],[Qty]]*Table4[[#This Row],[Cost]]</f>
        <v>160</v>
      </c>
      <c r="O34" s="3">
        <f>Table4[[#This Row],[Total Sales]]-Table4[[#This Row],[COGS]]</f>
        <v>40</v>
      </c>
      <c r="P34" s="22">
        <f>MONTH(Table4[[#This Row],[Sales Date]])</f>
        <v>1</v>
      </c>
      <c r="Q34" s="22" t="str">
        <f>IF(Table4[[#This Row],[Month]]=1,"Jan",IF(Table4[[#This Row],[Month]]=2,"Feb",IF(Table4[[#This Row],[Month]]=3,"Mar","Apr")))</f>
        <v>Jan</v>
      </c>
    </row>
    <row r="35" spans="1:17" x14ac:dyDescent="0.25">
      <c r="A35" s="3" t="s">
        <v>110</v>
      </c>
      <c r="B35" s="4">
        <v>44929</v>
      </c>
      <c r="C35" s="3" t="s">
        <v>95</v>
      </c>
      <c r="D35" s="3" t="s">
        <v>29</v>
      </c>
      <c r="E35" s="3" t="s">
        <v>17</v>
      </c>
      <c r="F35" s="3" t="s">
        <v>18</v>
      </c>
      <c r="G35" s="3" t="s">
        <v>63</v>
      </c>
      <c r="H35" s="3" t="s">
        <v>2354</v>
      </c>
      <c r="I35" s="3">
        <v>1</v>
      </c>
      <c r="J35" s="3" t="s">
        <v>20</v>
      </c>
      <c r="K35" s="3">
        <v>13200.000000000002</v>
      </c>
      <c r="L35" s="3">
        <v>12000</v>
      </c>
      <c r="M35" s="3">
        <f>Table4[[#This Row],[Qty]]*Table4[[#This Row],[Price]]</f>
        <v>13200.000000000002</v>
      </c>
      <c r="N35" s="3">
        <f>Table4[[#This Row],[Qty]]*Table4[[#This Row],[Cost]]</f>
        <v>12000</v>
      </c>
      <c r="O35" s="3">
        <f>Table4[[#This Row],[Total Sales]]-Table4[[#This Row],[COGS]]</f>
        <v>1200.0000000000018</v>
      </c>
      <c r="P35" s="22">
        <f>MONTH(Table4[[#This Row],[Sales Date]])</f>
        <v>1</v>
      </c>
      <c r="Q35" s="22" t="str">
        <f>IF(Table4[[#This Row],[Month]]=1,"Jan",IF(Table4[[#This Row],[Month]]=2,"Feb",IF(Table4[[#This Row],[Month]]=3,"Mar","Apr")))</f>
        <v>Jan</v>
      </c>
    </row>
    <row r="36" spans="1:17" x14ac:dyDescent="0.25">
      <c r="A36" s="3" t="s">
        <v>112</v>
      </c>
      <c r="B36" s="4">
        <v>44929</v>
      </c>
      <c r="C36" s="3" t="s">
        <v>155</v>
      </c>
      <c r="D36" s="3" t="s">
        <v>29</v>
      </c>
      <c r="E36" s="3" t="s">
        <v>17</v>
      </c>
      <c r="F36" s="3" t="s">
        <v>18</v>
      </c>
      <c r="G36" s="3" t="s">
        <v>41</v>
      </c>
      <c r="H36" s="3" t="s">
        <v>2354</v>
      </c>
      <c r="I36" s="3">
        <v>4</v>
      </c>
      <c r="J36" s="3" t="s">
        <v>20</v>
      </c>
      <c r="K36" s="3">
        <v>11000</v>
      </c>
      <c r="L36" s="3">
        <v>10000</v>
      </c>
      <c r="M36" s="3">
        <f>Table4[[#This Row],[Qty]]*Table4[[#This Row],[Price]]</f>
        <v>44000</v>
      </c>
      <c r="N36" s="3">
        <f>Table4[[#This Row],[Qty]]*Table4[[#This Row],[Cost]]</f>
        <v>40000</v>
      </c>
      <c r="O36" s="3">
        <f>Table4[[#This Row],[Total Sales]]-Table4[[#This Row],[COGS]]</f>
        <v>4000</v>
      </c>
      <c r="P36" s="22">
        <f>MONTH(Table4[[#This Row],[Sales Date]])</f>
        <v>1</v>
      </c>
      <c r="Q36" s="22" t="str">
        <f>IF(Table4[[#This Row],[Month]]=1,"Jan",IF(Table4[[#This Row],[Month]]=2,"Feb",IF(Table4[[#This Row],[Month]]=3,"Mar","Apr")))</f>
        <v>Jan</v>
      </c>
    </row>
    <row r="37" spans="1:17" x14ac:dyDescent="0.25">
      <c r="A37" s="3" t="s">
        <v>114</v>
      </c>
      <c r="B37" s="4">
        <v>44929</v>
      </c>
      <c r="C37" s="3" t="s">
        <v>217</v>
      </c>
      <c r="D37" s="3" t="s">
        <v>29</v>
      </c>
      <c r="E37" s="3" t="s">
        <v>35</v>
      </c>
      <c r="F37" s="3" t="s">
        <v>36</v>
      </c>
      <c r="G37" s="3" t="s">
        <v>2351</v>
      </c>
      <c r="H37" s="3" t="s">
        <v>38</v>
      </c>
      <c r="I37" s="3">
        <v>3</v>
      </c>
      <c r="J37" s="3" t="s">
        <v>20</v>
      </c>
      <c r="K37" s="3">
        <v>22000</v>
      </c>
      <c r="L37" s="3">
        <v>20000</v>
      </c>
      <c r="M37" s="3">
        <f>Table4[[#This Row],[Qty]]*Table4[[#This Row],[Price]]</f>
        <v>66000</v>
      </c>
      <c r="N37" s="3">
        <f>Table4[[#This Row],[Qty]]*Table4[[#This Row],[Cost]]</f>
        <v>60000</v>
      </c>
      <c r="O37" s="3">
        <f>Table4[[#This Row],[Total Sales]]-Table4[[#This Row],[COGS]]</f>
        <v>6000</v>
      </c>
      <c r="P37" s="22">
        <f>MONTH(Table4[[#This Row],[Sales Date]])</f>
        <v>1</v>
      </c>
      <c r="Q37" s="22" t="str">
        <f>IF(Table4[[#This Row],[Month]]=1,"Jan",IF(Table4[[#This Row],[Month]]=2,"Feb",IF(Table4[[#This Row],[Month]]=3,"Mar","Apr")))</f>
        <v>Jan</v>
      </c>
    </row>
    <row r="38" spans="1:17" x14ac:dyDescent="0.25">
      <c r="A38" s="3" t="s">
        <v>116</v>
      </c>
      <c r="B38" s="4">
        <v>44929</v>
      </c>
      <c r="C38" s="3" t="s">
        <v>279</v>
      </c>
      <c r="D38" s="3" t="s">
        <v>29</v>
      </c>
      <c r="E38" s="3" t="s">
        <v>23</v>
      </c>
      <c r="F38" s="3" t="s">
        <v>24</v>
      </c>
      <c r="G38" s="3" t="s">
        <v>2352</v>
      </c>
      <c r="H38" s="3" t="s">
        <v>2354</v>
      </c>
      <c r="I38" s="3">
        <v>1</v>
      </c>
      <c r="J38" s="3" t="s">
        <v>20</v>
      </c>
      <c r="K38" s="3">
        <v>8500</v>
      </c>
      <c r="L38" s="3">
        <v>7600</v>
      </c>
      <c r="M38" s="3">
        <f>Table4[[#This Row],[Qty]]*Table4[[#This Row],[Price]]</f>
        <v>8500</v>
      </c>
      <c r="N38" s="3">
        <f>Table4[[#This Row],[Qty]]*Table4[[#This Row],[Cost]]</f>
        <v>7600</v>
      </c>
      <c r="O38" s="3">
        <f>Table4[[#This Row],[Total Sales]]-Table4[[#This Row],[COGS]]</f>
        <v>900</v>
      </c>
      <c r="P38" s="22">
        <f>MONTH(Table4[[#This Row],[Sales Date]])</f>
        <v>1</v>
      </c>
      <c r="Q38" s="22" t="str">
        <f>IF(Table4[[#This Row],[Month]]=1,"Jan",IF(Table4[[#This Row],[Month]]=2,"Feb",IF(Table4[[#This Row],[Month]]=3,"Mar","Apr")))</f>
        <v>Jan</v>
      </c>
    </row>
    <row r="39" spans="1:17" x14ac:dyDescent="0.25">
      <c r="A39" s="3" t="s">
        <v>118</v>
      </c>
      <c r="B39" s="4">
        <v>44929</v>
      </c>
      <c r="C39" s="3" t="s">
        <v>2316</v>
      </c>
      <c r="D39" s="3" t="s">
        <v>16</v>
      </c>
      <c r="E39" s="3" t="s">
        <v>17</v>
      </c>
      <c r="F39" s="3" t="s">
        <v>18</v>
      </c>
      <c r="G39" s="3" t="s">
        <v>63</v>
      </c>
      <c r="H39" s="3" t="s">
        <v>45</v>
      </c>
      <c r="I39" s="3">
        <v>1</v>
      </c>
      <c r="J39" s="3" t="s">
        <v>20</v>
      </c>
      <c r="K39" s="3">
        <v>6700</v>
      </c>
      <c r="L39" s="3">
        <v>5000</v>
      </c>
      <c r="M39" s="3">
        <f>Table4[[#This Row],[Qty]]*Table4[[#This Row],[Price]]</f>
        <v>6700</v>
      </c>
      <c r="N39" s="3">
        <f>Table4[[#This Row],[Qty]]*Table4[[#This Row],[Cost]]</f>
        <v>5000</v>
      </c>
      <c r="O39" s="3">
        <f>Table4[[#This Row],[Total Sales]]-Table4[[#This Row],[COGS]]</f>
        <v>1700</v>
      </c>
      <c r="P39" s="22">
        <f>MONTH(Table4[[#This Row],[Sales Date]])</f>
        <v>1</v>
      </c>
      <c r="Q39" s="22" t="str">
        <f>IF(Table4[[#This Row],[Month]]=1,"Jan",IF(Table4[[#This Row],[Month]]=2,"Feb",IF(Table4[[#This Row],[Month]]=3,"Mar","Apr")))</f>
        <v>Jan</v>
      </c>
    </row>
    <row r="40" spans="1:17" x14ac:dyDescent="0.25">
      <c r="A40" s="3" t="s">
        <v>120</v>
      </c>
      <c r="B40" s="4">
        <v>44929</v>
      </c>
      <c r="C40" s="3" t="s">
        <v>970</v>
      </c>
      <c r="D40" s="3" t="s">
        <v>16</v>
      </c>
      <c r="E40" s="3" t="s">
        <v>30</v>
      </c>
      <c r="F40" s="3" t="s">
        <v>31</v>
      </c>
      <c r="G40" s="3" t="s">
        <v>25</v>
      </c>
      <c r="H40" s="3" t="s">
        <v>2354</v>
      </c>
      <c r="I40" s="3">
        <v>100</v>
      </c>
      <c r="J40" s="3" t="s">
        <v>20</v>
      </c>
      <c r="K40" s="3">
        <v>6700</v>
      </c>
      <c r="L40" s="3">
        <v>5000</v>
      </c>
      <c r="M40" s="3">
        <f>Table4[[#This Row],[Qty]]*Table4[[#This Row],[Price]]</f>
        <v>670000</v>
      </c>
      <c r="N40" s="3">
        <f>Table4[[#This Row],[Qty]]*Table4[[#This Row],[Cost]]</f>
        <v>500000</v>
      </c>
      <c r="O40" s="3">
        <f>Table4[[#This Row],[Total Sales]]-Table4[[#This Row],[COGS]]</f>
        <v>170000</v>
      </c>
      <c r="P40" s="22">
        <f>MONTH(Table4[[#This Row],[Sales Date]])</f>
        <v>1</v>
      </c>
      <c r="Q40" s="22" t="str">
        <f>IF(Table4[[#This Row],[Month]]=1,"Jan",IF(Table4[[#This Row],[Month]]=2,"Feb",IF(Table4[[#This Row],[Month]]=3,"Mar","Apr")))</f>
        <v>Jan</v>
      </c>
    </row>
    <row r="41" spans="1:17" x14ac:dyDescent="0.25">
      <c r="A41" s="3" t="s">
        <v>122</v>
      </c>
      <c r="B41" s="4">
        <v>44929</v>
      </c>
      <c r="C41" s="3" t="s">
        <v>1032</v>
      </c>
      <c r="D41" s="3" t="s">
        <v>29</v>
      </c>
      <c r="E41" s="3" t="s">
        <v>35</v>
      </c>
      <c r="F41" s="3" t="s">
        <v>36</v>
      </c>
      <c r="G41" s="3" t="s">
        <v>19</v>
      </c>
      <c r="H41" s="3" t="s">
        <v>2354</v>
      </c>
      <c r="I41" s="3">
        <v>2</v>
      </c>
      <c r="J41" s="3" t="s">
        <v>20</v>
      </c>
      <c r="K41" s="3">
        <v>7700</v>
      </c>
      <c r="L41" s="3">
        <v>7000</v>
      </c>
      <c r="M41" s="3">
        <f>Table4[[#This Row],[Qty]]*Table4[[#This Row],[Price]]</f>
        <v>15400</v>
      </c>
      <c r="N41" s="3">
        <f>Table4[[#This Row],[Qty]]*Table4[[#This Row],[Cost]]</f>
        <v>14000</v>
      </c>
      <c r="O41" s="3">
        <f>Table4[[#This Row],[Total Sales]]-Table4[[#This Row],[COGS]]</f>
        <v>1400</v>
      </c>
      <c r="P41" s="22">
        <f>MONTH(Table4[[#This Row],[Sales Date]])</f>
        <v>1</v>
      </c>
      <c r="Q41" s="22" t="str">
        <f>IF(Table4[[#This Row],[Month]]=1,"Jan",IF(Table4[[#This Row],[Month]]=2,"Feb",IF(Table4[[#This Row],[Month]]=3,"Mar","Apr")))</f>
        <v>Jan</v>
      </c>
    </row>
    <row r="42" spans="1:17" x14ac:dyDescent="0.25">
      <c r="A42" s="3" t="s">
        <v>124</v>
      </c>
      <c r="B42" s="4">
        <v>44929</v>
      </c>
      <c r="C42" s="3" t="s">
        <v>1094</v>
      </c>
      <c r="D42" s="3" t="s">
        <v>16</v>
      </c>
      <c r="E42" s="3" t="s">
        <v>17</v>
      </c>
      <c r="F42" s="3" t="s">
        <v>18</v>
      </c>
      <c r="G42" s="3" t="s">
        <v>25</v>
      </c>
      <c r="H42" s="3" t="s">
        <v>2354</v>
      </c>
      <c r="I42" s="3">
        <v>2</v>
      </c>
      <c r="J42" s="3" t="s">
        <v>20</v>
      </c>
      <c r="K42" s="3">
        <v>7700</v>
      </c>
      <c r="L42" s="3">
        <v>7000</v>
      </c>
      <c r="M42" s="3">
        <f>Table4[[#This Row],[Qty]]*Table4[[#This Row],[Price]]</f>
        <v>15400</v>
      </c>
      <c r="N42" s="3">
        <f>Table4[[#This Row],[Qty]]*Table4[[#This Row],[Cost]]</f>
        <v>14000</v>
      </c>
      <c r="O42" s="3">
        <f>Table4[[#This Row],[Total Sales]]-Table4[[#This Row],[COGS]]</f>
        <v>1400</v>
      </c>
      <c r="P42" s="22">
        <f>MONTH(Table4[[#This Row],[Sales Date]])</f>
        <v>1</v>
      </c>
      <c r="Q42" s="22" t="str">
        <f>IF(Table4[[#This Row],[Month]]=1,"Jan",IF(Table4[[#This Row],[Month]]=2,"Feb",IF(Table4[[#This Row],[Month]]=3,"Mar","Apr")))</f>
        <v>Jan</v>
      </c>
    </row>
    <row r="43" spans="1:17" x14ac:dyDescent="0.25">
      <c r="A43" s="3" t="s">
        <v>126</v>
      </c>
      <c r="B43" s="4">
        <v>44929</v>
      </c>
      <c r="C43" s="3" t="s">
        <v>1155</v>
      </c>
      <c r="D43" s="3" t="s">
        <v>29</v>
      </c>
      <c r="E43" s="3" t="s">
        <v>35</v>
      </c>
      <c r="F43" s="3" t="s">
        <v>36</v>
      </c>
      <c r="G43" s="3" t="s">
        <v>32</v>
      </c>
      <c r="H43" s="3" t="s">
        <v>45</v>
      </c>
      <c r="I43" s="3">
        <v>11</v>
      </c>
      <c r="J43" s="3" t="s">
        <v>20</v>
      </c>
      <c r="K43" s="3">
        <v>6700</v>
      </c>
      <c r="L43" s="3">
        <v>5000</v>
      </c>
      <c r="M43" s="3">
        <f>Table4[[#This Row],[Qty]]*Table4[[#This Row],[Price]]</f>
        <v>73700</v>
      </c>
      <c r="N43" s="3">
        <f>Table4[[#This Row],[Qty]]*Table4[[#This Row],[Cost]]</f>
        <v>55000</v>
      </c>
      <c r="O43" s="3">
        <f>Table4[[#This Row],[Total Sales]]-Table4[[#This Row],[COGS]]</f>
        <v>18700</v>
      </c>
      <c r="P43" s="22">
        <f>MONTH(Table4[[#This Row],[Sales Date]])</f>
        <v>1</v>
      </c>
      <c r="Q43" s="22" t="str">
        <f>IF(Table4[[#This Row],[Month]]=1,"Jan",IF(Table4[[#This Row],[Month]]=2,"Feb",IF(Table4[[#This Row],[Month]]=3,"Mar","Apr")))</f>
        <v>Jan</v>
      </c>
    </row>
    <row r="44" spans="1:17" x14ac:dyDescent="0.25">
      <c r="A44" s="3" t="s">
        <v>128</v>
      </c>
      <c r="B44" s="4">
        <v>44929</v>
      </c>
      <c r="C44" s="3" t="s">
        <v>1216</v>
      </c>
      <c r="D44" s="3" t="s">
        <v>29</v>
      </c>
      <c r="E44" s="3" t="s">
        <v>17</v>
      </c>
      <c r="F44" s="3" t="s">
        <v>18</v>
      </c>
      <c r="G44" s="3" t="s">
        <v>25</v>
      </c>
      <c r="H44" s="3" t="s">
        <v>45</v>
      </c>
      <c r="I44" s="3">
        <v>4</v>
      </c>
      <c r="J44" s="3" t="s">
        <v>20</v>
      </c>
      <c r="K44" s="3">
        <v>11000</v>
      </c>
      <c r="L44" s="3">
        <v>10000</v>
      </c>
      <c r="M44" s="3">
        <f>Table4[[#This Row],[Qty]]*Table4[[#This Row],[Price]]</f>
        <v>44000</v>
      </c>
      <c r="N44" s="3">
        <f>Table4[[#This Row],[Qty]]*Table4[[#This Row],[Cost]]</f>
        <v>40000</v>
      </c>
      <c r="O44" s="3">
        <f>Table4[[#This Row],[Total Sales]]-Table4[[#This Row],[COGS]]</f>
        <v>4000</v>
      </c>
      <c r="P44" s="22">
        <f>MONTH(Table4[[#This Row],[Sales Date]])</f>
        <v>1</v>
      </c>
      <c r="Q44" s="22" t="str">
        <f>IF(Table4[[#This Row],[Month]]=1,"Jan",IF(Table4[[#This Row],[Month]]=2,"Feb",IF(Table4[[#This Row],[Month]]=3,"Mar","Apr")))</f>
        <v>Jan</v>
      </c>
    </row>
    <row r="45" spans="1:17" x14ac:dyDescent="0.25">
      <c r="A45" s="3" t="s">
        <v>130</v>
      </c>
      <c r="B45" s="4">
        <v>44929</v>
      </c>
      <c r="C45" s="3" t="s">
        <v>1244</v>
      </c>
      <c r="D45" s="3" t="s">
        <v>29</v>
      </c>
      <c r="E45" s="3" t="s">
        <v>35</v>
      </c>
      <c r="F45" s="3" t="s">
        <v>36</v>
      </c>
      <c r="G45" s="3" t="s">
        <v>19</v>
      </c>
      <c r="H45" s="3" t="s">
        <v>2354</v>
      </c>
      <c r="I45" s="3">
        <v>2</v>
      </c>
      <c r="J45" s="3" t="s">
        <v>20</v>
      </c>
      <c r="K45" s="3">
        <v>600</v>
      </c>
      <c r="L45" s="3">
        <v>450</v>
      </c>
      <c r="M45" s="3">
        <f>Table4[[#This Row],[Qty]]*Table4[[#This Row],[Price]]</f>
        <v>1200</v>
      </c>
      <c r="N45" s="3">
        <f>Table4[[#This Row],[Qty]]*Table4[[#This Row],[Cost]]</f>
        <v>900</v>
      </c>
      <c r="O45" s="3">
        <f>Table4[[#This Row],[Total Sales]]-Table4[[#This Row],[COGS]]</f>
        <v>300</v>
      </c>
      <c r="P45" s="22">
        <f>MONTH(Table4[[#This Row],[Sales Date]])</f>
        <v>1</v>
      </c>
      <c r="Q45" s="22" t="str">
        <f>IF(Table4[[#This Row],[Month]]=1,"Jan",IF(Table4[[#This Row],[Month]]=2,"Feb",IF(Table4[[#This Row],[Month]]=3,"Mar","Apr")))</f>
        <v>Jan</v>
      </c>
    </row>
    <row r="46" spans="1:17" x14ac:dyDescent="0.25">
      <c r="A46" s="3" t="s">
        <v>132</v>
      </c>
      <c r="B46" s="4">
        <v>44929</v>
      </c>
      <c r="C46" s="3" t="s">
        <v>1305</v>
      </c>
      <c r="D46" s="3" t="s">
        <v>29</v>
      </c>
      <c r="E46" s="3" t="s">
        <v>17</v>
      </c>
      <c r="F46" s="3" t="s">
        <v>18</v>
      </c>
      <c r="G46" s="3" t="s">
        <v>25</v>
      </c>
      <c r="H46" s="3" t="s">
        <v>2354</v>
      </c>
      <c r="I46" s="3">
        <v>1</v>
      </c>
      <c r="J46" s="3" t="s">
        <v>20</v>
      </c>
      <c r="K46" s="3">
        <v>7700.0000000000009</v>
      </c>
      <c r="L46" s="3">
        <v>7000</v>
      </c>
      <c r="M46" s="3">
        <f>Table4[[#This Row],[Qty]]*Table4[[#This Row],[Price]]</f>
        <v>7700.0000000000009</v>
      </c>
      <c r="N46" s="3">
        <f>Table4[[#This Row],[Qty]]*Table4[[#This Row],[Cost]]</f>
        <v>7000</v>
      </c>
      <c r="O46" s="3">
        <f>Table4[[#This Row],[Total Sales]]-Table4[[#This Row],[COGS]]</f>
        <v>700.00000000000091</v>
      </c>
      <c r="P46" s="22">
        <f>MONTH(Table4[[#This Row],[Sales Date]])</f>
        <v>1</v>
      </c>
      <c r="Q46" s="22" t="str">
        <f>IF(Table4[[#This Row],[Month]]=1,"Jan",IF(Table4[[#This Row],[Month]]=2,"Feb",IF(Table4[[#This Row],[Month]]=3,"Mar","Apr")))</f>
        <v>Jan</v>
      </c>
    </row>
    <row r="47" spans="1:17" x14ac:dyDescent="0.25">
      <c r="A47" s="3" t="s">
        <v>134</v>
      </c>
      <c r="B47" s="4">
        <v>44929</v>
      </c>
      <c r="C47" s="3" t="s">
        <v>1366</v>
      </c>
      <c r="D47" s="3" t="s">
        <v>29</v>
      </c>
      <c r="E47" s="3" t="s">
        <v>17</v>
      </c>
      <c r="F47" s="3" t="s">
        <v>18</v>
      </c>
      <c r="G47" s="3" t="s">
        <v>19</v>
      </c>
      <c r="H47" s="3" t="s">
        <v>38</v>
      </c>
      <c r="I47" s="3">
        <v>1</v>
      </c>
      <c r="J47" s="3" t="s">
        <v>20</v>
      </c>
      <c r="K47" s="3">
        <v>25</v>
      </c>
      <c r="L47" s="3">
        <v>20</v>
      </c>
      <c r="M47" s="3">
        <f>Table4[[#This Row],[Qty]]*Table4[[#This Row],[Price]]</f>
        <v>25</v>
      </c>
      <c r="N47" s="3">
        <f>Table4[[#This Row],[Qty]]*Table4[[#This Row],[Cost]]</f>
        <v>20</v>
      </c>
      <c r="O47" s="3">
        <f>Table4[[#This Row],[Total Sales]]-Table4[[#This Row],[COGS]]</f>
        <v>5</v>
      </c>
      <c r="P47" s="22">
        <f>MONTH(Table4[[#This Row],[Sales Date]])</f>
        <v>1</v>
      </c>
      <c r="Q47" s="22" t="str">
        <f>IF(Table4[[#This Row],[Month]]=1,"Jan",IF(Table4[[#This Row],[Month]]=2,"Feb",IF(Table4[[#This Row],[Month]]=3,"Mar","Apr")))</f>
        <v>Jan</v>
      </c>
    </row>
    <row r="48" spans="1:17" x14ac:dyDescent="0.25">
      <c r="A48" s="3" t="s">
        <v>136</v>
      </c>
      <c r="B48" s="4">
        <v>44929</v>
      </c>
      <c r="C48" s="3" t="s">
        <v>1428</v>
      </c>
      <c r="D48" s="3" t="s">
        <v>16</v>
      </c>
      <c r="E48" s="3" t="s">
        <v>17</v>
      </c>
      <c r="F48" s="3" t="s">
        <v>18</v>
      </c>
      <c r="G48" s="3" t="s">
        <v>25</v>
      </c>
      <c r="H48" s="3" t="s">
        <v>2354</v>
      </c>
      <c r="I48" s="3">
        <v>2</v>
      </c>
      <c r="J48" s="3" t="s">
        <v>20</v>
      </c>
      <c r="K48" s="3">
        <v>170</v>
      </c>
      <c r="L48" s="3">
        <v>150</v>
      </c>
      <c r="M48" s="3">
        <f>Table4[[#This Row],[Qty]]*Table4[[#This Row],[Price]]</f>
        <v>340</v>
      </c>
      <c r="N48" s="3">
        <f>Table4[[#This Row],[Qty]]*Table4[[#This Row],[Cost]]</f>
        <v>300</v>
      </c>
      <c r="O48" s="3">
        <f>Table4[[#This Row],[Total Sales]]-Table4[[#This Row],[COGS]]</f>
        <v>40</v>
      </c>
      <c r="P48" s="22">
        <f>MONTH(Table4[[#This Row],[Sales Date]])</f>
        <v>1</v>
      </c>
      <c r="Q48" s="22" t="str">
        <f>IF(Table4[[#This Row],[Month]]=1,"Jan",IF(Table4[[#This Row],[Month]]=2,"Feb",IF(Table4[[#This Row],[Month]]=3,"Mar","Apr")))</f>
        <v>Jan</v>
      </c>
    </row>
    <row r="49" spans="1:17" x14ac:dyDescent="0.25">
      <c r="A49" s="3" t="s">
        <v>138</v>
      </c>
      <c r="B49" s="4">
        <v>44929</v>
      </c>
      <c r="C49" s="3" t="s">
        <v>1488</v>
      </c>
      <c r="D49" s="3" t="s">
        <v>29</v>
      </c>
      <c r="E49" s="3" t="s">
        <v>17</v>
      </c>
      <c r="F49" s="3" t="s">
        <v>18</v>
      </c>
      <c r="G49" s="3" t="s">
        <v>32</v>
      </c>
      <c r="H49" s="3" t="s">
        <v>38</v>
      </c>
      <c r="I49" s="3">
        <v>2</v>
      </c>
      <c r="J49" s="3" t="s">
        <v>20</v>
      </c>
      <c r="K49" s="3">
        <v>9950</v>
      </c>
      <c r="L49" s="3">
        <v>9000</v>
      </c>
      <c r="M49" s="3">
        <f>Table4[[#This Row],[Qty]]*Table4[[#This Row],[Price]]</f>
        <v>19900</v>
      </c>
      <c r="N49" s="3">
        <f>Table4[[#This Row],[Qty]]*Table4[[#This Row],[Cost]]</f>
        <v>18000</v>
      </c>
      <c r="O49" s="3">
        <f>Table4[[#This Row],[Total Sales]]-Table4[[#This Row],[COGS]]</f>
        <v>1900</v>
      </c>
      <c r="P49" s="22">
        <f>MONTH(Table4[[#This Row],[Sales Date]])</f>
        <v>1</v>
      </c>
      <c r="Q49" s="22" t="str">
        <f>IF(Table4[[#This Row],[Month]]=1,"Jan",IF(Table4[[#This Row],[Month]]=2,"Feb",IF(Table4[[#This Row],[Month]]=3,"Mar","Apr")))</f>
        <v>Jan</v>
      </c>
    </row>
    <row r="50" spans="1:17" x14ac:dyDescent="0.25">
      <c r="A50" s="3" t="s">
        <v>140</v>
      </c>
      <c r="B50" s="4">
        <v>44930</v>
      </c>
      <c r="C50" s="3" t="s">
        <v>1540</v>
      </c>
      <c r="D50" s="3" t="s">
        <v>16</v>
      </c>
      <c r="E50" s="3" t="s">
        <v>17</v>
      </c>
      <c r="F50" s="3" t="s">
        <v>18</v>
      </c>
      <c r="G50" s="3" t="s">
        <v>37</v>
      </c>
      <c r="H50" s="3" t="s">
        <v>38</v>
      </c>
      <c r="I50" s="3">
        <v>2</v>
      </c>
      <c r="J50" s="3" t="s">
        <v>20</v>
      </c>
      <c r="K50" s="3">
        <v>2000</v>
      </c>
      <c r="L50" s="3">
        <v>1850</v>
      </c>
      <c r="M50" s="3">
        <f>Table4[[#This Row],[Qty]]*Table4[[#This Row],[Price]]</f>
        <v>4000</v>
      </c>
      <c r="N50" s="3">
        <f>Table4[[#This Row],[Qty]]*Table4[[#This Row],[Cost]]</f>
        <v>3700</v>
      </c>
      <c r="O50" s="3">
        <f>Table4[[#This Row],[Total Sales]]-Table4[[#This Row],[COGS]]</f>
        <v>300</v>
      </c>
      <c r="P50" s="22">
        <f>MONTH(Table4[[#This Row],[Sales Date]])</f>
        <v>1</v>
      </c>
      <c r="Q50" s="22" t="str">
        <f>IF(Table4[[#This Row],[Month]]=1,"Jan",IF(Table4[[#This Row],[Month]]=2,"Feb",IF(Table4[[#This Row],[Month]]=3,"Mar","Apr")))</f>
        <v>Jan</v>
      </c>
    </row>
    <row r="51" spans="1:17" x14ac:dyDescent="0.25">
      <c r="A51" s="3" t="s">
        <v>142</v>
      </c>
      <c r="B51" s="4">
        <v>44930</v>
      </c>
      <c r="C51" s="3" t="s">
        <v>97</v>
      </c>
      <c r="D51" s="3" t="s">
        <v>29</v>
      </c>
      <c r="E51" s="3" t="s">
        <v>35</v>
      </c>
      <c r="F51" s="3" t="s">
        <v>36</v>
      </c>
      <c r="G51" s="3" t="s">
        <v>66</v>
      </c>
      <c r="H51" s="3" t="s">
        <v>2354</v>
      </c>
      <c r="I51" s="3">
        <v>2</v>
      </c>
      <c r="J51" s="3" t="s">
        <v>20</v>
      </c>
      <c r="K51" s="3">
        <v>9950</v>
      </c>
      <c r="L51" s="3">
        <v>9000</v>
      </c>
      <c r="M51" s="3">
        <f>Table4[[#This Row],[Qty]]*Table4[[#This Row],[Price]]</f>
        <v>19900</v>
      </c>
      <c r="N51" s="3">
        <f>Table4[[#This Row],[Qty]]*Table4[[#This Row],[Cost]]</f>
        <v>18000</v>
      </c>
      <c r="O51" s="3">
        <f>Table4[[#This Row],[Total Sales]]-Table4[[#This Row],[COGS]]</f>
        <v>1900</v>
      </c>
      <c r="P51" s="22">
        <f>MONTH(Table4[[#This Row],[Sales Date]])</f>
        <v>1</v>
      </c>
      <c r="Q51" s="22" t="str">
        <f>IF(Table4[[#This Row],[Month]]=1,"Jan",IF(Table4[[#This Row],[Month]]=2,"Feb",IF(Table4[[#This Row],[Month]]=3,"Mar","Apr")))</f>
        <v>Jan</v>
      </c>
    </row>
    <row r="52" spans="1:17" x14ac:dyDescent="0.25">
      <c r="A52" s="3" t="s">
        <v>144</v>
      </c>
      <c r="B52" s="4">
        <v>44930</v>
      </c>
      <c r="C52" s="3" t="s">
        <v>157</v>
      </c>
      <c r="D52" s="3" t="s">
        <v>29</v>
      </c>
      <c r="E52" s="3" t="s">
        <v>17</v>
      </c>
      <c r="F52" s="3" t="s">
        <v>18</v>
      </c>
      <c r="G52" s="3" t="s">
        <v>44</v>
      </c>
      <c r="H52" s="3" t="s">
        <v>45</v>
      </c>
      <c r="I52" s="3">
        <v>1</v>
      </c>
      <c r="J52" s="3" t="s">
        <v>20</v>
      </c>
      <c r="K52" s="3">
        <v>13200.000000000002</v>
      </c>
      <c r="L52" s="3">
        <v>12000</v>
      </c>
      <c r="M52" s="3">
        <f>Table4[[#This Row],[Qty]]*Table4[[#This Row],[Price]]</f>
        <v>13200.000000000002</v>
      </c>
      <c r="N52" s="3">
        <f>Table4[[#This Row],[Qty]]*Table4[[#This Row],[Cost]]</f>
        <v>12000</v>
      </c>
      <c r="O52" s="3">
        <f>Table4[[#This Row],[Total Sales]]-Table4[[#This Row],[COGS]]</f>
        <v>1200.0000000000018</v>
      </c>
      <c r="P52" s="22">
        <f>MONTH(Table4[[#This Row],[Sales Date]])</f>
        <v>1</v>
      </c>
      <c r="Q52" s="22" t="str">
        <f>IF(Table4[[#This Row],[Month]]=1,"Jan",IF(Table4[[#This Row],[Month]]=2,"Feb",IF(Table4[[#This Row],[Month]]=3,"Mar","Apr")))</f>
        <v>Jan</v>
      </c>
    </row>
    <row r="53" spans="1:17" x14ac:dyDescent="0.25">
      <c r="A53" s="3" t="s">
        <v>145</v>
      </c>
      <c r="B53" s="4">
        <v>44930</v>
      </c>
      <c r="C53" s="3" t="s">
        <v>219</v>
      </c>
      <c r="D53" s="3" t="s">
        <v>29</v>
      </c>
      <c r="E53" s="3" t="s">
        <v>17</v>
      </c>
      <c r="F53" s="3" t="s">
        <v>18</v>
      </c>
      <c r="G53" s="3" t="s">
        <v>19</v>
      </c>
      <c r="H53" s="3" t="s">
        <v>2354</v>
      </c>
      <c r="I53" s="3">
        <v>1</v>
      </c>
      <c r="J53" s="3" t="s">
        <v>20</v>
      </c>
      <c r="K53" s="3">
        <v>44000</v>
      </c>
      <c r="L53" s="3">
        <v>40000</v>
      </c>
      <c r="M53" s="3">
        <f>Table4[[#This Row],[Qty]]*Table4[[#This Row],[Price]]</f>
        <v>44000</v>
      </c>
      <c r="N53" s="3">
        <f>Table4[[#This Row],[Qty]]*Table4[[#This Row],[Cost]]</f>
        <v>40000</v>
      </c>
      <c r="O53" s="3">
        <f>Table4[[#This Row],[Total Sales]]-Table4[[#This Row],[COGS]]</f>
        <v>4000</v>
      </c>
      <c r="P53" s="22">
        <f>MONTH(Table4[[#This Row],[Sales Date]])</f>
        <v>1</v>
      </c>
      <c r="Q53" s="22" t="str">
        <f>IF(Table4[[#This Row],[Month]]=1,"Jan",IF(Table4[[#This Row],[Month]]=2,"Feb",IF(Table4[[#This Row],[Month]]=3,"Mar","Apr")))</f>
        <v>Jan</v>
      </c>
    </row>
    <row r="54" spans="1:17" x14ac:dyDescent="0.25">
      <c r="A54" s="3" t="s">
        <v>147</v>
      </c>
      <c r="B54" s="4">
        <v>44930</v>
      </c>
      <c r="C54" s="3" t="s">
        <v>281</v>
      </c>
      <c r="D54" s="3" t="s">
        <v>29</v>
      </c>
      <c r="E54" s="3" t="s">
        <v>30</v>
      </c>
      <c r="F54" s="3" t="s">
        <v>31</v>
      </c>
      <c r="G54" s="3" t="s">
        <v>2350</v>
      </c>
      <c r="H54" s="3" t="s">
        <v>38</v>
      </c>
      <c r="I54" s="3">
        <v>2</v>
      </c>
      <c r="J54" s="3" t="s">
        <v>26</v>
      </c>
      <c r="K54" s="3">
        <v>8500</v>
      </c>
      <c r="L54" s="3">
        <v>7600</v>
      </c>
      <c r="M54" s="3">
        <f>Table4[[#This Row],[Qty]]*Table4[[#This Row],[Price]]</f>
        <v>17000</v>
      </c>
      <c r="N54" s="3">
        <f>Table4[[#This Row],[Qty]]*Table4[[#This Row],[Cost]]</f>
        <v>15200</v>
      </c>
      <c r="O54" s="3">
        <f>Table4[[#This Row],[Total Sales]]-Table4[[#This Row],[COGS]]</f>
        <v>1800</v>
      </c>
      <c r="P54" s="22">
        <f>MONTH(Table4[[#This Row],[Sales Date]])</f>
        <v>1</v>
      </c>
      <c r="Q54" s="22" t="str">
        <f>IF(Table4[[#This Row],[Month]]=1,"Jan",IF(Table4[[#This Row],[Month]]=2,"Feb",IF(Table4[[#This Row],[Month]]=3,"Mar","Apr")))</f>
        <v>Jan</v>
      </c>
    </row>
    <row r="55" spans="1:17" x14ac:dyDescent="0.25">
      <c r="A55" s="3" t="s">
        <v>149</v>
      </c>
      <c r="B55" s="4">
        <v>44930</v>
      </c>
      <c r="C55" s="3" t="s">
        <v>972</v>
      </c>
      <c r="D55" s="3" t="s">
        <v>29</v>
      </c>
      <c r="E55" s="3" t="s">
        <v>35</v>
      </c>
      <c r="F55" s="3" t="s">
        <v>36</v>
      </c>
      <c r="G55" s="3" t="s">
        <v>32</v>
      </c>
      <c r="H55" s="3" t="s">
        <v>45</v>
      </c>
      <c r="I55" s="3">
        <v>100</v>
      </c>
      <c r="J55" s="3" t="s">
        <v>20</v>
      </c>
      <c r="K55" s="3">
        <v>6700</v>
      </c>
      <c r="L55" s="3">
        <v>5000</v>
      </c>
      <c r="M55" s="3">
        <f>Table4[[#This Row],[Qty]]*Table4[[#This Row],[Price]]</f>
        <v>670000</v>
      </c>
      <c r="N55" s="3">
        <f>Table4[[#This Row],[Qty]]*Table4[[#This Row],[Cost]]</f>
        <v>500000</v>
      </c>
      <c r="O55" s="3">
        <f>Table4[[#This Row],[Total Sales]]-Table4[[#This Row],[COGS]]</f>
        <v>170000</v>
      </c>
      <c r="P55" s="22">
        <f>MONTH(Table4[[#This Row],[Sales Date]])</f>
        <v>1</v>
      </c>
      <c r="Q55" s="22" t="str">
        <f>IF(Table4[[#This Row],[Month]]=1,"Jan",IF(Table4[[#This Row],[Month]]=2,"Feb",IF(Table4[[#This Row],[Month]]=3,"Mar","Apr")))</f>
        <v>Jan</v>
      </c>
    </row>
    <row r="56" spans="1:17" x14ac:dyDescent="0.25">
      <c r="A56" s="3" t="s">
        <v>151</v>
      </c>
      <c r="B56" s="4">
        <v>44930</v>
      </c>
      <c r="C56" s="3" t="s">
        <v>1034</v>
      </c>
      <c r="D56" s="3" t="s">
        <v>29</v>
      </c>
      <c r="E56" s="3" t="s">
        <v>17</v>
      </c>
      <c r="F56" s="3" t="s">
        <v>18</v>
      </c>
      <c r="G56" s="3" t="s">
        <v>25</v>
      </c>
      <c r="H56" s="3" t="s">
        <v>45</v>
      </c>
      <c r="I56" s="3">
        <v>4</v>
      </c>
      <c r="J56" s="3" t="s">
        <v>20</v>
      </c>
      <c r="K56" s="3">
        <v>11000</v>
      </c>
      <c r="L56" s="3">
        <v>10000</v>
      </c>
      <c r="M56" s="3">
        <f>Table4[[#This Row],[Qty]]*Table4[[#This Row],[Price]]</f>
        <v>44000</v>
      </c>
      <c r="N56" s="3">
        <f>Table4[[#This Row],[Qty]]*Table4[[#This Row],[Cost]]</f>
        <v>40000</v>
      </c>
      <c r="O56" s="3">
        <f>Table4[[#This Row],[Total Sales]]-Table4[[#This Row],[COGS]]</f>
        <v>4000</v>
      </c>
      <c r="P56" s="22">
        <f>MONTH(Table4[[#This Row],[Sales Date]])</f>
        <v>1</v>
      </c>
      <c r="Q56" s="22" t="str">
        <f>IF(Table4[[#This Row],[Month]]=1,"Jan",IF(Table4[[#This Row],[Month]]=2,"Feb",IF(Table4[[#This Row],[Month]]=3,"Mar","Apr")))</f>
        <v>Jan</v>
      </c>
    </row>
    <row r="57" spans="1:17" x14ac:dyDescent="0.25">
      <c r="A57" s="3" t="s">
        <v>152</v>
      </c>
      <c r="B57" s="4">
        <v>44930</v>
      </c>
      <c r="C57" s="3" t="s">
        <v>1096</v>
      </c>
      <c r="D57" s="3" t="s">
        <v>16</v>
      </c>
      <c r="E57" s="3" t="s">
        <v>17</v>
      </c>
      <c r="F57" s="3" t="s">
        <v>18</v>
      </c>
      <c r="G57" s="3" t="s">
        <v>32</v>
      </c>
      <c r="H57" s="3" t="s">
        <v>45</v>
      </c>
      <c r="I57" s="3">
        <v>3</v>
      </c>
      <c r="J57" s="3" t="s">
        <v>20</v>
      </c>
      <c r="K57" s="3">
        <v>22000</v>
      </c>
      <c r="L57" s="3">
        <v>20000</v>
      </c>
      <c r="M57" s="3">
        <f>Table4[[#This Row],[Qty]]*Table4[[#This Row],[Price]]</f>
        <v>66000</v>
      </c>
      <c r="N57" s="3">
        <f>Table4[[#This Row],[Qty]]*Table4[[#This Row],[Cost]]</f>
        <v>60000</v>
      </c>
      <c r="O57" s="3">
        <f>Table4[[#This Row],[Total Sales]]-Table4[[#This Row],[COGS]]</f>
        <v>6000</v>
      </c>
      <c r="P57" s="22">
        <f>MONTH(Table4[[#This Row],[Sales Date]])</f>
        <v>1</v>
      </c>
      <c r="Q57" s="22" t="str">
        <f>IF(Table4[[#This Row],[Month]]=1,"Jan",IF(Table4[[#This Row],[Month]]=2,"Feb",IF(Table4[[#This Row],[Month]]=3,"Mar","Apr")))</f>
        <v>Jan</v>
      </c>
    </row>
    <row r="58" spans="1:17" x14ac:dyDescent="0.25">
      <c r="A58" s="3" t="s">
        <v>154</v>
      </c>
      <c r="B58" s="4">
        <v>44930</v>
      </c>
      <c r="C58" s="3" t="s">
        <v>1157</v>
      </c>
      <c r="D58" s="3" t="s">
        <v>29</v>
      </c>
      <c r="E58" s="3" t="s">
        <v>17</v>
      </c>
      <c r="F58" s="3" t="s">
        <v>18</v>
      </c>
      <c r="G58" s="3" t="s">
        <v>19</v>
      </c>
      <c r="H58" s="3" t="s">
        <v>2354</v>
      </c>
      <c r="I58" s="3">
        <v>11</v>
      </c>
      <c r="J58" s="3" t="s">
        <v>20</v>
      </c>
      <c r="K58" s="3">
        <v>6700</v>
      </c>
      <c r="L58" s="3">
        <v>5000</v>
      </c>
      <c r="M58" s="3">
        <f>Table4[[#This Row],[Qty]]*Table4[[#This Row],[Price]]</f>
        <v>73700</v>
      </c>
      <c r="N58" s="3">
        <f>Table4[[#This Row],[Qty]]*Table4[[#This Row],[Cost]]</f>
        <v>55000</v>
      </c>
      <c r="O58" s="3">
        <f>Table4[[#This Row],[Total Sales]]-Table4[[#This Row],[COGS]]</f>
        <v>18700</v>
      </c>
      <c r="P58" s="22">
        <f>MONTH(Table4[[#This Row],[Sales Date]])</f>
        <v>1</v>
      </c>
      <c r="Q58" s="22" t="str">
        <f>IF(Table4[[#This Row],[Month]]=1,"Jan",IF(Table4[[#This Row],[Month]]=2,"Feb",IF(Table4[[#This Row],[Month]]=3,"Mar","Apr")))</f>
        <v>Jan</v>
      </c>
    </row>
    <row r="59" spans="1:17" x14ac:dyDescent="0.25">
      <c r="A59" s="3" t="s">
        <v>156</v>
      </c>
      <c r="B59" s="4">
        <v>44930</v>
      </c>
      <c r="C59" s="3" t="s">
        <v>1218</v>
      </c>
      <c r="D59" s="3" t="s">
        <v>29</v>
      </c>
      <c r="E59" s="3" t="s">
        <v>17</v>
      </c>
      <c r="F59" s="3" t="s">
        <v>18</v>
      </c>
      <c r="G59" s="3" t="s">
        <v>32</v>
      </c>
      <c r="H59" s="3" t="s">
        <v>2354</v>
      </c>
      <c r="I59" s="3">
        <v>1</v>
      </c>
      <c r="J59" s="3" t="s">
        <v>20</v>
      </c>
      <c r="K59" s="3">
        <v>13200.000000000002</v>
      </c>
      <c r="L59" s="3">
        <v>12000</v>
      </c>
      <c r="M59" s="3">
        <f>Table4[[#This Row],[Qty]]*Table4[[#This Row],[Price]]</f>
        <v>13200.000000000002</v>
      </c>
      <c r="N59" s="3">
        <f>Table4[[#This Row],[Qty]]*Table4[[#This Row],[Cost]]</f>
        <v>12000</v>
      </c>
      <c r="O59" s="3">
        <f>Table4[[#This Row],[Total Sales]]-Table4[[#This Row],[COGS]]</f>
        <v>1200.0000000000018</v>
      </c>
      <c r="P59" s="22">
        <f>MONTH(Table4[[#This Row],[Sales Date]])</f>
        <v>1</v>
      </c>
      <c r="Q59" s="22" t="str">
        <f>IF(Table4[[#This Row],[Month]]=1,"Jan",IF(Table4[[#This Row],[Month]]=2,"Feb",IF(Table4[[#This Row],[Month]]=3,"Mar","Apr")))</f>
        <v>Jan</v>
      </c>
    </row>
    <row r="60" spans="1:17" x14ac:dyDescent="0.25">
      <c r="A60" s="3" t="s">
        <v>158</v>
      </c>
      <c r="B60" s="4">
        <v>44930</v>
      </c>
      <c r="C60" s="3" t="s">
        <v>1246</v>
      </c>
      <c r="D60" s="3" t="s">
        <v>16</v>
      </c>
      <c r="E60" s="3" t="s">
        <v>17</v>
      </c>
      <c r="F60" s="3" t="s">
        <v>18</v>
      </c>
      <c r="G60" s="3" t="s">
        <v>25</v>
      </c>
      <c r="H60" s="3" t="s">
        <v>2354</v>
      </c>
      <c r="I60" s="3">
        <v>2</v>
      </c>
      <c r="J60" s="3" t="s">
        <v>20</v>
      </c>
      <c r="K60" s="3">
        <v>170</v>
      </c>
      <c r="L60" s="3">
        <v>150</v>
      </c>
      <c r="M60" s="3">
        <f>Table4[[#This Row],[Qty]]*Table4[[#This Row],[Price]]</f>
        <v>340</v>
      </c>
      <c r="N60" s="3">
        <f>Table4[[#This Row],[Qty]]*Table4[[#This Row],[Cost]]</f>
        <v>300</v>
      </c>
      <c r="O60" s="3">
        <f>Table4[[#This Row],[Total Sales]]-Table4[[#This Row],[COGS]]</f>
        <v>40</v>
      </c>
      <c r="P60" s="22">
        <f>MONTH(Table4[[#This Row],[Sales Date]])</f>
        <v>1</v>
      </c>
      <c r="Q60" s="22" t="str">
        <f>IF(Table4[[#This Row],[Month]]=1,"Jan",IF(Table4[[#This Row],[Month]]=2,"Feb",IF(Table4[[#This Row],[Month]]=3,"Mar","Apr")))</f>
        <v>Jan</v>
      </c>
    </row>
    <row r="61" spans="1:17" x14ac:dyDescent="0.25">
      <c r="A61" s="3" t="s">
        <v>160</v>
      </c>
      <c r="B61" s="4">
        <v>44930</v>
      </c>
      <c r="C61" s="3" t="s">
        <v>1307</v>
      </c>
      <c r="D61" s="3" t="s">
        <v>29</v>
      </c>
      <c r="E61" s="3" t="s">
        <v>17</v>
      </c>
      <c r="F61" s="3" t="s">
        <v>18</v>
      </c>
      <c r="G61" s="3" t="s">
        <v>32</v>
      </c>
      <c r="H61" s="3" t="s">
        <v>38</v>
      </c>
      <c r="I61" s="3">
        <v>2</v>
      </c>
      <c r="J61" s="3" t="s">
        <v>20</v>
      </c>
      <c r="K61" s="3">
        <v>9950</v>
      </c>
      <c r="L61" s="3">
        <v>9000</v>
      </c>
      <c r="M61" s="3">
        <f>Table4[[#This Row],[Qty]]*Table4[[#This Row],[Price]]</f>
        <v>19900</v>
      </c>
      <c r="N61" s="3">
        <f>Table4[[#This Row],[Qty]]*Table4[[#This Row],[Cost]]</f>
        <v>18000</v>
      </c>
      <c r="O61" s="3">
        <f>Table4[[#This Row],[Total Sales]]-Table4[[#This Row],[COGS]]</f>
        <v>1900</v>
      </c>
      <c r="P61" s="22">
        <f>MONTH(Table4[[#This Row],[Sales Date]])</f>
        <v>1</v>
      </c>
      <c r="Q61" s="22" t="str">
        <f>IF(Table4[[#This Row],[Month]]=1,"Jan",IF(Table4[[#This Row],[Month]]=2,"Feb",IF(Table4[[#This Row],[Month]]=3,"Mar","Apr")))</f>
        <v>Jan</v>
      </c>
    </row>
    <row r="62" spans="1:17" x14ac:dyDescent="0.25">
      <c r="A62" s="3" t="s">
        <v>162</v>
      </c>
      <c r="B62" s="4">
        <v>44930</v>
      </c>
      <c r="C62" s="3" t="s">
        <v>1368</v>
      </c>
      <c r="D62" s="3" t="s">
        <v>29</v>
      </c>
      <c r="E62" s="3" t="s">
        <v>17</v>
      </c>
      <c r="F62" s="3" t="s">
        <v>18</v>
      </c>
      <c r="G62" s="3" t="s">
        <v>25</v>
      </c>
      <c r="H62" s="3" t="s">
        <v>55</v>
      </c>
      <c r="I62" s="3">
        <v>1</v>
      </c>
      <c r="J62" s="3" t="s">
        <v>20</v>
      </c>
      <c r="K62" s="3">
        <v>6700</v>
      </c>
      <c r="L62" s="3">
        <v>5000</v>
      </c>
      <c r="M62" s="3">
        <f>Table4[[#This Row],[Qty]]*Table4[[#This Row],[Price]]</f>
        <v>6700</v>
      </c>
      <c r="N62" s="3">
        <f>Table4[[#This Row],[Qty]]*Table4[[#This Row],[Cost]]</f>
        <v>5000</v>
      </c>
      <c r="O62" s="3">
        <f>Table4[[#This Row],[Total Sales]]-Table4[[#This Row],[COGS]]</f>
        <v>1700</v>
      </c>
      <c r="P62" s="22">
        <f>MONTH(Table4[[#This Row],[Sales Date]])</f>
        <v>1</v>
      </c>
      <c r="Q62" s="22" t="str">
        <f>IF(Table4[[#This Row],[Month]]=1,"Jan",IF(Table4[[#This Row],[Month]]=2,"Feb",IF(Table4[[#This Row],[Month]]=3,"Mar","Apr")))</f>
        <v>Jan</v>
      </c>
    </row>
    <row r="63" spans="1:17" x14ac:dyDescent="0.25">
      <c r="A63" s="3" t="s">
        <v>164</v>
      </c>
      <c r="B63" s="4">
        <v>44930</v>
      </c>
      <c r="C63" s="3" t="s">
        <v>1430</v>
      </c>
      <c r="D63" s="3" t="s">
        <v>29</v>
      </c>
      <c r="E63" s="3" t="s">
        <v>17</v>
      </c>
      <c r="F63" s="3" t="s">
        <v>18</v>
      </c>
      <c r="G63" s="3" t="s">
        <v>32</v>
      </c>
      <c r="H63" s="3" t="s">
        <v>2354</v>
      </c>
      <c r="I63" s="3">
        <v>1</v>
      </c>
      <c r="J63" s="3" t="s">
        <v>20</v>
      </c>
      <c r="K63" s="3">
        <v>25</v>
      </c>
      <c r="L63" s="3">
        <v>20</v>
      </c>
      <c r="M63" s="3">
        <f>Table4[[#This Row],[Qty]]*Table4[[#This Row],[Price]]</f>
        <v>25</v>
      </c>
      <c r="N63" s="3">
        <f>Table4[[#This Row],[Qty]]*Table4[[#This Row],[Cost]]</f>
        <v>20</v>
      </c>
      <c r="O63" s="3">
        <f>Table4[[#This Row],[Total Sales]]-Table4[[#This Row],[COGS]]</f>
        <v>5</v>
      </c>
      <c r="P63" s="22">
        <f>MONTH(Table4[[#This Row],[Sales Date]])</f>
        <v>1</v>
      </c>
      <c r="Q63" s="22" t="str">
        <f>IF(Table4[[#This Row],[Month]]=1,"Jan",IF(Table4[[#This Row],[Month]]=2,"Feb",IF(Table4[[#This Row],[Month]]=3,"Mar","Apr")))</f>
        <v>Jan</v>
      </c>
    </row>
    <row r="64" spans="1:17" x14ac:dyDescent="0.25">
      <c r="A64" s="3" t="s">
        <v>166</v>
      </c>
      <c r="B64" s="4">
        <v>44930</v>
      </c>
      <c r="C64" s="3" t="s">
        <v>1490</v>
      </c>
      <c r="D64" s="3" t="s">
        <v>29</v>
      </c>
      <c r="E64" s="3" t="s">
        <v>23</v>
      </c>
      <c r="F64" s="3" t="s">
        <v>24</v>
      </c>
      <c r="G64" s="3" t="s">
        <v>19</v>
      </c>
      <c r="H64" s="3" t="s">
        <v>38</v>
      </c>
      <c r="I64" s="3">
        <v>2</v>
      </c>
      <c r="J64" s="3" t="s">
        <v>20</v>
      </c>
      <c r="K64" s="3">
        <v>19800</v>
      </c>
      <c r="L64" s="3">
        <v>18000</v>
      </c>
      <c r="M64" s="3">
        <f>Table4[[#This Row],[Qty]]*Table4[[#This Row],[Price]]</f>
        <v>39600</v>
      </c>
      <c r="N64" s="3">
        <f>Table4[[#This Row],[Qty]]*Table4[[#This Row],[Cost]]</f>
        <v>36000</v>
      </c>
      <c r="O64" s="3">
        <f>Table4[[#This Row],[Total Sales]]-Table4[[#This Row],[COGS]]</f>
        <v>3600</v>
      </c>
      <c r="P64" s="22">
        <f>MONTH(Table4[[#This Row],[Sales Date]])</f>
        <v>1</v>
      </c>
      <c r="Q64" s="22" t="str">
        <f>IF(Table4[[#This Row],[Month]]=1,"Jan",IF(Table4[[#This Row],[Month]]=2,"Feb",IF(Table4[[#This Row],[Month]]=3,"Mar","Apr")))</f>
        <v>Jan</v>
      </c>
    </row>
    <row r="65" spans="1:17" x14ac:dyDescent="0.25">
      <c r="A65" s="3" t="s">
        <v>168</v>
      </c>
      <c r="B65" s="4">
        <v>44931</v>
      </c>
      <c r="C65" s="3" t="s">
        <v>1542</v>
      </c>
      <c r="D65" s="3" t="s">
        <v>16</v>
      </c>
      <c r="E65" s="3" t="s">
        <v>35</v>
      </c>
      <c r="F65" s="3" t="s">
        <v>36</v>
      </c>
      <c r="G65" s="3" t="s">
        <v>41</v>
      </c>
      <c r="H65" s="3" t="s">
        <v>2354</v>
      </c>
      <c r="I65" s="3">
        <v>1</v>
      </c>
      <c r="J65" s="3" t="s">
        <v>20</v>
      </c>
      <c r="K65" s="3">
        <v>9500</v>
      </c>
      <c r="L65" s="3">
        <v>8000</v>
      </c>
      <c r="M65" s="3">
        <f>Table4[[#This Row],[Qty]]*Table4[[#This Row],[Price]]</f>
        <v>9500</v>
      </c>
      <c r="N65" s="3">
        <f>Table4[[#This Row],[Qty]]*Table4[[#This Row],[Cost]]</f>
        <v>8000</v>
      </c>
      <c r="O65" s="3">
        <f>Table4[[#This Row],[Total Sales]]-Table4[[#This Row],[COGS]]</f>
        <v>1500</v>
      </c>
      <c r="P65" s="22">
        <f>MONTH(Table4[[#This Row],[Sales Date]])</f>
        <v>1</v>
      </c>
      <c r="Q65" s="22" t="str">
        <f>IF(Table4[[#This Row],[Month]]=1,"Jan",IF(Table4[[#This Row],[Month]]=2,"Feb",IF(Table4[[#This Row],[Month]]=3,"Mar","Apr")))</f>
        <v>Jan</v>
      </c>
    </row>
    <row r="66" spans="1:17" x14ac:dyDescent="0.25">
      <c r="A66" s="3" t="s">
        <v>170</v>
      </c>
      <c r="B66" s="4">
        <v>44931</v>
      </c>
      <c r="C66" s="3" t="s">
        <v>1548</v>
      </c>
      <c r="D66" s="3" t="s">
        <v>29</v>
      </c>
      <c r="E66" s="3" t="s">
        <v>17</v>
      </c>
      <c r="F66" s="3" t="s">
        <v>18</v>
      </c>
      <c r="G66" s="3" t="s">
        <v>2350</v>
      </c>
      <c r="H66" s="3" t="s">
        <v>38</v>
      </c>
      <c r="I66" s="3">
        <v>2</v>
      </c>
      <c r="J66" s="3" t="s">
        <v>20</v>
      </c>
      <c r="K66" s="3">
        <v>100</v>
      </c>
      <c r="L66" s="3">
        <v>90</v>
      </c>
      <c r="M66" s="3">
        <f>Table4[[#This Row],[Qty]]*Table4[[#This Row],[Price]]</f>
        <v>200</v>
      </c>
      <c r="N66" s="3">
        <f>Table4[[#This Row],[Qty]]*Table4[[#This Row],[Cost]]</f>
        <v>180</v>
      </c>
      <c r="O66" s="3">
        <f>Table4[[#This Row],[Total Sales]]-Table4[[#This Row],[COGS]]</f>
        <v>20</v>
      </c>
      <c r="P66" s="22">
        <f>MONTH(Table4[[#This Row],[Sales Date]])</f>
        <v>1</v>
      </c>
      <c r="Q66" s="22" t="str">
        <f>IF(Table4[[#This Row],[Month]]=1,"Jan",IF(Table4[[#This Row],[Month]]=2,"Feb",IF(Table4[[#This Row],[Month]]=3,"Mar","Apr")))</f>
        <v>Jan</v>
      </c>
    </row>
    <row r="67" spans="1:17" x14ac:dyDescent="0.25">
      <c r="A67" s="3" t="s">
        <v>172</v>
      </c>
      <c r="B67" s="4">
        <v>44931</v>
      </c>
      <c r="C67" s="3" t="s">
        <v>99</v>
      </c>
      <c r="D67" s="3" t="s">
        <v>29</v>
      </c>
      <c r="E67" s="3" t="s">
        <v>17</v>
      </c>
      <c r="F67" s="3" t="s">
        <v>18</v>
      </c>
      <c r="G67" s="3" t="s">
        <v>2351</v>
      </c>
      <c r="H67" s="3" t="s">
        <v>38</v>
      </c>
      <c r="I67" s="3">
        <v>2</v>
      </c>
      <c r="J67" s="3" t="s">
        <v>20</v>
      </c>
      <c r="K67" s="3">
        <v>7700</v>
      </c>
      <c r="L67" s="3">
        <v>7000</v>
      </c>
      <c r="M67" s="3">
        <f>Table4[[#This Row],[Qty]]*Table4[[#This Row],[Price]]</f>
        <v>15400</v>
      </c>
      <c r="N67" s="3">
        <f>Table4[[#This Row],[Qty]]*Table4[[#This Row],[Cost]]</f>
        <v>14000</v>
      </c>
      <c r="O67" s="3">
        <f>Table4[[#This Row],[Total Sales]]-Table4[[#This Row],[COGS]]</f>
        <v>1400</v>
      </c>
      <c r="P67" s="22">
        <f>MONTH(Table4[[#This Row],[Sales Date]])</f>
        <v>1</v>
      </c>
      <c r="Q67" s="22" t="str">
        <f>IF(Table4[[#This Row],[Month]]=1,"Jan",IF(Table4[[#This Row],[Month]]=2,"Feb",IF(Table4[[#This Row],[Month]]=3,"Mar","Apr")))</f>
        <v>Jan</v>
      </c>
    </row>
    <row r="68" spans="1:17" x14ac:dyDescent="0.25">
      <c r="A68" s="3" t="s">
        <v>174</v>
      </c>
      <c r="B68" s="4">
        <v>44931</v>
      </c>
      <c r="C68" s="3" t="s">
        <v>105</v>
      </c>
      <c r="D68" s="3" t="s">
        <v>29</v>
      </c>
      <c r="E68" s="3" t="s">
        <v>35</v>
      </c>
      <c r="F68" s="3" t="s">
        <v>36</v>
      </c>
      <c r="G68" s="3" t="s">
        <v>32</v>
      </c>
      <c r="H68" s="3" t="s">
        <v>2354</v>
      </c>
      <c r="I68" s="3">
        <v>2</v>
      </c>
      <c r="J68" s="3" t="s">
        <v>20</v>
      </c>
      <c r="K68" s="3">
        <v>9950</v>
      </c>
      <c r="L68" s="3">
        <v>9000</v>
      </c>
      <c r="M68" s="3">
        <f>Table4[[#This Row],[Qty]]*Table4[[#This Row],[Price]]</f>
        <v>19900</v>
      </c>
      <c r="N68" s="3">
        <f>Table4[[#This Row],[Qty]]*Table4[[#This Row],[Cost]]</f>
        <v>18000</v>
      </c>
      <c r="O68" s="3">
        <f>Table4[[#This Row],[Total Sales]]-Table4[[#This Row],[COGS]]</f>
        <v>1900</v>
      </c>
      <c r="P68" s="22">
        <f>MONTH(Table4[[#This Row],[Sales Date]])</f>
        <v>1</v>
      </c>
      <c r="Q68" s="22" t="str">
        <f>IF(Table4[[#This Row],[Month]]=1,"Jan",IF(Table4[[#This Row],[Month]]=2,"Feb",IF(Table4[[#This Row],[Month]]=3,"Mar","Apr")))</f>
        <v>Jan</v>
      </c>
    </row>
    <row r="69" spans="1:17" x14ac:dyDescent="0.25">
      <c r="A69" s="3" t="s">
        <v>176</v>
      </c>
      <c r="B69" s="4">
        <v>44931</v>
      </c>
      <c r="C69" s="3" t="s">
        <v>159</v>
      </c>
      <c r="D69" s="3" t="s">
        <v>16</v>
      </c>
      <c r="E69" s="3" t="s">
        <v>17</v>
      </c>
      <c r="F69" s="3" t="s">
        <v>18</v>
      </c>
      <c r="G69" s="3" t="s">
        <v>2352</v>
      </c>
      <c r="H69" s="3" t="s">
        <v>2354</v>
      </c>
      <c r="I69" s="3">
        <v>2</v>
      </c>
      <c r="J69" s="3" t="s">
        <v>20</v>
      </c>
      <c r="K69" s="3">
        <v>9950</v>
      </c>
      <c r="L69" s="3">
        <v>9000</v>
      </c>
      <c r="M69" s="3">
        <f>Table4[[#This Row],[Qty]]*Table4[[#This Row],[Price]]</f>
        <v>19900</v>
      </c>
      <c r="N69" s="3">
        <f>Table4[[#This Row],[Qty]]*Table4[[#This Row],[Cost]]</f>
        <v>18000</v>
      </c>
      <c r="O69" s="3">
        <f>Table4[[#This Row],[Total Sales]]-Table4[[#This Row],[COGS]]</f>
        <v>1900</v>
      </c>
      <c r="P69" s="22">
        <f>MONTH(Table4[[#This Row],[Sales Date]])</f>
        <v>1</v>
      </c>
      <c r="Q69" s="22" t="str">
        <f>IF(Table4[[#This Row],[Month]]=1,"Jan",IF(Table4[[#This Row],[Month]]=2,"Feb",IF(Table4[[#This Row],[Month]]=3,"Mar","Apr")))</f>
        <v>Jan</v>
      </c>
    </row>
    <row r="70" spans="1:17" x14ac:dyDescent="0.25">
      <c r="A70" s="3" t="s">
        <v>178</v>
      </c>
      <c r="B70" s="4">
        <v>44931</v>
      </c>
      <c r="C70" s="3" t="s">
        <v>165</v>
      </c>
      <c r="D70" s="3" t="s">
        <v>29</v>
      </c>
      <c r="E70" s="3" t="s">
        <v>35</v>
      </c>
      <c r="F70" s="3" t="s">
        <v>36</v>
      </c>
      <c r="G70" s="3" t="s">
        <v>63</v>
      </c>
      <c r="H70" s="3" t="s">
        <v>2354</v>
      </c>
      <c r="I70" s="3">
        <v>1</v>
      </c>
      <c r="J70" s="3" t="s">
        <v>20</v>
      </c>
      <c r="K70" s="3">
        <v>13200.000000000002</v>
      </c>
      <c r="L70" s="3">
        <v>12000</v>
      </c>
      <c r="M70" s="3">
        <f>Table4[[#This Row],[Qty]]*Table4[[#This Row],[Price]]</f>
        <v>13200.000000000002</v>
      </c>
      <c r="N70" s="3">
        <f>Table4[[#This Row],[Qty]]*Table4[[#This Row],[Cost]]</f>
        <v>12000</v>
      </c>
      <c r="O70" s="3">
        <f>Table4[[#This Row],[Total Sales]]-Table4[[#This Row],[COGS]]</f>
        <v>1200.0000000000018</v>
      </c>
      <c r="P70" s="22">
        <f>MONTH(Table4[[#This Row],[Sales Date]])</f>
        <v>1</v>
      </c>
      <c r="Q70" s="22" t="str">
        <f>IF(Table4[[#This Row],[Month]]=1,"Jan",IF(Table4[[#This Row],[Month]]=2,"Feb",IF(Table4[[#This Row],[Month]]=3,"Mar","Apr")))</f>
        <v>Jan</v>
      </c>
    </row>
    <row r="71" spans="1:17" x14ac:dyDescent="0.25">
      <c r="A71" s="3" t="s">
        <v>180</v>
      </c>
      <c r="B71" s="4">
        <v>44931</v>
      </c>
      <c r="C71" s="3" t="s">
        <v>221</v>
      </c>
      <c r="D71" s="3" t="s">
        <v>29</v>
      </c>
      <c r="E71" s="3" t="s">
        <v>35</v>
      </c>
      <c r="F71" s="3" t="s">
        <v>36</v>
      </c>
      <c r="G71" s="3" t="s">
        <v>25</v>
      </c>
      <c r="H71" s="3" t="s">
        <v>2354</v>
      </c>
      <c r="I71" s="3">
        <v>2</v>
      </c>
      <c r="J71" s="3" t="s">
        <v>20</v>
      </c>
      <c r="K71" s="3">
        <v>19800</v>
      </c>
      <c r="L71" s="3">
        <v>18000</v>
      </c>
      <c r="M71" s="3">
        <f>Table4[[#This Row],[Qty]]*Table4[[#This Row],[Price]]</f>
        <v>39600</v>
      </c>
      <c r="N71" s="3">
        <f>Table4[[#This Row],[Qty]]*Table4[[#This Row],[Cost]]</f>
        <v>36000</v>
      </c>
      <c r="O71" s="3">
        <f>Table4[[#This Row],[Total Sales]]-Table4[[#This Row],[COGS]]</f>
        <v>3600</v>
      </c>
      <c r="P71" s="22">
        <f>MONTH(Table4[[#This Row],[Sales Date]])</f>
        <v>1</v>
      </c>
      <c r="Q71" s="22" t="str">
        <f>IF(Table4[[#This Row],[Month]]=1,"Jan",IF(Table4[[#This Row],[Month]]=2,"Feb",IF(Table4[[#This Row],[Month]]=3,"Mar","Apr")))</f>
        <v>Jan</v>
      </c>
    </row>
    <row r="72" spans="1:17" x14ac:dyDescent="0.25">
      <c r="A72" s="3" t="s">
        <v>182</v>
      </c>
      <c r="B72" s="4">
        <v>44931</v>
      </c>
      <c r="C72" s="3" t="s">
        <v>227</v>
      </c>
      <c r="D72" s="3" t="s">
        <v>29</v>
      </c>
      <c r="E72" s="3" t="s">
        <v>17</v>
      </c>
      <c r="F72" s="3" t="s">
        <v>18</v>
      </c>
      <c r="G72" s="3" t="s">
        <v>41</v>
      </c>
      <c r="H72" s="3" t="s">
        <v>2354</v>
      </c>
      <c r="I72" s="3">
        <v>4</v>
      </c>
      <c r="J72" s="3" t="s">
        <v>20</v>
      </c>
      <c r="K72" s="3">
        <v>11000</v>
      </c>
      <c r="L72" s="3">
        <v>10000</v>
      </c>
      <c r="M72" s="3">
        <f>Table4[[#This Row],[Qty]]*Table4[[#This Row],[Price]]</f>
        <v>44000</v>
      </c>
      <c r="N72" s="3">
        <f>Table4[[#This Row],[Qty]]*Table4[[#This Row],[Cost]]</f>
        <v>40000</v>
      </c>
      <c r="O72" s="3">
        <f>Table4[[#This Row],[Total Sales]]-Table4[[#This Row],[COGS]]</f>
        <v>4000</v>
      </c>
      <c r="P72" s="22">
        <f>MONTH(Table4[[#This Row],[Sales Date]])</f>
        <v>1</v>
      </c>
      <c r="Q72" s="22" t="str">
        <f>IF(Table4[[#This Row],[Month]]=1,"Jan",IF(Table4[[#This Row],[Month]]=2,"Feb",IF(Table4[[#This Row],[Month]]=3,"Mar","Apr")))</f>
        <v>Jan</v>
      </c>
    </row>
    <row r="73" spans="1:17" x14ac:dyDescent="0.25">
      <c r="A73" s="3" t="s">
        <v>184</v>
      </c>
      <c r="B73" s="4">
        <v>44931</v>
      </c>
      <c r="C73" s="3" t="s">
        <v>283</v>
      </c>
      <c r="D73" s="3" t="s">
        <v>29</v>
      </c>
      <c r="E73" s="3" t="s">
        <v>35</v>
      </c>
      <c r="F73" s="3" t="s">
        <v>36</v>
      </c>
      <c r="G73" s="3" t="s">
        <v>19</v>
      </c>
      <c r="H73" s="3" t="s">
        <v>2354</v>
      </c>
      <c r="I73" s="3">
        <v>3</v>
      </c>
      <c r="J73" s="3" t="s">
        <v>20</v>
      </c>
      <c r="K73" s="3">
        <v>13200.000000000002</v>
      </c>
      <c r="L73" s="3">
        <v>12000</v>
      </c>
      <c r="M73" s="3">
        <f>Table4[[#This Row],[Qty]]*Table4[[#This Row],[Price]]</f>
        <v>39600.000000000007</v>
      </c>
      <c r="N73" s="3">
        <f>Table4[[#This Row],[Qty]]*Table4[[#This Row],[Cost]]</f>
        <v>36000</v>
      </c>
      <c r="O73" s="3">
        <f>Table4[[#This Row],[Total Sales]]-Table4[[#This Row],[COGS]]</f>
        <v>3600.0000000000073</v>
      </c>
      <c r="P73" s="22">
        <f>MONTH(Table4[[#This Row],[Sales Date]])</f>
        <v>1</v>
      </c>
      <c r="Q73" s="22" t="str">
        <f>IF(Table4[[#This Row],[Month]]=1,"Jan",IF(Table4[[#This Row],[Month]]=2,"Feb",IF(Table4[[#This Row],[Month]]=3,"Mar","Apr")))</f>
        <v>Jan</v>
      </c>
    </row>
    <row r="74" spans="1:17" x14ac:dyDescent="0.25">
      <c r="A74" s="3" t="s">
        <v>186</v>
      </c>
      <c r="B74" s="4">
        <v>44931</v>
      </c>
      <c r="C74" s="3" t="s">
        <v>289</v>
      </c>
      <c r="D74" s="3" t="s">
        <v>16</v>
      </c>
      <c r="E74" s="3" t="s">
        <v>17</v>
      </c>
      <c r="F74" s="3" t="s">
        <v>18</v>
      </c>
      <c r="G74" s="3" t="s">
        <v>2351</v>
      </c>
      <c r="H74" s="3" t="s">
        <v>38</v>
      </c>
      <c r="I74" s="3">
        <v>3</v>
      </c>
      <c r="J74" s="3" t="s">
        <v>20</v>
      </c>
      <c r="K74" s="3">
        <v>22000</v>
      </c>
      <c r="L74" s="3">
        <v>20000</v>
      </c>
      <c r="M74" s="3">
        <f>Table4[[#This Row],[Qty]]*Table4[[#This Row],[Price]]</f>
        <v>66000</v>
      </c>
      <c r="N74" s="3">
        <f>Table4[[#This Row],[Qty]]*Table4[[#This Row],[Cost]]</f>
        <v>60000</v>
      </c>
      <c r="O74" s="3">
        <f>Table4[[#This Row],[Total Sales]]-Table4[[#This Row],[COGS]]</f>
        <v>6000</v>
      </c>
      <c r="P74" s="22">
        <f>MONTH(Table4[[#This Row],[Sales Date]])</f>
        <v>1</v>
      </c>
      <c r="Q74" s="22" t="str">
        <f>IF(Table4[[#This Row],[Month]]=1,"Jan",IF(Table4[[#This Row],[Month]]=2,"Feb",IF(Table4[[#This Row],[Month]]=3,"Mar","Apr")))</f>
        <v>Jan</v>
      </c>
    </row>
    <row r="75" spans="1:17" x14ac:dyDescent="0.25">
      <c r="A75" s="3" t="s">
        <v>188</v>
      </c>
      <c r="B75" s="4">
        <v>44931</v>
      </c>
      <c r="C75" s="3" t="s">
        <v>974</v>
      </c>
      <c r="D75" s="3" t="s">
        <v>29</v>
      </c>
      <c r="E75" s="3" t="s">
        <v>17</v>
      </c>
      <c r="F75" s="3" t="s">
        <v>18</v>
      </c>
      <c r="G75" s="3" t="s">
        <v>19</v>
      </c>
      <c r="H75" s="3" t="s">
        <v>2354</v>
      </c>
      <c r="I75" s="3">
        <v>100</v>
      </c>
      <c r="J75" s="3" t="s">
        <v>20</v>
      </c>
      <c r="K75" s="3">
        <v>6700</v>
      </c>
      <c r="L75" s="3">
        <v>5000</v>
      </c>
      <c r="M75" s="3">
        <f>Table4[[#This Row],[Qty]]*Table4[[#This Row],[Price]]</f>
        <v>670000</v>
      </c>
      <c r="N75" s="3">
        <f>Table4[[#This Row],[Qty]]*Table4[[#This Row],[Cost]]</f>
        <v>500000</v>
      </c>
      <c r="O75" s="3">
        <f>Table4[[#This Row],[Total Sales]]-Table4[[#This Row],[COGS]]</f>
        <v>170000</v>
      </c>
      <c r="P75" s="22">
        <f>MONTH(Table4[[#This Row],[Sales Date]])</f>
        <v>1</v>
      </c>
      <c r="Q75" s="22" t="str">
        <f>IF(Table4[[#This Row],[Month]]=1,"Jan",IF(Table4[[#This Row],[Month]]=2,"Feb",IF(Table4[[#This Row],[Month]]=3,"Mar","Apr")))</f>
        <v>Jan</v>
      </c>
    </row>
    <row r="76" spans="1:17" x14ac:dyDescent="0.25">
      <c r="A76" s="3" t="s">
        <v>190</v>
      </c>
      <c r="B76" s="4">
        <v>44931</v>
      </c>
      <c r="C76" s="3" t="s">
        <v>980</v>
      </c>
      <c r="D76" s="3" t="s">
        <v>16</v>
      </c>
      <c r="E76" s="3" t="s">
        <v>30</v>
      </c>
      <c r="F76" s="3" t="s">
        <v>31</v>
      </c>
      <c r="G76" s="3" t="s">
        <v>25</v>
      </c>
      <c r="H76" s="3" t="s">
        <v>2354</v>
      </c>
      <c r="I76" s="3">
        <v>1</v>
      </c>
      <c r="J76" s="3" t="s">
        <v>20</v>
      </c>
      <c r="K76" s="3">
        <v>100</v>
      </c>
      <c r="L76" s="3">
        <v>90</v>
      </c>
      <c r="M76" s="3">
        <f>Table4[[#This Row],[Qty]]*Table4[[#This Row],[Price]]</f>
        <v>100</v>
      </c>
      <c r="N76" s="3">
        <f>Table4[[#This Row],[Qty]]*Table4[[#This Row],[Cost]]</f>
        <v>90</v>
      </c>
      <c r="O76" s="3">
        <f>Table4[[#This Row],[Total Sales]]-Table4[[#This Row],[COGS]]</f>
        <v>10</v>
      </c>
      <c r="P76" s="22">
        <f>MONTH(Table4[[#This Row],[Sales Date]])</f>
        <v>1</v>
      </c>
      <c r="Q76" s="22" t="str">
        <f>IF(Table4[[#This Row],[Month]]=1,"Jan",IF(Table4[[#This Row],[Month]]=2,"Feb",IF(Table4[[#This Row],[Month]]=3,"Mar","Apr")))</f>
        <v>Jan</v>
      </c>
    </row>
    <row r="77" spans="1:17" x14ac:dyDescent="0.25">
      <c r="A77" s="3" t="s">
        <v>192</v>
      </c>
      <c r="B77" s="4">
        <v>44931</v>
      </c>
      <c r="C77" s="3" t="s">
        <v>1036</v>
      </c>
      <c r="D77" s="3" t="s">
        <v>29</v>
      </c>
      <c r="E77" s="3" t="s">
        <v>17</v>
      </c>
      <c r="F77" s="3" t="s">
        <v>18</v>
      </c>
      <c r="G77" s="3" t="s">
        <v>32</v>
      </c>
      <c r="H77" s="3" t="s">
        <v>2354</v>
      </c>
      <c r="I77" s="3">
        <v>1</v>
      </c>
      <c r="J77" s="3" t="s">
        <v>20</v>
      </c>
      <c r="K77" s="3">
        <v>13200.000000000002</v>
      </c>
      <c r="L77" s="3">
        <v>12000</v>
      </c>
      <c r="M77" s="3">
        <f>Table4[[#This Row],[Qty]]*Table4[[#This Row],[Price]]</f>
        <v>13200.000000000002</v>
      </c>
      <c r="N77" s="3">
        <f>Table4[[#This Row],[Qty]]*Table4[[#This Row],[Cost]]</f>
        <v>12000</v>
      </c>
      <c r="O77" s="3">
        <f>Table4[[#This Row],[Total Sales]]-Table4[[#This Row],[COGS]]</f>
        <v>1200.0000000000018</v>
      </c>
      <c r="P77" s="22">
        <f>MONTH(Table4[[#This Row],[Sales Date]])</f>
        <v>1</v>
      </c>
      <c r="Q77" s="22" t="str">
        <f>IF(Table4[[#This Row],[Month]]=1,"Jan",IF(Table4[[#This Row],[Month]]=2,"Feb",IF(Table4[[#This Row],[Month]]=3,"Mar","Apr")))</f>
        <v>Jan</v>
      </c>
    </row>
    <row r="78" spans="1:17" x14ac:dyDescent="0.25">
      <c r="A78" s="3" t="s">
        <v>194</v>
      </c>
      <c r="B78" s="4">
        <v>44931</v>
      </c>
      <c r="C78" s="3" t="s">
        <v>1042</v>
      </c>
      <c r="D78" s="3" t="s">
        <v>29</v>
      </c>
      <c r="E78" s="3" t="s">
        <v>35</v>
      </c>
      <c r="F78" s="3" t="s">
        <v>36</v>
      </c>
      <c r="G78" s="3" t="s">
        <v>32</v>
      </c>
      <c r="H78" s="3" t="s">
        <v>38</v>
      </c>
      <c r="I78" s="3">
        <v>4</v>
      </c>
      <c r="J78" s="3" t="s">
        <v>20</v>
      </c>
      <c r="K78" s="3">
        <v>2250</v>
      </c>
      <c r="L78" s="3">
        <v>2200</v>
      </c>
      <c r="M78" s="3">
        <f>Table4[[#This Row],[Qty]]*Table4[[#This Row],[Price]]</f>
        <v>9000</v>
      </c>
      <c r="N78" s="3">
        <f>Table4[[#This Row],[Qty]]*Table4[[#This Row],[Cost]]</f>
        <v>8800</v>
      </c>
      <c r="O78" s="3">
        <f>Table4[[#This Row],[Total Sales]]-Table4[[#This Row],[COGS]]</f>
        <v>200</v>
      </c>
      <c r="P78" s="22">
        <f>MONTH(Table4[[#This Row],[Sales Date]])</f>
        <v>1</v>
      </c>
      <c r="Q78" s="22" t="str">
        <f>IF(Table4[[#This Row],[Month]]=1,"Jan",IF(Table4[[#This Row],[Month]]=2,"Feb",IF(Table4[[#This Row],[Month]]=3,"Mar","Apr")))</f>
        <v>Jan</v>
      </c>
    </row>
    <row r="79" spans="1:17" x14ac:dyDescent="0.25">
      <c r="A79" s="3" t="s">
        <v>196</v>
      </c>
      <c r="B79" s="4">
        <v>44931</v>
      </c>
      <c r="C79" s="3" t="s">
        <v>1098</v>
      </c>
      <c r="D79" s="3" t="s">
        <v>29</v>
      </c>
      <c r="E79" s="3" t="s">
        <v>23</v>
      </c>
      <c r="F79" s="3" t="s">
        <v>24</v>
      </c>
      <c r="G79" s="3" t="s">
        <v>19</v>
      </c>
      <c r="H79" s="3" t="s">
        <v>2354</v>
      </c>
      <c r="I79" s="3">
        <v>1</v>
      </c>
      <c r="J79" s="3" t="s">
        <v>20</v>
      </c>
      <c r="K79" s="3">
        <v>44000</v>
      </c>
      <c r="L79" s="3">
        <v>40000</v>
      </c>
      <c r="M79" s="3">
        <f>Table4[[#This Row],[Qty]]*Table4[[#This Row],[Price]]</f>
        <v>44000</v>
      </c>
      <c r="N79" s="3">
        <f>Table4[[#This Row],[Qty]]*Table4[[#This Row],[Cost]]</f>
        <v>40000</v>
      </c>
      <c r="O79" s="3">
        <f>Table4[[#This Row],[Total Sales]]-Table4[[#This Row],[COGS]]</f>
        <v>4000</v>
      </c>
      <c r="P79" s="22">
        <f>MONTH(Table4[[#This Row],[Sales Date]])</f>
        <v>1</v>
      </c>
      <c r="Q79" s="22" t="str">
        <f>IF(Table4[[#This Row],[Month]]=1,"Jan",IF(Table4[[#This Row],[Month]]=2,"Feb",IF(Table4[[#This Row],[Month]]=3,"Mar","Apr")))</f>
        <v>Jan</v>
      </c>
    </row>
    <row r="80" spans="1:17" x14ac:dyDescent="0.25">
      <c r="A80" s="3" t="s">
        <v>198</v>
      </c>
      <c r="B80" s="4">
        <v>44931</v>
      </c>
      <c r="C80" s="3" t="s">
        <v>1104</v>
      </c>
      <c r="D80" s="3" t="s">
        <v>29</v>
      </c>
      <c r="E80" s="3" t="s">
        <v>17</v>
      </c>
      <c r="F80" s="3" t="s">
        <v>18</v>
      </c>
      <c r="G80" s="3" t="s">
        <v>19</v>
      </c>
      <c r="H80" s="3" t="s">
        <v>2354</v>
      </c>
      <c r="I80" s="3">
        <v>2</v>
      </c>
      <c r="J80" s="3" t="s">
        <v>20</v>
      </c>
      <c r="K80" s="3">
        <v>7700</v>
      </c>
      <c r="L80" s="3">
        <v>7000</v>
      </c>
      <c r="M80" s="3">
        <f>Table4[[#This Row],[Qty]]*Table4[[#This Row],[Price]]</f>
        <v>15400</v>
      </c>
      <c r="N80" s="3">
        <f>Table4[[#This Row],[Qty]]*Table4[[#This Row],[Cost]]</f>
        <v>14000</v>
      </c>
      <c r="O80" s="3">
        <f>Table4[[#This Row],[Total Sales]]-Table4[[#This Row],[COGS]]</f>
        <v>1400</v>
      </c>
      <c r="P80" s="22">
        <f>MONTH(Table4[[#This Row],[Sales Date]])</f>
        <v>1</v>
      </c>
      <c r="Q80" s="22" t="str">
        <f>IF(Table4[[#This Row],[Month]]=1,"Jan",IF(Table4[[#This Row],[Month]]=2,"Feb",IF(Table4[[#This Row],[Month]]=3,"Mar","Apr")))</f>
        <v>Jan</v>
      </c>
    </row>
    <row r="81" spans="1:17" x14ac:dyDescent="0.25">
      <c r="A81" s="3" t="s">
        <v>200</v>
      </c>
      <c r="B81" s="4">
        <v>44931</v>
      </c>
      <c r="C81" s="3" t="s">
        <v>1159</v>
      </c>
      <c r="D81" s="3" t="s">
        <v>29</v>
      </c>
      <c r="E81" s="3" t="s">
        <v>17</v>
      </c>
      <c r="F81" s="3" t="s">
        <v>18</v>
      </c>
      <c r="G81" s="3" t="s">
        <v>32</v>
      </c>
      <c r="H81" s="3" t="s">
        <v>38</v>
      </c>
      <c r="I81" s="3">
        <v>11</v>
      </c>
      <c r="J81" s="3" t="s">
        <v>20</v>
      </c>
      <c r="K81" s="3">
        <v>200</v>
      </c>
      <c r="L81" s="3">
        <v>190</v>
      </c>
      <c r="M81" s="3">
        <f>Table4[[#This Row],[Qty]]*Table4[[#This Row],[Price]]</f>
        <v>2200</v>
      </c>
      <c r="N81" s="3">
        <f>Table4[[#This Row],[Qty]]*Table4[[#This Row],[Cost]]</f>
        <v>2090</v>
      </c>
      <c r="O81" s="3">
        <f>Table4[[#This Row],[Total Sales]]-Table4[[#This Row],[COGS]]</f>
        <v>110</v>
      </c>
      <c r="P81" s="22">
        <f>MONTH(Table4[[#This Row],[Sales Date]])</f>
        <v>1</v>
      </c>
      <c r="Q81" s="22" t="str">
        <f>IF(Table4[[#This Row],[Month]]=1,"Jan",IF(Table4[[#This Row],[Month]]=2,"Feb",IF(Table4[[#This Row],[Month]]=3,"Mar","Apr")))</f>
        <v>Jan</v>
      </c>
    </row>
    <row r="82" spans="1:17" x14ac:dyDescent="0.25">
      <c r="A82" s="3" t="s">
        <v>202</v>
      </c>
      <c r="B82" s="4">
        <v>44931</v>
      </c>
      <c r="C82" s="3" t="s">
        <v>1165</v>
      </c>
      <c r="D82" s="3" t="s">
        <v>29</v>
      </c>
      <c r="E82" s="3" t="s">
        <v>35</v>
      </c>
      <c r="F82" s="3" t="s">
        <v>36</v>
      </c>
      <c r="G82" s="3" t="s">
        <v>32</v>
      </c>
      <c r="H82" s="3" t="s">
        <v>45</v>
      </c>
      <c r="I82" s="3">
        <v>2</v>
      </c>
      <c r="J82" s="3" t="s">
        <v>20</v>
      </c>
      <c r="K82" s="3">
        <v>100</v>
      </c>
      <c r="L82" s="3">
        <v>80</v>
      </c>
      <c r="M82" s="3">
        <f>Table4[[#This Row],[Qty]]*Table4[[#This Row],[Price]]</f>
        <v>200</v>
      </c>
      <c r="N82" s="3">
        <f>Table4[[#This Row],[Qty]]*Table4[[#This Row],[Cost]]</f>
        <v>160</v>
      </c>
      <c r="O82" s="3">
        <f>Table4[[#This Row],[Total Sales]]-Table4[[#This Row],[COGS]]</f>
        <v>40</v>
      </c>
      <c r="P82" s="22">
        <f>MONTH(Table4[[#This Row],[Sales Date]])</f>
        <v>1</v>
      </c>
      <c r="Q82" s="22" t="str">
        <f>IF(Table4[[#This Row],[Month]]=1,"Jan",IF(Table4[[#This Row],[Month]]=2,"Feb",IF(Table4[[#This Row],[Month]]=3,"Mar","Apr")))</f>
        <v>Jan</v>
      </c>
    </row>
    <row r="83" spans="1:17" x14ac:dyDescent="0.25">
      <c r="A83" s="3" t="s">
        <v>204</v>
      </c>
      <c r="B83" s="4">
        <v>44931</v>
      </c>
      <c r="C83" s="3" t="s">
        <v>1220</v>
      </c>
      <c r="D83" s="3" t="s">
        <v>29</v>
      </c>
      <c r="E83" s="3" t="s">
        <v>23</v>
      </c>
      <c r="F83" s="3" t="s">
        <v>24</v>
      </c>
      <c r="G83" s="3" t="s">
        <v>19</v>
      </c>
      <c r="H83" s="3" t="s">
        <v>2354</v>
      </c>
      <c r="I83" s="3">
        <v>2</v>
      </c>
      <c r="J83" s="3" t="s">
        <v>20</v>
      </c>
      <c r="K83" s="3">
        <v>1900</v>
      </c>
      <c r="L83" s="3">
        <v>1800</v>
      </c>
      <c r="M83" s="3">
        <f>Table4[[#This Row],[Qty]]*Table4[[#This Row],[Price]]</f>
        <v>3800</v>
      </c>
      <c r="N83" s="3">
        <f>Table4[[#This Row],[Qty]]*Table4[[#This Row],[Cost]]</f>
        <v>3600</v>
      </c>
      <c r="O83" s="3">
        <f>Table4[[#This Row],[Total Sales]]-Table4[[#This Row],[COGS]]</f>
        <v>200</v>
      </c>
      <c r="P83" s="22">
        <f>MONTH(Table4[[#This Row],[Sales Date]])</f>
        <v>1</v>
      </c>
      <c r="Q83" s="22" t="str">
        <f>IF(Table4[[#This Row],[Month]]=1,"Jan",IF(Table4[[#This Row],[Month]]=2,"Feb",IF(Table4[[#This Row],[Month]]=3,"Mar","Apr")))</f>
        <v>Jan</v>
      </c>
    </row>
    <row r="84" spans="1:17" x14ac:dyDescent="0.25">
      <c r="A84" s="3" t="s">
        <v>206</v>
      </c>
      <c r="B84" s="4">
        <v>44931</v>
      </c>
      <c r="C84" s="3" t="s">
        <v>1226</v>
      </c>
      <c r="D84" s="3" t="s">
        <v>29</v>
      </c>
      <c r="E84" s="3" t="s">
        <v>17</v>
      </c>
      <c r="F84" s="3" t="s">
        <v>18</v>
      </c>
      <c r="G84" s="3" t="s">
        <v>19</v>
      </c>
      <c r="H84" s="3" t="s">
        <v>2354</v>
      </c>
      <c r="I84" s="3">
        <v>1</v>
      </c>
      <c r="J84" s="3" t="s">
        <v>20</v>
      </c>
      <c r="K84" s="3">
        <v>100</v>
      </c>
      <c r="L84" s="3">
        <v>90</v>
      </c>
      <c r="M84" s="3">
        <f>Table4[[#This Row],[Qty]]*Table4[[#This Row],[Price]]</f>
        <v>100</v>
      </c>
      <c r="N84" s="3">
        <f>Table4[[#This Row],[Qty]]*Table4[[#This Row],[Cost]]</f>
        <v>90</v>
      </c>
      <c r="O84" s="3">
        <f>Table4[[#This Row],[Total Sales]]-Table4[[#This Row],[COGS]]</f>
        <v>10</v>
      </c>
      <c r="P84" s="22">
        <f>MONTH(Table4[[#This Row],[Sales Date]])</f>
        <v>1</v>
      </c>
      <c r="Q84" s="22" t="str">
        <f>IF(Table4[[#This Row],[Month]]=1,"Jan",IF(Table4[[#This Row],[Month]]=2,"Feb",IF(Table4[[#This Row],[Month]]=3,"Mar","Apr")))</f>
        <v>Jan</v>
      </c>
    </row>
    <row r="85" spans="1:17" x14ac:dyDescent="0.25">
      <c r="A85" s="3" t="s">
        <v>208</v>
      </c>
      <c r="B85" s="4">
        <v>44931</v>
      </c>
      <c r="C85" s="3" t="s">
        <v>1248</v>
      </c>
      <c r="D85" s="3" t="s">
        <v>29</v>
      </c>
      <c r="E85" s="3" t="s">
        <v>17</v>
      </c>
      <c r="F85" s="3" t="s">
        <v>18</v>
      </c>
      <c r="G85" s="3" t="s">
        <v>32</v>
      </c>
      <c r="H85" s="3" t="s">
        <v>2354</v>
      </c>
      <c r="I85" s="3">
        <v>1</v>
      </c>
      <c r="J85" s="3" t="s">
        <v>20</v>
      </c>
      <c r="K85" s="3">
        <v>25</v>
      </c>
      <c r="L85" s="3">
        <v>20</v>
      </c>
      <c r="M85" s="3">
        <f>Table4[[#This Row],[Qty]]*Table4[[#This Row],[Price]]</f>
        <v>25</v>
      </c>
      <c r="N85" s="3">
        <f>Table4[[#This Row],[Qty]]*Table4[[#This Row],[Cost]]</f>
        <v>20</v>
      </c>
      <c r="O85" s="3">
        <f>Table4[[#This Row],[Total Sales]]-Table4[[#This Row],[COGS]]</f>
        <v>5</v>
      </c>
      <c r="P85" s="22">
        <f>MONTH(Table4[[#This Row],[Sales Date]])</f>
        <v>1</v>
      </c>
      <c r="Q85" s="22" t="str">
        <f>IF(Table4[[#This Row],[Month]]=1,"Jan",IF(Table4[[#This Row],[Month]]=2,"Feb",IF(Table4[[#This Row],[Month]]=3,"Mar","Apr")))</f>
        <v>Jan</v>
      </c>
    </row>
    <row r="86" spans="1:17" x14ac:dyDescent="0.25">
      <c r="A86" s="3" t="s">
        <v>210</v>
      </c>
      <c r="B86" s="4">
        <v>44931</v>
      </c>
      <c r="C86" s="3" t="s">
        <v>1254</v>
      </c>
      <c r="D86" s="3" t="s">
        <v>29</v>
      </c>
      <c r="E86" s="3" t="s">
        <v>35</v>
      </c>
      <c r="F86" s="3" t="s">
        <v>36</v>
      </c>
      <c r="G86" s="3" t="s">
        <v>32</v>
      </c>
      <c r="H86" s="3" t="s">
        <v>45</v>
      </c>
      <c r="I86" s="3">
        <v>2</v>
      </c>
      <c r="J86" s="3" t="s">
        <v>20</v>
      </c>
      <c r="K86" s="3">
        <v>6700</v>
      </c>
      <c r="L86" s="3">
        <v>5001</v>
      </c>
      <c r="M86" s="3">
        <f>Table4[[#This Row],[Qty]]*Table4[[#This Row],[Price]]</f>
        <v>13400</v>
      </c>
      <c r="N86" s="3">
        <f>Table4[[#This Row],[Qty]]*Table4[[#This Row],[Cost]]</f>
        <v>10002</v>
      </c>
      <c r="O86" s="3">
        <f>Table4[[#This Row],[Total Sales]]-Table4[[#This Row],[COGS]]</f>
        <v>3398</v>
      </c>
      <c r="P86" s="22">
        <f>MONTH(Table4[[#This Row],[Sales Date]])</f>
        <v>1</v>
      </c>
      <c r="Q86" s="22" t="str">
        <f>IF(Table4[[#This Row],[Month]]=1,"Jan",IF(Table4[[#This Row],[Month]]=2,"Feb",IF(Table4[[#This Row],[Month]]=3,"Mar","Apr")))</f>
        <v>Jan</v>
      </c>
    </row>
    <row r="87" spans="1:17" x14ac:dyDescent="0.25">
      <c r="A87" s="3" t="s">
        <v>212</v>
      </c>
      <c r="B87" s="4">
        <v>44931</v>
      </c>
      <c r="C87" s="3" t="s">
        <v>1309</v>
      </c>
      <c r="D87" s="3" t="s">
        <v>29</v>
      </c>
      <c r="E87" s="3" t="s">
        <v>23</v>
      </c>
      <c r="F87" s="3" t="s">
        <v>24</v>
      </c>
      <c r="G87" s="3" t="s">
        <v>19</v>
      </c>
      <c r="H87" s="3" t="s">
        <v>38</v>
      </c>
      <c r="I87" s="3">
        <v>2</v>
      </c>
      <c r="J87" s="3" t="s">
        <v>20</v>
      </c>
      <c r="K87" s="3">
        <v>19800</v>
      </c>
      <c r="L87" s="3">
        <v>18000</v>
      </c>
      <c r="M87" s="3">
        <f>Table4[[#This Row],[Qty]]*Table4[[#This Row],[Price]]</f>
        <v>39600</v>
      </c>
      <c r="N87" s="3">
        <f>Table4[[#This Row],[Qty]]*Table4[[#This Row],[Cost]]</f>
        <v>36000</v>
      </c>
      <c r="O87" s="3">
        <f>Table4[[#This Row],[Total Sales]]-Table4[[#This Row],[COGS]]</f>
        <v>3600</v>
      </c>
      <c r="P87" s="22">
        <f>MONTH(Table4[[#This Row],[Sales Date]])</f>
        <v>1</v>
      </c>
      <c r="Q87" s="22" t="str">
        <f>IF(Table4[[#This Row],[Month]]=1,"Jan",IF(Table4[[#This Row],[Month]]=2,"Feb",IF(Table4[[#This Row],[Month]]=3,"Mar","Apr")))</f>
        <v>Jan</v>
      </c>
    </row>
    <row r="88" spans="1:17" x14ac:dyDescent="0.25">
      <c r="A88" s="3" t="s">
        <v>214</v>
      </c>
      <c r="B88" s="4">
        <v>44931</v>
      </c>
      <c r="C88" s="3" t="s">
        <v>1315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45</v>
      </c>
      <c r="I88" s="3">
        <v>2</v>
      </c>
      <c r="J88" s="3" t="s">
        <v>20</v>
      </c>
      <c r="K88" s="3">
        <v>13000</v>
      </c>
      <c r="L88" s="3">
        <v>12000</v>
      </c>
      <c r="M88" s="3">
        <f>Table4[[#This Row],[Qty]]*Table4[[#This Row],[Price]]</f>
        <v>26000</v>
      </c>
      <c r="N88" s="3">
        <f>Table4[[#This Row],[Qty]]*Table4[[#This Row],[Cost]]</f>
        <v>24000</v>
      </c>
      <c r="O88" s="3">
        <f>Table4[[#This Row],[Total Sales]]-Table4[[#This Row],[COGS]]</f>
        <v>2000</v>
      </c>
      <c r="P88" s="22">
        <f>MONTH(Table4[[#This Row],[Sales Date]])</f>
        <v>1</v>
      </c>
      <c r="Q88" s="22" t="str">
        <f>IF(Table4[[#This Row],[Month]]=1,"Jan",IF(Table4[[#This Row],[Month]]=2,"Feb",IF(Table4[[#This Row],[Month]]=3,"Mar","Apr")))</f>
        <v>Jan</v>
      </c>
    </row>
    <row r="89" spans="1:17" x14ac:dyDescent="0.25">
      <c r="A89" s="3" t="s">
        <v>216</v>
      </c>
      <c r="B89" s="4">
        <v>44931</v>
      </c>
      <c r="C89" s="3" t="s">
        <v>1370</v>
      </c>
      <c r="D89" s="3" t="s">
        <v>29</v>
      </c>
      <c r="E89" s="3" t="s">
        <v>17</v>
      </c>
      <c r="F89" s="3" t="s">
        <v>18</v>
      </c>
      <c r="G89" s="3" t="s">
        <v>32</v>
      </c>
      <c r="H89" s="3" t="s">
        <v>45</v>
      </c>
      <c r="I89" s="3">
        <v>2</v>
      </c>
      <c r="J89" s="3" t="s">
        <v>20</v>
      </c>
      <c r="K89" s="3">
        <v>6700</v>
      </c>
      <c r="L89" s="3">
        <v>5001</v>
      </c>
      <c r="M89" s="3">
        <f>Table4[[#This Row],[Qty]]*Table4[[#This Row],[Price]]</f>
        <v>13400</v>
      </c>
      <c r="N89" s="3">
        <f>Table4[[#This Row],[Qty]]*Table4[[#This Row],[Cost]]</f>
        <v>10002</v>
      </c>
      <c r="O89" s="3">
        <f>Table4[[#This Row],[Total Sales]]-Table4[[#This Row],[COGS]]</f>
        <v>3398</v>
      </c>
      <c r="P89" s="22">
        <f>MONTH(Table4[[#This Row],[Sales Date]])</f>
        <v>1</v>
      </c>
      <c r="Q89" s="22" t="str">
        <f>IF(Table4[[#This Row],[Month]]=1,"Jan",IF(Table4[[#This Row],[Month]]=2,"Feb",IF(Table4[[#This Row],[Month]]=3,"Mar","Apr")))</f>
        <v>Jan</v>
      </c>
    </row>
    <row r="90" spans="1:17" x14ac:dyDescent="0.25">
      <c r="A90" s="3" t="s">
        <v>218</v>
      </c>
      <c r="B90" s="4">
        <v>44931</v>
      </c>
      <c r="C90" s="3" t="s">
        <v>1376</v>
      </c>
      <c r="D90" s="3" t="s">
        <v>16</v>
      </c>
      <c r="E90" s="3" t="s">
        <v>17</v>
      </c>
      <c r="F90" s="3" t="s">
        <v>18</v>
      </c>
      <c r="G90" s="3" t="s">
        <v>32</v>
      </c>
      <c r="H90" s="3" t="s">
        <v>2354</v>
      </c>
      <c r="I90" s="3">
        <v>1</v>
      </c>
      <c r="J90" s="3" t="s">
        <v>26</v>
      </c>
      <c r="K90" s="3">
        <v>11000</v>
      </c>
      <c r="L90" s="3">
        <v>10000</v>
      </c>
      <c r="M90" s="3">
        <f>Table4[[#This Row],[Qty]]*Table4[[#This Row],[Price]]</f>
        <v>11000</v>
      </c>
      <c r="N90" s="3">
        <f>Table4[[#This Row],[Qty]]*Table4[[#This Row],[Cost]]</f>
        <v>10000</v>
      </c>
      <c r="O90" s="3">
        <f>Table4[[#This Row],[Total Sales]]-Table4[[#This Row],[COGS]]</f>
        <v>1000</v>
      </c>
      <c r="P90" s="22">
        <f>MONTH(Table4[[#This Row],[Sales Date]])</f>
        <v>1</v>
      </c>
      <c r="Q90" s="22" t="str">
        <f>IF(Table4[[#This Row],[Month]]=1,"Jan",IF(Table4[[#This Row],[Month]]=2,"Feb",IF(Table4[[#This Row],[Month]]=3,"Mar","Apr")))</f>
        <v>Jan</v>
      </c>
    </row>
    <row r="91" spans="1:17" x14ac:dyDescent="0.25">
      <c r="A91" s="3" t="s">
        <v>220</v>
      </c>
      <c r="B91" s="4">
        <v>44931</v>
      </c>
      <c r="C91" s="3" t="s">
        <v>1432</v>
      </c>
      <c r="D91" s="3" t="s">
        <v>29</v>
      </c>
      <c r="E91" s="3" t="s">
        <v>23</v>
      </c>
      <c r="F91" s="3" t="s">
        <v>24</v>
      </c>
      <c r="G91" s="3" t="s">
        <v>19</v>
      </c>
      <c r="H91" s="3" t="s">
        <v>38</v>
      </c>
      <c r="I91" s="3">
        <v>1</v>
      </c>
      <c r="J91" s="3" t="s">
        <v>20</v>
      </c>
      <c r="K91" s="3">
        <v>6700</v>
      </c>
      <c r="L91" s="3">
        <v>5002</v>
      </c>
      <c r="M91" s="3">
        <f>Table4[[#This Row],[Qty]]*Table4[[#This Row],[Price]]</f>
        <v>6700</v>
      </c>
      <c r="N91" s="3">
        <f>Table4[[#This Row],[Qty]]*Table4[[#This Row],[Cost]]</f>
        <v>5002</v>
      </c>
      <c r="O91" s="3">
        <f>Table4[[#This Row],[Total Sales]]-Table4[[#This Row],[COGS]]</f>
        <v>1698</v>
      </c>
      <c r="P91" s="22">
        <f>MONTH(Table4[[#This Row],[Sales Date]])</f>
        <v>1</v>
      </c>
      <c r="Q91" s="22" t="str">
        <f>IF(Table4[[#This Row],[Month]]=1,"Jan",IF(Table4[[#This Row],[Month]]=2,"Feb",IF(Table4[[#This Row],[Month]]=3,"Mar","Apr")))</f>
        <v>Jan</v>
      </c>
    </row>
    <row r="92" spans="1:17" x14ac:dyDescent="0.25">
      <c r="A92" s="3" t="s">
        <v>222</v>
      </c>
      <c r="B92" s="4">
        <v>44931</v>
      </c>
      <c r="C92" s="3" t="s">
        <v>1438</v>
      </c>
      <c r="D92" s="3" t="s">
        <v>29</v>
      </c>
      <c r="E92" s="3" t="s">
        <v>17</v>
      </c>
      <c r="F92" s="3" t="s">
        <v>18</v>
      </c>
      <c r="G92" s="3" t="s">
        <v>19</v>
      </c>
      <c r="H92" s="3" t="s">
        <v>2354</v>
      </c>
      <c r="I92" s="3">
        <v>1</v>
      </c>
      <c r="J92" s="3" t="s">
        <v>20</v>
      </c>
      <c r="K92" s="3">
        <v>6700</v>
      </c>
      <c r="L92" s="3">
        <v>5002</v>
      </c>
      <c r="M92" s="3">
        <f>Table4[[#This Row],[Qty]]*Table4[[#This Row],[Price]]</f>
        <v>6700</v>
      </c>
      <c r="N92" s="3">
        <f>Table4[[#This Row],[Qty]]*Table4[[#This Row],[Cost]]</f>
        <v>5002</v>
      </c>
      <c r="O92" s="3">
        <f>Table4[[#This Row],[Total Sales]]-Table4[[#This Row],[COGS]]</f>
        <v>1698</v>
      </c>
      <c r="P92" s="22">
        <f>MONTH(Table4[[#This Row],[Sales Date]])</f>
        <v>1</v>
      </c>
      <c r="Q92" s="22" t="str">
        <f>IF(Table4[[#This Row],[Month]]=1,"Jan",IF(Table4[[#This Row],[Month]]=2,"Feb",IF(Table4[[#This Row],[Month]]=3,"Mar","Apr")))</f>
        <v>Jan</v>
      </c>
    </row>
    <row r="93" spans="1:17" x14ac:dyDescent="0.25">
      <c r="A93" s="3" t="s">
        <v>224</v>
      </c>
      <c r="B93" s="4">
        <v>44931</v>
      </c>
      <c r="C93" s="3" t="s">
        <v>1492</v>
      </c>
      <c r="D93" s="3" t="s">
        <v>29</v>
      </c>
      <c r="E93" s="3" t="s">
        <v>30</v>
      </c>
      <c r="F93" s="3" t="s">
        <v>31</v>
      </c>
      <c r="G93" s="3" t="s">
        <v>25</v>
      </c>
      <c r="H93" s="3" t="s">
        <v>2354</v>
      </c>
      <c r="I93" s="3">
        <v>1</v>
      </c>
      <c r="J93" s="3" t="s">
        <v>20</v>
      </c>
      <c r="K93" s="3">
        <v>44000</v>
      </c>
      <c r="L93" s="3">
        <v>40000</v>
      </c>
      <c r="M93" s="3">
        <f>Table4[[#This Row],[Qty]]*Table4[[#This Row],[Price]]</f>
        <v>44000</v>
      </c>
      <c r="N93" s="3">
        <f>Table4[[#This Row],[Qty]]*Table4[[#This Row],[Cost]]</f>
        <v>40000</v>
      </c>
      <c r="O93" s="3">
        <f>Table4[[#This Row],[Total Sales]]-Table4[[#This Row],[COGS]]</f>
        <v>4000</v>
      </c>
      <c r="P93" s="22">
        <f>MONTH(Table4[[#This Row],[Sales Date]])</f>
        <v>1</v>
      </c>
      <c r="Q93" s="22" t="str">
        <f>IF(Table4[[#This Row],[Month]]=1,"Jan",IF(Table4[[#This Row],[Month]]=2,"Feb",IF(Table4[[#This Row],[Month]]=3,"Mar","Apr")))</f>
        <v>Jan</v>
      </c>
    </row>
    <row r="94" spans="1:17" x14ac:dyDescent="0.25">
      <c r="A94" s="3" t="s">
        <v>226</v>
      </c>
      <c r="B94" s="4">
        <v>44931</v>
      </c>
      <c r="C94" s="3" t="s">
        <v>1498</v>
      </c>
      <c r="D94" s="3" t="s">
        <v>16</v>
      </c>
      <c r="E94" s="3" t="s">
        <v>17</v>
      </c>
      <c r="F94" s="3" t="s">
        <v>18</v>
      </c>
      <c r="G94" s="3" t="s">
        <v>25</v>
      </c>
      <c r="H94" s="3" t="s">
        <v>2354</v>
      </c>
      <c r="I94" s="3">
        <v>2</v>
      </c>
      <c r="J94" s="3" t="s">
        <v>20</v>
      </c>
      <c r="K94" s="3">
        <v>6700</v>
      </c>
      <c r="L94" s="3">
        <v>5000</v>
      </c>
      <c r="M94" s="3">
        <f>Table4[[#This Row],[Qty]]*Table4[[#This Row],[Price]]</f>
        <v>13400</v>
      </c>
      <c r="N94" s="3">
        <f>Table4[[#This Row],[Qty]]*Table4[[#This Row],[Cost]]</f>
        <v>10000</v>
      </c>
      <c r="O94" s="3">
        <f>Table4[[#This Row],[Total Sales]]-Table4[[#This Row],[COGS]]</f>
        <v>3400</v>
      </c>
      <c r="P94" s="22">
        <f>MONTH(Table4[[#This Row],[Sales Date]])</f>
        <v>1</v>
      </c>
      <c r="Q94" s="22" t="str">
        <f>IF(Table4[[#This Row],[Month]]=1,"Jan",IF(Table4[[#This Row],[Month]]=2,"Feb",IF(Table4[[#This Row],[Month]]=3,"Mar","Apr")))</f>
        <v>Jan</v>
      </c>
    </row>
    <row r="95" spans="1:17" x14ac:dyDescent="0.25">
      <c r="A95" s="3" t="s">
        <v>228</v>
      </c>
      <c r="B95" s="4">
        <v>44932</v>
      </c>
      <c r="C95" s="3" t="s">
        <v>1544</v>
      </c>
      <c r="D95" s="3" t="s">
        <v>16</v>
      </c>
      <c r="E95" s="3" t="s">
        <v>17</v>
      </c>
      <c r="F95" s="3" t="s">
        <v>18</v>
      </c>
      <c r="G95" s="3" t="s">
        <v>44</v>
      </c>
      <c r="H95" s="3" t="s">
        <v>45</v>
      </c>
      <c r="I95" s="3">
        <v>100</v>
      </c>
      <c r="J95" s="3" t="s">
        <v>20</v>
      </c>
      <c r="K95" s="3">
        <v>4700</v>
      </c>
      <c r="L95" s="3">
        <v>4000</v>
      </c>
      <c r="M95" s="3">
        <f>Table4[[#This Row],[Qty]]*Table4[[#This Row],[Price]]</f>
        <v>470000</v>
      </c>
      <c r="N95" s="3">
        <f>Table4[[#This Row],[Qty]]*Table4[[#This Row],[Cost]]</f>
        <v>400000</v>
      </c>
      <c r="O95" s="3">
        <f>Table4[[#This Row],[Total Sales]]-Table4[[#This Row],[COGS]]</f>
        <v>70000</v>
      </c>
      <c r="P95" s="22">
        <f>MONTH(Table4[[#This Row],[Sales Date]])</f>
        <v>1</v>
      </c>
      <c r="Q95" s="22" t="str">
        <f>IF(Table4[[#This Row],[Month]]=1,"Jan",IF(Table4[[#This Row],[Month]]=2,"Feb",IF(Table4[[#This Row],[Month]]=3,"Mar","Apr")))</f>
        <v>Jan</v>
      </c>
    </row>
    <row r="96" spans="1:17" x14ac:dyDescent="0.25">
      <c r="A96" s="3" t="s">
        <v>230</v>
      </c>
      <c r="B96" s="4">
        <v>44932</v>
      </c>
      <c r="C96" s="3" t="s">
        <v>101</v>
      </c>
      <c r="D96" s="3" t="s">
        <v>29</v>
      </c>
      <c r="E96" s="3" t="s">
        <v>35</v>
      </c>
      <c r="F96" s="3" t="s">
        <v>36</v>
      </c>
      <c r="G96" s="3" t="s">
        <v>19</v>
      </c>
      <c r="H96" s="3" t="s">
        <v>2354</v>
      </c>
      <c r="I96" s="3">
        <v>1</v>
      </c>
      <c r="J96" s="3" t="s">
        <v>20</v>
      </c>
      <c r="K96" s="3">
        <v>11000</v>
      </c>
      <c r="L96" s="3">
        <v>10000</v>
      </c>
      <c r="M96" s="3">
        <f>Table4[[#This Row],[Qty]]*Table4[[#This Row],[Price]]</f>
        <v>11000</v>
      </c>
      <c r="N96" s="3">
        <f>Table4[[#This Row],[Qty]]*Table4[[#This Row],[Cost]]</f>
        <v>10000</v>
      </c>
      <c r="O96" s="3">
        <f>Table4[[#This Row],[Total Sales]]-Table4[[#This Row],[COGS]]</f>
        <v>1000</v>
      </c>
      <c r="P96" s="22">
        <f>MONTH(Table4[[#This Row],[Sales Date]])</f>
        <v>1</v>
      </c>
      <c r="Q96" s="22" t="str">
        <f>IF(Table4[[#This Row],[Month]]=1,"Jan",IF(Table4[[#This Row],[Month]]=2,"Feb",IF(Table4[[#This Row],[Month]]=3,"Mar","Apr")))</f>
        <v>Jan</v>
      </c>
    </row>
    <row r="97" spans="1:17" x14ac:dyDescent="0.25">
      <c r="A97" s="3" t="s">
        <v>232</v>
      </c>
      <c r="B97" s="4">
        <v>44932</v>
      </c>
      <c r="C97" s="3" t="s">
        <v>161</v>
      </c>
      <c r="D97" s="3" t="s">
        <v>16</v>
      </c>
      <c r="E97" s="3" t="s">
        <v>23</v>
      </c>
      <c r="F97" s="3" t="s">
        <v>24</v>
      </c>
      <c r="G97" s="3" t="s">
        <v>2350</v>
      </c>
      <c r="H97" s="3" t="s">
        <v>38</v>
      </c>
      <c r="I97" s="3">
        <v>2</v>
      </c>
      <c r="J97" s="3" t="s">
        <v>20</v>
      </c>
      <c r="K97" s="3">
        <v>7700</v>
      </c>
      <c r="L97" s="3">
        <v>7000</v>
      </c>
      <c r="M97" s="3">
        <f>Table4[[#This Row],[Qty]]*Table4[[#This Row],[Price]]</f>
        <v>15400</v>
      </c>
      <c r="N97" s="3">
        <f>Table4[[#This Row],[Qty]]*Table4[[#This Row],[Cost]]</f>
        <v>14000</v>
      </c>
      <c r="O97" s="3">
        <f>Table4[[#This Row],[Total Sales]]-Table4[[#This Row],[COGS]]</f>
        <v>1400</v>
      </c>
      <c r="P97" s="22">
        <f>MONTH(Table4[[#This Row],[Sales Date]])</f>
        <v>1</v>
      </c>
      <c r="Q97" s="22" t="str">
        <f>IF(Table4[[#This Row],[Month]]=1,"Jan",IF(Table4[[#This Row],[Month]]=2,"Feb",IF(Table4[[#This Row],[Month]]=3,"Mar","Apr")))</f>
        <v>Jan</v>
      </c>
    </row>
    <row r="98" spans="1:17" x14ac:dyDescent="0.25">
      <c r="A98" s="3" t="s">
        <v>234</v>
      </c>
      <c r="B98" s="4">
        <v>44932</v>
      </c>
      <c r="C98" s="3" t="s">
        <v>223</v>
      </c>
      <c r="D98" s="3" t="s">
        <v>29</v>
      </c>
      <c r="E98" s="3" t="s">
        <v>17</v>
      </c>
      <c r="F98" s="3" t="s">
        <v>18</v>
      </c>
      <c r="G98" s="3" t="s">
        <v>32</v>
      </c>
      <c r="H98" s="3" t="s">
        <v>2354</v>
      </c>
      <c r="I98" s="3">
        <v>2</v>
      </c>
      <c r="J98" s="3" t="s">
        <v>20</v>
      </c>
      <c r="K98" s="3">
        <v>9950</v>
      </c>
      <c r="L98" s="3">
        <v>9000</v>
      </c>
      <c r="M98" s="3">
        <f>Table4[[#This Row],[Qty]]*Table4[[#This Row],[Price]]</f>
        <v>19900</v>
      </c>
      <c r="N98" s="3">
        <f>Table4[[#This Row],[Qty]]*Table4[[#This Row],[Cost]]</f>
        <v>18000</v>
      </c>
      <c r="O98" s="3">
        <f>Table4[[#This Row],[Total Sales]]-Table4[[#This Row],[COGS]]</f>
        <v>1900</v>
      </c>
      <c r="P98" s="22">
        <f>MONTH(Table4[[#This Row],[Sales Date]])</f>
        <v>1</v>
      </c>
      <c r="Q98" s="22" t="str">
        <f>IF(Table4[[#This Row],[Month]]=1,"Jan",IF(Table4[[#This Row],[Month]]=2,"Feb",IF(Table4[[#This Row],[Month]]=3,"Mar","Apr")))</f>
        <v>Jan</v>
      </c>
    </row>
    <row r="99" spans="1:17" x14ac:dyDescent="0.25">
      <c r="A99" s="3" t="s">
        <v>236</v>
      </c>
      <c r="B99" s="4">
        <v>44932</v>
      </c>
      <c r="C99" s="3" t="s">
        <v>285</v>
      </c>
      <c r="D99" s="3" t="s">
        <v>16</v>
      </c>
      <c r="E99" s="3" t="s">
        <v>17</v>
      </c>
      <c r="F99" s="3" t="s">
        <v>18</v>
      </c>
      <c r="G99" s="3" t="s">
        <v>63</v>
      </c>
      <c r="H99" s="3" t="s">
        <v>2354</v>
      </c>
      <c r="I99" s="3">
        <v>2</v>
      </c>
      <c r="J99" s="3" t="s">
        <v>20</v>
      </c>
      <c r="K99" s="3">
        <v>22000</v>
      </c>
      <c r="L99" s="3">
        <v>20000</v>
      </c>
      <c r="M99" s="3">
        <f>Table4[[#This Row],[Qty]]*Table4[[#This Row],[Price]]</f>
        <v>44000</v>
      </c>
      <c r="N99" s="3">
        <f>Table4[[#This Row],[Qty]]*Table4[[#This Row],[Cost]]</f>
        <v>40000</v>
      </c>
      <c r="O99" s="3">
        <f>Table4[[#This Row],[Total Sales]]-Table4[[#This Row],[COGS]]</f>
        <v>4000</v>
      </c>
      <c r="P99" s="22">
        <f>MONTH(Table4[[#This Row],[Sales Date]])</f>
        <v>1</v>
      </c>
      <c r="Q99" s="22" t="str">
        <f>IF(Table4[[#This Row],[Month]]=1,"Jan",IF(Table4[[#This Row],[Month]]=2,"Feb",IF(Table4[[#This Row],[Month]]=3,"Mar","Apr")))</f>
        <v>Jan</v>
      </c>
    </row>
    <row r="100" spans="1:17" x14ac:dyDescent="0.25">
      <c r="A100" s="3" t="s">
        <v>238</v>
      </c>
      <c r="B100" s="4">
        <v>44932</v>
      </c>
      <c r="C100" s="3" t="s">
        <v>976</v>
      </c>
      <c r="D100" s="3" t="s">
        <v>29</v>
      </c>
      <c r="E100" s="3" t="s">
        <v>17</v>
      </c>
      <c r="F100" s="3" t="s">
        <v>18</v>
      </c>
      <c r="G100" s="3" t="s">
        <v>32</v>
      </c>
      <c r="H100" s="3" t="s">
        <v>38</v>
      </c>
      <c r="I100" s="3">
        <v>100</v>
      </c>
      <c r="J100" s="3" t="s">
        <v>20</v>
      </c>
      <c r="K100" s="3">
        <v>200</v>
      </c>
      <c r="L100" s="3">
        <v>190</v>
      </c>
      <c r="M100" s="3">
        <f>Table4[[#This Row],[Qty]]*Table4[[#This Row],[Price]]</f>
        <v>20000</v>
      </c>
      <c r="N100" s="3">
        <f>Table4[[#This Row],[Qty]]*Table4[[#This Row],[Cost]]</f>
        <v>19000</v>
      </c>
      <c r="O100" s="3">
        <f>Table4[[#This Row],[Total Sales]]-Table4[[#This Row],[COGS]]</f>
        <v>1000</v>
      </c>
      <c r="P100" s="22">
        <f>MONTH(Table4[[#This Row],[Sales Date]])</f>
        <v>1</v>
      </c>
      <c r="Q100" s="22" t="str">
        <f>IF(Table4[[#This Row],[Month]]=1,"Jan",IF(Table4[[#This Row],[Month]]=2,"Feb",IF(Table4[[#This Row],[Month]]=3,"Mar","Apr")))</f>
        <v>Jan</v>
      </c>
    </row>
    <row r="101" spans="1:17" x14ac:dyDescent="0.25">
      <c r="A101" s="3" t="s">
        <v>240</v>
      </c>
      <c r="B101" s="4">
        <v>44932</v>
      </c>
      <c r="C101" s="3" t="s">
        <v>1038</v>
      </c>
      <c r="D101" s="3" t="s">
        <v>29</v>
      </c>
      <c r="E101" s="3" t="s">
        <v>23</v>
      </c>
      <c r="F101" s="3" t="s">
        <v>24</v>
      </c>
      <c r="G101" s="3" t="s">
        <v>19</v>
      </c>
      <c r="H101" s="3" t="s">
        <v>2354</v>
      </c>
      <c r="I101" s="3">
        <v>2</v>
      </c>
      <c r="J101" s="3" t="s">
        <v>20</v>
      </c>
      <c r="K101" s="3">
        <v>1900</v>
      </c>
      <c r="L101" s="3">
        <v>1800</v>
      </c>
      <c r="M101" s="3">
        <f>Table4[[#This Row],[Qty]]*Table4[[#This Row],[Price]]</f>
        <v>3800</v>
      </c>
      <c r="N101" s="3">
        <f>Table4[[#This Row],[Qty]]*Table4[[#This Row],[Cost]]</f>
        <v>3600</v>
      </c>
      <c r="O101" s="3">
        <f>Table4[[#This Row],[Total Sales]]-Table4[[#This Row],[COGS]]</f>
        <v>200</v>
      </c>
      <c r="P101" s="22">
        <f>MONTH(Table4[[#This Row],[Sales Date]])</f>
        <v>1</v>
      </c>
      <c r="Q101" s="22" t="str">
        <f>IF(Table4[[#This Row],[Month]]=1,"Jan",IF(Table4[[#This Row],[Month]]=2,"Feb",IF(Table4[[#This Row],[Month]]=3,"Mar","Apr")))</f>
        <v>Jan</v>
      </c>
    </row>
    <row r="102" spans="1:17" x14ac:dyDescent="0.25">
      <c r="A102" s="3" t="s">
        <v>242</v>
      </c>
      <c r="B102" s="4">
        <v>44932</v>
      </c>
      <c r="C102" s="3" t="s">
        <v>1100</v>
      </c>
      <c r="D102" s="3" t="s">
        <v>29</v>
      </c>
      <c r="E102" s="3" t="s">
        <v>30</v>
      </c>
      <c r="F102" s="3" t="s">
        <v>31</v>
      </c>
      <c r="G102" s="3" t="s">
        <v>25</v>
      </c>
      <c r="H102" s="3" t="s">
        <v>2354</v>
      </c>
      <c r="I102" s="3">
        <v>2</v>
      </c>
      <c r="J102" s="3" t="s">
        <v>20</v>
      </c>
      <c r="K102" s="3">
        <v>19800</v>
      </c>
      <c r="L102" s="3">
        <v>18000</v>
      </c>
      <c r="M102" s="3">
        <f>Table4[[#This Row],[Qty]]*Table4[[#This Row],[Price]]</f>
        <v>39600</v>
      </c>
      <c r="N102" s="3">
        <f>Table4[[#This Row],[Qty]]*Table4[[#This Row],[Cost]]</f>
        <v>36000</v>
      </c>
      <c r="O102" s="3">
        <f>Table4[[#This Row],[Total Sales]]-Table4[[#This Row],[COGS]]</f>
        <v>3600</v>
      </c>
      <c r="P102" s="22">
        <f>MONTH(Table4[[#This Row],[Sales Date]])</f>
        <v>1</v>
      </c>
      <c r="Q102" s="22" t="str">
        <f>IF(Table4[[#This Row],[Month]]=1,"Jan",IF(Table4[[#This Row],[Month]]=2,"Feb",IF(Table4[[#This Row],[Month]]=3,"Mar","Apr")))</f>
        <v>Jan</v>
      </c>
    </row>
    <row r="103" spans="1:17" x14ac:dyDescent="0.25">
      <c r="A103" s="3" t="s">
        <v>244</v>
      </c>
      <c r="B103" s="4">
        <v>44932</v>
      </c>
      <c r="C103" s="3" t="s">
        <v>1161</v>
      </c>
      <c r="D103" s="3" t="s">
        <v>29</v>
      </c>
      <c r="E103" s="3" t="s">
        <v>23</v>
      </c>
      <c r="F103" s="3" t="s">
        <v>24</v>
      </c>
      <c r="G103" s="3" t="s">
        <v>19</v>
      </c>
      <c r="H103" s="3" t="s">
        <v>2354</v>
      </c>
      <c r="I103" s="3">
        <v>1</v>
      </c>
      <c r="J103" s="3" t="s">
        <v>20</v>
      </c>
      <c r="K103" s="3">
        <v>2250</v>
      </c>
      <c r="L103" s="3">
        <v>2200</v>
      </c>
      <c r="M103" s="3">
        <f>Table4[[#This Row],[Qty]]*Table4[[#This Row],[Price]]</f>
        <v>2250</v>
      </c>
      <c r="N103" s="3">
        <f>Table4[[#This Row],[Qty]]*Table4[[#This Row],[Cost]]</f>
        <v>2200</v>
      </c>
      <c r="O103" s="3">
        <f>Table4[[#This Row],[Total Sales]]-Table4[[#This Row],[COGS]]</f>
        <v>50</v>
      </c>
      <c r="P103" s="22">
        <f>MONTH(Table4[[#This Row],[Sales Date]])</f>
        <v>1</v>
      </c>
      <c r="Q103" s="22" t="str">
        <f>IF(Table4[[#This Row],[Month]]=1,"Jan",IF(Table4[[#This Row],[Month]]=2,"Feb",IF(Table4[[#This Row],[Month]]=3,"Mar","Apr")))</f>
        <v>Jan</v>
      </c>
    </row>
    <row r="104" spans="1:17" x14ac:dyDescent="0.25">
      <c r="A104" s="3" t="s">
        <v>246</v>
      </c>
      <c r="B104" s="4">
        <v>44932</v>
      </c>
      <c r="C104" s="3" t="s">
        <v>1222</v>
      </c>
      <c r="D104" s="3" t="s">
        <v>29</v>
      </c>
      <c r="E104" s="3" t="s">
        <v>30</v>
      </c>
      <c r="F104" s="3" t="s">
        <v>31</v>
      </c>
      <c r="G104" s="3" t="s">
        <v>25</v>
      </c>
      <c r="H104" s="3" t="s">
        <v>2354</v>
      </c>
      <c r="I104" s="3">
        <v>2</v>
      </c>
      <c r="J104" s="3" t="s">
        <v>20</v>
      </c>
      <c r="K104" s="3">
        <v>200</v>
      </c>
      <c r="L104" s="3">
        <v>190</v>
      </c>
      <c r="M104" s="3">
        <f>Table4[[#This Row],[Qty]]*Table4[[#This Row],[Price]]</f>
        <v>400</v>
      </c>
      <c r="N104" s="3">
        <f>Table4[[#This Row],[Qty]]*Table4[[#This Row],[Cost]]</f>
        <v>380</v>
      </c>
      <c r="O104" s="3">
        <f>Table4[[#This Row],[Total Sales]]-Table4[[#This Row],[COGS]]</f>
        <v>20</v>
      </c>
      <c r="P104" s="22">
        <f>MONTH(Table4[[#This Row],[Sales Date]])</f>
        <v>1</v>
      </c>
      <c r="Q104" s="22" t="str">
        <f>IF(Table4[[#This Row],[Month]]=1,"Jan",IF(Table4[[#This Row],[Month]]=2,"Feb",IF(Table4[[#This Row],[Month]]=3,"Mar","Apr")))</f>
        <v>Jan</v>
      </c>
    </row>
    <row r="105" spans="1:17" x14ac:dyDescent="0.25">
      <c r="A105" s="3" t="s">
        <v>248</v>
      </c>
      <c r="B105" s="4">
        <v>44932</v>
      </c>
      <c r="C105" s="3" t="s">
        <v>1250</v>
      </c>
      <c r="D105" s="3" t="s">
        <v>29</v>
      </c>
      <c r="E105" s="3" t="s">
        <v>23</v>
      </c>
      <c r="F105" s="3" t="s">
        <v>24</v>
      </c>
      <c r="G105" s="3" t="s">
        <v>19</v>
      </c>
      <c r="H105" s="3" t="s">
        <v>38</v>
      </c>
      <c r="I105" s="3">
        <v>1</v>
      </c>
      <c r="J105" s="3" t="s">
        <v>20</v>
      </c>
      <c r="K105" s="3">
        <v>6700</v>
      </c>
      <c r="L105" s="3">
        <v>5002</v>
      </c>
      <c r="M105" s="3">
        <f>Table4[[#This Row],[Qty]]*Table4[[#This Row],[Price]]</f>
        <v>6700</v>
      </c>
      <c r="N105" s="3">
        <f>Table4[[#This Row],[Qty]]*Table4[[#This Row],[Cost]]</f>
        <v>5002</v>
      </c>
      <c r="O105" s="3">
        <f>Table4[[#This Row],[Total Sales]]-Table4[[#This Row],[COGS]]</f>
        <v>1698</v>
      </c>
      <c r="P105" s="22">
        <f>MONTH(Table4[[#This Row],[Sales Date]])</f>
        <v>1</v>
      </c>
      <c r="Q105" s="22" t="str">
        <f>IF(Table4[[#This Row],[Month]]=1,"Jan",IF(Table4[[#This Row],[Month]]=2,"Feb",IF(Table4[[#This Row],[Month]]=3,"Mar","Apr")))</f>
        <v>Jan</v>
      </c>
    </row>
    <row r="106" spans="1:17" x14ac:dyDescent="0.25">
      <c r="A106" s="3" t="s">
        <v>250</v>
      </c>
      <c r="B106" s="4">
        <v>44932</v>
      </c>
      <c r="C106" s="3" t="s">
        <v>1311</v>
      </c>
      <c r="D106" s="3" t="s">
        <v>29</v>
      </c>
      <c r="E106" s="3" t="s">
        <v>30</v>
      </c>
      <c r="F106" s="3" t="s">
        <v>31</v>
      </c>
      <c r="G106" s="3" t="s">
        <v>25</v>
      </c>
      <c r="H106" s="3" t="s">
        <v>2354</v>
      </c>
      <c r="I106" s="3">
        <v>1</v>
      </c>
      <c r="J106" s="3" t="s">
        <v>20</v>
      </c>
      <c r="K106" s="3">
        <v>44000</v>
      </c>
      <c r="L106" s="3">
        <v>40000</v>
      </c>
      <c r="M106" s="3">
        <f>Table4[[#This Row],[Qty]]*Table4[[#This Row],[Price]]</f>
        <v>44000</v>
      </c>
      <c r="N106" s="3">
        <f>Table4[[#This Row],[Qty]]*Table4[[#This Row],[Cost]]</f>
        <v>40000</v>
      </c>
      <c r="O106" s="3">
        <f>Table4[[#This Row],[Total Sales]]-Table4[[#This Row],[COGS]]</f>
        <v>4000</v>
      </c>
      <c r="P106" s="22">
        <f>MONTH(Table4[[#This Row],[Sales Date]])</f>
        <v>1</v>
      </c>
      <c r="Q106" s="22" t="str">
        <f>IF(Table4[[#This Row],[Month]]=1,"Jan",IF(Table4[[#This Row],[Month]]=2,"Feb",IF(Table4[[#This Row],[Month]]=3,"Mar","Apr")))</f>
        <v>Jan</v>
      </c>
    </row>
    <row r="107" spans="1:17" x14ac:dyDescent="0.25">
      <c r="A107" s="3" t="s">
        <v>252</v>
      </c>
      <c r="B107" s="4">
        <v>44932</v>
      </c>
      <c r="C107" s="3" t="s">
        <v>1372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45</v>
      </c>
      <c r="I107" s="3">
        <v>2</v>
      </c>
      <c r="J107" s="3" t="s">
        <v>20</v>
      </c>
      <c r="K107" s="3">
        <v>6700</v>
      </c>
      <c r="L107" s="3">
        <v>5002</v>
      </c>
      <c r="M107" s="3">
        <f>Table4[[#This Row],[Qty]]*Table4[[#This Row],[Price]]</f>
        <v>13400</v>
      </c>
      <c r="N107" s="3">
        <f>Table4[[#This Row],[Qty]]*Table4[[#This Row],[Cost]]</f>
        <v>10004</v>
      </c>
      <c r="O107" s="3">
        <f>Table4[[#This Row],[Total Sales]]-Table4[[#This Row],[COGS]]</f>
        <v>3396</v>
      </c>
      <c r="P107" s="22">
        <f>MONTH(Table4[[#This Row],[Sales Date]])</f>
        <v>1</v>
      </c>
      <c r="Q107" s="22" t="str">
        <f>IF(Table4[[#This Row],[Month]]=1,"Jan",IF(Table4[[#This Row],[Month]]=2,"Feb",IF(Table4[[#This Row],[Month]]=3,"Mar","Apr")))</f>
        <v>Jan</v>
      </c>
    </row>
    <row r="108" spans="1:17" x14ac:dyDescent="0.25">
      <c r="A108" s="3" t="s">
        <v>254</v>
      </c>
      <c r="B108" s="4">
        <v>44932</v>
      </c>
      <c r="C108" s="3" t="s">
        <v>1434</v>
      </c>
      <c r="D108" s="3" t="s">
        <v>29</v>
      </c>
      <c r="E108" s="3" t="s">
        <v>30</v>
      </c>
      <c r="F108" s="3" t="s">
        <v>31</v>
      </c>
      <c r="G108" s="3" t="s">
        <v>25</v>
      </c>
      <c r="H108" s="3" t="s">
        <v>2354</v>
      </c>
      <c r="I108" s="3">
        <v>2</v>
      </c>
      <c r="J108" s="3" t="s">
        <v>20</v>
      </c>
      <c r="K108" s="3">
        <v>6700</v>
      </c>
      <c r="L108" s="3">
        <v>5000</v>
      </c>
      <c r="M108" s="3">
        <f>Table4[[#This Row],[Qty]]*Table4[[#This Row],[Price]]</f>
        <v>13400</v>
      </c>
      <c r="N108" s="3">
        <f>Table4[[#This Row],[Qty]]*Table4[[#This Row],[Cost]]</f>
        <v>10000</v>
      </c>
      <c r="O108" s="3">
        <f>Table4[[#This Row],[Total Sales]]-Table4[[#This Row],[COGS]]</f>
        <v>3400</v>
      </c>
      <c r="P108" s="22">
        <f>MONTH(Table4[[#This Row],[Sales Date]])</f>
        <v>1</v>
      </c>
      <c r="Q108" s="22" t="str">
        <f>IF(Table4[[#This Row],[Month]]=1,"Jan",IF(Table4[[#This Row],[Month]]=2,"Feb",IF(Table4[[#This Row],[Month]]=3,"Mar","Apr")))</f>
        <v>Jan</v>
      </c>
    </row>
    <row r="109" spans="1:17" x14ac:dyDescent="0.25">
      <c r="A109" s="3" t="s">
        <v>256</v>
      </c>
      <c r="B109" s="4">
        <v>44932</v>
      </c>
      <c r="C109" s="3" t="s">
        <v>1494</v>
      </c>
      <c r="D109" s="3" t="s">
        <v>29</v>
      </c>
      <c r="E109" s="3" t="s">
        <v>35</v>
      </c>
      <c r="F109" s="3" t="s">
        <v>36</v>
      </c>
      <c r="G109" s="3" t="s">
        <v>32</v>
      </c>
      <c r="H109" s="3" t="s">
        <v>2354</v>
      </c>
      <c r="I109" s="3">
        <v>1</v>
      </c>
      <c r="J109" s="3" t="s">
        <v>20</v>
      </c>
      <c r="K109" s="3">
        <v>22000</v>
      </c>
      <c r="L109" s="3">
        <v>20000</v>
      </c>
      <c r="M109" s="3">
        <f>Table4[[#This Row],[Qty]]*Table4[[#This Row],[Price]]</f>
        <v>22000</v>
      </c>
      <c r="N109" s="3">
        <f>Table4[[#This Row],[Qty]]*Table4[[#This Row],[Cost]]</f>
        <v>20000</v>
      </c>
      <c r="O109" s="3">
        <f>Table4[[#This Row],[Total Sales]]-Table4[[#This Row],[COGS]]</f>
        <v>2000</v>
      </c>
      <c r="P109" s="22">
        <f>MONTH(Table4[[#This Row],[Sales Date]])</f>
        <v>1</v>
      </c>
      <c r="Q109" s="22" t="str">
        <f>IF(Table4[[#This Row],[Month]]=1,"Jan",IF(Table4[[#This Row],[Month]]=2,"Feb",IF(Table4[[#This Row],[Month]]=3,"Mar","Apr")))</f>
        <v>Jan</v>
      </c>
    </row>
    <row r="110" spans="1:17" x14ac:dyDescent="0.25">
      <c r="A110" s="3" t="s">
        <v>258</v>
      </c>
      <c r="B110" s="4">
        <v>44933</v>
      </c>
      <c r="C110" s="3" t="s">
        <v>1546</v>
      </c>
      <c r="D110" s="3" t="s">
        <v>29</v>
      </c>
      <c r="E110" s="3" t="s">
        <v>35</v>
      </c>
      <c r="F110" s="3" t="s">
        <v>36</v>
      </c>
      <c r="G110" s="3" t="s">
        <v>2352</v>
      </c>
      <c r="H110" s="3" t="s">
        <v>2354</v>
      </c>
      <c r="I110" s="3">
        <v>2</v>
      </c>
      <c r="J110" s="3" t="s">
        <v>20</v>
      </c>
      <c r="K110" s="3">
        <v>400</v>
      </c>
      <c r="L110" s="3">
        <v>360</v>
      </c>
      <c r="M110" s="3">
        <f>Table4[[#This Row],[Qty]]*Table4[[#This Row],[Price]]</f>
        <v>800</v>
      </c>
      <c r="N110" s="3">
        <f>Table4[[#This Row],[Qty]]*Table4[[#This Row],[Cost]]</f>
        <v>720</v>
      </c>
      <c r="O110" s="3">
        <f>Table4[[#This Row],[Total Sales]]-Table4[[#This Row],[COGS]]</f>
        <v>80</v>
      </c>
      <c r="P110" s="22">
        <f>MONTH(Table4[[#This Row],[Sales Date]])</f>
        <v>1</v>
      </c>
      <c r="Q110" s="22" t="str">
        <f>IF(Table4[[#This Row],[Month]]=1,"Jan",IF(Table4[[#This Row],[Month]]=2,"Feb",IF(Table4[[#This Row],[Month]]=3,"Mar","Apr")))</f>
        <v>Jan</v>
      </c>
    </row>
    <row r="111" spans="1:17" x14ac:dyDescent="0.25">
      <c r="A111" s="3" t="s">
        <v>260</v>
      </c>
      <c r="B111" s="4">
        <v>44933</v>
      </c>
      <c r="C111" s="3" t="s">
        <v>103</v>
      </c>
      <c r="D111" s="3" t="s">
        <v>29</v>
      </c>
      <c r="E111" s="3" t="s">
        <v>17</v>
      </c>
      <c r="F111" s="3" t="s">
        <v>18</v>
      </c>
      <c r="G111" s="3" t="s">
        <v>25</v>
      </c>
      <c r="H111" s="3" t="s">
        <v>2354</v>
      </c>
      <c r="I111" s="3">
        <v>1</v>
      </c>
      <c r="J111" s="3" t="s">
        <v>20</v>
      </c>
      <c r="K111" s="3">
        <v>7700.0000000000009</v>
      </c>
      <c r="L111" s="3">
        <v>7000</v>
      </c>
      <c r="M111" s="3">
        <f>Table4[[#This Row],[Qty]]*Table4[[#This Row],[Price]]</f>
        <v>7700.0000000000009</v>
      </c>
      <c r="N111" s="3">
        <f>Table4[[#This Row],[Qty]]*Table4[[#This Row],[Cost]]</f>
        <v>7000</v>
      </c>
      <c r="O111" s="3">
        <f>Table4[[#This Row],[Total Sales]]-Table4[[#This Row],[COGS]]</f>
        <v>700.00000000000091</v>
      </c>
      <c r="P111" s="22">
        <f>MONTH(Table4[[#This Row],[Sales Date]])</f>
        <v>1</v>
      </c>
      <c r="Q111" s="22" t="str">
        <f>IF(Table4[[#This Row],[Month]]=1,"Jan",IF(Table4[[#This Row],[Month]]=2,"Feb",IF(Table4[[#This Row],[Month]]=3,"Mar","Apr")))</f>
        <v>Jan</v>
      </c>
    </row>
    <row r="112" spans="1:17" x14ac:dyDescent="0.25">
      <c r="A112" s="3" t="s">
        <v>262</v>
      </c>
      <c r="B112" s="4">
        <v>44933</v>
      </c>
      <c r="C112" s="3" t="s">
        <v>163</v>
      </c>
      <c r="D112" s="3" t="s">
        <v>16</v>
      </c>
      <c r="E112" s="3" t="s">
        <v>30</v>
      </c>
      <c r="F112" s="3" t="s">
        <v>31</v>
      </c>
      <c r="G112" s="3" t="s">
        <v>19</v>
      </c>
      <c r="H112" s="3" t="s">
        <v>2354</v>
      </c>
      <c r="I112" s="3">
        <v>4</v>
      </c>
      <c r="J112" s="3" t="s">
        <v>20</v>
      </c>
      <c r="K112" s="3">
        <v>11000</v>
      </c>
      <c r="L112" s="3">
        <v>10000</v>
      </c>
      <c r="M112" s="3">
        <f>Table4[[#This Row],[Qty]]*Table4[[#This Row],[Price]]</f>
        <v>44000</v>
      </c>
      <c r="N112" s="3">
        <f>Table4[[#This Row],[Qty]]*Table4[[#This Row],[Cost]]</f>
        <v>40000</v>
      </c>
      <c r="O112" s="3">
        <f>Table4[[#This Row],[Total Sales]]-Table4[[#This Row],[COGS]]</f>
        <v>4000</v>
      </c>
      <c r="P112" s="22">
        <f>MONTH(Table4[[#This Row],[Sales Date]])</f>
        <v>1</v>
      </c>
      <c r="Q112" s="22" t="str">
        <f>IF(Table4[[#This Row],[Month]]=1,"Jan",IF(Table4[[#This Row],[Month]]=2,"Feb",IF(Table4[[#This Row],[Month]]=3,"Mar","Apr")))</f>
        <v>Jan</v>
      </c>
    </row>
    <row r="113" spans="1:17" x14ac:dyDescent="0.25">
      <c r="A113" s="3" t="s">
        <v>264</v>
      </c>
      <c r="B113" s="4">
        <v>44933</v>
      </c>
      <c r="C113" s="3" t="s">
        <v>225</v>
      </c>
      <c r="D113" s="3" t="s">
        <v>29</v>
      </c>
      <c r="E113" s="3" t="s">
        <v>35</v>
      </c>
      <c r="F113" s="3" t="s">
        <v>36</v>
      </c>
      <c r="G113" s="3" t="s">
        <v>37</v>
      </c>
      <c r="H113" s="3" t="s">
        <v>38</v>
      </c>
      <c r="I113" s="3">
        <v>2</v>
      </c>
      <c r="J113" s="3" t="s">
        <v>20</v>
      </c>
      <c r="K113" s="3">
        <v>7700</v>
      </c>
      <c r="L113" s="3">
        <v>7000</v>
      </c>
      <c r="M113" s="3">
        <f>Table4[[#This Row],[Qty]]*Table4[[#This Row],[Price]]</f>
        <v>15400</v>
      </c>
      <c r="N113" s="3">
        <f>Table4[[#This Row],[Qty]]*Table4[[#This Row],[Cost]]</f>
        <v>14000</v>
      </c>
      <c r="O113" s="3">
        <f>Table4[[#This Row],[Total Sales]]-Table4[[#This Row],[COGS]]</f>
        <v>1400</v>
      </c>
      <c r="P113" s="22">
        <f>MONTH(Table4[[#This Row],[Sales Date]])</f>
        <v>1</v>
      </c>
      <c r="Q113" s="22" t="str">
        <f>IF(Table4[[#This Row],[Month]]=1,"Jan",IF(Table4[[#This Row],[Month]]=2,"Feb",IF(Table4[[#This Row],[Month]]=3,"Mar","Apr")))</f>
        <v>Jan</v>
      </c>
    </row>
    <row r="114" spans="1:17" x14ac:dyDescent="0.25">
      <c r="A114" s="3" t="s">
        <v>266</v>
      </c>
      <c r="B114" s="4">
        <v>44933</v>
      </c>
      <c r="C114" s="3" t="s">
        <v>287</v>
      </c>
      <c r="D114" s="3" t="s">
        <v>16</v>
      </c>
      <c r="E114" s="3" t="s">
        <v>35</v>
      </c>
      <c r="F114" s="3" t="s">
        <v>36</v>
      </c>
      <c r="G114" s="3" t="s">
        <v>66</v>
      </c>
      <c r="H114" s="3" t="s">
        <v>2354</v>
      </c>
      <c r="I114" s="3">
        <v>2</v>
      </c>
      <c r="J114" s="3" t="s">
        <v>20</v>
      </c>
      <c r="K114" s="3">
        <v>7700</v>
      </c>
      <c r="L114" s="3">
        <v>7000</v>
      </c>
      <c r="M114" s="3">
        <f>Table4[[#This Row],[Qty]]*Table4[[#This Row],[Price]]</f>
        <v>15400</v>
      </c>
      <c r="N114" s="3">
        <f>Table4[[#This Row],[Qty]]*Table4[[#This Row],[Cost]]</f>
        <v>14000</v>
      </c>
      <c r="O114" s="3">
        <f>Table4[[#This Row],[Total Sales]]-Table4[[#This Row],[COGS]]</f>
        <v>1400</v>
      </c>
      <c r="P114" s="22">
        <f>MONTH(Table4[[#This Row],[Sales Date]])</f>
        <v>1</v>
      </c>
      <c r="Q114" s="22" t="str">
        <f>IF(Table4[[#This Row],[Month]]=1,"Jan",IF(Table4[[#This Row],[Month]]=2,"Feb",IF(Table4[[#This Row],[Month]]=3,"Mar","Apr")))</f>
        <v>Jan</v>
      </c>
    </row>
    <row r="115" spans="1:17" x14ac:dyDescent="0.25">
      <c r="A115" s="3" t="s">
        <v>268</v>
      </c>
      <c r="B115" s="4">
        <v>44933</v>
      </c>
      <c r="C115" s="3" t="s">
        <v>978</v>
      </c>
      <c r="D115" s="3" t="s">
        <v>29</v>
      </c>
      <c r="E115" s="3" t="s">
        <v>23</v>
      </c>
      <c r="F115" s="3" t="s">
        <v>24</v>
      </c>
      <c r="G115" s="3" t="s">
        <v>19</v>
      </c>
      <c r="H115" s="3" t="s">
        <v>2354</v>
      </c>
      <c r="I115" s="3">
        <v>1</v>
      </c>
      <c r="J115" s="3" t="s">
        <v>20</v>
      </c>
      <c r="K115" s="3">
        <v>2250</v>
      </c>
      <c r="L115" s="3">
        <v>2200</v>
      </c>
      <c r="M115" s="3">
        <f>Table4[[#This Row],[Qty]]*Table4[[#This Row],[Price]]</f>
        <v>2250</v>
      </c>
      <c r="N115" s="3">
        <f>Table4[[#This Row],[Qty]]*Table4[[#This Row],[Cost]]</f>
        <v>2200</v>
      </c>
      <c r="O115" s="3">
        <f>Table4[[#This Row],[Total Sales]]-Table4[[#This Row],[COGS]]</f>
        <v>50</v>
      </c>
      <c r="P115" s="22">
        <f>MONTH(Table4[[#This Row],[Sales Date]])</f>
        <v>1</v>
      </c>
      <c r="Q115" s="22" t="str">
        <f>IF(Table4[[#This Row],[Month]]=1,"Jan",IF(Table4[[#This Row],[Month]]=2,"Feb",IF(Table4[[#This Row],[Month]]=3,"Mar","Apr")))</f>
        <v>Jan</v>
      </c>
    </row>
    <row r="116" spans="1:17" x14ac:dyDescent="0.25">
      <c r="A116" s="3" t="s">
        <v>270</v>
      </c>
      <c r="B116" s="4">
        <v>44933</v>
      </c>
      <c r="C116" s="3" t="s">
        <v>1040</v>
      </c>
      <c r="D116" s="3" t="s">
        <v>29</v>
      </c>
      <c r="E116" s="3" t="s">
        <v>30</v>
      </c>
      <c r="F116" s="3" t="s">
        <v>31</v>
      </c>
      <c r="G116" s="3" t="s">
        <v>25</v>
      </c>
      <c r="H116" s="3" t="s">
        <v>2354</v>
      </c>
      <c r="I116" s="3">
        <v>2</v>
      </c>
      <c r="J116" s="3" t="s">
        <v>20</v>
      </c>
      <c r="K116" s="3">
        <v>200</v>
      </c>
      <c r="L116" s="3">
        <v>190</v>
      </c>
      <c r="M116" s="3">
        <f>Table4[[#This Row],[Qty]]*Table4[[#This Row],[Price]]</f>
        <v>400</v>
      </c>
      <c r="N116" s="3">
        <f>Table4[[#This Row],[Qty]]*Table4[[#This Row],[Cost]]</f>
        <v>380</v>
      </c>
      <c r="O116" s="3">
        <f>Table4[[#This Row],[Total Sales]]-Table4[[#This Row],[COGS]]</f>
        <v>20</v>
      </c>
      <c r="P116" s="22">
        <f>MONTH(Table4[[#This Row],[Sales Date]])</f>
        <v>1</v>
      </c>
      <c r="Q116" s="22" t="str">
        <f>IF(Table4[[#This Row],[Month]]=1,"Jan",IF(Table4[[#This Row],[Month]]=2,"Feb",IF(Table4[[#This Row],[Month]]=3,"Mar","Apr")))</f>
        <v>Jan</v>
      </c>
    </row>
    <row r="117" spans="1:17" x14ac:dyDescent="0.25">
      <c r="A117" s="3" t="s">
        <v>272</v>
      </c>
      <c r="B117" s="4">
        <v>44933</v>
      </c>
      <c r="C117" s="3" t="s">
        <v>1102</v>
      </c>
      <c r="D117" s="3" t="s">
        <v>29</v>
      </c>
      <c r="E117" s="3" t="s">
        <v>35</v>
      </c>
      <c r="F117" s="3" t="s">
        <v>36</v>
      </c>
      <c r="G117" s="3" t="s">
        <v>32</v>
      </c>
      <c r="H117" s="3" t="s">
        <v>2354</v>
      </c>
      <c r="I117" s="3">
        <v>2</v>
      </c>
      <c r="J117" s="3" t="s">
        <v>20</v>
      </c>
      <c r="K117" s="3">
        <v>9950</v>
      </c>
      <c r="L117" s="3">
        <v>9000</v>
      </c>
      <c r="M117" s="3">
        <f>Table4[[#This Row],[Qty]]*Table4[[#This Row],[Price]]</f>
        <v>19900</v>
      </c>
      <c r="N117" s="3">
        <f>Table4[[#This Row],[Qty]]*Table4[[#This Row],[Cost]]</f>
        <v>18000</v>
      </c>
      <c r="O117" s="3">
        <f>Table4[[#This Row],[Total Sales]]-Table4[[#This Row],[COGS]]</f>
        <v>1900</v>
      </c>
      <c r="P117" s="22">
        <f>MONTH(Table4[[#This Row],[Sales Date]])</f>
        <v>1</v>
      </c>
      <c r="Q117" s="22" t="str">
        <f>IF(Table4[[#This Row],[Month]]=1,"Jan",IF(Table4[[#This Row],[Month]]=2,"Feb",IF(Table4[[#This Row],[Month]]=3,"Mar","Apr")))</f>
        <v>Jan</v>
      </c>
    </row>
    <row r="118" spans="1:17" x14ac:dyDescent="0.25">
      <c r="A118" s="3" t="s">
        <v>274</v>
      </c>
      <c r="B118" s="4">
        <v>44933</v>
      </c>
      <c r="C118" s="3" t="s">
        <v>1163</v>
      </c>
      <c r="D118" s="3" t="s">
        <v>16</v>
      </c>
      <c r="E118" s="3" t="s">
        <v>30</v>
      </c>
      <c r="F118" s="3" t="s">
        <v>31</v>
      </c>
      <c r="G118" s="3" t="s">
        <v>25</v>
      </c>
      <c r="H118" s="3" t="s">
        <v>2354</v>
      </c>
      <c r="I118" s="3">
        <v>1</v>
      </c>
      <c r="J118" s="3" t="s">
        <v>20</v>
      </c>
      <c r="K118" s="3">
        <v>100</v>
      </c>
      <c r="L118" s="3">
        <v>90</v>
      </c>
      <c r="M118" s="3">
        <f>Table4[[#This Row],[Qty]]*Table4[[#This Row],[Price]]</f>
        <v>100</v>
      </c>
      <c r="N118" s="3">
        <f>Table4[[#This Row],[Qty]]*Table4[[#This Row],[Cost]]</f>
        <v>90</v>
      </c>
      <c r="O118" s="3">
        <f>Table4[[#This Row],[Total Sales]]-Table4[[#This Row],[COGS]]</f>
        <v>10</v>
      </c>
      <c r="P118" s="22">
        <f>MONTH(Table4[[#This Row],[Sales Date]])</f>
        <v>1</v>
      </c>
      <c r="Q118" s="22" t="str">
        <f>IF(Table4[[#This Row],[Month]]=1,"Jan",IF(Table4[[#This Row],[Month]]=2,"Feb",IF(Table4[[#This Row],[Month]]=3,"Mar","Apr")))</f>
        <v>Jan</v>
      </c>
    </row>
    <row r="119" spans="1:17" x14ac:dyDescent="0.25">
      <c r="A119" s="3" t="s">
        <v>276</v>
      </c>
      <c r="B119" s="4">
        <v>44933</v>
      </c>
      <c r="C119" s="3" t="s">
        <v>1224</v>
      </c>
      <c r="D119" s="3" t="s">
        <v>29</v>
      </c>
      <c r="E119" s="3" t="s">
        <v>35</v>
      </c>
      <c r="F119" s="3" t="s">
        <v>36</v>
      </c>
      <c r="G119" s="3" t="s">
        <v>32</v>
      </c>
      <c r="H119" s="3" t="s">
        <v>38</v>
      </c>
      <c r="I119" s="3">
        <v>4</v>
      </c>
      <c r="J119" s="3" t="s">
        <v>20</v>
      </c>
      <c r="K119" s="3">
        <v>2250</v>
      </c>
      <c r="L119" s="3">
        <v>2200</v>
      </c>
      <c r="M119" s="3">
        <f>Table4[[#This Row],[Qty]]*Table4[[#This Row],[Price]]</f>
        <v>9000</v>
      </c>
      <c r="N119" s="3">
        <f>Table4[[#This Row],[Qty]]*Table4[[#This Row],[Cost]]</f>
        <v>8800</v>
      </c>
      <c r="O119" s="3">
        <f>Table4[[#This Row],[Total Sales]]-Table4[[#This Row],[COGS]]</f>
        <v>200</v>
      </c>
      <c r="P119" s="22">
        <f>MONTH(Table4[[#This Row],[Sales Date]])</f>
        <v>1</v>
      </c>
      <c r="Q119" s="22" t="str">
        <f>IF(Table4[[#This Row],[Month]]=1,"Jan",IF(Table4[[#This Row],[Month]]=2,"Feb",IF(Table4[[#This Row],[Month]]=3,"Mar","Apr")))</f>
        <v>Jan</v>
      </c>
    </row>
    <row r="120" spans="1:17" x14ac:dyDescent="0.25">
      <c r="A120" s="3" t="s">
        <v>278</v>
      </c>
      <c r="B120" s="4">
        <v>44933</v>
      </c>
      <c r="C120" s="3" t="s">
        <v>1252</v>
      </c>
      <c r="D120" s="3" t="s">
        <v>29</v>
      </c>
      <c r="E120" s="3" t="s">
        <v>30</v>
      </c>
      <c r="F120" s="3" t="s">
        <v>31</v>
      </c>
      <c r="G120" s="3" t="s">
        <v>25</v>
      </c>
      <c r="H120" s="3" t="s">
        <v>2354</v>
      </c>
      <c r="I120" s="3">
        <v>2</v>
      </c>
      <c r="J120" s="3" t="s">
        <v>20</v>
      </c>
      <c r="K120" s="3">
        <v>6700</v>
      </c>
      <c r="L120" s="3">
        <v>5000</v>
      </c>
      <c r="M120" s="3">
        <f>Table4[[#This Row],[Qty]]*Table4[[#This Row],[Price]]</f>
        <v>13400</v>
      </c>
      <c r="N120" s="3">
        <f>Table4[[#This Row],[Qty]]*Table4[[#This Row],[Cost]]</f>
        <v>10000</v>
      </c>
      <c r="O120" s="3">
        <f>Table4[[#This Row],[Total Sales]]-Table4[[#This Row],[COGS]]</f>
        <v>3400</v>
      </c>
      <c r="P120" s="22">
        <f>MONTH(Table4[[#This Row],[Sales Date]])</f>
        <v>1</v>
      </c>
      <c r="Q120" s="22" t="str">
        <f>IF(Table4[[#This Row],[Month]]=1,"Jan",IF(Table4[[#This Row],[Month]]=2,"Feb",IF(Table4[[#This Row],[Month]]=3,"Mar","Apr")))</f>
        <v>Jan</v>
      </c>
    </row>
    <row r="121" spans="1:17" x14ac:dyDescent="0.25">
      <c r="A121" s="3" t="s">
        <v>280</v>
      </c>
      <c r="B121" s="4">
        <v>44933</v>
      </c>
      <c r="C121" s="3" t="s">
        <v>1313</v>
      </c>
      <c r="D121" s="3" t="s">
        <v>29</v>
      </c>
      <c r="E121" s="3" t="s">
        <v>35</v>
      </c>
      <c r="F121" s="3" t="s">
        <v>36</v>
      </c>
      <c r="G121" s="3" t="s">
        <v>32</v>
      </c>
      <c r="H121" s="3" t="s">
        <v>2354</v>
      </c>
      <c r="I121" s="3">
        <v>1</v>
      </c>
      <c r="J121" s="3" t="s">
        <v>20</v>
      </c>
      <c r="K121" s="3">
        <v>22000</v>
      </c>
      <c r="L121" s="3">
        <v>20000</v>
      </c>
      <c r="M121" s="3">
        <f>Table4[[#This Row],[Qty]]*Table4[[#This Row],[Price]]</f>
        <v>22000</v>
      </c>
      <c r="N121" s="3">
        <f>Table4[[#This Row],[Qty]]*Table4[[#This Row],[Cost]]</f>
        <v>20000</v>
      </c>
      <c r="O121" s="3">
        <f>Table4[[#This Row],[Total Sales]]-Table4[[#This Row],[COGS]]</f>
        <v>2000</v>
      </c>
      <c r="P121" s="22">
        <f>MONTH(Table4[[#This Row],[Sales Date]])</f>
        <v>1</v>
      </c>
      <c r="Q121" s="22" t="str">
        <f>IF(Table4[[#This Row],[Month]]=1,"Jan",IF(Table4[[#This Row],[Month]]=2,"Feb",IF(Table4[[#This Row],[Month]]=3,"Mar","Apr")))</f>
        <v>Jan</v>
      </c>
    </row>
    <row r="122" spans="1:17" x14ac:dyDescent="0.25">
      <c r="A122" s="3" t="s">
        <v>282</v>
      </c>
      <c r="B122" s="4">
        <v>44933</v>
      </c>
      <c r="C122" s="3" t="s">
        <v>1374</v>
      </c>
      <c r="D122" s="3" t="s">
        <v>16</v>
      </c>
      <c r="E122" s="3" t="s">
        <v>17</v>
      </c>
      <c r="F122" s="3" t="s">
        <v>18</v>
      </c>
      <c r="G122" s="3" t="s">
        <v>25</v>
      </c>
      <c r="H122" s="3" t="s">
        <v>2354</v>
      </c>
      <c r="I122" s="3">
        <v>1</v>
      </c>
      <c r="J122" s="3" t="s">
        <v>20</v>
      </c>
      <c r="K122" s="3">
        <v>22000</v>
      </c>
      <c r="L122" s="3">
        <v>20000</v>
      </c>
      <c r="M122" s="3">
        <f>Table4[[#This Row],[Qty]]*Table4[[#This Row],[Price]]</f>
        <v>22000</v>
      </c>
      <c r="N122" s="3">
        <f>Table4[[#This Row],[Qty]]*Table4[[#This Row],[Cost]]</f>
        <v>20000</v>
      </c>
      <c r="O122" s="3">
        <f>Table4[[#This Row],[Total Sales]]-Table4[[#This Row],[COGS]]</f>
        <v>2000</v>
      </c>
      <c r="P122" s="22">
        <f>MONTH(Table4[[#This Row],[Sales Date]])</f>
        <v>1</v>
      </c>
      <c r="Q122" s="22" t="str">
        <f>IF(Table4[[#This Row],[Month]]=1,"Jan",IF(Table4[[#This Row],[Month]]=2,"Feb",IF(Table4[[#This Row],[Month]]=3,"Mar","Apr")))</f>
        <v>Jan</v>
      </c>
    </row>
    <row r="123" spans="1:17" x14ac:dyDescent="0.25">
      <c r="A123" s="3" t="s">
        <v>284</v>
      </c>
      <c r="B123" s="4">
        <v>44933</v>
      </c>
      <c r="C123" s="3" t="s">
        <v>1436</v>
      </c>
      <c r="D123" s="3" t="s">
        <v>29</v>
      </c>
      <c r="E123" s="3" t="s">
        <v>35</v>
      </c>
      <c r="F123" s="3" t="s">
        <v>36</v>
      </c>
      <c r="G123" s="3" t="s">
        <v>32</v>
      </c>
      <c r="H123" s="3" t="s">
        <v>45</v>
      </c>
      <c r="I123" s="3">
        <v>2</v>
      </c>
      <c r="J123" s="3" t="s">
        <v>20</v>
      </c>
      <c r="K123" s="3">
        <v>6700</v>
      </c>
      <c r="L123" s="3">
        <v>5001</v>
      </c>
      <c r="M123" s="3">
        <f>Table4[[#This Row],[Qty]]*Table4[[#This Row],[Price]]</f>
        <v>13400</v>
      </c>
      <c r="N123" s="3">
        <f>Table4[[#This Row],[Qty]]*Table4[[#This Row],[Cost]]</f>
        <v>10002</v>
      </c>
      <c r="O123" s="3">
        <f>Table4[[#This Row],[Total Sales]]-Table4[[#This Row],[COGS]]</f>
        <v>3398</v>
      </c>
      <c r="P123" s="22">
        <f>MONTH(Table4[[#This Row],[Sales Date]])</f>
        <v>1</v>
      </c>
      <c r="Q123" s="22" t="str">
        <f>IF(Table4[[#This Row],[Month]]=1,"Jan",IF(Table4[[#This Row],[Month]]=2,"Feb",IF(Table4[[#This Row],[Month]]=3,"Mar","Apr")))</f>
        <v>Jan</v>
      </c>
    </row>
    <row r="124" spans="1:17" x14ac:dyDescent="0.25">
      <c r="A124" s="3" t="s">
        <v>286</v>
      </c>
      <c r="B124" s="4">
        <v>44933</v>
      </c>
      <c r="C124" s="3" t="s">
        <v>1496</v>
      </c>
      <c r="D124" s="3" t="s">
        <v>16</v>
      </c>
      <c r="E124" s="3" t="s">
        <v>17</v>
      </c>
      <c r="F124" s="3" t="s">
        <v>18</v>
      </c>
      <c r="G124" s="3" t="s">
        <v>19</v>
      </c>
      <c r="H124" s="3" t="s">
        <v>45</v>
      </c>
      <c r="I124" s="3">
        <v>2</v>
      </c>
      <c r="J124" s="3" t="s">
        <v>20</v>
      </c>
      <c r="K124" s="3">
        <v>13000</v>
      </c>
      <c r="L124" s="3">
        <v>12000</v>
      </c>
      <c r="M124" s="3">
        <f>Table4[[#This Row],[Qty]]*Table4[[#This Row],[Price]]</f>
        <v>26000</v>
      </c>
      <c r="N124" s="3">
        <f>Table4[[#This Row],[Qty]]*Table4[[#This Row],[Cost]]</f>
        <v>24000</v>
      </c>
      <c r="O124" s="3">
        <f>Table4[[#This Row],[Total Sales]]-Table4[[#This Row],[COGS]]</f>
        <v>2000</v>
      </c>
      <c r="P124" s="22">
        <f>MONTH(Table4[[#This Row],[Sales Date]])</f>
        <v>1</v>
      </c>
      <c r="Q124" s="22" t="str">
        <f>IF(Table4[[#This Row],[Month]]=1,"Jan",IF(Table4[[#This Row],[Month]]=2,"Feb",IF(Table4[[#This Row],[Month]]=3,"Mar","Apr")))</f>
        <v>Jan</v>
      </c>
    </row>
    <row r="125" spans="1:17" x14ac:dyDescent="0.25">
      <c r="A125" s="3" t="s">
        <v>288</v>
      </c>
      <c r="B125" s="4">
        <v>44935</v>
      </c>
      <c r="C125" s="3" t="s">
        <v>15</v>
      </c>
      <c r="D125" s="3" t="s">
        <v>29</v>
      </c>
      <c r="E125" s="3" t="s">
        <v>35</v>
      </c>
      <c r="F125" s="3" t="s">
        <v>36</v>
      </c>
      <c r="G125" s="3" t="s">
        <v>19</v>
      </c>
      <c r="H125" s="3" t="s">
        <v>2354</v>
      </c>
      <c r="I125" s="3">
        <v>20</v>
      </c>
      <c r="J125" s="3" t="s">
        <v>20</v>
      </c>
      <c r="K125" s="3">
        <v>1600</v>
      </c>
      <c r="L125" s="3">
        <v>1590</v>
      </c>
      <c r="M125" s="3">
        <f>Table4[[#This Row],[Qty]]*Table4[[#This Row],[Price]]</f>
        <v>32000</v>
      </c>
      <c r="N125" s="3">
        <f>Table4[[#This Row],[Qty]]*Table4[[#This Row],[Cost]]</f>
        <v>31800</v>
      </c>
      <c r="O125" s="3">
        <f>Table4[[#This Row],[Total Sales]]-Table4[[#This Row],[COGS]]</f>
        <v>200</v>
      </c>
      <c r="P125" s="22">
        <f>MONTH(Table4[[#This Row],[Sales Date]])</f>
        <v>1</v>
      </c>
      <c r="Q125" s="22" t="str">
        <f>IF(Table4[[#This Row],[Month]]=1,"Jan",IF(Table4[[#This Row],[Month]]=2,"Feb",IF(Table4[[#This Row],[Month]]=3,"Mar","Apr")))</f>
        <v>Jan</v>
      </c>
    </row>
    <row r="126" spans="1:17" x14ac:dyDescent="0.25">
      <c r="A126" s="3" t="s">
        <v>290</v>
      </c>
      <c r="B126" s="4">
        <v>44935</v>
      </c>
      <c r="C126" s="3" t="s">
        <v>107</v>
      </c>
      <c r="D126" s="3" t="s">
        <v>29</v>
      </c>
      <c r="E126" s="3" t="s">
        <v>17</v>
      </c>
      <c r="F126" s="3" t="s">
        <v>18</v>
      </c>
      <c r="G126" s="3" t="s">
        <v>37</v>
      </c>
      <c r="H126" s="3" t="s">
        <v>38</v>
      </c>
      <c r="I126" s="3">
        <v>2</v>
      </c>
      <c r="J126" s="3" t="s">
        <v>20</v>
      </c>
      <c r="K126" s="3">
        <v>19800</v>
      </c>
      <c r="L126" s="3">
        <v>18000</v>
      </c>
      <c r="M126" s="3">
        <f>Table4[[#This Row],[Qty]]*Table4[[#This Row],[Price]]</f>
        <v>39600</v>
      </c>
      <c r="N126" s="3">
        <f>Table4[[#This Row],[Qty]]*Table4[[#This Row],[Cost]]</f>
        <v>36000</v>
      </c>
      <c r="O126" s="3">
        <f>Table4[[#This Row],[Total Sales]]-Table4[[#This Row],[COGS]]</f>
        <v>3600</v>
      </c>
      <c r="P126" s="22">
        <f>MONTH(Table4[[#This Row],[Sales Date]])</f>
        <v>1</v>
      </c>
      <c r="Q126" s="22" t="str">
        <f>IF(Table4[[#This Row],[Month]]=1,"Jan",IF(Table4[[#This Row],[Month]]=2,"Feb",IF(Table4[[#This Row],[Month]]=3,"Mar","Apr")))</f>
        <v>Jan</v>
      </c>
    </row>
    <row r="127" spans="1:17" x14ac:dyDescent="0.25">
      <c r="A127" s="3" t="s">
        <v>292</v>
      </c>
      <c r="B127" s="4">
        <v>44935</v>
      </c>
      <c r="C127" s="3" t="s">
        <v>167</v>
      </c>
      <c r="D127" s="3" t="s">
        <v>29</v>
      </c>
      <c r="E127" s="3" t="s">
        <v>17</v>
      </c>
      <c r="F127" s="3" t="s">
        <v>18</v>
      </c>
      <c r="G127" s="3" t="s">
        <v>66</v>
      </c>
      <c r="H127" s="3" t="s">
        <v>2354</v>
      </c>
      <c r="I127" s="3">
        <v>2</v>
      </c>
      <c r="J127" s="3" t="s">
        <v>20</v>
      </c>
      <c r="K127" s="3">
        <v>1900</v>
      </c>
      <c r="L127" s="3">
        <v>1800</v>
      </c>
      <c r="M127" s="3">
        <f>Table4[[#This Row],[Qty]]*Table4[[#This Row],[Price]]</f>
        <v>3800</v>
      </c>
      <c r="N127" s="3">
        <f>Table4[[#This Row],[Qty]]*Table4[[#This Row],[Cost]]</f>
        <v>3600</v>
      </c>
      <c r="O127" s="3">
        <f>Table4[[#This Row],[Total Sales]]-Table4[[#This Row],[COGS]]</f>
        <v>200</v>
      </c>
      <c r="P127" s="22">
        <f>MONTH(Table4[[#This Row],[Sales Date]])</f>
        <v>1</v>
      </c>
      <c r="Q127" s="22" t="str">
        <f>IF(Table4[[#This Row],[Month]]=1,"Jan",IF(Table4[[#This Row],[Month]]=2,"Feb",IF(Table4[[#This Row],[Month]]=3,"Mar","Apr")))</f>
        <v>Jan</v>
      </c>
    </row>
    <row r="128" spans="1:17" x14ac:dyDescent="0.25">
      <c r="A128" s="3" t="s">
        <v>294</v>
      </c>
      <c r="B128" s="4">
        <v>44935</v>
      </c>
      <c r="C128" s="3" t="s">
        <v>229</v>
      </c>
      <c r="D128" s="3" t="s">
        <v>29</v>
      </c>
      <c r="E128" s="3" t="s">
        <v>35</v>
      </c>
      <c r="F128" s="3" t="s">
        <v>36</v>
      </c>
      <c r="G128" s="3" t="s">
        <v>44</v>
      </c>
      <c r="H128" s="3" t="s">
        <v>45</v>
      </c>
      <c r="I128" s="3">
        <v>1</v>
      </c>
      <c r="J128" s="3" t="s">
        <v>20</v>
      </c>
      <c r="K128" s="3">
        <v>13200.000000000002</v>
      </c>
      <c r="L128" s="3">
        <v>12000</v>
      </c>
      <c r="M128" s="3">
        <f>Table4[[#This Row],[Qty]]*Table4[[#This Row],[Price]]</f>
        <v>13200.000000000002</v>
      </c>
      <c r="N128" s="3">
        <f>Table4[[#This Row],[Qty]]*Table4[[#This Row],[Cost]]</f>
        <v>12000</v>
      </c>
      <c r="O128" s="3">
        <f>Table4[[#This Row],[Total Sales]]-Table4[[#This Row],[COGS]]</f>
        <v>1200.0000000000018</v>
      </c>
      <c r="P128" s="22">
        <f>MONTH(Table4[[#This Row],[Sales Date]])</f>
        <v>1</v>
      </c>
      <c r="Q128" s="22" t="str">
        <f>IF(Table4[[#This Row],[Month]]=1,"Jan",IF(Table4[[#This Row],[Month]]=2,"Feb",IF(Table4[[#This Row],[Month]]=3,"Mar","Apr")))</f>
        <v>Jan</v>
      </c>
    </row>
    <row r="129" spans="1:17" x14ac:dyDescent="0.25">
      <c r="A129" s="3" t="s">
        <v>296</v>
      </c>
      <c r="B129" s="4">
        <v>44935</v>
      </c>
      <c r="C129" s="3" t="s">
        <v>291</v>
      </c>
      <c r="D129" s="3" t="s">
        <v>29</v>
      </c>
      <c r="E129" s="3" t="s">
        <v>35</v>
      </c>
      <c r="F129" s="3" t="s">
        <v>36</v>
      </c>
      <c r="G129" s="3" t="s">
        <v>19</v>
      </c>
      <c r="H129" s="3" t="s">
        <v>2354</v>
      </c>
      <c r="I129" s="3">
        <v>1</v>
      </c>
      <c r="J129" s="3" t="s">
        <v>20</v>
      </c>
      <c r="K129" s="3">
        <v>44000</v>
      </c>
      <c r="L129" s="3">
        <v>40000</v>
      </c>
      <c r="M129" s="3">
        <f>Table4[[#This Row],[Qty]]*Table4[[#This Row],[Price]]</f>
        <v>44000</v>
      </c>
      <c r="N129" s="3">
        <f>Table4[[#This Row],[Qty]]*Table4[[#This Row],[Cost]]</f>
        <v>40000</v>
      </c>
      <c r="O129" s="3">
        <f>Table4[[#This Row],[Total Sales]]-Table4[[#This Row],[COGS]]</f>
        <v>4000</v>
      </c>
      <c r="P129" s="22">
        <f>MONTH(Table4[[#This Row],[Sales Date]])</f>
        <v>1</v>
      </c>
      <c r="Q129" s="22" t="str">
        <f>IF(Table4[[#This Row],[Month]]=1,"Jan",IF(Table4[[#This Row],[Month]]=2,"Feb",IF(Table4[[#This Row],[Month]]=3,"Mar","Apr")))</f>
        <v>Jan</v>
      </c>
    </row>
    <row r="130" spans="1:17" x14ac:dyDescent="0.25">
      <c r="A130" s="3" t="s">
        <v>298</v>
      </c>
      <c r="B130" s="4">
        <v>44935</v>
      </c>
      <c r="C130" s="3" t="s">
        <v>982</v>
      </c>
      <c r="D130" s="3" t="s">
        <v>29</v>
      </c>
      <c r="E130" s="3" t="s">
        <v>35</v>
      </c>
      <c r="F130" s="3" t="s">
        <v>36</v>
      </c>
      <c r="G130" s="3" t="s">
        <v>32</v>
      </c>
      <c r="H130" s="3" t="s">
        <v>45</v>
      </c>
      <c r="I130" s="3">
        <v>2</v>
      </c>
      <c r="J130" s="3" t="s">
        <v>20</v>
      </c>
      <c r="K130" s="3">
        <v>100</v>
      </c>
      <c r="L130" s="3">
        <v>80</v>
      </c>
      <c r="M130" s="3">
        <f>Table4[[#This Row],[Qty]]*Table4[[#This Row],[Price]]</f>
        <v>200</v>
      </c>
      <c r="N130" s="3">
        <f>Table4[[#This Row],[Qty]]*Table4[[#This Row],[Cost]]</f>
        <v>160</v>
      </c>
      <c r="O130" s="3">
        <f>Table4[[#This Row],[Total Sales]]-Table4[[#This Row],[COGS]]</f>
        <v>40</v>
      </c>
      <c r="P130" s="22">
        <f>MONTH(Table4[[#This Row],[Sales Date]])</f>
        <v>1</v>
      </c>
      <c r="Q130" s="22" t="str">
        <f>IF(Table4[[#This Row],[Month]]=1,"Jan",IF(Table4[[#This Row],[Month]]=2,"Feb",IF(Table4[[#This Row],[Month]]=3,"Mar","Apr")))</f>
        <v>Jan</v>
      </c>
    </row>
    <row r="131" spans="1:17" x14ac:dyDescent="0.25">
      <c r="A131" s="3" t="s">
        <v>300</v>
      </c>
      <c r="B131" s="4">
        <v>44935</v>
      </c>
      <c r="C131" s="3" t="s">
        <v>1044</v>
      </c>
      <c r="D131" s="3" t="s">
        <v>29</v>
      </c>
      <c r="E131" s="3" t="s">
        <v>17</v>
      </c>
      <c r="F131" s="3" t="s">
        <v>18</v>
      </c>
      <c r="G131" s="3" t="s">
        <v>19</v>
      </c>
      <c r="H131" s="3" t="s">
        <v>2354</v>
      </c>
      <c r="I131" s="3">
        <v>1</v>
      </c>
      <c r="J131" s="3" t="s">
        <v>20</v>
      </c>
      <c r="K131" s="3">
        <v>100</v>
      </c>
      <c r="L131" s="3">
        <v>90</v>
      </c>
      <c r="M131" s="3">
        <f>Table4[[#This Row],[Qty]]*Table4[[#This Row],[Price]]</f>
        <v>100</v>
      </c>
      <c r="N131" s="3">
        <f>Table4[[#This Row],[Qty]]*Table4[[#This Row],[Cost]]</f>
        <v>90</v>
      </c>
      <c r="O131" s="3">
        <f>Table4[[#This Row],[Total Sales]]-Table4[[#This Row],[COGS]]</f>
        <v>10</v>
      </c>
      <c r="P131" s="22">
        <f>MONTH(Table4[[#This Row],[Sales Date]])</f>
        <v>1</v>
      </c>
      <c r="Q131" s="22" t="str">
        <f>IF(Table4[[#This Row],[Month]]=1,"Jan",IF(Table4[[#This Row],[Month]]=2,"Feb",IF(Table4[[#This Row],[Month]]=3,"Mar","Apr")))</f>
        <v>Jan</v>
      </c>
    </row>
    <row r="132" spans="1:17" x14ac:dyDescent="0.25">
      <c r="A132" s="3" t="s">
        <v>302</v>
      </c>
      <c r="B132" s="4">
        <v>44935</v>
      </c>
      <c r="C132" s="3" t="s">
        <v>1106</v>
      </c>
      <c r="D132" s="3" t="s">
        <v>16</v>
      </c>
      <c r="E132" s="3" t="s">
        <v>17</v>
      </c>
      <c r="F132" s="3" t="s">
        <v>18</v>
      </c>
      <c r="G132" s="3" t="s">
        <v>25</v>
      </c>
      <c r="H132" s="3" t="s">
        <v>38</v>
      </c>
      <c r="I132" s="3">
        <v>4</v>
      </c>
      <c r="J132" s="3" t="s">
        <v>20</v>
      </c>
      <c r="K132" s="3">
        <v>11000</v>
      </c>
      <c r="L132" s="3">
        <v>10000</v>
      </c>
      <c r="M132" s="3">
        <f>Table4[[#This Row],[Qty]]*Table4[[#This Row],[Price]]</f>
        <v>44000</v>
      </c>
      <c r="N132" s="3">
        <f>Table4[[#This Row],[Qty]]*Table4[[#This Row],[Cost]]</f>
        <v>40000</v>
      </c>
      <c r="O132" s="3">
        <f>Table4[[#This Row],[Total Sales]]-Table4[[#This Row],[COGS]]</f>
        <v>4000</v>
      </c>
      <c r="P132" s="22">
        <f>MONTH(Table4[[#This Row],[Sales Date]])</f>
        <v>1</v>
      </c>
      <c r="Q132" s="22" t="str">
        <f>IF(Table4[[#This Row],[Month]]=1,"Jan",IF(Table4[[#This Row],[Month]]=2,"Feb",IF(Table4[[#This Row],[Month]]=3,"Mar","Apr")))</f>
        <v>Jan</v>
      </c>
    </row>
    <row r="133" spans="1:17" x14ac:dyDescent="0.25">
      <c r="A133" s="3" t="s">
        <v>304</v>
      </c>
      <c r="B133" s="4">
        <v>44935</v>
      </c>
      <c r="C133" s="3" t="s">
        <v>1167</v>
      </c>
      <c r="D133" s="3" t="s">
        <v>29</v>
      </c>
      <c r="E133" s="3" t="s">
        <v>17</v>
      </c>
      <c r="F133" s="3" t="s">
        <v>18</v>
      </c>
      <c r="G133" s="3" t="s">
        <v>19</v>
      </c>
      <c r="H133" s="3" t="s">
        <v>2354</v>
      </c>
      <c r="I133" s="3">
        <v>2</v>
      </c>
      <c r="J133" s="3" t="s">
        <v>20</v>
      </c>
      <c r="K133" s="3">
        <v>2000</v>
      </c>
      <c r="L133" s="3">
        <v>1850</v>
      </c>
      <c r="M133" s="3">
        <f>Table4[[#This Row],[Qty]]*Table4[[#This Row],[Price]]</f>
        <v>4000</v>
      </c>
      <c r="N133" s="3">
        <f>Table4[[#This Row],[Qty]]*Table4[[#This Row],[Cost]]</f>
        <v>3700</v>
      </c>
      <c r="O133" s="3">
        <f>Table4[[#This Row],[Total Sales]]-Table4[[#This Row],[COGS]]</f>
        <v>300</v>
      </c>
      <c r="P133" s="22">
        <f>MONTH(Table4[[#This Row],[Sales Date]])</f>
        <v>1</v>
      </c>
      <c r="Q133" s="22" t="str">
        <f>IF(Table4[[#This Row],[Month]]=1,"Jan",IF(Table4[[#This Row],[Month]]=2,"Feb",IF(Table4[[#This Row],[Month]]=3,"Mar","Apr")))</f>
        <v>Jan</v>
      </c>
    </row>
    <row r="134" spans="1:17" x14ac:dyDescent="0.25">
      <c r="A134" s="3" t="s">
        <v>306</v>
      </c>
      <c r="B134" s="4">
        <v>44935</v>
      </c>
      <c r="C134" s="3" t="s">
        <v>1228</v>
      </c>
      <c r="D134" s="3" t="s">
        <v>29</v>
      </c>
      <c r="E134" s="3" t="s">
        <v>17</v>
      </c>
      <c r="F134" s="3" t="s">
        <v>18</v>
      </c>
      <c r="G134" s="3" t="s">
        <v>25</v>
      </c>
      <c r="H134" s="3" t="s">
        <v>38</v>
      </c>
      <c r="I134" s="3">
        <v>2</v>
      </c>
      <c r="J134" s="3" t="s">
        <v>20</v>
      </c>
      <c r="K134" s="3">
        <v>100</v>
      </c>
      <c r="L134" s="3">
        <v>80</v>
      </c>
      <c r="M134" s="3">
        <f>Table4[[#This Row],[Qty]]*Table4[[#This Row],[Price]]</f>
        <v>200</v>
      </c>
      <c r="N134" s="3">
        <f>Table4[[#This Row],[Qty]]*Table4[[#This Row],[Cost]]</f>
        <v>160</v>
      </c>
      <c r="O134" s="3">
        <f>Table4[[#This Row],[Total Sales]]-Table4[[#This Row],[COGS]]</f>
        <v>40</v>
      </c>
      <c r="P134" s="22">
        <f>MONTH(Table4[[#This Row],[Sales Date]])</f>
        <v>1</v>
      </c>
      <c r="Q134" s="22" t="str">
        <f>IF(Table4[[#This Row],[Month]]=1,"Jan",IF(Table4[[#This Row],[Month]]=2,"Feb",IF(Table4[[#This Row],[Month]]=3,"Mar","Apr")))</f>
        <v>Jan</v>
      </c>
    </row>
    <row r="135" spans="1:17" x14ac:dyDescent="0.25">
      <c r="A135" s="3" t="s">
        <v>308</v>
      </c>
      <c r="B135" s="4">
        <v>44935</v>
      </c>
      <c r="C135" s="3" t="s">
        <v>1256</v>
      </c>
      <c r="D135" s="3" t="s">
        <v>29</v>
      </c>
      <c r="E135" s="3" t="s">
        <v>17</v>
      </c>
      <c r="F135" s="3" t="s">
        <v>18</v>
      </c>
      <c r="G135" s="3" t="s">
        <v>19</v>
      </c>
      <c r="H135" s="3" t="s">
        <v>2354</v>
      </c>
      <c r="I135" s="3">
        <v>1</v>
      </c>
      <c r="J135" s="3" t="s">
        <v>20</v>
      </c>
      <c r="K135" s="3">
        <v>6700</v>
      </c>
      <c r="L135" s="3">
        <v>5002</v>
      </c>
      <c r="M135" s="3">
        <f>Table4[[#This Row],[Qty]]*Table4[[#This Row],[Price]]</f>
        <v>6700</v>
      </c>
      <c r="N135" s="3">
        <f>Table4[[#This Row],[Qty]]*Table4[[#This Row],[Cost]]</f>
        <v>5002</v>
      </c>
      <c r="O135" s="3">
        <f>Table4[[#This Row],[Total Sales]]-Table4[[#This Row],[COGS]]</f>
        <v>1698</v>
      </c>
      <c r="P135" s="22">
        <f>MONTH(Table4[[#This Row],[Sales Date]])</f>
        <v>1</v>
      </c>
      <c r="Q135" s="22" t="str">
        <f>IF(Table4[[#This Row],[Month]]=1,"Jan",IF(Table4[[#This Row],[Month]]=2,"Feb",IF(Table4[[#This Row],[Month]]=3,"Mar","Apr")))</f>
        <v>Jan</v>
      </c>
    </row>
    <row r="136" spans="1:17" x14ac:dyDescent="0.25">
      <c r="A136" s="3" t="s">
        <v>310</v>
      </c>
      <c r="B136" s="4">
        <v>44935</v>
      </c>
      <c r="C136" s="3" t="s">
        <v>1317</v>
      </c>
      <c r="D136" s="3" t="s">
        <v>16</v>
      </c>
      <c r="E136" s="3" t="s">
        <v>17</v>
      </c>
      <c r="F136" s="3" t="s">
        <v>18</v>
      </c>
      <c r="G136" s="3" t="s">
        <v>25</v>
      </c>
      <c r="H136" s="3" t="s">
        <v>2354</v>
      </c>
      <c r="I136" s="3">
        <v>2</v>
      </c>
      <c r="J136" s="3" t="s">
        <v>20</v>
      </c>
      <c r="K136" s="3">
        <v>6700</v>
      </c>
      <c r="L136" s="3">
        <v>5000</v>
      </c>
      <c r="M136" s="3">
        <f>Table4[[#This Row],[Qty]]*Table4[[#This Row],[Price]]</f>
        <v>13400</v>
      </c>
      <c r="N136" s="3">
        <f>Table4[[#This Row],[Qty]]*Table4[[#This Row],[Cost]]</f>
        <v>10000</v>
      </c>
      <c r="O136" s="3">
        <f>Table4[[#This Row],[Total Sales]]-Table4[[#This Row],[COGS]]</f>
        <v>3400</v>
      </c>
      <c r="P136" s="22">
        <f>MONTH(Table4[[#This Row],[Sales Date]])</f>
        <v>1</v>
      </c>
      <c r="Q136" s="22" t="str">
        <f>IF(Table4[[#This Row],[Month]]=1,"Jan",IF(Table4[[#This Row],[Month]]=2,"Feb",IF(Table4[[#This Row],[Month]]=3,"Mar","Apr")))</f>
        <v>Jan</v>
      </c>
    </row>
    <row r="137" spans="1:17" x14ac:dyDescent="0.25">
      <c r="A137" s="3" t="s">
        <v>312</v>
      </c>
      <c r="B137" s="4">
        <v>44935</v>
      </c>
      <c r="C137" s="3" t="s">
        <v>1378</v>
      </c>
      <c r="D137" s="3" t="s">
        <v>29</v>
      </c>
      <c r="E137" s="3" t="s">
        <v>17</v>
      </c>
      <c r="F137" s="3" t="s">
        <v>18</v>
      </c>
      <c r="G137" s="3" t="s">
        <v>19</v>
      </c>
      <c r="H137" s="3" t="s">
        <v>38</v>
      </c>
      <c r="I137" s="3">
        <v>1</v>
      </c>
      <c r="J137" s="3" t="s">
        <v>20</v>
      </c>
      <c r="K137" s="3">
        <v>8500</v>
      </c>
      <c r="L137" s="3">
        <v>7600</v>
      </c>
      <c r="M137" s="3">
        <f>Table4[[#This Row],[Qty]]*Table4[[#This Row],[Price]]</f>
        <v>8500</v>
      </c>
      <c r="N137" s="3">
        <f>Table4[[#This Row],[Qty]]*Table4[[#This Row],[Cost]]</f>
        <v>7600</v>
      </c>
      <c r="O137" s="3">
        <f>Table4[[#This Row],[Total Sales]]-Table4[[#This Row],[COGS]]</f>
        <v>900</v>
      </c>
      <c r="P137" s="22">
        <f>MONTH(Table4[[#This Row],[Sales Date]])</f>
        <v>1</v>
      </c>
      <c r="Q137" s="22" t="str">
        <f>IF(Table4[[#This Row],[Month]]=1,"Jan",IF(Table4[[#This Row],[Month]]=2,"Feb",IF(Table4[[#This Row],[Month]]=3,"Mar","Apr")))</f>
        <v>Jan</v>
      </c>
    </row>
    <row r="138" spans="1:17" x14ac:dyDescent="0.25">
      <c r="A138" s="3" t="s">
        <v>314</v>
      </c>
      <c r="B138" s="4">
        <v>44935</v>
      </c>
      <c r="C138" s="3" t="s">
        <v>1440</v>
      </c>
      <c r="D138" s="3" t="s">
        <v>29</v>
      </c>
      <c r="E138" s="3" t="s">
        <v>17</v>
      </c>
      <c r="F138" s="3" t="s">
        <v>18</v>
      </c>
      <c r="G138" s="3" t="s">
        <v>25</v>
      </c>
      <c r="H138" s="3" t="s">
        <v>2354</v>
      </c>
      <c r="I138" s="3">
        <v>1</v>
      </c>
      <c r="J138" s="3" t="s">
        <v>20</v>
      </c>
      <c r="K138" s="3">
        <v>6700</v>
      </c>
      <c r="L138" s="3">
        <v>5000</v>
      </c>
      <c r="M138" s="3">
        <f>Table4[[#This Row],[Qty]]*Table4[[#This Row],[Price]]</f>
        <v>6700</v>
      </c>
      <c r="N138" s="3">
        <f>Table4[[#This Row],[Qty]]*Table4[[#This Row],[Cost]]</f>
        <v>5000</v>
      </c>
      <c r="O138" s="3">
        <f>Table4[[#This Row],[Total Sales]]-Table4[[#This Row],[COGS]]</f>
        <v>1700</v>
      </c>
      <c r="P138" s="22">
        <f>MONTH(Table4[[#This Row],[Sales Date]])</f>
        <v>1</v>
      </c>
      <c r="Q138" s="22" t="str">
        <f>IF(Table4[[#This Row],[Month]]=1,"Jan",IF(Table4[[#This Row],[Month]]=2,"Feb",IF(Table4[[#This Row],[Month]]=3,"Mar","Apr")))</f>
        <v>Jan</v>
      </c>
    </row>
    <row r="139" spans="1:17" x14ac:dyDescent="0.25">
      <c r="A139" s="3" t="s">
        <v>316</v>
      </c>
      <c r="B139" s="4">
        <v>44935</v>
      </c>
      <c r="C139" s="3" t="s">
        <v>1500</v>
      </c>
      <c r="D139" s="3" t="s">
        <v>16</v>
      </c>
      <c r="E139" s="3" t="s">
        <v>23</v>
      </c>
      <c r="F139" s="3" t="s">
        <v>24</v>
      </c>
      <c r="G139" s="3" t="s">
        <v>32</v>
      </c>
      <c r="H139" s="3" t="s">
        <v>2354</v>
      </c>
      <c r="I139" s="3">
        <v>1</v>
      </c>
      <c r="J139" s="3" t="s">
        <v>20</v>
      </c>
      <c r="K139" s="3">
        <v>6700</v>
      </c>
      <c r="L139" s="3">
        <v>5001</v>
      </c>
      <c r="M139" s="3">
        <f>Table4[[#This Row],[Qty]]*Table4[[#This Row],[Price]]</f>
        <v>6700</v>
      </c>
      <c r="N139" s="3">
        <f>Table4[[#This Row],[Qty]]*Table4[[#This Row],[Cost]]</f>
        <v>5001</v>
      </c>
      <c r="O139" s="3">
        <f>Table4[[#This Row],[Total Sales]]-Table4[[#This Row],[COGS]]</f>
        <v>1699</v>
      </c>
      <c r="P139" s="22">
        <f>MONTH(Table4[[#This Row],[Sales Date]])</f>
        <v>1</v>
      </c>
      <c r="Q139" s="22" t="str">
        <f>IF(Table4[[#This Row],[Month]]=1,"Jan",IF(Table4[[#This Row],[Month]]=2,"Feb",IF(Table4[[#This Row],[Month]]=3,"Mar","Apr")))</f>
        <v>Jan</v>
      </c>
    </row>
    <row r="140" spans="1:17" x14ac:dyDescent="0.25">
      <c r="A140" s="3" t="s">
        <v>318</v>
      </c>
      <c r="B140" s="4">
        <v>44936</v>
      </c>
      <c r="C140" s="3" t="s">
        <v>22</v>
      </c>
      <c r="D140" s="3" t="s">
        <v>29</v>
      </c>
      <c r="E140" s="3" t="s">
        <v>17</v>
      </c>
      <c r="F140" s="3" t="s">
        <v>18</v>
      </c>
      <c r="G140" s="3" t="s">
        <v>63</v>
      </c>
      <c r="H140" s="3" t="s">
        <v>2354</v>
      </c>
      <c r="I140" s="3">
        <v>1</v>
      </c>
      <c r="J140" s="3" t="s">
        <v>20</v>
      </c>
      <c r="K140" s="3">
        <v>50</v>
      </c>
      <c r="L140" s="3">
        <v>45</v>
      </c>
      <c r="M140" s="3">
        <f>Table4[[#This Row],[Qty]]*Table4[[#This Row],[Price]]</f>
        <v>50</v>
      </c>
      <c r="N140" s="3">
        <f>Table4[[#This Row],[Qty]]*Table4[[#This Row],[Cost]]</f>
        <v>45</v>
      </c>
      <c r="O140" s="3">
        <f>Table4[[#This Row],[Total Sales]]-Table4[[#This Row],[COGS]]</f>
        <v>5</v>
      </c>
      <c r="P140" s="22">
        <f>MONTH(Table4[[#This Row],[Sales Date]])</f>
        <v>1</v>
      </c>
      <c r="Q140" s="22" t="str">
        <f>IF(Table4[[#This Row],[Month]]=1,"Jan",IF(Table4[[#This Row],[Month]]=2,"Feb",IF(Table4[[#This Row],[Month]]=3,"Mar","Apr")))</f>
        <v>Jan</v>
      </c>
    </row>
    <row r="141" spans="1:17" x14ac:dyDescent="0.25">
      <c r="A141" s="3" t="s">
        <v>319</v>
      </c>
      <c r="B141" s="4">
        <v>44936</v>
      </c>
      <c r="C141" s="3" t="s">
        <v>109</v>
      </c>
      <c r="D141" s="3" t="s">
        <v>29</v>
      </c>
      <c r="E141" s="3" t="s">
        <v>35</v>
      </c>
      <c r="F141" s="3" t="s">
        <v>36</v>
      </c>
      <c r="G141" s="3" t="s">
        <v>41</v>
      </c>
      <c r="H141" s="3" t="s">
        <v>2354</v>
      </c>
      <c r="I141" s="3">
        <v>1</v>
      </c>
      <c r="J141" s="3" t="s">
        <v>20</v>
      </c>
      <c r="K141" s="3">
        <v>44000</v>
      </c>
      <c r="L141" s="3">
        <v>40000</v>
      </c>
      <c r="M141" s="3">
        <f>Table4[[#This Row],[Qty]]*Table4[[#This Row],[Price]]</f>
        <v>44000</v>
      </c>
      <c r="N141" s="3">
        <f>Table4[[#This Row],[Qty]]*Table4[[#This Row],[Cost]]</f>
        <v>40000</v>
      </c>
      <c r="O141" s="3">
        <f>Table4[[#This Row],[Total Sales]]-Table4[[#This Row],[COGS]]</f>
        <v>4000</v>
      </c>
      <c r="P141" s="22">
        <f>MONTH(Table4[[#This Row],[Sales Date]])</f>
        <v>1</v>
      </c>
      <c r="Q141" s="22" t="str">
        <f>IF(Table4[[#This Row],[Month]]=1,"Jan",IF(Table4[[#This Row],[Month]]=2,"Feb",IF(Table4[[#This Row],[Month]]=3,"Mar","Apr")))</f>
        <v>Jan</v>
      </c>
    </row>
    <row r="142" spans="1:17" x14ac:dyDescent="0.25">
      <c r="A142" s="3" t="s">
        <v>321</v>
      </c>
      <c r="B142" s="4">
        <v>44936</v>
      </c>
      <c r="C142" s="3" t="s">
        <v>169</v>
      </c>
      <c r="D142" s="3" t="s">
        <v>29</v>
      </c>
      <c r="E142" s="3" t="s">
        <v>17</v>
      </c>
      <c r="F142" s="3" t="s">
        <v>18</v>
      </c>
      <c r="G142" s="3" t="s">
        <v>2351</v>
      </c>
      <c r="H142" s="3" t="s">
        <v>38</v>
      </c>
      <c r="I142" s="3">
        <v>2</v>
      </c>
      <c r="J142" s="3" t="s">
        <v>20</v>
      </c>
      <c r="K142" s="3">
        <v>200</v>
      </c>
      <c r="L142" s="3">
        <v>190</v>
      </c>
      <c r="M142" s="3">
        <f>Table4[[#This Row],[Qty]]*Table4[[#This Row],[Price]]</f>
        <v>400</v>
      </c>
      <c r="N142" s="3">
        <f>Table4[[#This Row],[Qty]]*Table4[[#This Row],[Cost]]</f>
        <v>380</v>
      </c>
      <c r="O142" s="3">
        <f>Table4[[#This Row],[Total Sales]]-Table4[[#This Row],[COGS]]</f>
        <v>20</v>
      </c>
      <c r="P142" s="22">
        <f>MONTH(Table4[[#This Row],[Sales Date]])</f>
        <v>1</v>
      </c>
      <c r="Q142" s="22" t="str">
        <f>IF(Table4[[#This Row],[Month]]=1,"Jan",IF(Table4[[#This Row],[Month]]=2,"Feb",IF(Table4[[#This Row],[Month]]=3,"Mar","Apr")))</f>
        <v>Jan</v>
      </c>
    </row>
    <row r="143" spans="1:17" x14ac:dyDescent="0.25">
      <c r="A143" s="3" t="s">
        <v>323</v>
      </c>
      <c r="B143" s="4">
        <v>44936</v>
      </c>
      <c r="C143" s="3" t="s">
        <v>231</v>
      </c>
      <c r="D143" s="3" t="s">
        <v>29</v>
      </c>
      <c r="E143" s="3" t="s">
        <v>17</v>
      </c>
      <c r="F143" s="3" t="s">
        <v>18</v>
      </c>
      <c r="G143" s="3" t="s">
        <v>2352</v>
      </c>
      <c r="H143" s="3" t="s">
        <v>2354</v>
      </c>
      <c r="I143" s="3">
        <v>2</v>
      </c>
      <c r="J143" s="3" t="s">
        <v>20</v>
      </c>
      <c r="K143" s="3">
        <v>1900</v>
      </c>
      <c r="L143" s="3">
        <v>1800</v>
      </c>
      <c r="M143" s="3">
        <f>Table4[[#This Row],[Qty]]*Table4[[#This Row],[Price]]</f>
        <v>3800</v>
      </c>
      <c r="N143" s="3">
        <f>Table4[[#This Row],[Qty]]*Table4[[#This Row],[Cost]]</f>
        <v>3600</v>
      </c>
      <c r="O143" s="3">
        <f>Table4[[#This Row],[Total Sales]]-Table4[[#This Row],[COGS]]</f>
        <v>200</v>
      </c>
      <c r="P143" s="22">
        <f>MONTH(Table4[[#This Row],[Sales Date]])</f>
        <v>1</v>
      </c>
      <c r="Q143" s="22" t="str">
        <f>IF(Table4[[#This Row],[Month]]=1,"Jan",IF(Table4[[#This Row],[Month]]=2,"Feb",IF(Table4[[#This Row],[Month]]=3,"Mar","Apr")))</f>
        <v>Jan</v>
      </c>
    </row>
    <row r="144" spans="1:17" x14ac:dyDescent="0.25">
      <c r="A144" s="3" t="s">
        <v>325</v>
      </c>
      <c r="B144" s="4">
        <v>44936</v>
      </c>
      <c r="C144" s="3" t="s">
        <v>293</v>
      </c>
      <c r="D144" s="3" t="s">
        <v>29</v>
      </c>
      <c r="E144" s="3" t="s">
        <v>17</v>
      </c>
      <c r="F144" s="3" t="s">
        <v>18</v>
      </c>
      <c r="G144" s="3" t="s">
        <v>25</v>
      </c>
      <c r="H144" s="3" t="s">
        <v>2354</v>
      </c>
      <c r="I144" s="3">
        <v>2</v>
      </c>
      <c r="J144" s="3" t="s">
        <v>20</v>
      </c>
      <c r="K144" s="3">
        <v>19800</v>
      </c>
      <c r="L144" s="3">
        <v>18000</v>
      </c>
      <c r="M144" s="3">
        <f>Table4[[#This Row],[Qty]]*Table4[[#This Row],[Price]]</f>
        <v>39600</v>
      </c>
      <c r="N144" s="3">
        <f>Table4[[#This Row],[Qty]]*Table4[[#This Row],[Cost]]</f>
        <v>36000</v>
      </c>
      <c r="O144" s="3">
        <f>Table4[[#This Row],[Total Sales]]-Table4[[#This Row],[COGS]]</f>
        <v>3600</v>
      </c>
      <c r="P144" s="22">
        <f>MONTH(Table4[[#This Row],[Sales Date]])</f>
        <v>1</v>
      </c>
      <c r="Q144" s="22" t="str">
        <f>IF(Table4[[#This Row],[Month]]=1,"Jan",IF(Table4[[#This Row],[Month]]=2,"Feb",IF(Table4[[#This Row],[Month]]=3,"Mar","Apr")))</f>
        <v>Jan</v>
      </c>
    </row>
    <row r="145" spans="1:17" x14ac:dyDescent="0.25">
      <c r="A145" s="3" t="s">
        <v>327</v>
      </c>
      <c r="B145" s="4">
        <v>44936</v>
      </c>
      <c r="C145" s="3" t="s">
        <v>984</v>
      </c>
      <c r="D145" s="3" t="s">
        <v>29</v>
      </c>
      <c r="E145" s="3" t="s">
        <v>17</v>
      </c>
      <c r="F145" s="3" t="s">
        <v>18</v>
      </c>
      <c r="G145" s="3" t="s">
        <v>19</v>
      </c>
      <c r="H145" s="3" t="s">
        <v>2354</v>
      </c>
      <c r="I145" s="3">
        <v>2</v>
      </c>
      <c r="J145" s="3" t="s">
        <v>20</v>
      </c>
      <c r="K145" s="3">
        <v>2000</v>
      </c>
      <c r="L145" s="3">
        <v>1850</v>
      </c>
      <c r="M145" s="3">
        <f>Table4[[#This Row],[Qty]]*Table4[[#This Row],[Price]]</f>
        <v>4000</v>
      </c>
      <c r="N145" s="3">
        <f>Table4[[#This Row],[Qty]]*Table4[[#This Row],[Cost]]</f>
        <v>3700</v>
      </c>
      <c r="O145" s="3">
        <f>Table4[[#This Row],[Total Sales]]-Table4[[#This Row],[COGS]]</f>
        <v>300</v>
      </c>
      <c r="P145" s="22">
        <f>MONTH(Table4[[#This Row],[Sales Date]])</f>
        <v>1</v>
      </c>
      <c r="Q145" s="22" t="str">
        <f>IF(Table4[[#This Row],[Month]]=1,"Jan",IF(Table4[[#This Row],[Month]]=2,"Feb",IF(Table4[[#This Row],[Month]]=3,"Mar","Apr")))</f>
        <v>Jan</v>
      </c>
    </row>
    <row r="146" spans="1:17" x14ac:dyDescent="0.25">
      <c r="A146" s="3" t="s">
        <v>329</v>
      </c>
      <c r="B146" s="4">
        <v>44936</v>
      </c>
      <c r="C146" s="3" t="s">
        <v>1046</v>
      </c>
      <c r="D146" s="3" t="s">
        <v>29</v>
      </c>
      <c r="E146" s="3" t="s">
        <v>17</v>
      </c>
      <c r="F146" s="3" t="s">
        <v>18</v>
      </c>
      <c r="G146" s="3" t="s">
        <v>25</v>
      </c>
      <c r="H146" s="3" t="s">
        <v>38</v>
      </c>
      <c r="I146" s="3">
        <v>2</v>
      </c>
      <c r="J146" s="3" t="s">
        <v>20</v>
      </c>
      <c r="K146" s="3">
        <v>100</v>
      </c>
      <c r="L146" s="3">
        <v>80</v>
      </c>
      <c r="M146" s="3">
        <f>Table4[[#This Row],[Qty]]*Table4[[#This Row],[Price]]</f>
        <v>200</v>
      </c>
      <c r="N146" s="3">
        <f>Table4[[#This Row],[Qty]]*Table4[[#This Row],[Cost]]</f>
        <v>160</v>
      </c>
      <c r="O146" s="3">
        <f>Table4[[#This Row],[Total Sales]]-Table4[[#This Row],[COGS]]</f>
        <v>40</v>
      </c>
      <c r="P146" s="22">
        <f>MONTH(Table4[[#This Row],[Sales Date]])</f>
        <v>1</v>
      </c>
      <c r="Q146" s="22" t="str">
        <f>IF(Table4[[#This Row],[Month]]=1,"Jan",IF(Table4[[#This Row],[Month]]=2,"Feb",IF(Table4[[#This Row],[Month]]=3,"Mar","Apr")))</f>
        <v>Jan</v>
      </c>
    </row>
    <row r="147" spans="1:17" x14ac:dyDescent="0.25">
      <c r="A147" s="3" t="s">
        <v>331</v>
      </c>
      <c r="B147" s="4">
        <v>44936</v>
      </c>
      <c r="C147" s="3" t="s">
        <v>1108</v>
      </c>
      <c r="D147" s="3" t="s">
        <v>29</v>
      </c>
      <c r="E147" s="3" t="s">
        <v>23</v>
      </c>
      <c r="F147" s="3" t="s">
        <v>24</v>
      </c>
      <c r="G147" s="3" t="s">
        <v>32</v>
      </c>
      <c r="H147" s="3" t="s">
        <v>2354</v>
      </c>
      <c r="I147" s="3">
        <v>1</v>
      </c>
      <c r="J147" s="3" t="s">
        <v>20</v>
      </c>
      <c r="K147" s="3">
        <v>13200.000000000002</v>
      </c>
      <c r="L147" s="3">
        <v>12000</v>
      </c>
      <c r="M147" s="3">
        <f>Table4[[#This Row],[Qty]]*Table4[[#This Row],[Price]]</f>
        <v>13200.000000000002</v>
      </c>
      <c r="N147" s="3">
        <f>Table4[[#This Row],[Qty]]*Table4[[#This Row],[Cost]]</f>
        <v>12000</v>
      </c>
      <c r="O147" s="3">
        <f>Table4[[#This Row],[Total Sales]]-Table4[[#This Row],[COGS]]</f>
        <v>1200.0000000000018</v>
      </c>
      <c r="P147" s="22">
        <f>MONTH(Table4[[#This Row],[Sales Date]])</f>
        <v>1</v>
      </c>
      <c r="Q147" s="22" t="str">
        <f>IF(Table4[[#This Row],[Month]]=1,"Jan",IF(Table4[[#This Row],[Month]]=2,"Feb",IF(Table4[[#This Row],[Month]]=3,"Mar","Apr")))</f>
        <v>Jan</v>
      </c>
    </row>
    <row r="148" spans="1:17" x14ac:dyDescent="0.25">
      <c r="A148" s="3" t="s">
        <v>333</v>
      </c>
      <c r="B148" s="4">
        <v>44936</v>
      </c>
      <c r="C148" s="3" t="s">
        <v>1169</v>
      </c>
      <c r="D148" s="3" t="s">
        <v>29</v>
      </c>
      <c r="E148" s="3" t="s">
        <v>17</v>
      </c>
      <c r="F148" s="3" t="s">
        <v>18</v>
      </c>
      <c r="G148" s="3" t="s">
        <v>25</v>
      </c>
      <c r="H148" s="3" t="s">
        <v>2354</v>
      </c>
      <c r="I148" s="3">
        <v>1</v>
      </c>
      <c r="J148" s="3" t="s">
        <v>20</v>
      </c>
      <c r="K148" s="3">
        <v>9500</v>
      </c>
      <c r="L148" s="3">
        <v>8000</v>
      </c>
      <c r="M148" s="3">
        <f>Table4[[#This Row],[Qty]]*Table4[[#This Row],[Price]]</f>
        <v>9500</v>
      </c>
      <c r="N148" s="3">
        <f>Table4[[#This Row],[Qty]]*Table4[[#This Row],[Cost]]</f>
        <v>8000</v>
      </c>
      <c r="O148" s="3">
        <f>Table4[[#This Row],[Total Sales]]-Table4[[#This Row],[COGS]]</f>
        <v>1500</v>
      </c>
      <c r="P148" s="22">
        <f>MONTH(Table4[[#This Row],[Sales Date]])</f>
        <v>1</v>
      </c>
      <c r="Q148" s="22" t="str">
        <f>IF(Table4[[#This Row],[Month]]=1,"Jan",IF(Table4[[#This Row],[Month]]=2,"Feb",IF(Table4[[#This Row],[Month]]=3,"Mar","Apr")))</f>
        <v>Jan</v>
      </c>
    </row>
    <row r="149" spans="1:17" x14ac:dyDescent="0.25">
      <c r="A149" s="3" t="s">
        <v>335</v>
      </c>
      <c r="B149" s="4">
        <v>44936</v>
      </c>
      <c r="C149" s="3" t="s">
        <v>1230</v>
      </c>
      <c r="D149" s="3" t="s">
        <v>29</v>
      </c>
      <c r="E149" s="3" t="s">
        <v>23</v>
      </c>
      <c r="F149" s="3" t="s">
        <v>24</v>
      </c>
      <c r="G149" s="3" t="s">
        <v>32</v>
      </c>
      <c r="H149" s="3" t="s">
        <v>38</v>
      </c>
      <c r="I149" s="3">
        <v>2</v>
      </c>
      <c r="J149" s="3" t="s">
        <v>20</v>
      </c>
      <c r="K149" s="3">
        <v>2000</v>
      </c>
      <c r="L149" s="3">
        <v>1850</v>
      </c>
      <c r="M149" s="3">
        <f>Table4[[#This Row],[Qty]]*Table4[[#This Row],[Price]]</f>
        <v>4000</v>
      </c>
      <c r="N149" s="3">
        <f>Table4[[#This Row],[Qty]]*Table4[[#This Row],[Cost]]</f>
        <v>3700</v>
      </c>
      <c r="O149" s="3">
        <f>Table4[[#This Row],[Total Sales]]-Table4[[#This Row],[COGS]]</f>
        <v>300</v>
      </c>
      <c r="P149" s="22">
        <f>MONTH(Table4[[#This Row],[Sales Date]])</f>
        <v>1</v>
      </c>
      <c r="Q149" s="22" t="str">
        <f>IF(Table4[[#This Row],[Month]]=1,"Jan",IF(Table4[[#This Row],[Month]]=2,"Feb",IF(Table4[[#This Row],[Month]]=3,"Mar","Apr")))</f>
        <v>Jan</v>
      </c>
    </row>
    <row r="150" spans="1:17" x14ac:dyDescent="0.25">
      <c r="A150" s="3" t="s">
        <v>337</v>
      </c>
      <c r="B150" s="4">
        <v>44936</v>
      </c>
      <c r="C150" s="3" t="s">
        <v>1258</v>
      </c>
      <c r="D150" s="3" t="s">
        <v>29</v>
      </c>
      <c r="E150" s="3" t="s">
        <v>17</v>
      </c>
      <c r="F150" s="3" t="s">
        <v>18</v>
      </c>
      <c r="G150" s="3" t="s">
        <v>25</v>
      </c>
      <c r="H150" s="3" t="s">
        <v>2354</v>
      </c>
      <c r="I150" s="3">
        <v>1</v>
      </c>
      <c r="J150" s="3" t="s">
        <v>20</v>
      </c>
      <c r="K150" s="3">
        <v>6700</v>
      </c>
      <c r="L150" s="3">
        <v>5000</v>
      </c>
      <c r="M150" s="3">
        <f>Table4[[#This Row],[Qty]]*Table4[[#This Row],[Price]]</f>
        <v>6700</v>
      </c>
      <c r="N150" s="3">
        <f>Table4[[#This Row],[Qty]]*Table4[[#This Row],[Cost]]</f>
        <v>5000</v>
      </c>
      <c r="O150" s="3">
        <f>Table4[[#This Row],[Total Sales]]-Table4[[#This Row],[COGS]]</f>
        <v>1700</v>
      </c>
      <c r="P150" s="22">
        <f>MONTH(Table4[[#This Row],[Sales Date]])</f>
        <v>1</v>
      </c>
      <c r="Q150" s="22" t="str">
        <f>IF(Table4[[#This Row],[Month]]=1,"Jan",IF(Table4[[#This Row],[Month]]=2,"Feb",IF(Table4[[#This Row],[Month]]=3,"Mar","Apr")))</f>
        <v>Jan</v>
      </c>
    </row>
    <row r="151" spans="1:17" x14ac:dyDescent="0.25">
      <c r="A151" s="3" t="s">
        <v>339</v>
      </c>
      <c r="B151" s="4">
        <v>44936</v>
      </c>
      <c r="C151" s="3" t="s">
        <v>1319</v>
      </c>
      <c r="D151" s="3" t="s">
        <v>16</v>
      </c>
      <c r="E151" s="3" t="s">
        <v>23</v>
      </c>
      <c r="F151" s="3" t="s">
        <v>24</v>
      </c>
      <c r="G151" s="3" t="s">
        <v>32</v>
      </c>
      <c r="H151" s="3" t="s">
        <v>2354</v>
      </c>
      <c r="I151" s="3">
        <v>1</v>
      </c>
      <c r="J151" s="3" t="s">
        <v>20</v>
      </c>
      <c r="K151" s="3">
        <v>6700</v>
      </c>
      <c r="L151" s="3">
        <v>5001</v>
      </c>
      <c r="M151" s="3">
        <f>Table4[[#This Row],[Qty]]*Table4[[#This Row],[Price]]</f>
        <v>6700</v>
      </c>
      <c r="N151" s="3">
        <f>Table4[[#This Row],[Qty]]*Table4[[#This Row],[Cost]]</f>
        <v>5001</v>
      </c>
      <c r="O151" s="3">
        <f>Table4[[#This Row],[Total Sales]]-Table4[[#This Row],[COGS]]</f>
        <v>1699</v>
      </c>
      <c r="P151" s="22">
        <f>MONTH(Table4[[#This Row],[Sales Date]])</f>
        <v>1</v>
      </c>
      <c r="Q151" s="22" t="str">
        <f>IF(Table4[[#This Row],[Month]]=1,"Jan",IF(Table4[[#This Row],[Month]]=2,"Feb",IF(Table4[[#This Row],[Month]]=3,"Mar","Apr")))</f>
        <v>Jan</v>
      </c>
    </row>
    <row r="152" spans="1:17" x14ac:dyDescent="0.25">
      <c r="A152" s="3" t="s">
        <v>340</v>
      </c>
      <c r="B152" s="4">
        <v>44936</v>
      </c>
      <c r="C152" s="3" t="s">
        <v>1380</v>
      </c>
      <c r="D152" s="3" t="s">
        <v>29</v>
      </c>
      <c r="E152" s="3" t="s">
        <v>17</v>
      </c>
      <c r="F152" s="3" t="s">
        <v>18</v>
      </c>
      <c r="G152" s="3" t="s">
        <v>25</v>
      </c>
      <c r="H152" s="3" t="s">
        <v>45</v>
      </c>
      <c r="I152" s="3">
        <v>2</v>
      </c>
      <c r="J152" s="3" t="s">
        <v>20</v>
      </c>
      <c r="K152" s="3">
        <v>8500</v>
      </c>
      <c r="L152" s="3">
        <v>7600</v>
      </c>
      <c r="M152" s="3">
        <f>Table4[[#This Row],[Qty]]*Table4[[#This Row],[Price]]</f>
        <v>17000</v>
      </c>
      <c r="N152" s="3">
        <f>Table4[[#This Row],[Qty]]*Table4[[#This Row],[Cost]]</f>
        <v>15200</v>
      </c>
      <c r="O152" s="3">
        <f>Table4[[#This Row],[Total Sales]]-Table4[[#This Row],[COGS]]</f>
        <v>1800</v>
      </c>
      <c r="P152" s="22">
        <f>MONTH(Table4[[#This Row],[Sales Date]])</f>
        <v>1</v>
      </c>
      <c r="Q152" s="22" t="str">
        <f>IF(Table4[[#This Row],[Month]]=1,"Jan",IF(Table4[[#This Row],[Month]]=2,"Feb",IF(Table4[[#This Row],[Month]]=3,"Mar","Apr")))</f>
        <v>Jan</v>
      </c>
    </row>
    <row r="153" spans="1:17" x14ac:dyDescent="0.25">
      <c r="A153" s="3" t="s">
        <v>342</v>
      </c>
      <c r="B153" s="4">
        <v>44936</v>
      </c>
      <c r="C153" s="3" t="s">
        <v>2316</v>
      </c>
      <c r="D153" s="3" t="s">
        <v>29</v>
      </c>
      <c r="E153" s="3" t="s">
        <v>23</v>
      </c>
      <c r="F153" s="3" t="s">
        <v>24</v>
      </c>
      <c r="G153" s="3" t="s">
        <v>32</v>
      </c>
      <c r="H153" s="3" t="s">
        <v>2354</v>
      </c>
      <c r="I153" s="3">
        <v>2</v>
      </c>
      <c r="J153" s="3" t="s">
        <v>20</v>
      </c>
      <c r="K153" s="3">
        <v>6700</v>
      </c>
      <c r="L153" s="3">
        <v>5001</v>
      </c>
      <c r="M153" s="3">
        <f>Table4[[#This Row],[Qty]]*Table4[[#This Row],[Price]]</f>
        <v>13400</v>
      </c>
      <c r="N153" s="3">
        <f>Table4[[#This Row],[Qty]]*Table4[[#This Row],[Cost]]</f>
        <v>10002</v>
      </c>
      <c r="O153" s="3">
        <f>Table4[[#This Row],[Total Sales]]-Table4[[#This Row],[COGS]]</f>
        <v>3398</v>
      </c>
      <c r="P153" s="22">
        <f>MONTH(Table4[[#This Row],[Sales Date]])</f>
        <v>1</v>
      </c>
      <c r="Q153" s="22" t="str">
        <f>IF(Table4[[#This Row],[Month]]=1,"Jan",IF(Table4[[#This Row],[Month]]=2,"Feb",IF(Table4[[#This Row],[Month]]=3,"Mar","Apr")))</f>
        <v>Jan</v>
      </c>
    </row>
    <row r="154" spans="1:17" x14ac:dyDescent="0.25">
      <c r="A154" s="3" t="s">
        <v>344</v>
      </c>
      <c r="B154" s="4">
        <v>44936</v>
      </c>
      <c r="C154" s="3" t="s">
        <v>1502</v>
      </c>
      <c r="D154" s="3" t="s">
        <v>29</v>
      </c>
      <c r="E154" s="3" t="s">
        <v>30</v>
      </c>
      <c r="F154" s="3" t="s">
        <v>31</v>
      </c>
      <c r="G154" s="3" t="s">
        <v>19</v>
      </c>
      <c r="H154" s="3" t="s">
        <v>2354</v>
      </c>
      <c r="I154" s="3">
        <v>1</v>
      </c>
      <c r="J154" s="3" t="s">
        <v>20</v>
      </c>
      <c r="K154" s="3">
        <v>6700</v>
      </c>
      <c r="L154" s="3">
        <v>5002</v>
      </c>
      <c r="M154" s="3">
        <f>Table4[[#This Row],[Qty]]*Table4[[#This Row],[Price]]</f>
        <v>6700</v>
      </c>
      <c r="N154" s="3">
        <f>Table4[[#This Row],[Qty]]*Table4[[#This Row],[Cost]]</f>
        <v>5002</v>
      </c>
      <c r="O154" s="3">
        <f>Table4[[#This Row],[Total Sales]]-Table4[[#This Row],[COGS]]</f>
        <v>1698</v>
      </c>
      <c r="P154" s="22">
        <f>MONTH(Table4[[#This Row],[Sales Date]])</f>
        <v>1</v>
      </c>
      <c r="Q154" s="22" t="str">
        <f>IF(Table4[[#This Row],[Month]]=1,"Jan",IF(Table4[[#This Row],[Month]]=2,"Feb",IF(Table4[[#This Row],[Month]]=3,"Mar","Apr")))</f>
        <v>Jan</v>
      </c>
    </row>
    <row r="155" spans="1:17" x14ac:dyDescent="0.25">
      <c r="A155" s="3" t="s">
        <v>346</v>
      </c>
      <c r="B155" s="4">
        <v>44937</v>
      </c>
      <c r="C155" s="3" t="s">
        <v>28</v>
      </c>
      <c r="D155" s="3" t="s">
        <v>16</v>
      </c>
      <c r="E155" s="3" t="s">
        <v>35</v>
      </c>
      <c r="F155" s="3" t="s">
        <v>36</v>
      </c>
      <c r="G155" s="3" t="s">
        <v>66</v>
      </c>
      <c r="H155" s="3" t="s">
        <v>2354</v>
      </c>
      <c r="I155" s="3">
        <v>2</v>
      </c>
      <c r="J155" s="3" t="s">
        <v>20</v>
      </c>
      <c r="K155" s="3">
        <v>600</v>
      </c>
      <c r="L155" s="3">
        <v>450</v>
      </c>
      <c r="M155" s="3">
        <f>Table4[[#This Row],[Qty]]*Table4[[#This Row],[Price]]</f>
        <v>1200</v>
      </c>
      <c r="N155" s="3">
        <f>Table4[[#This Row],[Qty]]*Table4[[#This Row],[Cost]]</f>
        <v>900</v>
      </c>
      <c r="O155" s="3">
        <f>Table4[[#This Row],[Total Sales]]-Table4[[#This Row],[COGS]]</f>
        <v>300</v>
      </c>
      <c r="P155" s="22">
        <f>MONTH(Table4[[#This Row],[Sales Date]])</f>
        <v>1</v>
      </c>
      <c r="Q155" s="22" t="str">
        <f>IF(Table4[[#This Row],[Month]]=1,"Jan",IF(Table4[[#This Row],[Month]]=2,"Feb",IF(Table4[[#This Row],[Month]]=3,"Mar","Apr")))</f>
        <v>Jan</v>
      </c>
    </row>
    <row r="156" spans="1:17" x14ac:dyDescent="0.25">
      <c r="A156" s="3" t="s">
        <v>348</v>
      </c>
      <c r="B156" s="4">
        <v>44937</v>
      </c>
      <c r="C156" s="3" t="s">
        <v>111</v>
      </c>
      <c r="D156" s="3" t="s">
        <v>29</v>
      </c>
      <c r="E156" s="3" t="s">
        <v>17</v>
      </c>
      <c r="F156" s="3" t="s">
        <v>18</v>
      </c>
      <c r="G156" s="3" t="s">
        <v>44</v>
      </c>
      <c r="H156" s="3" t="s">
        <v>45</v>
      </c>
      <c r="I156" s="3">
        <v>1</v>
      </c>
      <c r="J156" s="3" t="s">
        <v>20</v>
      </c>
      <c r="K156" s="3">
        <v>22000</v>
      </c>
      <c r="L156" s="3">
        <v>20000</v>
      </c>
      <c r="M156" s="3">
        <f>Table4[[#This Row],[Qty]]*Table4[[#This Row],[Price]]</f>
        <v>22000</v>
      </c>
      <c r="N156" s="3">
        <f>Table4[[#This Row],[Qty]]*Table4[[#This Row],[Cost]]</f>
        <v>20000</v>
      </c>
      <c r="O156" s="3">
        <f>Table4[[#This Row],[Total Sales]]-Table4[[#This Row],[COGS]]</f>
        <v>2000</v>
      </c>
      <c r="P156" s="22">
        <f>MONTH(Table4[[#This Row],[Sales Date]])</f>
        <v>1</v>
      </c>
      <c r="Q156" s="22" t="str">
        <f>IF(Table4[[#This Row],[Month]]=1,"Jan",IF(Table4[[#This Row],[Month]]=2,"Feb",IF(Table4[[#This Row],[Month]]=3,"Mar","Apr")))</f>
        <v>Jan</v>
      </c>
    </row>
    <row r="157" spans="1:17" x14ac:dyDescent="0.25">
      <c r="A157" s="3" t="s">
        <v>350</v>
      </c>
      <c r="B157" s="4">
        <v>44937</v>
      </c>
      <c r="C157" s="3" t="s">
        <v>171</v>
      </c>
      <c r="D157" s="3" t="s">
        <v>29</v>
      </c>
      <c r="E157" s="3" t="s">
        <v>23</v>
      </c>
      <c r="F157" s="3" t="s">
        <v>24</v>
      </c>
      <c r="G157" s="3" t="s">
        <v>19</v>
      </c>
      <c r="H157" s="3" t="s">
        <v>2354</v>
      </c>
      <c r="I157" s="3">
        <v>1</v>
      </c>
      <c r="J157" s="3" t="s">
        <v>20</v>
      </c>
      <c r="K157" s="3">
        <v>2250</v>
      </c>
      <c r="L157" s="3">
        <v>2200</v>
      </c>
      <c r="M157" s="3">
        <f>Table4[[#This Row],[Qty]]*Table4[[#This Row],[Price]]</f>
        <v>2250</v>
      </c>
      <c r="N157" s="3">
        <f>Table4[[#This Row],[Qty]]*Table4[[#This Row],[Cost]]</f>
        <v>2200</v>
      </c>
      <c r="O157" s="3">
        <f>Table4[[#This Row],[Total Sales]]-Table4[[#This Row],[COGS]]</f>
        <v>50</v>
      </c>
      <c r="P157" s="22">
        <f>MONTH(Table4[[#This Row],[Sales Date]])</f>
        <v>1</v>
      </c>
      <c r="Q157" s="22" t="str">
        <f>IF(Table4[[#This Row],[Month]]=1,"Jan",IF(Table4[[#This Row],[Month]]=2,"Feb",IF(Table4[[#This Row],[Month]]=3,"Mar","Apr")))</f>
        <v>Jan</v>
      </c>
    </row>
    <row r="158" spans="1:17" x14ac:dyDescent="0.25">
      <c r="A158" s="3" t="s">
        <v>352</v>
      </c>
      <c r="B158" s="4">
        <v>44937</v>
      </c>
      <c r="C158" s="3" t="s">
        <v>233</v>
      </c>
      <c r="D158" s="3" t="s">
        <v>29</v>
      </c>
      <c r="E158" s="3" t="s">
        <v>35</v>
      </c>
      <c r="F158" s="3" t="s">
        <v>36</v>
      </c>
      <c r="G158" s="3" t="s">
        <v>2350</v>
      </c>
      <c r="H158" s="3" t="s">
        <v>38</v>
      </c>
      <c r="I158" s="3">
        <v>2</v>
      </c>
      <c r="J158" s="3" t="s">
        <v>20</v>
      </c>
      <c r="K158" s="3">
        <v>200</v>
      </c>
      <c r="L158" s="3">
        <v>190</v>
      </c>
      <c r="M158" s="3">
        <f>Table4[[#This Row],[Qty]]*Table4[[#This Row],[Price]]</f>
        <v>400</v>
      </c>
      <c r="N158" s="3">
        <f>Table4[[#This Row],[Qty]]*Table4[[#This Row],[Cost]]</f>
        <v>380</v>
      </c>
      <c r="O158" s="3">
        <f>Table4[[#This Row],[Total Sales]]-Table4[[#This Row],[COGS]]</f>
        <v>20</v>
      </c>
      <c r="P158" s="22">
        <f>MONTH(Table4[[#This Row],[Sales Date]])</f>
        <v>1</v>
      </c>
      <c r="Q158" s="22" t="str">
        <f>IF(Table4[[#This Row],[Month]]=1,"Jan",IF(Table4[[#This Row],[Month]]=2,"Feb",IF(Table4[[#This Row],[Month]]=3,"Mar","Apr")))</f>
        <v>Jan</v>
      </c>
    </row>
    <row r="159" spans="1:17" x14ac:dyDescent="0.25">
      <c r="A159" s="3" t="s">
        <v>354</v>
      </c>
      <c r="B159" s="4">
        <v>44937</v>
      </c>
      <c r="C159" s="3" t="s">
        <v>295</v>
      </c>
      <c r="D159" s="3" t="s">
        <v>29</v>
      </c>
      <c r="E159" s="3" t="s">
        <v>35</v>
      </c>
      <c r="F159" s="3" t="s">
        <v>36</v>
      </c>
      <c r="G159" s="3" t="s">
        <v>32</v>
      </c>
      <c r="H159" s="3" t="s">
        <v>2354</v>
      </c>
      <c r="I159" s="3">
        <v>2</v>
      </c>
      <c r="J159" s="3" t="s">
        <v>20</v>
      </c>
      <c r="K159" s="3">
        <v>9950</v>
      </c>
      <c r="L159" s="3">
        <v>9000</v>
      </c>
      <c r="M159" s="3">
        <f>Table4[[#This Row],[Qty]]*Table4[[#This Row],[Price]]</f>
        <v>19900</v>
      </c>
      <c r="N159" s="3">
        <f>Table4[[#This Row],[Qty]]*Table4[[#This Row],[Cost]]</f>
        <v>18000</v>
      </c>
      <c r="O159" s="3">
        <f>Table4[[#This Row],[Total Sales]]-Table4[[#This Row],[COGS]]</f>
        <v>1900</v>
      </c>
      <c r="P159" s="22">
        <f>MONTH(Table4[[#This Row],[Sales Date]])</f>
        <v>1</v>
      </c>
      <c r="Q159" s="22" t="str">
        <f>IF(Table4[[#This Row],[Month]]=1,"Jan",IF(Table4[[#This Row],[Month]]=2,"Feb",IF(Table4[[#This Row],[Month]]=3,"Mar","Apr")))</f>
        <v>Jan</v>
      </c>
    </row>
    <row r="160" spans="1:17" x14ac:dyDescent="0.25">
      <c r="A160" s="3" t="s">
        <v>356</v>
      </c>
      <c r="B160" s="4">
        <v>44937</v>
      </c>
      <c r="C160" s="3" t="s">
        <v>986</v>
      </c>
      <c r="D160" s="3" t="s">
        <v>29</v>
      </c>
      <c r="E160" s="3" t="s">
        <v>17</v>
      </c>
      <c r="F160" s="3" t="s">
        <v>18</v>
      </c>
      <c r="G160" s="3" t="s">
        <v>25</v>
      </c>
      <c r="H160" s="3" t="s">
        <v>2354</v>
      </c>
      <c r="I160" s="3">
        <v>1</v>
      </c>
      <c r="J160" s="3" t="s">
        <v>20</v>
      </c>
      <c r="K160" s="3">
        <v>4700</v>
      </c>
      <c r="L160" s="3">
        <v>8000</v>
      </c>
      <c r="M160" s="3">
        <f>Table4[[#This Row],[Qty]]*Table4[[#This Row],[Price]]</f>
        <v>4700</v>
      </c>
      <c r="N160" s="3">
        <f>Table4[[#This Row],[Qty]]*Table4[[#This Row],[Cost]]</f>
        <v>8000</v>
      </c>
      <c r="O160" s="3">
        <f>Table4[[#This Row],[Total Sales]]-Table4[[#This Row],[COGS]]</f>
        <v>-3300</v>
      </c>
      <c r="P160" s="22">
        <f>MONTH(Table4[[#This Row],[Sales Date]])</f>
        <v>1</v>
      </c>
      <c r="Q160" s="22" t="str">
        <f>IF(Table4[[#This Row],[Month]]=1,"Jan",IF(Table4[[#This Row],[Month]]=2,"Feb",IF(Table4[[#This Row],[Month]]=3,"Mar","Apr")))</f>
        <v>Jan</v>
      </c>
    </row>
    <row r="161" spans="1:17" x14ac:dyDescent="0.25">
      <c r="A161" s="3" t="s">
        <v>358</v>
      </c>
      <c r="B161" s="4">
        <v>44937</v>
      </c>
      <c r="C161" s="3" t="s">
        <v>1048</v>
      </c>
      <c r="D161" s="3" t="s">
        <v>29</v>
      </c>
      <c r="E161" s="3" t="s">
        <v>23</v>
      </c>
      <c r="F161" s="3" t="s">
        <v>24</v>
      </c>
      <c r="G161" s="3" t="s">
        <v>32</v>
      </c>
      <c r="H161" s="3" t="s">
        <v>38</v>
      </c>
      <c r="I161" s="3">
        <v>2</v>
      </c>
      <c r="J161" s="3" t="s">
        <v>20</v>
      </c>
      <c r="K161" s="3">
        <v>2000</v>
      </c>
      <c r="L161" s="3">
        <v>1850</v>
      </c>
      <c r="M161" s="3">
        <f>Table4[[#This Row],[Qty]]*Table4[[#This Row],[Price]]</f>
        <v>4000</v>
      </c>
      <c r="N161" s="3">
        <f>Table4[[#This Row],[Qty]]*Table4[[#This Row],[Cost]]</f>
        <v>3700</v>
      </c>
      <c r="O161" s="3">
        <f>Table4[[#This Row],[Total Sales]]-Table4[[#This Row],[COGS]]</f>
        <v>300</v>
      </c>
      <c r="P161" s="22">
        <f>MONTH(Table4[[#This Row],[Sales Date]])</f>
        <v>1</v>
      </c>
      <c r="Q161" s="22" t="str">
        <f>IF(Table4[[#This Row],[Month]]=1,"Jan",IF(Table4[[#This Row],[Month]]=2,"Feb",IF(Table4[[#This Row],[Month]]=3,"Mar","Apr")))</f>
        <v>Jan</v>
      </c>
    </row>
    <row r="162" spans="1:17" x14ac:dyDescent="0.25">
      <c r="A162" s="3" t="s">
        <v>360</v>
      </c>
      <c r="B162" s="4">
        <v>44937</v>
      </c>
      <c r="C162" s="3" t="s">
        <v>1110</v>
      </c>
      <c r="D162" s="3" t="s">
        <v>29</v>
      </c>
      <c r="E162" s="3" t="s">
        <v>30</v>
      </c>
      <c r="F162" s="3" t="s">
        <v>31</v>
      </c>
      <c r="G162" s="3" t="s">
        <v>19</v>
      </c>
      <c r="H162" s="3" t="s">
        <v>45</v>
      </c>
      <c r="I162" s="3">
        <v>2</v>
      </c>
      <c r="J162" s="3" t="s">
        <v>20</v>
      </c>
      <c r="K162" s="3">
        <v>9950</v>
      </c>
      <c r="L162" s="3">
        <v>9000</v>
      </c>
      <c r="M162" s="3">
        <f>Table4[[#This Row],[Qty]]*Table4[[#This Row],[Price]]</f>
        <v>19900</v>
      </c>
      <c r="N162" s="3">
        <f>Table4[[#This Row],[Qty]]*Table4[[#This Row],[Cost]]</f>
        <v>18000</v>
      </c>
      <c r="O162" s="3">
        <f>Table4[[#This Row],[Total Sales]]-Table4[[#This Row],[COGS]]</f>
        <v>1900</v>
      </c>
      <c r="P162" s="22">
        <f>MONTH(Table4[[#This Row],[Sales Date]])</f>
        <v>1</v>
      </c>
      <c r="Q162" s="22" t="str">
        <f>IF(Table4[[#This Row],[Month]]=1,"Jan",IF(Table4[[#This Row],[Month]]=2,"Feb",IF(Table4[[#This Row],[Month]]=3,"Mar","Apr")))</f>
        <v>Jan</v>
      </c>
    </row>
    <row r="163" spans="1:17" x14ac:dyDescent="0.25">
      <c r="A163" s="3" t="s">
        <v>362</v>
      </c>
      <c r="B163" s="4">
        <v>44937</v>
      </c>
      <c r="C163" s="3" t="s">
        <v>1171</v>
      </c>
      <c r="D163" s="3" t="s">
        <v>29</v>
      </c>
      <c r="E163" s="3" t="s">
        <v>23</v>
      </c>
      <c r="F163" s="3" t="s">
        <v>24</v>
      </c>
      <c r="G163" s="3" t="s">
        <v>32</v>
      </c>
      <c r="H163" s="3" t="s">
        <v>2354</v>
      </c>
      <c r="I163" s="3">
        <v>1</v>
      </c>
      <c r="J163" s="3" t="s">
        <v>20</v>
      </c>
      <c r="K163" s="3">
        <v>4700</v>
      </c>
      <c r="L163" s="3">
        <v>4000</v>
      </c>
      <c r="M163" s="3">
        <f>Table4[[#This Row],[Qty]]*Table4[[#This Row],[Price]]</f>
        <v>4700</v>
      </c>
      <c r="N163" s="3">
        <f>Table4[[#This Row],[Qty]]*Table4[[#This Row],[Cost]]</f>
        <v>4000</v>
      </c>
      <c r="O163" s="3">
        <f>Table4[[#This Row],[Total Sales]]-Table4[[#This Row],[COGS]]</f>
        <v>700</v>
      </c>
      <c r="P163" s="22">
        <f>MONTH(Table4[[#This Row],[Sales Date]])</f>
        <v>1</v>
      </c>
      <c r="Q163" s="22" t="str">
        <f>IF(Table4[[#This Row],[Month]]=1,"Jan",IF(Table4[[#This Row],[Month]]=2,"Feb",IF(Table4[[#This Row],[Month]]=3,"Mar","Apr")))</f>
        <v>Jan</v>
      </c>
    </row>
    <row r="164" spans="1:17" x14ac:dyDescent="0.25">
      <c r="A164" s="3" t="s">
        <v>364</v>
      </c>
      <c r="B164" s="4">
        <v>44937</v>
      </c>
      <c r="C164" s="3" t="s">
        <v>1232</v>
      </c>
      <c r="D164" s="3" t="s">
        <v>16</v>
      </c>
      <c r="E164" s="3" t="s">
        <v>30</v>
      </c>
      <c r="F164" s="3" t="s">
        <v>31</v>
      </c>
      <c r="G164" s="3" t="s">
        <v>19</v>
      </c>
      <c r="H164" s="3" t="s">
        <v>2354</v>
      </c>
      <c r="I164" s="3">
        <v>1</v>
      </c>
      <c r="J164" s="3" t="s">
        <v>20</v>
      </c>
      <c r="K164" s="3">
        <v>9500</v>
      </c>
      <c r="L164" s="3">
        <v>8000</v>
      </c>
      <c r="M164" s="3">
        <f>Table4[[#This Row],[Qty]]*Table4[[#This Row],[Price]]</f>
        <v>9500</v>
      </c>
      <c r="N164" s="3">
        <f>Table4[[#This Row],[Qty]]*Table4[[#This Row],[Cost]]</f>
        <v>8000</v>
      </c>
      <c r="O164" s="3">
        <f>Table4[[#This Row],[Total Sales]]-Table4[[#This Row],[COGS]]</f>
        <v>1500</v>
      </c>
      <c r="P164" s="22">
        <f>MONTH(Table4[[#This Row],[Sales Date]])</f>
        <v>1</v>
      </c>
      <c r="Q164" s="22" t="str">
        <f>IF(Table4[[#This Row],[Month]]=1,"Jan",IF(Table4[[#This Row],[Month]]=2,"Feb",IF(Table4[[#This Row],[Month]]=3,"Mar","Apr")))</f>
        <v>Jan</v>
      </c>
    </row>
    <row r="165" spans="1:17" x14ac:dyDescent="0.25">
      <c r="A165" s="3" t="s">
        <v>366</v>
      </c>
      <c r="B165" s="4">
        <v>44937</v>
      </c>
      <c r="C165" s="3" t="s">
        <v>1260</v>
      </c>
      <c r="D165" s="3" t="s">
        <v>29</v>
      </c>
      <c r="E165" s="3" t="s">
        <v>23</v>
      </c>
      <c r="F165" s="3" t="s">
        <v>24</v>
      </c>
      <c r="G165" s="3" t="s">
        <v>32</v>
      </c>
      <c r="H165" s="3" t="s">
        <v>2354</v>
      </c>
      <c r="I165" s="3">
        <v>2</v>
      </c>
      <c r="J165" s="3" t="s">
        <v>20</v>
      </c>
      <c r="K165" s="3">
        <v>6700</v>
      </c>
      <c r="L165" s="3">
        <v>5001</v>
      </c>
      <c r="M165" s="3">
        <f>Table4[[#This Row],[Qty]]*Table4[[#This Row],[Price]]</f>
        <v>13400</v>
      </c>
      <c r="N165" s="3">
        <f>Table4[[#This Row],[Qty]]*Table4[[#This Row],[Cost]]</f>
        <v>10002</v>
      </c>
      <c r="O165" s="3">
        <f>Table4[[#This Row],[Total Sales]]-Table4[[#This Row],[COGS]]</f>
        <v>3398</v>
      </c>
      <c r="P165" s="22">
        <f>MONTH(Table4[[#This Row],[Sales Date]])</f>
        <v>1</v>
      </c>
      <c r="Q165" s="22" t="str">
        <f>IF(Table4[[#This Row],[Month]]=1,"Jan",IF(Table4[[#This Row],[Month]]=2,"Feb",IF(Table4[[#This Row],[Month]]=3,"Mar","Apr")))</f>
        <v>Jan</v>
      </c>
    </row>
    <row r="166" spans="1:17" x14ac:dyDescent="0.25">
      <c r="A166" s="3" t="s">
        <v>368</v>
      </c>
      <c r="B166" s="4">
        <v>44937</v>
      </c>
      <c r="C166" s="3" t="s">
        <v>2316</v>
      </c>
      <c r="D166" s="3" t="s">
        <v>29</v>
      </c>
      <c r="E166" s="3" t="s">
        <v>30</v>
      </c>
      <c r="F166" s="3" t="s">
        <v>31</v>
      </c>
      <c r="G166" s="3" t="s">
        <v>19</v>
      </c>
      <c r="H166" s="3" t="s">
        <v>2354</v>
      </c>
      <c r="I166" s="3">
        <v>1</v>
      </c>
      <c r="J166" s="3" t="s">
        <v>20</v>
      </c>
      <c r="K166" s="3">
        <v>6700</v>
      </c>
      <c r="L166" s="3">
        <v>5002</v>
      </c>
      <c r="M166" s="3">
        <f>Table4[[#This Row],[Qty]]*Table4[[#This Row],[Price]]</f>
        <v>6700</v>
      </c>
      <c r="N166" s="3">
        <f>Table4[[#This Row],[Qty]]*Table4[[#This Row],[Cost]]</f>
        <v>5002</v>
      </c>
      <c r="O166" s="3">
        <f>Table4[[#This Row],[Total Sales]]-Table4[[#This Row],[COGS]]</f>
        <v>1698</v>
      </c>
      <c r="P166" s="22">
        <f>MONTH(Table4[[#This Row],[Sales Date]])</f>
        <v>1</v>
      </c>
      <c r="Q166" s="22" t="str">
        <f>IF(Table4[[#This Row],[Month]]=1,"Jan",IF(Table4[[#This Row],[Month]]=2,"Feb",IF(Table4[[#This Row],[Month]]=3,"Mar","Apr")))</f>
        <v>Jan</v>
      </c>
    </row>
    <row r="167" spans="1:17" x14ac:dyDescent="0.25">
      <c r="A167" s="3" t="s">
        <v>370</v>
      </c>
      <c r="B167" s="4">
        <v>44937</v>
      </c>
      <c r="C167" s="3" t="s">
        <v>1382</v>
      </c>
      <c r="D167" s="3" t="s">
        <v>29</v>
      </c>
      <c r="E167" s="3" t="s">
        <v>17</v>
      </c>
      <c r="F167" s="3" t="s">
        <v>18</v>
      </c>
      <c r="G167" s="3" t="s">
        <v>32</v>
      </c>
      <c r="H167" s="3" t="s">
        <v>2354</v>
      </c>
      <c r="I167" s="3">
        <v>3</v>
      </c>
      <c r="J167" s="3" t="s">
        <v>20</v>
      </c>
      <c r="K167" s="3">
        <v>13200.000000000002</v>
      </c>
      <c r="L167" s="3">
        <v>12000</v>
      </c>
      <c r="M167" s="3">
        <f>Table4[[#This Row],[Qty]]*Table4[[#This Row],[Price]]</f>
        <v>39600.000000000007</v>
      </c>
      <c r="N167" s="3">
        <f>Table4[[#This Row],[Qty]]*Table4[[#This Row],[Cost]]</f>
        <v>36000</v>
      </c>
      <c r="O167" s="3">
        <f>Table4[[#This Row],[Total Sales]]-Table4[[#This Row],[COGS]]</f>
        <v>3600.0000000000073</v>
      </c>
      <c r="P167" s="22">
        <f>MONTH(Table4[[#This Row],[Sales Date]])</f>
        <v>1</v>
      </c>
      <c r="Q167" s="22" t="str">
        <f>IF(Table4[[#This Row],[Month]]=1,"Jan",IF(Table4[[#This Row],[Month]]=2,"Feb",IF(Table4[[#This Row],[Month]]=3,"Mar","Apr")))</f>
        <v>Jan</v>
      </c>
    </row>
    <row r="168" spans="1:17" x14ac:dyDescent="0.25">
      <c r="A168" s="3" t="s">
        <v>372</v>
      </c>
      <c r="B168" s="4">
        <v>44937</v>
      </c>
      <c r="C168" s="3" t="s">
        <v>1443</v>
      </c>
      <c r="D168" s="3" t="s">
        <v>29</v>
      </c>
      <c r="E168" s="3" t="s">
        <v>30</v>
      </c>
      <c r="F168" s="3" t="s">
        <v>31</v>
      </c>
      <c r="G168" s="3" t="s">
        <v>19</v>
      </c>
      <c r="H168" s="3" t="s">
        <v>2354</v>
      </c>
      <c r="I168" s="3">
        <v>2</v>
      </c>
      <c r="J168" s="3" t="s">
        <v>20</v>
      </c>
      <c r="K168" s="3">
        <v>6700</v>
      </c>
      <c r="L168" s="3">
        <v>5002</v>
      </c>
      <c r="M168" s="3">
        <f>Table4[[#This Row],[Qty]]*Table4[[#This Row],[Price]]</f>
        <v>13400</v>
      </c>
      <c r="N168" s="3">
        <f>Table4[[#This Row],[Qty]]*Table4[[#This Row],[Cost]]</f>
        <v>10004</v>
      </c>
      <c r="O168" s="3">
        <f>Table4[[#This Row],[Total Sales]]-Table4[[#This Row],[COGS]]</f>
        <v>3396</v>
      </c>
      <c r="P168" s="22">
        <f>MONTH(Table4[[#This Row],[Sales Date]])</f>
        <v>1</v>
      </c>
      <c r="Q168" s="22" t="str">
        <f>IF(Table4[[#This Row],[Month]]=1,"Jan",IF(Table4[[#This Row],[Month]]=2,"Feb",IF(Table4[[#This Row],[Month]]=3,"Mar","Apr")))</f>
        <v>Jan</v>
      </c>
    </row>
    <row r="169" spans="1:17" x14ac:dyDescent="0.25">
      <c r="A169" s="3" t="s">
        <v>374</v>
      </c>
      <c r="B169" s="4">
        <v>44937</v>
      </c>
      <c r="C169" s="3" t="s">
        <v>1504</v>
      </c>
      <c r="D169" s="3" t="s">
        <v>29</v>
      </c>
      <c r="E169" s="3" t="s">
        <v>35</v>
      </c>
      <c r="F169" s="3" t="s">
        <v>36</v>
      </c>
      <c r="G169" s="3" t="s">
        <v>25</v>
      </c>
      <c r="H169" s="3" t="s">
        <v>2354</v>
      </c>
      <c r="I169" s="3">
        <v>2</v>
      </c>
      <c r="J169" s="3" t="s">
        <v>20</v>
      </c>
      <c r="K169" s="3">
        <v>6700</v>
      </c>
      <c r="L169" s="3">
        <v>5000</v>
      </c>
      <c r="M169" s="3">
        <f>Table4[[#This Row],[Qty]]*Table4[[#This Row],[Price]]</f>
        <v>13400</v>
      </c>
      <c r="N169" s="3">
        <f>Table4[[#This Row],[Qty]]*Table4[[#This Row],[Cost]]</f>
        <v>10000</v>
      </c>
      <c r="O169" s="3">
        <f>Table4[[#This Row],[Total Sales]]-Table4[[#This Row],[COGS]]</f>
        <v>3400</v>
      </c>
      <c r="P169" s="22">
        <f>MONTH(Table4[[#This Row],[Sales Date]])</f>
        <v>1</v>
      </c>
      <c r="Q169" s="22" t="str">
        <f>IF(Table4[[#This Row],[Month]]=1,"Jan",IF(Table4[[#This Row],[Month]]=2,"Feb",IF(Table4[[#This Row],[Month]]=3,"Mar","Apr")))</f>
        <v>Jan</v>
      </c>
    </row>
    <row r="170" spans="1:17" x14ac:dyDescent="0.25">
      <c r="A170" s="3" t="s">
        <v>376</v>
      </c>
      <c r="B170" s="4">
        <v>44938</v>
      </c>
      <c r="C170" s="3" t="s">
        <v>34</v>
      </c>
      <c r="D170" s="3" t="s">
        <v>29</v>
      </c>
      <c r="E170" s="3" t="s">
        <v>17</v>
      </c>
      <c r="F170" s="3" t="s">
        <v>18</v>
      </c>
      <c r="G170" s="3" t="s">
        <v>2351</v>
      </c>
      <c r="H170" s="3" t="s">
        <v>38</v>
      </c>
      <c r="I170" s="3">
        <v>2</v>
      </c>
      <c r="J170" s="3" t="s">
        <v>20</v>
      </c>
      <c r="K170" s="3">
        <v>170</v>
      </c>
      <c r="L170" s="3">
        <v>150</v>
      </c>
      <c r="M170" s="3">
        <f>Table4[[#This Row],[Qty]]*Table4[[#This Row],[Price]]</f>
        <v>340</v>
      </c>
      <c r="N170" s="3">
        <f>Table4[[#This Row],[Qty]]*Table4[[#This Row],[Cost]]</f>
        <v>300</v>
      </c>
      <c r="O170" s="3">
        <f>Table4[[#This Row],[Total Sales]]-Table4[[#This Row],[COGS]]</f>
        <v>40</v>
      </c>
      <c r="P170" s="22">
        <f>MONTH(Table4[[#This Row],[Sales Date]])</f>
        <v>1</v>
      </c>
      <c r="Q170" s="22" t="str">
        <f>IF(Table4[[#This Row],[Month]]=1,"Jan",IF(Table4[[#This Row],[Month]]=2,"Feb",IF(Table4[[#This Row],[Month]]=3,"Mar","Apr")))</f>
        <v>Jan</v>
      </c>
    </row>
    <row r="171" spans="1:17" x14ac:dyDescent="0.25">
      <c r="A171" s="3" t="s">
        <v>378</v>
      </c>
      <c r="B171" s="4">
        <v>44938</v>
      </c>
      <c r="C171" s="3" t="s">
        <v>113</v>
      </c>
      <c r="D171" s="3" t="s">
        <v>29</v>
      </c>
      <c r="E171" s="3" t="s">
        <v>35</v>
      </c>
      <c r="F171" s="3" t="s">
        <v>36</v>
      </c>
      <c r="G171" s="3" t="s">
        <v>2352</v>
      </c>
      <c r="H171" s="3" t="s">
        <v>2354</v>
      </c>
      <c r="I171" s="3">
        <v>2</v>
      </c>
      <c r="J171" s="3" t="s">
        <v>20</v>
      </c>
      <c r="K171" s="3">
        <v>13000</v>
      </c>
      <c r="L171" s="3">
        <v>12000</v>
      </c>
      <c r="M171" s="3">
        <f>Table4[[#This Row],[Qty]]*Table4[[#This Row],[Price]]</f>
        <v>26000</v>
      </c>
      <c r="N171" s="3">
        <f>Table4[[#This Row],[Qty]]*Table4[[#This Row],[Cost]]</f>
        <v>24000</v>
      </c>
      <c r="O171" s="3">
        <f>Table4[[#This Row],[Total Sales]]-Table4[[#This Row],[COGS]]</f>
        <v>2000</v>
      </c>
      <c r="P171" s="22">
        <f>MONTH(Table4[[#This Row],[Sales Date]])</f>
        <v>1</v>
      </c>
      <c r="Q171" s="22" t="str">
        <f>IF(Table4[[#This Row],[Month]]=1,"Jan",IF(Table4[[#This Row],[Month]]=2,"Feb",IF(Table4[[#This Row],[Month]]=3,"Mar","Apr")))</f>
        <v>Jan</v>
      </c>
    </row>
    <row r="172" spans="1:17" x14ac:dyDescent="0.25">
      <c r="A172" s="3" t="s">
        <v>380</v>
      </c>
      <c r="B172" s="4">
        <v>44938</v>
      </c>
      <c r="C172" s="3" t="s">
        <v>173</v>
      </c>
      <c r="D172" s="3" t="s">
        <v>16</v>
      </c>
      <c r="E172" s="3" t="s">
        <v>30</v>
      </c>
      <c r="F172" s="3" t="s">
        <v>31</v>
      </c>
      <c r="G172" s="3" t="s">
        <v>25</v>
      </c>
      <c r="H172" s="3" t="s">
        <v>2354</v>
      </c>
      <c r="I172" s="3">
        <v>1</v>
      </c>
      <c r="J172" s="3" t="s">
        <v>20</v>
      </c>
      <c r="K172" s="3">
        <v>100</v>
      </c>
      <c r="L172" s="3">
        <v>90</v>
      </c>
      <c r="M172" s="3">
        <f>Table4[[#This Row],[Qty]]*Table4[[#This Row],[Price]]</f>
        <v>100</v>
      </c>
      <c r="N172" s="3">
        <f>Table4[[#This Row],[Qty]]*Table4[[#This Row],[Cost]]</f>
        <v>90</v>
      </c>
      <c r="O172" s="3">
        <f>Table4[[#This Row],[Total Sales]]-Table4[[#This Row],[COGS]]</f>
        <v>10</v>
      </c>
      <c r="P172" s="22">
        <f>MONTH(Table4[[#This Row],[Sales Date]])</f>
        <v>1</v>
      </c>
      <c r="Q172" s="22" t="str">
        <f>IF(Table4[[#This Row],[Month]]=1,"Jan",IF(Table4[[#This Row],[Month]]=2,"Feb",IF(Table4[[#This Row],[Month]]=3,"Mar","Apr")))</f>
        <v>Jan</v>
      </c>
    </row>
    <row r="173" spans="1:17" x14ac:dyDescent="0.25">
      <c r="A173" s="3" t="s">
        <v>382</v>
      </c>
      <c r="B173" s="4">
        <v>44938</v>
      </c>
      <c r="C173" s="3" t="s">
        <v>235</v>
      </c>
      <c r="D173" s="3" t="s">
        <v>29</v>
      </c>
      <c r="E173" s="3" t="s">
        <v>17</v>
      </c>
      <c r="F173" s="3" t="s">
        <v>18</v>
      </c>
      <c r="G173" s="3" t="s">
        <v>19</v>
      </c>
      <c r="H173" s="3" t="s">
        <v>2354</v>
      </c>
      <c r="I173" s="3">
        <v>4</v>
      </c>
      <c r="J173" s="3" t="s">
        <v>20</v>
      </c>
      <c r="K173" s="3">
        <v>2250</v>
      </c>
      <c r="L173" s="3">
        <v>2200</v>
      </c>
      <c r="M173" s="3">
        <f>Table4[[#This Row],[Qty]]*Table4[[#This Row],[Price]]</f>
        <v>9000</v>
      </c>
      <c r="N173" s="3">
        <f>Table4[[#This Row],[Qty]]*Table4[[#This Row],[Cost]]</f>
        <v>8800</v>
      </c>
      <c r="O173" s="3">
        <f>Table4[[#This Row],[Total Sales]]-Table4[[#This Row],[COGS]]</f>
        <v>200</v>
      </c>
      <c r="P173" s="22">
        <f>MONTH(Table4[[#This Row],[Sales Date]])</f>
        <v>1</v>
      </c>
      <c r="Q173" s="22" t="str">
        <f>IF(Table4[[#This Row],[Month]]=1,"Jan",IF(Table4[[#This Row],[Month]]=2,"Feb",IF(Table4[[#This Row],[Month]]=3,"Mar","Apr")))</f>
        <v>Jan</v>
      </c>
    </row>
    <row r="174" spans="1:17" x14ac:dyDescent="0.25">
      <c r="A174" s="3" t="s">
        <v>384</v>
      </c>
      <c r="B174" s="4">
        <v>44938</v>
      </c>
      <c r="C174" s="3" t="s">
        <v>297</v>
      </c>
      <c r="D174" s="3" t="s">
        <v>29</v>
      </c>
      <c r="E174" s="3" t="s">
        <v>17</v>
      </c>
      <c r="F174" s="3" t="s">
        <v>18</v>
      </c>
      <c r="G174" s="3" t="s">
        <v>37</v>
      </c>
      <c r="H174" s="3" t="s">
        <v>38</v>
      </c>
      <c r="I174" s="3">
        <v>2</v>
      </c>
      <c r="J174" s="3" t="s">
        <v>20</v>
      </c>
      <c r="K174" s="3">
        <v>7700</v>
      </c>
      <c r="L174" s="3">
        <v>7000</v>
      </c>
      <c r="M174" s="3">
        <f>Table4[[#This Row],[Qty]]*Table4[[#This Row],[Price]]</f>
        <v>15400</v>
      </c>
      <c r="N174" s="3">
        <f>Table4[[#This Row],[Qty]]*Table4[[#This Row],[Cost]]</f>
        <v>14000</v>
      </c>
      <c r="O174" s="3">
        <f>Table4[[#This Row],[Total Sales]]-Table4[[#This Row],[COGS]]</f>
        <v>1400</v>
      </c>
      <c r="P174" s="22">
        <f>MONTH(Table4[[#This Row],[Sales Date]])</f>
        <v>1</v>
      </c>
      <c r="Q174" s="22" t="str">
        <f>IF(Table4[[#This Row],[Month]]=1,"Jan",IF(Table4[[#This Row],[Month]]=2,"Feb",IF(Table4[[#This Row],[Month]]=3,"Mar","Apr")))</f>
        <v>Jan</v>
      </c>
    </row>
    <row r="175" spans="1:17" x14ac:dyDescent="0.25">
      <c r="A175" s="3" t="s">
        <v>386</v>
      </c>
      <c r="B175" s="4">
        <v>44938</v>
      </c>
      <c r="C175" s="3" t="s">
        <v>988</v>
      </c>
      <c r="D175" s="3" t="s">
        <v>29</v>
      </c>
      <c r="E175" s="3" t="s">
        <v>23</v>
      </c>
      <c r="F175" s="3" t="s">
        <v>24</v>
      </c>
      <c r="G175" s="3" t="s">
        <v>32</v>
      </c>
      <c r="H175" s="3" t="s">
        <v>2354</v>
      </c>
      <c r="I175" s="3">
        <v>1</v>
      </c>
      <c r="J175" s="3" t="s">
        <v>20</v>
      </c>
      <c r="K175" s="3">
        <v>4700</v>
      </c>
      <c r="L175" s="3">
        <v>4000</v>
      </c>
      <c r="M175" s="3">
        <f>Table4[[#This Row],[Qty]]*Table4[[#This Row],[Price]]</f>
        <v>4700</v>
      </c>
      <c r="N175" s="3">
        <f>Table4[[#This Row],[Qty]]*Table4[[#This Row],[Cost]]</f>
        <v>4000</v>
      </c>
      <c r="O175" s="3">
        <f>Table4[[#This Row],[Total Sales]]-Table4[[#This Row],[COGS]]</f>
        <v>700</v>
      </c>
      <c r="P175" s="22">
        <f>MONTH(Table4[[#This Row],[Sales Date]])</f>
        <v>1</v>
      </c>
      <c r="Q175" s="22" t="str">
        <f>IF(Table4[[#This Row],[Month]]=1,"Jan",IF(Table4[[#This Row],[Month]]=2,"Feb",IF(Table4[[#This Row],[Month]]=3,"Mar","Apr")))</f>
        <v>Jan</v>
      </c>
    </row>
    <row r="176" spans="1:17" x14ac:dyDescent="0.25">
      <c r="A176" s="3" t="s">
        <v>388</v>
      </c>
      <c r="B176" s="4">
        <v>44938</v>
      </c>
      <c r="C176" s="3" t="s">
        <v>1050</v>
      </c>
      <c r="D176" s="3" t="s">
        <v>16</v>
      </c>
      <c r="E176" s="3" t="s">
        <v>30</v>
      </c>
      <c r="F176" s="3" t="s">
        <v>31</v>
      </c>
      <c r="G176" s="3" t="s">
        <v>19</v>
      </c>
      <c r="H176" s="3" t="s">
        <v>2354</v>
      </c>
      <c r="I176" s="3">
        <v>1</v>
      </c>
      <c r="J176" s="3" t="s">
        <v>20</v>
      </c>
      <c r="K176" s="3">
        <v>9500</v>
      </c>
      <c r="L176" s="3">
        <v>8000</v>
      </c>
      <c r="M176" s="3">
        <f>Table4[[#This Row],[Qty]]*Table4[[#This Row],[Price]]</f>
        <v>9500</v>
      </c>
      <c r="N176" s="3">
        <f>Table4[[#This Row],[Qty]]*Table4[[#This Row],[Cost]]</f>
        <v>8000</v>
      </c>
      <c r="O176" s="3">
        <f>Table4[[#This Row],[Total Sales]]-Table4[[#This Row],[COGS]]</f>
        <v>1500</v>
      </c>
      <c r="P176" s="22">
        <f>MONTH(Table4[[#This Row],[Sales Date]])</f>
        <v>1</v>
      </c>
      <c r="Q176" s="22" t="str">
        <f>IF(Table4[[#This Row],[Month]]=1,"Jan",IF(Table4[[#This Row],[Month]]=2,"Feb",IF(Table4[[#This Row],[Month]]=3,"Mar","Apr")))</f>
        <v>Jan</v>
      </c>
    </row>
    <row r="177" spans="1:17" x14ac:dyDescent="0.25">
      <c r="A177" s="3" t="s">
        <v>390</v>
      </c>
      <c r="B177" s="4">
        <v>44938</v>
      </c>
      <c r="C177" s="3" t="s">
        <v>1112</v>
      </c>
      <c r="D177" s="3" t="s">
        <v>29</v>
      </c>
      <c r="E177" s="3" t="s">
        <v>35</v>
      </c>
      <c r="F177" s="3" t="s">
        <v>36</v>
      </c>
      <c r="G177" s="3" t="s">
        <v>25</v>
      </c>
      <c r="H177" s="3" t="s">
        <v>2354</v>
      </c>
      <c r="I177" s="3">
        <v>2</v>
      </c>
      <c r="J177" s="3" t="s">
        <v>20</v>
      </c>
      <c r="K177" s="3">
        <v>7700</v>
      </c>
      <c r="L177" s="3">
        <v>7000</v>
      </c>
      <c r="M177" s="3">
        <f>Table4[[#This Row],[Qty]]*Table4[[#This Row],[Price]]</f>
        <v>15400</v>
      </c>
      <c r="N177" s="3">
        <f>Table4[[#This Row],[Qty]]*Table4[[#This Row],[Cost]]</f>
        <v>14000</v>
      </c>
      <c r="O177" s="3">
        <f>Table4[[#This Row],[Total Sales]]-Table4[[#This Row],[COGS]]</f>
        <v>1400</v>
      </c>
      <c r="P177" s="22">
        <f>MONTH(Table4[[#This Row],[Sales Date]])</f>
        <v>1</v>
      </c>
      <c r="Q177" s="22" t="str">
        <f>IF(Table4[[#This Row],[Month]]=1,"Jan",IF(Table4[[#This Row],[Month]]=2,"Feb",IF(Table4[[#This Row],[Month]]=3,"Mar","Apr")))</f>
        <v>Jan</v>
      </c>
    </row>
    <row r="178" spans="1:17" x14ac:dyDescent="0.25">
      <c r="A178" s="3" t="s">
        <v>392</v>
      </c>
      <c r="B178" s="4">
        <v>44938</v>
      </c>
      <c r="C178" s="3" t="s">
        <v>1173</v>
      </c>
      <c r="D178" s="3" t="s">
        <v>29</v>
      </c>
      <c r="E178" s="3" t="s">
        <v>30</v>
      </c>
      <c r="F178" s="3" t="s">
        <v>31</v>
      </c>
      <c r="G178" s="3" t="s">
        <v>19</v>
      </c>
      <c r="H178" s="3" t="s">
        <v>2354</v>
      </c>
      <c r="I178" s="3">
        <v>2</v>
      </c>
      <c r="J178" s="3" t="s">
        <v>20</v>
      </c>
      <c r="K178" s="3">
        <v>400</v>
      </c>
      <c r="L178" s="3">
        <v>360</v>
      </c>
      <c r="M178" s="3">
        <f>Table4[[#This Row],[Qty]]*Table4[[#This Row],[Price]]</f>
        <v>800</v>
      </c>
      <c r="N178" s="3">
        <f>Table4[[#This Row],[Qty]]*Table4[[#This Row],[Cost]]</f>
        <v>720</v>
      </c>
      <c r="O178" s="3">
        <f>Table4[[#This Row],[Total Sales]]-Table4[[#This Row],[COGS]]</f>
        <v>80</v>
      </c>
      <c r="P178" s="22">
        <f>MONTH(Table4[[#This Row],[Sales Date]])</f>
        <v>1</v>
      </c>
      <c r="Q178" s="22" t="str">
        <f>IF(Table4[[#This Row],[Month]]=1,"Jan",IF(Table4[[#This Row],[Month]]=2,"Feb",IF(Table4[[#This Row],[Month]]=3,"Mar","Apr")))</f>
        <v>Jan</v>
      </c>
    </row>
    <row r="179" spans="1:17" x14ac:dyDescent="0.25">
      <c r="A179" s="3" t="s">
        <v>394</v>
      </c>
      <c r="B179" s="4">
        <v>44938</v>
      </c>
      <c r="C179" s="3" t="s">
        <v>1234</v>
      </c>
      <c r="D179" s="3" t="s">
        <v>16</v>
      </c>
      <c r="E179" s="3" t="s">
        <v>35</v>
      </c>
      <c r="F179" s="3" t="s">
        <v>36</v>
      </c>
      <c r="G179" s="3" t="s">
        <v>25</v>
      </c>
      <c r="H179" s="3" t="s">
        <v>38</v>
      </c>
      <c r="I179" s="3">
        <v>1</v>
      </c>
      <c r="J179" s="3" t="s">
        <v>20</v>
      </c>
      <c r="K179" s="3">
        <v>4700</v>
      </c>
      <c r="L179" s="3">
        <v>4000</v>
      </c>
      <c r="M179" s="3">
        <f>Table4[[#This Row],[Qty]]*Table4[[#This Row],[Price]]</f>
        <v>4700</v>
      </c>
      <c r="N179" s="3">
        <f>Table4[[#This Row],[Qty]]*Table4[[#This Row],[Cost]]</f>
        <v>4000</v>
      </c>
      <c r="O179" s="3">
        <f>Table4[[#This Row],[Total Sales]]-Table4[[#This Row],[COGS]]</f>
        <v>700</v>
      </c>
      <c r="P179" s="22">
        <f>MONTH(Table4[[#This Row],[Sales Date]])</f>
        <v>1</v>
      </c>
      <c r="Q179" s="22" t="str">
        <f>IF(Table4[[#This Row],[Month]]=1,"Jan",IF(Table4[[#This Row],[Month]]=2,"Feb",IF(Table4[[#This Row],[Month]]=3,"Mar","Apr")))</f>
        <v>Jan</v>
      </c>
    </row>
    <row r="180" spans="1:17" x14ac:dyDescent="0.25">
      <c r="A180" s="3" t="s">
        <v>396</v>
      </c>
      <c r="B180" s="4">
        <v>44938</v>
      </c>
      <c r="C180" s="3" t="s">
        <v>1262</v>
      </c>
      <c r="D180" s="3" t="s">
        <v>29</v>
      </c>
      <c r="E180" s="3" t="s">
        <v>30</v>
      </c>
      <c r="F180" s="3" t="s">
        <v>31</v>
      </c>
      <c r="G180" s="3" t="s">
        <v>19</v>
      </c>
      <c r="H180" s="3" t="s">
        <v>2354</v>
      </c>
      <c r="I180" s="3">
        <v>2</v>
      </c>
      <c r="J180" s="3" t="s">
        <v>20</v>
      </c>
      <c r="K180" s="3">
        <v>6700</v>
      </c>
      <c r="L180" s="3">
        <v>5002</v>
      </c>
      <c r="M180" s="3">
        <f>Table4[[#This Row],[Qty]]*Table4[[#This Row],[Price]]</f>
        <v>13400</v>
      </c>
      <c r="N180" s="3">
        <f>Table4[[#This Row],[Qty]]*Table4[[#This Row],[Cost]]</f>
        <v>10004</v>
      </c>
      <c r="O180" s="3">
        <f>Table4[[#This Row],[Total Sales]]-Table4[[#This Row],[COGS]]</f>
        <v>3396</v>
      </c>
      <c r="P180" s="22">
        <f>MONTH(Table4[[#This Row],[Sales Date]])</f>
        <v>1</v>
      </c>
      <c r="Q180" s="22" t="str">
        <f>IF(Table4[[#This Row],[Month]]=1,"Jan",IF(Table4[[#This Row],[Month]]=2,"Feb",IF(Table4[[#This Row],[Month]]=3,"Mar","Apr")))</f>
        <v>Jan</v>
      </c>
    </row>
    <row r="181" spans="1:17" x14ac:dyDescent="0.25">
      <c r="A181" s="3" t="s">
        <v>398</v>
      </c>
      <c r="B181" s="4">
        <v>44938</v>
      </c>
      <c r="C181" s="3" t="s">
        <v>1322</v>
      </c>
      <c r="D181" s="3" t="s">
        <v>29</v>
      </c>
      <c r="E181" s="3" t="s">
        <v>35</v>
      </c>
      <c r="F181" s="3" t="s">
        <v>36</v>
      </c>
      <c r="G181" s="3" t="s">
        <v>25</v>
      </c>
      <c r="H181" s="3" t="s">
        <v>2354</v>
      </c>
      <c r="I181" s="3">
        <v>2</v>
      </c>
      <c r="J181" s="3" t="s">
        <v>20</v>
      </c>
      <c r="K181" s="3">
        <v>6700</v>
      </c>
      <c r="L181" s="3">
        <v>5000</v>
      </c>
      <c r="M181" s="3">
        <f>Table4[[#This Row],[Qty]]*Table4[[#This Row],[Price]]</f>
        <v>13400</v>
      </c>
      <c r="N181" s="3">
        <f>Table4[[#This Row],[Qty]]*Table4[[#This Row],[Cost]]</f>
        <v>10000</v>
      </c>
      <c r="O181" s="3">
        <f>Table4[[#This Row],[Total Sales]]-Table4[[#This Row],[COGS]]</f>
        <v>3400</v>
      </c>
      <c r="P181" s="22">
        <f>MONTH(Table4[[#This Row],[Sales Date]])</f>
        <v>1</v>
      </c>
      <c r="Q181" s="22" t="str">
        <f>IF(Table4[[#This Row],[Month]]=1,"Jan",IF(Table4[[#This Row],[Month]]=2,"Feb",IF(Table4[[#This Row],[Month]]=3,"Mar","Apr")))</f>
        <v>Jan</v>
      </c>
    </row>
    <row r="182" spans="1:17" x14ac:dyDescent="0.25">
      <c r="A182" s="3" t="s">
        <v>400</v>
      </c>
      <c r="B182" s="4">
        <v>44938</v>
      </c>
      <c r="C182" s="3" t="s">
        <v>1384</v>
      </c>
      <c r="D182" s="3" t="s">
        <v>29</v>
      </c>
      <c r="E182" s="3" t="s">
        <v>17</v>
      </c>
      <c r="F182" s="3" t="s">
        <v>18</v>
      </c>
      <c r="G182" s="3" t="s">
        <v>19</v>
      </c>
      <c r="H182" s="3" t="s">
        <v>38</v>
      </c>
      <c r="I182" s="3">
        <v>2</v>
      </c>
      <c r="J182" s="3" t="s">
        <v>20</v>
      </c>
      <c r="K182" s="3">
        <v>22000</v>
      </c>
      <c r="L182" s="3">
        <v>20000</v>
      </c>
      <c r="M182" s="3">
        <f>Table4[[#This Row],[Qty]]*Table4[[#This Row],[Price]]</f>
        <v>44000</v>
      </c>
      <c r="N182" s="3">
        <f>Table4[[#This Row],[Qty]]*Table4[[#This Row],[Cost]]</f>
        <v>40000</v>
      </c>
      <c r="O182" s="3">
        <f>Table4[[#This Row],[Total Sales]]-Table4[[#This Row],[COGS]]</f>
        <v>4000</v>
      </c>
      <c r="P182" s="22">
        <f>MONTH(Table4[[#This Row],[Sales Date]])</f>
        <v>1</v>
      </c>
      <c r="Q182" s="22" t="str">
        <f>IF(Table4[[#This Row],[Month]]=1,"Jan",IF(Table4[[#This Row],[Month]]=2,"Feb",IF(Table4[[#This Row],[Month]]=3,"Mar","Apr")))</f>
        <v>Jan</v>
      </c>
    </row>
    <row r="183" spans="1:17" x14ac:dyDescent="0.25">
      <c r="A183" s="3" t="s">
        <v>402</v>
      </c>
      <c r="B183" s="4">
        <v>44938</v>
      </c>
      <c r="C183" s="3" t="s">
        <v>1445</v>
      </c>
      <c r="D183" s="3" t="s">
        <v>29</v>
      </c>
      <c r="E183" s="3" t="s">
        <v>35</v>
      </c>
      <c r="F183" s="3" t="s">
        <v>36</v>
      </c>
      <c r="G183" s="3" t="s">
        <v>25</v>
      </c>
      <c r="H183" s="3" t="s">
        <v>38</v>
      </c>
      <c r="I183" s="3">
        <v>1</v>
      </c>
      <c r="J183" s="3" t="s">
        <v>20</v>
      </c>
      <c r="K183" s="3">
        <v>22000</v>
      </c>
      <c r="L183" s="3">
        <v>20000</v>
      </c>
      <c r="M183" s="3">
        <f>Table4[[#This Row],[Qty]]*Table4[[#This Row],[Price]]</f>
        <v>22000</v>
      </c>
      <c r="N183" s="3">
        <f>Table4[[#This Row],[Qty]]*Table4[[#This Row],[Cost]]</f>
        <v>20000</v>
      </c>
      <c r="O183" s="3">
        <f>Table4[[#This Row],[Total Sales]]-Table4[[#This Row],[COGS]]</f>
        <v>2000</v>
      </c>
      <c r="P183" s="22">
        <f>MONTH(Table4[[#This Row],[Sales Date]])</f>
        <v>1</v>
      </c>
      <c r="Q183" s="22" t="str">
        <f>IF(Table4[[#This Row],[Month]]=1,"Jan",IF(Table4[[#This Row],[Month]]=2,"Feb",IF(Table4[[#This Row],[Month]]=3,"Mar","Apr")))</f>
        <v>Jan</v>
      </c>
    </row>
    <row r="184" spans="1:17" x14ac:dyDescent="0.25">
      <c r="A184" s="3" t="s">
        <v>404</v>
      </c>
      <c r="B184" s="4">
        <v>44938</v>
      </c>
      <c r="C184" s="3" t="s">
        <v>1506</v>
      </c>
      <c r="D184" s="3" t="s">
        <v>29</v>
      </c>
      <c r="E184" s="3" t="s">
        <v>17</v>
      </c>
      <c r="F184" s="3" t="s">
        <v>18</v>
      </c>
      <c r="G184" s="3" t="s">
        <v>32</v>
      </c>
      <c r="H184" s="3" t="s">
        <v>38</v>
      </c>
      <c r="I184" s="3">
        <v>2</v>
      </c>
      <c r="J184" s="3" t="s">
        <v>20</v>
      </c>
      <c r="K184" s="3">
        <v>6700</v>
      </c>
      <c r="L184" s="3">
        <v>5001</v>
      </c>
      <c r="M184" s="3">
        <f>Table4[[#This Row],[Qty]]*Table4[[#This Row],[Price]]</f>
        <v>13400</v>
      </c>
      <c r="N184" s="3">
        <f>Table4[[#This Row],[Qty]]*Table4[[#This Row],[Cost]]</f>
        <v>10002</v>
      </c>
      <c r="O184" s="3">
        <f>Table4[[#This Row],[Total Sales]]-Table4[[#This Row],[COGS]]</f>
        <v>3398</v>
      </c>
      <c r="P184" s="22">
        <f>MONTH(Table4[[#This Row],[Sales Date]])</f>
        <v>1</v>
      </c>
      <c r="Q184" s="22" t="str">
        <f>IF(Table4[[#This Row],[Month]]=1,"Jan",IF(Table4[[#This Row],[Month]]=2,"Feb",IF(Table4[[#This Row],[Month]]=3,"Mar","Apr")))</f>
        <v>Jan</v>
      </c>
    </row>
    <row r="185" spans="1:17" x14ac:dyDescent="0.25">
      <c r="A185" s="3" t="s">
        <v>406</v>
      </c>
      <c r="B185" s="4">
        <v>44939</v>
      </c>
      <c r="C185" s="3" t="s">
        <v>40</v>
      </c>
      <c r="D185" s="3" t="s">
        <v>29</v>
      </c>
      <c r="E185" s="3" t="s">
        <v>35</v>
      </c>
      <c r="F185" s="3" t="s">
        <v>36</v>
      </c>
      <c r="G185" s="3" t="s">
        <v>19</v>
      </c>
      <c r="H185" s="3" t="s">
        <v>2354</v>
      </c>
      <c r="I185" s="3">
        <v>1</v>
      </c>
      <c r="J185" s="3" t="s">
        <v>20</v>
      </c>
      <c r="K185" s="3">
        <v>25</v>
      </c>
      <c r="L185" s="3">
        <v>20</v>
      </c>
      <c r="M185" s="3">
        <f>Table4[[#This Row],[Qty]]*Table4[[#This Row],[Price]]</f>
        <v>25</v>
      </c>
      <c r="N185" s="3">
        <f>Table4[[#This Row],[Qty]]*Table4[[#This Row],[Cost]]</f>
        <v>20</v>
      </c>
      <c r="O185" s="3">
        <f>Table4[[#This Row],[Total Sales]]-Table4[[#This Row],[COGS]]</f>
        <v>5</v>
      </c>
      <c r="P185" s="22">
        <f>MONTH(Table4[[#This Row],[Sales Date]])</f>
        <v>1</v>
      </c>
      <c r="Q185" s="22" t="str">
        <f>IF(Table4[[#This Row],[Month]]=1,"Jan",IF(Table4[[#This Row],[Month]]=2,"Feb",IF(Table4[[#This Row],[Month]]=3,"Mar","Apr")))</f>
        <v>Jan</v>
      </c>
    </row>
    <row r="186" spans="1:17" x14ac:dyDescent="0.25">
      <c r="A186" s="3" t="s">
        <v>408</v>
      </c>
      <c r="B186" s="4">
        <v>44939</v>
      </c>
      <c r="C186" s="3" t="s">
        <v>115</v>
      </c>
      <c r="D186" s="3" t="s">
        <v>29</v>
      </c>
      <c r="E186" s="3" t="s">
        <v>17</v>
      </c>
      <c r="F186" s="3" t="s">
        <v>18</v>
      </c>
      <c r="G186" s="3" t="s">
        <v>2350</v>
      </c>
      <c r="H186" s="3" t="s">
        <v>38</v>
      </c>
      <c r="I186" s="3">
        <v>2</v>
      </c>
      <c r="J186" s="3" t="s">
        <v>20</v>
      </c>
      <c r="K186" s="3">
        <v>6700</v>
      </c>
      <c r="L186" s="3">
        <v>5000</v>
      </c>
      <c r="M186" s="3">
        <f>Table4[[#This Row],[Qty]]*Table4[[#This Row],[Price]]</f>
        <v>13400</v>
      </c>
      <c r="N186" s="3">
        <f>Table4[[#This Row],[Qty]]*Table4[[#This Row],[Cost]]</f>
        <v>10000</v>
      </c>
      <c r="O186" s="3">
        <f>Table4[[#This Row],[Total Sales]]-Table4[[#This Row],[COGS]]</f>
        <v>3400</v>
      </c>
      <c r="P186" s="22">
        <f>MONTH(Table4[[#This Row],[Sales Date]])</f>
        <v>1</v>
      </c>
      <c r="Q186" s="22" t="str">
        <f>IF(Table4[[#This Row],[Month]]=1,"Jan",IF(Table4[[#This Row],[Month]]=2,"Feb",IF(Table4[[#This Row],[Month]]=3,"Mar","Apr")))</f>
        <v>Jan</v>
      </c>
    </row>
    <row r="187" spans="1:17" x14ac:dyDescent="0.25">
      <c r="A187" s="3" t="s">
        <v>410</v>
      </c>
      <c r="B187" s="4">
        <v>44939</v>
      </c>
      <c r="C187" s="3" t="s">
        <v>175</v>
      </c>
      <c r="D187" s="3" t="s">
        <v>29</v>
      </c>
      <c r="E187" s="3" t="s">
        <v>35</v>
      </c>
      <c r="F187" s="3" t="s">
        <v>36</v>
      </c>
      <c r="G187" s="3" t="s">
        <v>32</v>
      </c>
      <c r="H187" s="3" t="s">
        <v>2354</v>
      </c>
      <c r="I187" s="3">
        <v>2</v>
      </c>
      <c r="J187" s="3" t="s">
        <v>20</v>
      </c>
      <c r="K187" s="3">
        <v>100</v>
      </c>
      <c r="L187" s="3">
        <v>80</v>
      </c>
      <c r="M187" s="3">
        <f>Table4[[#This Row],[Qty]]*Table4[[#This Row],[Price]]</f>
        <v>200</v>
      </c>
      <c r="N187" s="3">
        <f>Table4[[#This Row],[Qty]]*Table4[[#This Row],[Cost]]</f>
        <v>160</v>
      </c>
      <c r="O187" s="3">
        <f>Table4[[#This Row],[Total Sales]]-Table4[[#This Row],[COGS]]</f>
        <v>40</v>
      </c>
      <c r="P187" s="22">
        <f>MONTH(Table4[[#This Row],[Sales Date]])</f>
        <v>1</v>
      </c>
      <c r="Q187" s="22" t="str">
        <f>IF(Table4[[#This Row],[Month]]=1,"Jan",IF(Table4[[#This Row],[Month]]=2,"Feb",IF(Table4[[#This Row],[Month]]=3,"Mar","Apr")))</f>
        <v>Jan</v>
      </c>
    </row>
    <row r="188" spans="1:17" x14ac:dyDescent="0.25">
      <c r="A188" s="3" t="s">
        <v>412</v>
      </c>
      <c r="B188" s="4">
        <v>44939</v>
      </c>
      <c r="C188" s="3" t="s">
        <v>237</v>
      </c>
      <c r="D188" s="3" t="s">
        <v>29</v>
      </c>
      <c r="E188" s="3" t="s">
        <v>35</v>
      </c>
      <c r="F188" s="3" t="s">
        <v>36</v>
      </c>
      <c r="G188" s="3" t="s">
        <v>63</v>
      </c>
      <c r="H188" s="3" t="s">
        <v>2354</v>
      </c>
      <c r="I188" s="3">
        <v>1</v>
      </c>
      <c r="J188" s="3" t="s">
        <v>20</v>
      </c>
      <c r="K188" s="3">
        <v>100</v>
      </c>
      <c r="L188" s="3">
        <v>90</v>
      </c>
      <c r="M188" s="3">
        <f>Table4[[#This Row],[Qty]]*Table4[[#This Row],[Price]]</f>
        <v>100</v>
      </c>
      <c r="N188" s="3">
        <f>Table4[[#This Row],[Qty]]*Table4[[#This Row],[Cost]]</f>
        <v>90</v>
      </c>
      <c r="O188" s="3">
        <f>Table4[[#This Row],[Total Sales]]-Table4[[#This Row],[COGS]]</f>
        <v>10</v>
      </c>
      <c r="P188" s="22">
        <f>MONTH(Table4[[#This Row],[Sales Date]])</f>
        <v>1</v>
      </c>
      <c r="Q188" s="22" t="str">
        <f>IF(Table4[[#This Row],[Month]]=1,"Jan",IF(Table4[[#This Row],[Month]]=2,"Feb",IF(Table4[[#This Row],[Month]]=3,"Mar","Apr")))</f>
        <v>Jan</v>
      </c>
    </row>
    <row r="189" spans="1:17" x14ac:dyDescent="0.25">
      <c r="A189" s="3" t="s">
        <v>414</v>
      </c>
      <c r="B189" s="4">
        <v>44939</v>
      </c>
      <c r="C189" s="3" t="s">
        <v>299</v>
      </c>
      <c r="D189" s="3" t="s">
        <v>16</v>
      </c>
      <c r="E189" s="3" t="s">
        <v>35</v>
      </c>
      <c r="F189" s="3" t="s">
        <v>36</v>
      </c>
      <c r="G189" s="3" t="s">
        <v>41</v>
      </c>
      <c r="H189" s="3" t="s">
        <v>2354</v>
      </c>
      <c r="I189" s="3">
        <v>4</v>
      </c>
      <c r="J189" s="3" t="s">
        <v>20</v>
      </c>
      <c r="K189" s="3">
        <v>11000</v>
      </c>
      <c r="L189" s="3">
        <v>10000</v>
      </c>
      <c r="M189" s="3">
        <f>Table4[[#This Row],[Qty]]*Table4[[#This Row],[Price]]</f>
        <v>44000</v>
      </c>
      <c r="N189" s="3">
        <f>Table4[[#This Row],[Qty]]*Table4[[#This Row],[Cost]]</f>
        <v>40000</v>
      </c>
      <c r="O189" s="3">
        <f>Table4[[#This Row],[Total Sales]]-Table4[[#This Row],[COGS]]</f>
        <v>4000</v>
      </c>
      <c r="P189" s="22">
        <f>MONTH(Table4[[#This Row],[Sales Date]])</f>
        <v>1</v>
      </c>
      <c r="Q189" s="22" t="str">
        <f>IF(Table4[[#This Row],[Month]]=1,"Jan",IF(Table4[[#This Row],[Month]]=2,"Feb",IF(Table4[[#This Row],[Month]]=3,"Mar","Apr")))</f>
        <v>Jan</v>
      </c>
    </row>
    <row r="190" spans="1:17" x14ac:dyDescent="0.25">
      <c r="A190" s="3" t="s">
        <v>416</v>
      </c>
      <c r="B190" s="4">
        <v>44939</v>
      </c>
      <c r="C190" s="3" t="s">
        <v>990</v>
      </c>
      <c r="D190" s="3" t="s">
        <v>29</v>
      </c>
      <c r="E190" s="3" t="s">
        <v>30</v>
      </c>
      <c r="F190" s="3" t="s">
        <v>31</v>
      </c>
      <c r="G190" s="3" t="s">
        <v>19</v>
      </c>
      <c r="H190" s="3" t="s">
        <v>2354</v>
      </c>
      <c r="I190" s="3">
        <v>2</v>
      </c>
      <c r="J190" s="3" t="s">
        <v>20</v>
      </c>
      <c r="K190" s="3">
        <v>400</v>
      </c>
      <c r="L190" s="3">
        <v>360</v>
      </c>
      <c r="M190" s="3">
        <f>Table4[[#This Row],[Qty]]*Table4[[#This Row],[Price]]</f>
        <v>800</v>
      </c>
      <c r="N190" s="3">
        <f>Table4[[#This Row],[Qty]]*Table4[[#This Row],[Cost]]</f>
        <v>720</v>
      </c>
      <c r="O190" s="3">
        <f>Table4[[#This Row],[Total Sales]]-Table4[[#This Row],[COGS]]</f>
        <v>80</v>
      </c>
      <c r="P190" s="22">
        <f>MONTH(Table4[[#This Row],[Sales Date]])</f>
        <v>1</v>
      </c>
      <c r="Q190" s="22" t="str">
        <f>IF(Table4[[#This Row],[Month]]=1,"Jan",IF(Table4[[#This Row],[Month]]=2,"Feb",IF(Table4[[#This Row],[Month]]=3,"Mar","Apr")))</f>
        <v>Jan</v>
      </c>
    </row>
    <row r="191" spans="1:17" x14ac:dyDescent="0.25">
      <c r="A191" s="3" t="s">
        <v>418</v>
      </c>
      <c r="B191" s="4">
        <v>44939</v>
      </c>
      <c r="C191" s="3" t="s">
        <v>1052</v>
      </c>
      <c r="D191" s="3" t="s">
        <v>16</v>
      </c>
      <c r="E191" s="3" t="s">
        <v>35</v>
      </c>
      <c r="F191" s="3" t="s">
        <v>36</v>
      </c>
      <c r="G191" s="3" t="s">
        <v>25</v>
      </c>
      <c r="H191" s="3" t="s">
        <v>38</v>
      </c>
      <c r="I191" s="3">
        <v>1</v>
      </c>
      <c r="J191" s="3" t="s">
        <v>20</v>
      </c>
      <c r="K191" s="3">
        <v>4700</v>
      </c>
      <c r="L191" s="3">
        <v>4000</v>
      </c>
      <c r="M191" s="3">
        <f>Table4[[#This Row],[Qty]]*Table4[[#This Row],[Price]]</f>
        <v>4700</v>
      </c>
      <c r="N191" s="3">
        <f>Table4[[#This Row],[Qty]]*Table4[[#This Row],[Cost]]</f>
        <v>4000</v>
      </c>
      <c r="O191" s="3">
        <f>Table4[[#This Row],[Total Sales]]-Table4[[#This Row],[COGS]]</f>
        <v>700</v>
      </c>
      <c r="P191" s="22">
        <f>MONTH(Table4[[#This Row],[Sales Date]])</f>
        <v>1</v>
      </c>
      <c r="Q191" s="22" t="str">
        <f>IF(Table4[[#This Row],[Month]]=1,"Jan",IF(Table4[[#This Row],[Month]]=2,"Feb",IF(Table4[[#This Row],[Month]]=3,"Mar","Apr")))</f>
        <v>Jan</v>
      </c>
    </row>
    <row r="192" spans="1:17" x14ac:dyDescent="0.25">
      <c r="A192" s="3" t="s">
        <v>420</v>
      </c>
      <c r="B192" s="4">
        <v>44939</v>
      </c>
      <c r="C192" s="3" t="s">
        <v>1114</v>
      </c>
      <c r="D192" s="3" t="s">
        <v>29</v>
      </c>
      <c r="E192" s="3" t="s">
        <v>17</v>
      </c>
      <c r="F192" s="3" t="s">
        <v>18</v>
      </c>
      <c r="G192" s="3" t="s">
        <v>32</v>
      </c>
      <c r="H192" s="3" t="s">
        <v>38</v>
      </c>
      <c r="I192" s="3">
        <v>4</v>
      </c>
      <c r="J192" s="3" t="s">
        <v>20</v>
      </c>
      <c r="K192" s="3">
        <v>11000</v>
      </c>
      <c r="L192" s="3">
        <v>10000</v>
      </c>
      <c r="M192" s="3">
        <f>Table4[[#This Row],[Qty]]*Table4[[#This Row],[Price]]</f>
        <v>44000</v>
      </c>
      <c r="N192" s="3">
        <f>Table4[[#This Row],[Qty]]*Table4[[#This Row],[Cost]]</f>
        <v>40000</v>
      </c>
      <c r="O192" s="3">
        <f>Table4[[#This Row],[Total Sales]]-Table4[[#This Row],[COGS]]</f>
        <v>4000</v>
      </c>
      <c r="P192" s="22">
        <f>MONTH(Table4[[#This Row],[Sales Date]])</f>
        <v>1</v>
      </c>
      <c r="Q192" s="22" t="str">
        <f>IF(Table4[[#This Row],[Month]]=1,"Jan",IF(Table4[[#This Row],[Month]]=2,"Feb",IF(Table4[[#This Row],[Month]]=3,"Mar","Apr")))</f>
        <v>Jan</v>
      </c>
    </row>
    <row r="193" spans="1:17" x14ac:dyDescent="0.25">
      <c r="A193" s="3" t="s">
        <v>422</v>
      </c>
      <c r="B193" s="4">
        <v>44939</v>
      </c>
      <c r="C193" s="3" t="s">
        <v>1175</v>
      </c>
      <c r="D193" s="3" t="s">
        <v>29</v>
      </c>
      <c r="E193" s="3" t="s">
        <v>35</v>
      </c>
      <c r="F193" s="3" t="s">
        <v>36</v>
      </c>
      <c r="G193" s="3" t="s">
        <v>25</v>
      </c>
      <c r="H193" s="3" t="s">
        <v>38</v>
      </c>
      <c r="I193" s="3">
        <v>2</v>
      </c>
      <c r="J193" s="3" t="s">
        <v>20</v>
      </c>
      <c r="K193" s="3">
        <v>100</v>
      </c>
      <c r="L193" s="3">
        <v>90</v>
      </c>
      <c r="M193" s="3">
        <f>Table4[[#This Row],[Qty]]*Table4[[#This Row],[Price]]</f>
        <v>200</v>
      </c>
      <c r="N193" s="3">
        <f>Table4[[#This Row],[Qty]]*Table4[[#This Row],[Cost]]</f>
        <v>180</v>
      </c>
      <c r="O193" s="3">
        <f>Table4[[#This Row],[Total Sales]]-Table4[[#This Row],[COGS]]</f>
        <v>20</v>
      </c>
      <c r="P193" s="22">
        <f>MONTH(Table4[[#This Row],[Sales Date]])</f>
        <v>1</v>
      </c>
      <c r="Q193" s="22" t="str">
        <f>IF(Table4[[#This Row],[Month]]=1,"Jan",IF(Table4[[#This Row],[Month]]=2,"Feb",IF(Table4[[#This Row],[Month]]=3,"Mar","Apr")))</f>
        <v>Jan</v>
      </c>
    </row>
    <row r="194" spans="1:17" x14ac:dyDescent="0.25">
      <c r="A194" s="3" t="s">
        <v>424</v>
      </c>
      <c r="B194" s="4">
        <v>44939</v>
      </c>
      <c r="C194" s="3" t="s">
        <v>1236</v>
      </c>
      <c r="D194" s="3" t="s">
        <v>16</v>
      </c>
      <c r="E194" s="3" t="s">
        <v>17</v>
      </c>
      <c r="F194" s="3" t="s">
        <v>18</v>
      </c>
      <c r="G194" s="3" t="s">
        <v>32</v>
      </c>
      <c r="H194" s="3" t="s">
        <v>2354</v>
      </c>
      <c r="I194" s="3">
        <v>2</v>
      </c>
      <c r="J194" s="3" t="s">
        <v>20</v>
      </c>
      <c r="K194" s="3">
        <v>400</v>
      </c>
      <c r="L194" s="3">
        <v>360</v>
      </c>
      <c r="M194" s="3">
        <f>Table4[[#This Row],[Qty]]*Table4[[#This Row],[Price]]</f>
        <v>800</v>
      </c>
      <c r="N194" s="3">
        <f>Table4[[#This Row],[Qty]]*Table4[[#This Row],[Cost]]</f>
        <v>720</v>
      </c>
      <c r="O194" s="3">
        <f>Table4[[#This Row],[Total Sales]]-Table4[[#This Row],[COGS]]</f>
        <v>80</v>
      </c>
      <c r="P194" s="22">
        <f>MONTH(Table4[[#This Row],[Sales Date]])</f>
        <v>1</v>
      </c>
      <c r="Q194" s="22" t="str">
        <f>IF(Table4[[#This Row],[Month]]=1,"Jan",IF(Table4[[#This Row],[Month]]=2,"Feb",IF(Table4[[#This Row],[Month]]=3,"Mar","Apr")))</f>
        <v>Jan</v>
      </c>
    </row>
    <row r="195" spans="1:17" x14ac:dyDescent="0.25">
      <c r="A195" s="3" t="s">
        <v>426</v>
      </c>
      <c r="B195" s="4">
        <v>44939</v>
      </c>
      <c r="C195" s="3" t="s">
        <v>1264</v>
      </c>
      <c r="D195" s="3" t="s">
        <v>29</v>
      </c>
      <c r="E195" s="3" t="s">
        <v>35</v>
      </c>
      <c r="F195" s="3" t="s">
        <v>36</v>
      </c>
      <c r="G195" s="3" t="s">
        <v>25</v>
      </c>
      <c r="H195" s="3" t="s">
        <v>38</v>
      </c>
      <c r="I195" s="3">
        <v>1</v>
      </c>
      <c r="J195" s="3" t="s">
        <v>20</v>
      </c>
      <c r="K195" s="3">
        <v>22000</v>
      </c>
      <c r="L195" s="3">
        <v>20000</v>
      </c>
      <c r="M195" s="3">
        <f>Table4[[#This Row],[Qty]]*Table4[[#This Row],[Price]]</f>
        <v>22000</v>
      </c>
      <c r="N195" s="3">
        <f>Table4[[#This Row],[Qty]]*Table4[[#This Row],[Cost]]</f>
        <v>20000</v>
      </c>
      <c r="O195" s="3">
        <f>Table4[[#This Row],[Total Sales]]-Table4[[#This Row],[COGS]]</f>
        <v>2000</v>
      </c>
      <c r="P195" s="22">
        <f>MONTH(Table4[[#This Row],[Sales Date]])</f>
        <v>1</v>
      </c>
      <c r="Q195" s="22" t="str">
        <f>IF(Table4[[#This Row],[Month]]=1,"Jan",IF(Table4[[#This Row],[Month]]=2,"Feb",IF(Table4[[#This Row],[Month]]=3,"Mar","Apr")))</f>
        <v>Jan</v>
      </c>
    </row>
    <row r="196" spans="1:17" x14ac:dyDescent="0.25">
      <c r="A196" s="3" t="s">
        <v>428</v>
      </c>
      <c r="B196" s="4">
        <v>44939</v>
      </c>
      <c r="C196" s="3" t="s">
        <v>1324</v>
      </c>
      <c r="D196" s="3" t="s">
        <v>29</v>
      </c>
      <c r="E196" s="3" t="s">
        <v>17</v>
      </c>
      <c r="F196" s="3" t="s">
        <v>18</v>
      </c>
      <c r="G196" s="3" t="s">
        <v>32</v>
      </c>
      <c r="H196" s="3" t="s">
        <v>38</v>
      </c>
      <c r="I196" s="3">
        <v>2</v>
      </c>
      <c r="J196" s="3" t="s">
        <v>20</v>
      </c>
      <c r="K196" s="3">
        <v>6700</v>
      </c>
      <c r="L196" s="3">
        <v>5001</v>
      </c>
      <c r="M196" s="3">
        <f>Table4[[#This Row],[Qty]]*Table4[[#This Row],[Price]]</f>
        <v>13400</v>
      </c>
      <c r="N196" s="3">
        <f>Table4[[#This Row],[Qty]]*Table4[[#This Row],[Cost]]</f>
        <v>10002</v>
      </c>
      <c r="O196" s="3">
        <f>Table4[[#This Row],[Total Sales]]-Table4[[#This Row],[COGS]]</f>
        <v>3398</v>
      </c>
      <c r="P196" s="22">
        <f>MONTH(Table4[[#This Row],[Sales Date]])</f>
        <v>1</v>
      </c>
      <c r="Q196" s="22" t="str">
        <f>IF(Table4[[#This Row],[Month]]=1,"Jan",IF(Table4[[#This Row],[Month]]=2,"Feb",IF(Table4[[#This Row],[Month]]=3,"Mar","Apr")))</f>
        <v>Jan</v>
      </c>
    </row>
    <row r="197" spans="1:17" x14ac:dyDescent="0.25">
      <c r="A197" s="3" t="s">
        <v>430</v>
      </c>
      <c r="B197" s="4">
        <v>44939</v>
      </c>
      <c r="C197" s="3" t="s">
        <v>1386</v>
      </c>
      <c r="D197" s="3" t="s">
        <v>16</v>
      </c>
      <c r="E197" s="3" t="s">
        <v>17</v>
      </c>
      <c r="F197" s="3" t="s">
        <v>18</v>
      </c>
      <c r="G197" s="3" t="s">
        <v>25</v>
      </c>
      <c r="H197" s="3" t="s">
        <v>38</v>
      </c>
      <c r="I197" s="3">
        <v>2</v>
      </c>
      <c r="J197" s="3" t="s">
        <v>20</v>
      </c>
      <c r="K197" s="3">
        <v>7700</v>
      </c>
      <c r="L197" s="3">
        <v>7000</v>
      </c>
      <c r="M197" s="3">
        <f>Table4[[#This Row],[Qty]]*Table4[[#This Row],[Price]]</f>
        <v>15400</v>
      </c>
      <c r="N197" s="3">
        <f>Table4[[#This Row],[Qty]]*Table4[[#This Row],[Cost]]</f>
        <v>14000</v>
      </c>
      <c r="O197" s="3">
        <f>Table4[[#This Row],[Total Sales]]-Table4[[#This Row],[COGS]]</f>
        <v>1400</v>
      </c>
      <c r="P197" s="22">
        <f>MONTH(Table4[[#This Row],[Sales Date]])</f>
        <v>1</v>
      </c>
      <c r="Q197" s="22" t="str">
        <f>IF(Table4[[#This Row],[Month]]=1,"Jan",IF(Table4[[#This Row],[Month]]=2,"Feb",IF(Table4[[#This Row],[Month]]=3,"Mar","Apr")))</f>
        <v>Jan</v>
      </c>
    </row>
    <row r="198" spans="1:17" x14ac:dyDescent="0.25">
      <c r="A198" s="3" t="s">
        <v>432</v>
      </c>
      <c r="B198" s="4">
        <v>44939</v>
      </c>
      <c r="C198" s="3" t="s">
        <v>1447</v>
      </c>
      <c r="D198" s="3" t="s">
        <v>29</v>
      </c>
      <c r="E198" s="3" t="s">
        <v>17</v>
      </c>
      <c r="F198" s="3" t="s">
        <v>18</v>
      </c>
      <c r="G198" s="3" t="s">
        <v>32</v>
      </c>
      <c r="H198" s="3" t="s">
        <v>45</v>
      </c>
      <c r="I198" s="3">
        <v>1</v>
      </c>
      <c r="J198" s="3" t="s">
        <v>26</v>
      </c>
      <c r="K198" s="3">
        <v>11000</v>
      </c>
      <c r="L198" s="3">
        <v>10000</v>
      </c>
      <c r="M198" s="3">
        <f>Table4[[#This Row],[Qty]]*Table4[[#This Row],[Price]]</f>
        <v>11000</v>
      </c>
      <c r="N198" s="3">
        <f>Table4[[#This Row],[Qty]]*Table4[[#This Row],[Cost]]</f>
        <v>10000</v>
      </c>
      <c r="O198" s="3">
        <f>Table4[[#This Row],[Total Sales]]-Table4[[#This Row],[COGS]]</f>
        <v>1000</v>
      </c>
      <c r="P198" s="22">
        <f>MONTH(Table4[[#This Row],[Sales Date]])</f>
        <v>1</v>
      </c>
      <c r="Q198" s="22" t="str">
        <f>IF(Table4[[#This Row],[Month]]=1,"Jan",IF(Table4[[#This Row],[Month]]=2,"Feb",IF(Table4[[#This Row],[Month]]=3,"Mar","Apr")))</f>
        <v>Jan</v>
      </c>
    </row>
    <row r="199" spans="1:17" x14ac:dyDescent="0.25">
      <c r="A199" s="3" t="s">
        <v>434</v>
      </c>
      <c r="B199" s="4">
        <v>44939</v>
      </c>
      <c r="C199" s="3" t="s">
        <v>1508</v>
      </c>
      <c r="D199" s="3" t="s">
        <v>29</v>
      </c>
      <c r="E199" s="3" t="s">
        <v>17</v>
      </c>
      <c r="F199" s="3" t="s">
        <v>18</v>
      </c>
      <c r="G199" s="3" t="s">
        <v>19</v>
      </c>
      <c r="H199" s="3" t="s">
        <v>2354</v>
      </c>
      <c r="I199" s="3">
        <v>1</v>
      </c>
      <c r="J199" s="3" t="s">
        <v>20</v>
      </c>
      <c r="K199" s="3">
        <v>6700</v>
      </c>
      <c r="L199" s="3">
        <v>5002</v>
      </c>
      <c r="M199" s="3">
        <f>Table4[[#This Row],[Qty]]*Table4[[#This Row],[Price]]</f>
        <v>6700</v>
      </c>
      <c r="N199" s="3">
        <f>Table4[[#This Row],[Qty]]*Table4[[#This Row],[Cost]]</f>
        <v>5002</v>
      </c>
      <c r="O199" s="3">
        <f>Table4[[#This Row],[Total Sales]]-Table4[[#This Row],[COGS]]</f>
        <v>1698</v>
      </c>
      <c r="P199" s="22">
        <f>MONTH(Table4[[#This Row],[Sales Date]])</f>
        <v>1</v>
      </c>
      <c r="Q199" s="22" t="str">
        <f>IF(Table4[[#This Row],[Month]]=1,"Jan",IF(Table4[[#This Row],[Month]]=2,"Feb",IF(Table4[[#This Row],[Month]]=3,"Mar","Apr")))</f>
        <v>Jan</v>
      </c>
    </row>
    <row r="200" spans="1:17" x14ac:dyDescent="0.25">
      <c r="A200" s="3" t="s">
        <v>436</v>
      </c>
      <c r="B200" s="4">
        <v>44940</v>
      </c>
      <c r="C200" s="3" t="s">
        <v>43</v>
      </c>
      <c r="D200" s="3" t="s">
        <v>29</v>
      </c>
      <c r="E200" s="3" t="s">
        <v>17</v>
      </c>
      <c r="F200" s="3" t="s">
        <v>18</v>
      </c>
      <c r="G200" s="3" t="s">
        <v>25</v>
      </c>
      <c r="H200" s="3" t="s">
        <v>2354</v>
      </c>
      <c r="I200" s="3">
        <v>1</v>
      </c>
      <c r="J200" s="3" t="s">
        <v>20</v>
      </c>
      <c r="K200" s="3">
        <v>10000</v>
      </c>
      <c r="L200" s="3">
        <v>9000</v>
      </c>
      <c r="M200" s="3">
        <f>Table4[[#This Row],[Qty]]*Table4[[#This Row],[Price]]</f>
        <v>10000</v>
      </c>
      <c r="N200" s="3">
        <f>Table4[[#This Row],[Qty]]*Table4[[#This Row],[Cost]]</f>
        <v>9000</v>
      </c>
      <c r="O200" s="3">
        <f>Table4[[#This Row],[Total Sales]]-Table4[[#This Row],[COGS]]</f>
        <v>1000</v>
      </c>
      <c r="P200" s="22">
        <f>MONTH(Table4[[#This Row],[Sales Date]])</f>
        <v>1</v>
      </c>
      <c r="Q200" s="22" t="str">
        <f>IF(Table4[[#This Row],[Month]]=1,"Jan",IF(Table4[[#This Row],[Month]]=2,"Feb",IF(Table4[[#This Row],[Month]]=3,"Mar","Apr")))</f>
        <v>Jan</v>
      </c>
    </row>
    <row r="201" spans="1:17" x14ac:dyDescent="0.25">
      <c r="A201" s="3" t="s">
        <v>438</v>
      </c>
      <c r="B201" s="4">
        <v>44940</v>
      </c>
      <c r="C201" s="3" t="s">
        <v>117</v>
      </c>
      <c r="D201" s="3" t="s">
        <v>29</v>
      </c>
      <c r="E201" s="3" t="s">
        <v>35</v>
      </c>
      <c r="F201" s="3" t="s">
        <v>36</v>
      </c>
      <c r="G201" s="3" t="s">
        <v>19</v>
      </c>
      <c r="H201" s="3" t="s">
        <v>2354</v>
      </c>
      <c r="I201" s="3">
        <v>1</v>
      </c>
      <c r="J201" s="3" t="s">
        <v>20</v>
      </c>
      <c r="K201" s="3">
        <v>6700</v>
      </c>
      <c r="L201" s="3">
        <v>5001</v>
      </c>
      <c r="M201" s="3">
        <f>Table4[[#This Row],[Qty]]*Table4[[#This Row],[Price]]</f>
        <v>6700</v>
      </c>
      <c r="N201" s="3">
        <f>Table4[[#This Row],[Qty]]*Table4[[#This Row],[Cost]]</f>
        <v>5001</v>
      </c>
      <c r="O201" s="3">
        <f>Table4[[#This Row],[Total Sales]]-Table4[[#This Row],[COGS]]</f>
        <v>1699</v>
      </c>
      <c r="P201" s="22">
        <f>MONTH(Table4[[#This Row],[Sales Date]])</f>
        <v>1</v>
      </c>
      <c r="Q201" s="22" t="str">
        <f>IF(Table4[[#This Row],[Month]]=1,"Jan",IF(Table4[[#This Row],[Month]]=2,"Feb",IF(Table4[[#This Row],[Month]]=3,"Mar","Apr")))</f>
        <v>Jan</v>
      </c>
    </row>
    <row r="202" spans="1:17" x14ac:dyDescent="0.25">
      <c r="A202" s="3" t="s">
        <v>440</v>
      </c>
      <c r="B202" s="4">
        <v>44940</v>
      </c>
      <c r="C202" s="3" t="s">
        <v>177</v>
      </c>
      <c r="D202" s="3" t="s">
        <v>29</v>
      </c>
      <c r="E202" s="3" t="s">
        <v>17</v>
      </c>
      <c r="F202" s="3" t="s">
        <v>18</v>
      </c>
      <c r="G202" s="3" t="s">
        <v>37</v>
      </c>
      <c r="H202" s="3" t="s">
        <v>38</v>
      </c>
      <c r="I202" s="3">
        <v>2</v>
      </c>
      <c r="J202" s="3" t="s">
        <v>20</v>
      </c>
      <c r="K202" s="3">
        <v>2000</v>
      </c>
      <c r="L202" s="3">
        <v>1850</v>
      </c>
      <c r="M202" s="3">
        <f>Table4[[#This Row],[Qty]]*Table4[[#This Row],[Price]]</f>
        <v>4000</v>
      </c>
      <c r="N202" s="3">
        <f>Table4[[#This Row],[Qty]]*Table4[[#This Row],[Cost]]</f>
        <v>3700</v>
      </c>
      <c r="O202" s="3">
        <f>Table4[[#This Row],[Total Sales]]-Table4[[#This Row],[COGS]]</f>
        <v>300</v>
      </c>
      <c r="P202" s="22">
        <f>MONTH(Table4[[#This Row],[Sales Date]])</f>
        <v>1</v>
      </c>
      <c r="Q202" s="22" t="str">
        <f>IF(Table4[[#This Row],[Month]]=1,"Jan",IF(Table4[[#This Row],[Month]]=2,"Feb",IF(Table4[[#This Row],[Month]]=3,"Mar","Apr")))</f>
        <v>Jan</v>
      </c>
    </row>
    <row r="203" spans="1:17" x14ac:dyDescent="0.25">
      <c r="A203" s="3" t="s">
        <v>442</v>
      </c>
      <c r="B203" s="4">
        <v>44940</v>
      </c>
      <c r="C203" s="3" t="s">
        <v>239</v>
      </c>
      <c r="D203" s="3" t="s">
        <v>29</v>
      </c>
      <c r="E203" s="3" t="s">
        <v>17</v>
      </c>
      <c r="F203" s="3" t="s">
        <v>18</v>
      </c>
      <c r="G203" s="3" t="s">
        <v>66</v>
      </c>
      <c r="H203" s="3" t="s">
        <v>2354</v>
      </c>
      <c r="I203" s="3">
        <v>2</v>
      </c>
      <c r="J203" s="3" t="s">
        <v>20</v>
      </c>
      <c r="K203" s="3">
        <v>100</v>
      </c>
      <c r="L203" s="3">
        <v>80</v>
      </c>
      <c r="M203" s="3">
        <f>Table4[[#This Row],[Qty]]*Table4[[#This Row],[Price]]</f>
        <v>200</v>
      </c>
      <c r="N203" s="3">
        <f>Table4[[#This Row],[Qty]]*Table4[[#This Row],[Cost]]</f>
        <v>160</v>
      </c>
      <c r="O203" s="3">
        <f>Table4[[#This Row],[Total Sales]]-Table4[[#This Row],[COGS]]</f>
        <v>40</v>
      </c>
      <c r="P203" s="22">
        <f>MONTH(Table4[[#This Row],[Sales Date]])</f>
        <v>1</v>
      </c>
      <c r="Q203" s="22" t="str">
        <f>IF(Table4[[#This Row],[Month]]=1,"Jan",IF(Table4[[#This Row],[Month]]=2,"Feb",IF(Table4[[#This Row],[Month]]=3,"Mar","Apr")))</f>
        <v>Jan</v>
      </c>
    </row>
    <row r="204" spans="1:17" x14ac:dyDescent="0.25">
      <c r="A204" s="3" t="s">
        <v>444</v>
      </c>
      <c r="B204" s="4">
        <v>44940</v>
      </c>
      <c r="C204" s="3" t="s">
        <v>301</v>
      </c>
      <c r="D204" s="3" t="s">
        <v>29</v>
      </c>
      <c r="E204" s="3" t="s">
        <v>17</v>
      </c>
      <c r="F204" s="3" t="s">
        <v>18</v>
      </c>
      <c r="G204" s="3" t="s">
        <v>44</v>
      </c>
      <c r="H204" s="3" t="s">
        <v>45</v>
      </c>
      <c r="I204" s="3">
        <v>1</v>
      </c>
      <c r="J204" s="3" t="s">
        <v>20</v>
      </c>
      <c r="K204" s="3">
        <v>13200.000000000002</v>
      </c>
      <c r="L204" s="3">
        <v>12000</v>
      </c>
      <c r="M204" s="3">
        <f>Table4[[#This Row],[Qty]]*Table4[[#This Row],[Price]]</f>
        <v>13200.000000000002</v>
      </c>
      <c r="N204" s="3">
        <f>Table4[[#This Row],[Qty]]*Table4[[#This Row],[Cost]]</f>
        <v>12000</v>
      </c>
      <c r="O204" s="3">
        <f>Table4[[#This Row],[Total Sales]]-Table4[[#This Row],[COGS]]</f>
        <v>1200.0000000000018</v>
      </c>
      <c r="P204" s="22">
        <f>MONTH(Table4[[#This Row],[Sales Date]])</f>
        <v>1</v>
      </c>
      <c r="Q204" s="22" t="str">
        <f>IF(Table4[[#This Row],[Month]]=1,"Jan",IF(Table4[[#This Row],[Month]]=2,"Feb",IF(Table4[[#This Row],[Month]]=3,"Mar","Apr")))</f>
        <v>Jan</v>
      </c>
    </row>
    <row r="205" spans="1:17" x14ac:dyDescent="0.25">
      <c r="A205" s="3" t="s">
        <v>446</v>
      </c>
      <c r="B205" s="4">
        <v>44940</v>
      </c>
      <c r="C205" s="3" t="s">
        <v>992</v>
      </c>
      <c r="D205" s="3" t="s">
        <v>29</v>
      </c>
      <c r="E205" s="3" t="s">
        <v>35</v>
      </c>
      <c r="F205" s="3" t="s">
        <v>36</v>
      </c>
      <c r="G205" s="3" t="s">
        <v>25</v>
      </c>
      <c r="H205" s="3" t="s">
        <v>38</v>
      </c>
      <c r="I205" s="3">
        <v>2</v>
      </c>
      <c r="J205" s="3" t="s">
        <v>20</v>
      </c>
      <c r="K205" s="3">
        <v>100</v>
      </c>
      <c r="L205" s="3">
        <v>90</v>
      </c>
      <c r="M205" s="3">
        <f>Table4[[#This Row],[Qty]]*Table4[[#This Row],[Price]]</f>
        <v>200</v>
      </c>
      <c r="N205" s="3">
        <f>Table4[[#This Row],[Qty]]*Table4[[#This Row],[Cost]]</f>
        <v>180</v>
      </c>
      <c r="O205" s="3">
        <f>Table4[[#This Row],[Total Sales]]-Table4[[#This Row],[COGS]]</f>
        <v>20</v>
      </c>
      <c r="P205" s="22">
        <f>MONTH(Table4[[#This Row],[Sales Date]])</f>
        <v>1</v>
      </c>
      <c r="Q205" s="22" t="str">
        <f>IF(Table4[[#This Row],[Month]]=1,"Jan",IF(Table4[[#This Row],[Month]]=2,"Feb",IF(Table4[[#This Row],[Month]]=3,"Mar","Apr")))</f>
        <v>Jan</v>
      </c>
    </row>
    <row r="206" spans="1:17" x14ac:dyDescent="0.25">
      <c r="A206" s="3" t="s">
        <v>448</v>
      </c>
      <c r="B206" s="4">
        <v>44940</v>
      </c>
      <c r="C206" s="3" t="s">
        <v>1054</v>
      </c>
      <c r="D206" s="3" t="s">
        <v>16</v>
      </c>
      <c r="E206" s="3" t="s">
        <v>17</v>
      </c>
      <c r="F206" s="3" t="s">
        <v>18</v>
      </c>
      <c r="G206" s="3" t="s">
        <v>32</v>
      </c>
      <c r="H206" s="3" t="s">
        <v>2354</v>
      </c>
      <c r="I206" s="3">
        <v>2</v>
      </c>
      <c r="J206" s="3" t="s">
        <v>20</v>
      </c>
      <c r="K206" s="3">
        <v>400</v>
      </c>
      <c r="L206" s="3">
        <v>360</v>
      </c>
      <c r="M206" s="3">
        <f>Table4[[#This Row],[Qty]]*Table4[[#This Row],[Price]]</f>
        <v>800</v>
      </c>
      <c r="N206" s="3">
        <f>Table4[[#This Row],[Qty]]*Table4[[#This Row],[Cost]]</f>
        <v>720</v>
      </c>
      <c r="O206" s="3">
        <f>Table4[[#This Row],[Total Sales]]-Table4[[#This Row],[COGS]]</f>
        <v>80</v>
      </c>
      <c r="P206" s="22">
        <f>MONTH(Table4[[#This Row],[Sales Date]])</f>
        <v>1</v>
      </c>
      <c r="Q206" s="22" t="str">
        <f>IF(Table4[[#This Row],[Month]]=1,"Jan",IF(Table4[[#This Row],[Month]]=2,"Feb",IF(Table4[[#This Row],[Month]]=3,"Mar","Apr")))</f>
        <v>Jan</v>
      </c>
    </row>
    <row r="207" spans="1:17" x14ac:dyDescent="0.25">
      <c r="A207" s="3" t="s">
        <v>450</v>
      </c>
      <c r="B207" s="4">
        <v>44940</v>
      </c>
      <c r="C207" s="3" t="s">
        <v>1116</v>
      </c>
      <c r="D207" s="3" t="s">
        <v>29</v>
      </c>
      <c r="E207" s="3" t="s">
        <v>17</v>
      </c>
      <c r="F207" s="3" t="s">
        <v>18</v>
      </c>
      <c r="G207" s="3" t="s">
        <v>19</v>
      </c>
      <c r="H207" s="3" t="s">
        <v>2354</v>
      </c>
      <c r="I207" s="3">
        <v>1</v>
      </c>
      <c r="J207" s="3" t="s">
        <v>20</v>
      </c>
      <c r="K207" s="3">
        <v>13200.000000000002</v>
      </c>
      <c r="L207" s="3">
        <v>12000</v>
      </c>
      <c r="M207" s="3">
        <f>Table4[[#This Row],[Qty]]*Table4[[#This Row],[Price]]</f>
        <v>13200.000000000002</v>
      </c>
      <c r="N207" s="3">
        <f>Table4[[#This Row],[Qty]]*Table4[[#This Row],[Cost]]</f>
        <v>12000</v>
      </c>
      <c r="O207" s="3">
        <f>Table4[[#This Row],[Total Sales]]-Table4[[#This Row],[COGS]]</f>
        <v>1200.0000000000018</v>
      </c>
      <c r="P207" s="22">
        <f>MONTH(Table4[[#This Row],[Sales Date]])</f>
        <v>1</v>
      </c>
      <c r="Q207" s="22" t="str">
        <f>IF(Table4[[#This Row],[Month]]=1,"Jan",IF(Table4[[#This Row],[Month]]=2,"Feb",IF(Table4[[#This Row],[Month]]=3,"Mar","Apr")))</f>
        <v>Jan</v>
      </c>
    </row>
    <row r="208" spans="1:17" x14ac:dyDescent="0.25">
      <c r="A208" s="3" t="s">
        <v>452</v>
      </c>
      <c r="B208" s="4">
        <v>44940</v>
      </c>
      <c r="C208" s="3" t="s">
        <v>1177</v>
      </c>
      <c r="D208" s="3" t="s">
        <v>29</v>
      </c>
      <c r="E208" s="3" t="s">
        <v>17</v>
      </c>
      <c r="F208" s="3" t="s">
        <v>18</v>
      </c>
      <c r="G208" s="3" t="s">
        <v>32</v>
      </c>
      <c r="H208" s="3" t="s">
        <v>2354</v>
      </c>
      <c r="I208" s="3">
        <v>1</v>
      </c>
      <c r="J208" s="3" t="s">
        <v>20</v>
      </c>
      <c r="K208" s="3">
        <v>1600</v>
      </c>
      <c r="L208" s="3">
        <v>1590</v>
      </c>
      <c r="M208" s="3">
        <f>Table4[[#This Row],[Qty]]*Table4[[#This Row],[Price]]</f>
        <v>1600</v>
      </c>
      <c r="N208" s="3">
        <f>Table4[[#This Row],[Qty]]*Table4[[#This Row],[Cost]]</f>
        <v>1590</v>
      </c>
      <c r="O208" s="3">
        <f>Table4[[#This Row],[Total Sales]]-Table4[[#This Row],[COGS]]</f>
        <v>10</v>
      </c>
      <c r="P208" s="22">
        <f>MONTH(Table4[[#This Row],[Sales Date]])</f>
        <v>1</v>
      </c>
      <c r="Q208" s="22" t="str">
        <f>IF(Table4[[#This Row],[Month]]=1,"Jan",IF(Table4[[#This Row],[Month]]=2,"Feb",IF(Table4[[#This Row],[Month]]=3,"Mar","Apr")))</f>
        <v>Jan</v>
      </c>
    </row>
    <row r="209" spans="1:17" x14ac:dyDescent="0.25">
      <c r="A209" s="3" t="s">
        <v>454</v>
      </c>
      <c r="B209" s="4">
        <v>44940</v>
      </c>
      <c r="C209" s="3" t="s">
        <v>1238</v>
      </c>
      <c r="D209" s="3" t="s">
        <v>29</v>
      </c>
      <c r="E209" s="3" t="s">
        <v>17</v>
      </c>
      <c r="F209" s="3" t="s">
        <v>18</v>
      </c>
      <c r="G209" s="3" t="s">
        <v>19</v>
      </c>
      <c r="H209" s="3" t="s">
        <v>2354</v>
      </c>
      <c r="I209" s="3">
        <v>2</v>
      </c>
      <c r="J209" s="3" t="s">
        <v>20</v>
      </c>
      <c r="K209" s="3">
        <v>100</v>
      </c>
      <c r="L209" s="3">
        <v>90</v>
      </c>
      <c r="M209" s="3">
        <f>Table4[[#This Row],[Qty]]*Table4[[#This Row],[Price]]</f>
        <v>200</v>
      </c>
      <c r="N209" s="3">
        <f>Table4[[#This Row],[Qty]]*Table4[[#This Row],[Cost]]</f>
        <v>180</v>
      </c>
      <c r="O209" s="3">
        <f>Table4[[#This Row],[Total Sales]]-Table4[[#This Row],[COGS]]</f>
        <v>20</v>
      </c>
      <c r="P209" s="22">
        <f>MONTH(Table4[[#This Row],[Sales Date]])</f>
        <v>1</v>
      </c>
      <c r="Q209" s="22" t="str">
        <f>IF(Table4[[#This Row],[Month]]=1,"Jan",IF(Table4[[#This Row],[Month]]=2,"Feb",IF(Table4[[#This Row],[Month]]=3,"Mar","Apr")))</f>
        <v>Jan</v>
      </c>
    </row>
    <row r="210" spans="1:17" x14ac:dyDescent="0.25">
      <c r="A210" s="3" t="s">
        <v>456</v>
      </c>
      <c r="B210" s="4">
        <v>44940</v>
      </c>
      <c r="C210" s="3" t="s">
        <v>1266</v>
      </c>
      <c r="D210" s="3" t="s">
        <v>29</v>
      </c>
      <c r="E210" s="3" t="s">
        <v>17</v>
      </c>
      <c r="F210" s="3" t="s">
        <v>18</v>
      </c>
      <c r="G210" s="3" t="s">
        <v>32</v>
      </c>
      <c r="H210" s="3" t="s">
        <v>45</v>
      </c>
      <c r="I210" s="3">
        <v>1</v>
      </c>
      <c r="J210" s="3" t="s">
        <v>26</v>
      </c>
      <c r="K210" s="3">
        <v>11000</v>
      </c>
      <c r="L210" s="3">
        <v>10000</v>
      </c>
      <c r="M210" s="3">
        <f>Table4[[#This Row],[Qty]]*Table4[[#This Row],[Price]]</f>
        <v>11000</v>
      </c>
      <c r="N210" s="3">
        <f>Table4[[#This Row],[Qty]]*Table4[[#This Row],[Cost]]</f>
        <v>10000</v>
      </c>
      <c r="O210" s="3">
        <f>Table4[[#This Row],[Total Sales]]-Table4[[#This Row],[COGS]]</f>
        <v>1000</v>
      </c>
      <c r="P210" s="22">
        <f>MONTH(Table4[[#This Row],[Sales Date]])</f>
        <v>1</v>
      </c>
      <c r="Q210" s="22" t="str">
        <f>IF(Table4[[#This Row],[Month]]=1,"Jan",IF(Table4[[#This Row],[Month]]=2,"Feb",IF(Table4[[#This Row],[Month]]=3,"Mar","Apr")))</f>
        <v>Jan</v>
      </c>
    </row>
    <row r="211" spans="1:17" x14ac:dyDescent="0.25">
      <c r="A211" s="3" t="s">
        <v>458</v>
      </c>
      <c r="B211" s="4">
        <v>44940</v>
      </c>
      <c r="C211" s="3" t="s">
        <v>1326</v>
      </c>
      <c r="D211" s="3" t="s">
        <v>29</v>
      </c>
      <c r="E211" s="3" t="s">
        <v>17</v>
      </c>
      <c r="F211" s="3" t="s">
        <v>18</v>
      </c>
      <c r="G211" s="3" t="s">
        <v>19</v>
      </c>
      <c r="H211" s="3" t="s">
        <v>2354</v>
      </c>
      <c r="I211" s="3">
        <v>1</v>
      </c>
      <c r="J211" s="3" t="s">
        <v>20</v>
      </c>
      <c r="K211" s="3">
        <v>6700</v>
      </c>
      <c r="L211" s="3">
        <v>5002</v>
      </c>
      <c r="M211" s="3">
        <f>Table4[[#This Row],[Qty]]*Table4[[#This Row],[Price]]</f>
        <v>6700</v>
      </c>
      <c r="N211" s="3">
        <f>Table4[[#This Row],[Qty]]*Table4[[#This Row],[Cost]]</f>
        <v>5002</v>
      </c>
      <c r="O211" s="3">
        <f>Table4[[#This Row],[Total Sales]]-Table4[[#This Row],[COGS]]</f>
        <v>1698</v>
      </c>
      <c r="P211" s="22">
        <f>MONTH(Table4[[#This Row],[Sales Date]])</f>
        <v>1</v>
      </c>
      <c r="Q211" s="22" t="str">
        <f>IF(Table4[[#This Row],[Month]]=1,"Jan",IF(Table4[[#This Row],[Month]]=2,"Feb",IF(Table4[[#This Row],[Month]]=3,"Mar","Apr")))</f>
        <v>Jan</v>
      </c>
    </row>
    <row r="212" spans="1:17" x14ac:dyDescent="0.25">
      <c r="A212" s="3" t="s">
        <v>460</v>
      </c>
      <c r="B212" s="4">
        <v>44940</v>
      </c>
      <c r="C212" s="3" t="s">
        <v>1388</v>
      </c>
      <c r="D212" s="3" t="s">
        <v>29</v>
      </c>
      <c r="E212" s="3" t="s">
        <v>17</v>
      </c>
      <c r="F212" s="3" t="s">
        <v>18</v>
      </c>
      <c r="G212" s="3" t="s">
        <v>32</v>
      </c>
      <c r="H212" s="3" t="s">
        <v>2354</v>
      </c>
      <c r="I212" s="3">
        <v>3</v>
      </c>
      <c r="J212" s="3" t="s">
        <v>20</v>
      </c>
      <c r="K212" s="3">
        <v>22000</v>
      </c>
      <c r="L212" s="3">
        <v>20000</v>
      </c>
      <c r="M212" s="3">
        <f>Table4[[#This Row],[Qty]]*Table4[[#This Row],[Price]]</f>
        <v>66000</v>
      </c>
      <c r="N212" s="3">
        <f>Table4[[#This Row],[Qty]]*Table4[[#This Row],[Cost]]</f>
        <v>60000</v>
      </c>
      <c r="O212" s="3">
        <f>Table4[[#This Row],[Total Sales]]-Table4[[#This Row],[COGS]]</f>
        <v>6000</v>
      </c>
      <c r="P212" s="22">
        <f>MONTH(Table4[[#This Row],[Sales Date]])</f>
        <v>1</v>
      </c>
      <c r="Q212" s="22" t="str">
        <f>IF(Table4[[#This Row],[Month]]=1,"Jan",IF(Table4[[#This Row],[Month]]=2,"Feb",IF(Table4[[#This Row],[Month]]=3,"Mar","Apr")))</f>
        <v>Jan</v>
      </c>
    </row>
    <row r="213" spans="1:17" x14ac:dyDescent="0.25">
      <c r="A213" s="3" t="s">
        <v>462</v>
      </c>
      <c r="B213" s="4">
        <v>44940</v>
      </c>
      <c r="C213" s="3" t="s">
        <v>1449</v>
      </c>
      <c r="D213" s="3" t="s">
        <v>29</v>
      </c>
      <c r="E213" s="3" t="s">
        <v>17</v>
      </c>
      <c r="F213" s="3" t="s">
        <v>18</v>
      </c>
      <c r="G213" s="3" t="s">
        <v>19</v>
      </c>
      <c r="H213" s="3" t="s">
        <v>2354</v>
      </c>
      <c r="I213" s="3">
        <v>1</v>
      </c>
      <c r="J213" s="3" t="s">
        <v>20</v>
      </c>
      <c r="K213" s="3">
        <v>8500</v>
      </c>
      <c r="L213" s="3">
        <v>7600</v>
      </c>
      <c r="M213" s="3">
        <f>Table4[[#This Row],[Qty]]*Table4[[#This Row],[Price]]</f>
        <v>8500</v>
      </c>
      <c r="N213" s="3">
        <f>Table4[[#This Row],[Qty]]*Table4[[#This Row],[Cost]]</f>
        <v>7600</v>
      </c>
      <c r="O213" s="3">
        <f>Table4[[#This Row],[Total Sales]]-Table4[[#This Row],[COGS]]</f>
        <v>900</v>
      </c>
      <c r="P213" s="22">
        <f>MONTH(Table4[[#This Row],[Sales Date]])</f>
        <v>1</v>
      </c>
      <c r="Q213" s="22" t="str">
        <f>IF(Table4[[#This Row],[Month]]=1,"Jan",IF(Table4[[#This Row],[Month]]=2,"Feb",IF(Table4[[#This Row],[Month]]=3,"Mar","Apr")))</f>
        <v>Jan</v>
      </c>
    </row>
    <row r="214" spans="1:17" x14ac:dyDescent="0.25">
      <c r="A214" s="3" t="s">
        <v>463</v>
      </c>
      <c r="B214" s="4">
        <v>44940</v>
      </c>
      <c r="C214" s="3" t="s">
        <v>1510</v>
      </c>
      <c r="D214" s="3" t="s">
        <v>16</v>
      </c>
      <c r="E214" s="3" t="s">
        <v>23</v>
      </c>
      <c r="F214" s="3" t="s">
        <v>24</v>
      </c>
      <c r="G214" s="3" t="s">
        <v>25</v>
      </c>
      <c r="H214" s="3" t="s">
        <v>45</v>
      </c>
      <c r="I214" s="3">
        <v>1</v>
      </c>
      <c r="J214" s="3" t="s">
        <v>20</v>
      </c>
      <c r="K214" s="3">
        <v>6700</v>
      </c>
      <c r="L214" s="3">
        <v>5000</v>
      </c>
      <c r="M214" s="3">
        <f>Table4[[#This Row],[Qty]]*Table4[[#This Row],[Price]]</f>
        <v>6700</v>
      </c>
      <c r="N214" s="3">
        <f>Table4[[#This Row],[Qty]]*Table4[[#This Row],[Cost]]</f>
        <v>5000</v>
      </c>
      <c r="O214" s="3">
        <f>Table4[[#This Row],[Total Sales]]-Table4[[#This Row],[COGS]]</f>
        <v>1700</v>
      </c>
      <c r="P214" s="22">
        <f>MONTH(Table4[[#This Row],[Sales Date]])</f>
        <v>1</v>
      </c>
      <c r="Q214" s="22" t="str">
        <f>IF(Table4[[#This Row],[Month]]=1,"Jan",IF(Table4[[#This Row],[Month]]=2,"Feb",IF(Table4[[#This Row],[Month]]=3,"Mar","Apr")))</f>
        <v>Jan</v>
      </c>
    </row>
    <row r="215" spans="1:17" x14ac:dyDescent="0.25">
      <c r="A215" s="3" t="s">
        <v>465</v>
      </c>
      <c r="B215" s="4">
        <v>44941</v>
      </c>
      <c r="C215" s="3" t="s">
        <v>47</v>
      </c>
      <c r="D215" s="3" t="s">
        <v>29</v>
      </c>
      <c r="E215" s="3" t="s">
        <v>35</v>
      </c>
      <c r="F215" s="3" t="s">
        <v>36</v>
      </c>
      <c r="G215" s="3" t="s">
        <v>32</v>
      </c>
      <c r="H215" s="3" t="s">
        <v>2354</v>
      </c>
      <c r="I215" s="3">
        <v>2</v>
      </c>
      <c r="J215" s="3" t="s">
        <v>20</v>
      </c>
      <c r="K215" s="3">
        <v>6700</v>
      </c>
      <c r="L215" s="3">
        <v>5001</v>
      </c>
      <c r="M215" s="3">
        <f>Table4[[#This Row],[Qty]]*Table4[[#This Row],[Price]]</f>
        <v>13400</v>
      </c>
      <c r="N215" s="3">
        <f>Table4[[#This Row],[Qty]]*Table4[[#This Row],[Cost]]</f>
        <v>10002</v>
      </c>
      <c r="O215" s="3">
        <f>Table4[[#This Row],[Total Sales]]-Table4[[#This Row],[COGS]]</f>
        <v>3398</v>
      </c>
      <c r="P215" s="22">
        <f>MONTH(Table4[[#This Row],[Sales Date]])</f>
        <v>1</v>
      </c>
      <c r="Q215" s="22" t="str">
        <f>IF(Table4[[#This Row],[Month]]=1,"Jan",IF(Table4[[#This Row],[Month]]=2,"Feb",IF(Table4[[#This Row],[Month]]=3,"Mar","Apr")))</f>
        <v>Jan</v>
      </c>
    </row>
    <row r="216" spans="1:17" x14ac:dyDescent="0.25">
      <c r="A216" s="3" t="s">
        <v>467</v>
      </c>
      <c r="B216" s="4">
        <v>44941</v>
      </c>
      <c r="C216" s="3" t="s">
        <v>53</v>
      </c>
      <c r="D216" s="3" t="s">
        <v>29</v>
      </c>
      <c r="E216" s="3" t="s">
        <v>17</v>
      </c>
      <c r="F216" s="3" t="s">
        <v>18</v>
      </c>
      <c r="G216" s="3" t="s">
        <v>44</v>
      </c>
      <c r="H216" s="3" t="s">
        <v>45</v>
      </c>
      <c r="I216" s="3">
        <v>1</v>
      </c>
      <c r="J216" s="3" t="s">
        <v>26</v>
      </c>
      <c r="K216" s="3">
        <v>10000</v>
      </c>
      <c r="L216" s="3">
        <v>9000</v>
      </c>
      <c r="M216" s="3">
        <f>Table4[[#This Row],[Qty]]*Table4[[#This Row],[Price]]</f>
        <v>10000</v>
      </c>
      <c r="N216" s="3">
        <f>Table4[[#This Row],[Qty]]*Table4[[#This Row],[Cost]]</f>
        <v>9000</v>
      </c>
      <c r="O216" s="3">
        <f>Table4[[#This Row],[Total Sales]]-Table4[[#This Row],[COGS]]</f>
        <v>1000</v>
      </c>
      <c r="P216" s="22">
        <f>MONTH(Table4[[#This Row],[Sales Date]])</f>
        <v>1</v>
      </c>
      <c r="Q216" s="22" t="str">
        <f>IF(Table4[[#This Row],[Month]]=1,"Jan",IF(Table4[[#This Row],[Month]]=2,"Feb",IF(Table4[[#This Row],[Month]]=3,"Mar","Apr")))</f>
        <v>Jan</v>
      </c>
    </row>
    <row r="217" spans="1:17" x14ac:dyDescent="0.25">
      <c r="A217" s="3" t="s">
        <v>469</v>
      </c>
      <c r="B217" s="4">
        <v>44941</v>
      </c>
      <c r="C217" s="3" t="s">
        <v>119</v>
      </c>
      <c r="D217" s="3" t="s">
        <v>16</v>
      </c>
      <c r="E217" s="3" t="s">
        <v>17</v>
      </c>
      <c r="F217" s="3" t="s">
        <v>18</v>
      </c>
      <c r="G217" s="3" t="s">
        <v>63</v>
      </c>
      <c r="H217" s="3" t="s">
        <v>2354</v>
      </c>
      <c r="I217" s="3">
        <v>1</v>
      </c>
      <c r="J217" s="3" t="s">
        <v>20</v>
      </c>
      <c r="K217" s="3">
        <v>6700</v>
      </c>
      <c r="L217" s="3">
        <v>5002</v>
      </c>
      <c r="M217" s="3">
        <f>Table4[[#This Row],[Qty]]*Table4[[#This Row],[Price]]</f>
        <v>6700</v>
      </c>
      <c r="N217" s="3">
        <f>Table4[[#This Row],[Qty]]*Table4[[#This Row],[Cost]]</f>
        <v>5002</v>
      </c>
      <c r="O217" s="3">
        <f>Table4[[#This Row],[Total Sales]]-Table4[[#This Row],[COGS]]</f>
        <v>1698</v>
      </c>
      <c r="P217" s="22">
        <f>MONTH(Table4[[#This Row],[Sales Date]])</f>
        <v>1</v>
      </c>
      <c r="Q217" s="22" t="str">
        <f>IF(Table4[[#This Row],[Month]]=1,"Jan",IF(Table4[[#This Row],[Month]]=2,"Feb",IF(Table4[[#This Row],[Month]]=3,"Mar","Apr")))</f>
        <v>Jan</v>
      </c>
    </row>
    <row r="218" spans="1:17" x14ac:dyDescent="0.25">
      <c r="A218" s="3" t="s">
        <v>471</v>
      </c>
      <c r="B218" s="4">
        <v>44941</v>
      </c>
      <c r="C218" s="3" t="s">
        <v>125</v>
      </c>
      <c r="D218" s="3" t="s">
        <v>29</v>
      </c>
      <c r="E218" s="3" t="s">
        <v>35</v>
      </c>
      <c r="F218" s="3" t="s">
        <v>36</v>
      </c>
      <c r="G218" s="3" t="s">
        <v>19</v>
      </c>
      <c r="H218" s="3" t="s">
        <v>2354</v>
      </c>
      <c r="I218" s="3">
        <v>1</v>
      </c>
      <c r="J218" s="3" t="s">
        <v>20</v>
      </c>
      <c r="K218" s="3">
        <v>6700</v>
      </c>
      <c r="L218" s="3">
        <v>5002</v>
      </c>
      <c r="M218" s="3">
        <f>Table4[[#This Row],[Qty]]*Table4[[#This Row],[Price]]</f>
        <v>6700</v>
      </c>
      <c r="N218" s="3">
        <f>Table4[[#This Row],[Qty]]*Table4[[#This Row],[Cost]]</f>
        <v>5002</v>
      </c>
      <c r="O218" s="3">
        <f>Table4[[#This Row],[Total Sales]]-Table4[[#This Row],[COGS]]</f>
        <v>1698</v>
      </c>
      <c r="P218" s="22">
        <f>MONTH(Table4[[#This Row],[Sales Date]])</f>
        <v>1</v>
      </c>
      <c r="Q218" s="22" t="str">
        <f>IF(Table4[[#This Row],[Month]]=1,"Jan",IF(Table4[[#This Row],[Month]]=2,"Feb",IF(Table4[[#This Row],[Month]]=3,"Mar","Apr")))</f>
        <v>Jan</v>
      </c>
    </row>
    <row r="219" spans="1:17" x14ac:dyDescent="0.25">
      <c r="A219" s="3" t="s">
        <v>473</v>
      </c>
      <c r="B219" s="4">
        <v>44941</v>
      </c>
      <c r="C219" s="3" t="s">
        <v>179</v>
      </c>
      <c r="D219" s="3" t="s">
        <v>29</v>
      </c>
      <c r="E219" s="3" t="s">
        <v>17</v>
      </c>
      <c r="F219" s="3" t="s">
        <v>18</v>
      </c>
      <c r="G219" s="3" t="s">
        <v>41</v>
      </c>
      <c r="H219" s="3" t="s">
        <v>2354</v>
      </c>
      <c r="I219" s="3">
        <v>1</v>
      </c>
      <c r="J219" s="3" t="s">
        <v>20</v>
      </c>
      <c r="K219" s="3">
        <v>9500</v>
      </c>
      <c r="L219" s="3">
        <v>8000</v>
      </c>
      <c r="M219" s="3">
        <f>Table4[[#This Row],[Qty]]*Table4[[#This Row],[Price]]</f>
        <v>9500</v>
      </c>
      <c r="N219" s="3">
        <f>Table4[[#This Row],[Qty]]*Table4[[#This Row],[Cost]]</f>
        <v>8000</v>
      </c>
      <c r="O219" s="3">
        <f>Table4[[#This Row],[Total Sales]]-Table4[[#This Row],[COGS]]</f>
        <v>1500</v>
      </c>
      <c r="P219" s="22">
        <f>MONTH(Table4[[#This Row],[Sales Date]])</f>
        <v>1</v>
      </c>
      <c r="Q219" s="22" t="str">
        <f>IF(Table4[[#This Row],[Month]]=1,"Jan",IF(Table4[[#This Row],[Month]]=2,"Feb",IF(Table4[[#This Row],[Month]]=3,"Mar","Apr")))</f>
        <v>Jan</v>
      </c>
    </row>
    <row r="220" spans="1:17" x14ac:dyDescent="0.25">
      <c r="A220" s="3" t="s">
        <v>475</v>
      </c>
      <c r="B220" s="4">
        <v>44941</v>
      </c>
      <c r="C220" s="3" t="s">
        <v>185</v>
      </c>
      <c r="D220" s="3" t="s">
        <v>29</v>
      </c>
      <c r="E220" s="3" t="s">
        <v>35</v>
      </c>
      <c r="F220" s="3" t="s">
        <v>36</v>
      </c>
      <c r="G220" s="3" t="s">
        <v>2350</v>
      </c>
      <c r="H220" s="3" t="s">
        <v>38</v>
      </c>
      <c r="I220" s="3">
        <v>2</v>
      </c>
      <c r="J220" s="3" t="s">
        <v>20</v>
      </c>
      <c r="K220" s="3">
        <v>100</v>
      </c>
      <c r="L220" s="3">
        <v>90</v>
      </c>
      <c r="M220" s="3">
        <f>Table4[[#This Row],[Qty]]*Table4[[#This Row],[Price]]</f>
        <v>200</v>
      </c>
      <c r="N220" s="3">
        <f>Table4[[#This Row],[Qty]]*Table4[[#This Row],[Cost]]</f>
        <v>180</v>
      </c>
      <c r="O220" s="3">
        <f>Table4[[#This Row],[Total Sales]]-Table4[[#This Row],[COGS]]</f>
        <v>20</v>
      </c>
      <c r="P220" s="22">
        <f>MONTH(Table4[[#This Row],[Sales Date]])</f>
        <v>1</v>
      </c>
      <c r="Q220" s="22" t="str">
        <f>IF(Table4[[#This Row],[Month]]=1,"Jan",IF(Table4[[#This Row],[Month]]=2,"Feb",IF(Table4[[#This Row],[Month]]=3,"Mar","Apr")))</f>
        <v>Jan</v>
      </c>
    </row>
    <row r="221" spans="1:17" x14ac:dyDescent="0.25">
      <c r="A221" s="3" t="s">
        <v>477</v>
      </c>
      <c r="B221" s="4">
        <v>44941</v>
      </c>
      <c r="C221" s="3" t="s">
        <v>241</v>
      </c>
      <c r="D221" s="3" t="s">
        <v>29</v>
      </c>
      <c r="E221" s="3" t="s">
        <v>35</v>
      </c>
      <c r="F221" s="3" t="s">
        <v>36</v>
      </c>
      <c r="G221" s="3" t="s">
        <v>2351</v>
      </c>
      <c r="H221" s="3" t="s">
        <v>38</v>
      </c>
      <c r="I221" s="3">
        <v>2</v>
      </c>
      <c r="J221" s="3" t="s">
        <v>20</v>
      </c>
      <c r="K221" s="3">
        <v>2000</v>
      </c>
      <c r="L221" s="3">
        <v>1850</v>
      </c>
      <c r="M221" s="3">
        <f>Table4[[#This Row],[Qty]]*Table4[[#This Row],[Price]]</f>
        <v>4000</v>
      </c>
      <c r="N221" s="3">
        <f>Table4[[#This Row],[Qty]]*Table4[[#This Row],[Cost]]</f>
        <v>3700</v>
      </c>
      <c r="O221" s="3">
        <f>Table4[[#This Row],[Total Sales]]-Table4[[#This Row],[COGS]]</f>
        <v>300</v>
      </c>
      <c r="P221" s="22">
        <f>MONTH(Table4[[#This Row],[Sales Date]])</f>
        <v>1</v>
      </c>
      <c r="Q221" s="22" t="str">
        <f>IF(Table4[[#This Row],[Month]]=1,"Jan",IF(Table4[[#This Row],[Month]]=2,"Feb",IF(Table4[[#This Row],[Month]]=3,"Mar","Apr")))</f>
        <v>Jan</v>
      </c>
    </row>
    <row r="222" spans="1:17" x14ac:dyDescent="0.25">
      <c r="A222" s="3" t="s">
        <v>479</v>
      </c>
      <c r="B222" s="4">
        <v>44941</v>
      </c>
      <c r="C222" s="3" t="s">
        <v>247</v>
      </c>
      <c r="D222" s="3" t="s">
        <v>16</v>
      </c>
      <c r="E222" s="3" t="s">
        <v>17</v>
      </c>
      <c r="F222" s="3" t="s">
        <v>18</v>
      </c>
      <c r="G222" s="3" t="s">
        <v>32</v>
      </c>
      <c r="H222" s="3" t="s">
        <v>2354</v>
      </c>
      <c r="I222" s="3">
        <v>2</v>
      </c>
      <c r="J222" s="3" t="s">
        <v>20</v>
      </c>
      <c r="K222" s="3">
        <v>400</v>
      </c>
      <c r="L222" s="3">
        <v>360</v>
      </c>
      <c r="M222" s="3">
        <f>Table4[[#This Row],[Qty]]*Table4[[#This Row],[Price]]</f>
        <v>800</v>
      </c>
      <c r="N222" s="3">
        <f>Table4[[#This Row],[Qty]]*Table4[[#This Row],[Cost]]</f>
        <v>720</v>
      </c>
      <c r="O222" s="3">
        <f>Table4[[#This Row],[Total Sales]]-Table4[[#This Row],[COGS]]</f>
        <v>80</v>
      </c>
      <c r="P222" s="22">
        <f>MONTH(Table4[[#This Row],[Sales Date]])</f>
        <v>1</v>
      </c>
      <c r="Q222" s="22" t="str">
        <f>IF(Table4[[#This Row],[Month]]=1,"Jan",IF(Table4[[#This Row],[Month]]=2,"Feb",IF(Table4[[#This Row],[Month]]=3,"Mar","Apr")))</f>
        <v>Jan</v>
      </c>
    </row>
    <row r="223" spans="1:17" x14ac:dyDescent="0.25">
      <c r="A223" s="3" t="s">
        <v>481</v>
      </c>
      <c r="B223" s="4">
        <v>44941</v>
      </c>
      <c r="C223" s="3" t="s">
        <v>303</v>
      </c>
      <c r="D223" s="3" t="s">
        <v>29</v>
      </c>
      <c r="E223" s="3" t="s">
        <v>35</v>
      </c>
      <c r="F223" s="3" t="s">
        <v>36</v>
      </c>
      <c r="G223" s="3" t="s">
        <v>2352</v>
      </c>
      <c r="H223" s="3" t="s">
        <v>2354</v>
      </c>
      <c r="I223" s="3">
        <v>2</v>
      </c>
      <c r="J223" s="3" t="s">
        <v>20</v>
      </c>
      <c r="K223" s="3">
        <v>9950</v>
      </c>
      <c r="L223" s="3">
        <v>9000</v>
      </c>
      <c r="M223" s="3">
        <f>Table4[[#This Row],[Qty]]*Table4[[#This Row],[Price]]</f>
        <v>19900</v>
      </c>
      <c r="N223" s="3">
        <f>Table4[[#This Row],[Qty]]*Table4[[#This Row],[Cost]]</f>
        <v>18000</v>
      </c>
      <c r="O223" s="3">
        <f>Table4[[#This Row],[Total Sales]]-Table4[[#This Row],[COGS]]</f>
        <v>1900</v>
      </c>
      <c r="P223" s="22">
        <f>MONTH(Table4[[#This Row],[Sales Date]])</f>
        <v>1</v>
      </c>
      <c r="Q223" s="22" t="str">
        <f>IF(Table4[[#This Row],[Month]]=1,"Jan",IF(Table4[[#This Row],[Month]]=2,"Feb",IF(Table4[[#This Row],[Month]]=3,"Mar","Apr")))</f>
        <v>Jan</v>
      </c>
    </row>
    <row r="224" spans="1:17" x14ac:dyDescent="0.25">
      <c r="A224" s="3" t="s">
        <v>483</v>
      </c>
      <c r="B224" s="4">
        <v>44941</v>
      </c>
      <c r="C224" s="3" t="s">
        <v>309</v>
      </c>
      <c r="D224" s="3" t="s">
        <v>29</v>
      </c>
      <c r="E224" s="3" t="s">
        <v>17</v>
      </c>
      <c r="F224" s="3" t="s">
        <v>18</v>
      </c>
      <c r="G224" s="3" t="s">
        <v>63</v>
      </c>
      <c r="H224" s="3" t="s">
        <v>2354</v>
      </c>
      <c r="I224" s="3">
        <v>1</v>
      </c>
      <c r="J224" s="3" t="s">
        <v>20</v>
      </c>
      <c r="K224" s="3">
        <v>13200.000000000002</v>
      </c>
      <c r="L224" s="3">
        <v>12000</v>
      </c>
      <c r="M224" s="3">
        <f>Table4[[#This Row],[Qty]]*Table4[[#This Row],[Price]]</f>
        <v>13200.000000000002</v>
      </c>
      <c r="N224" s="3">
        <f>Table4[[#This Row],[Qty]]*Table4[[#This Row],[Cost]]</f>
        <v>12000</v>
      </c>
      <c r="O224" s="3">
        <f>Table4[[#This Row],[Total Sales]]-Table4[[#This Row],[COGS]]</f>
        <v>1200.0000000000018</v>
      </c>
      <c r="P224" s="22">
        <f>MONTH(Table4[[#This Row],[Sales Date]])</f>
        <v>1</v>
      </c>
      <c r="Q224" s="22" t="str">
        <f>IF(Table4[[#This Row],[Month]]=1,"Jan",IF(Table4[[#This Row],[Month]]=2,"Feb",IF(Table4[[#This Row],[Month]]=3,"Mar","Apr")))</f>
        <v>Jan</v>
      </c>
    </row>
    <row r="225" spans="1:17" x14ac:dyDescent="0.25">
      <c r="A225" s="3" t="s">
        <v>485</v>
      </c>
      <c r="B225" s="4">
        <v>44941</v>
      </c>
      <c r="C225" s="3" t="s">
        <v>994</v>
      </c>
      <c r="D225" s="3" t="s">
        <v>29</v>
      </c>
      <c r="E225" s="3" t="s">
        <v>17</v>
      </c>
      <c r="F225" s="3" t="s">
        <v>18</v>
      </c>
      <c r="G225" s="3" t="s">
        <v>32</v>
      </c>
      <c r="H225" s="3" t="s">
        <v>2354</v>
      </c>
      <c r="I225" s="3">
        <v>1</v>
      </c>
      <c r="J225" s="3" t="s">
        <v>20</v>
      </c>
      <c r="K225" s="3">
        <v>1600</v>
      </c>
      <c r="L225" s="3">
        <v>1590</v>
      </c>
      <c r="M225" s="3">
        <f>Table4[[#This Row],[Qty]]*Table4[[#This Row],[Price]]</f>
        <v>1600</v>
      </c>
      <c r="N225" s="3">
        <f>Table4[[#This Row],[Qty]]*Table4[[#This Row],[Cost]]</f>
        <v>1590</v>
      </c>
      <c r="O225" s="3">
        <f>Table4[[#This Row],[Total Sales]]-Table4[[#This Row],[COGS]]</f>
        <v>10</v>
      </c>
      <c r="P225" s="22">
        <f>MONTH(Table4[[#This Row],[Sales Date]])</f>
        <v>1</v>
      </c>
      <c r="Q225" s="22" t="str">
        <f>IF(Table4[[#This Row],[Month]]=1,"Jan",IF(Table4[[#This Row],[Month]]=2,"Feb",IF(Table4[[#This Row],[Month]]=3,"Mar","Apr")))</f>
        <v>Jan</v>
      </c>
    </row>
    <row r="226" spans="1:17" x14ac:dyDescent="0.25">
      <c r="A226" s="3" t="s">
        <v>487</v>
      </c>
      <c r="B226" s="4">
        <v>44941</v>
      </c>
      <c r="C226" s="3" t="s">
        <v>1000</v>
      </c>
      <c r="D226" s="3" t="s">
        <v>29</v>
      </c>
      <c r="E226" s="3" t="s">
        <v>17</v>
      </c>
      <c r="F226" s="3" t="s">
        <v>18</v>
      </c>
      <c r="G226" s="3" t="s">
        <v>32</v>
      </c>
      <c r="H226" s="3" t="s">
        <v>2354</v>
      </c>
      <c r="I226" s="3">
        <v>2</v>
      </c>
      <c r="J226" s="3" t="s">
        <v>20</v>
      </c>
      <c r="K226" s="3">
        <v>170</v>
      </c>
      <c r="L226" s="3">
        <v>150</v>
      </c>
      <c r="M226" s="3">
        <f>Table4[[#This Row],[Qty]]*Table4[[#This Row],[Price]]</f>
        <v>340</v>
      </c>
      <c r="N226" s="3">
        <f>Table4[[#This Row],[Qty]]*Table4[[#This Row],[Cost]]</f>
        <v>300</v>
      </c>
      <c r="O226" s="3">
        <f>Table4[[#This Row],[Total Sales]]-Table4[[#This Row],[COGS]]</f>
        <v>40</v>
      </c>
      <c r="P226" s="22">
        <f>MONTH(Table4[[#This Row],[Sales Date]])</f>
        <v>1</v>
      </c>
      <c r="Q226" s="22" t="str">
        <f>IF(Table4[[#This Row],[Month]]=1,"Jan",IF(Table4[[#This Row],[Month]]=2,"Feb",IF(Table4[[#This Row],[Month]]=3,"Mar","Apr")))</f>
        <v>Jan</v>
      </c>
    </row>
    <row r="227" spans="1:17" x14ac:dyDescent="0.25">
      <c r="A227" s="3" t="s">
        <v>489</v>
      </c>
      <c r="B227" s="4">
        <v>44941</v>
      </c>
      <c r="C227" s="3" t="s">
        <v>1056</v>
      </c>
      <c r="D227" s="3" t="s">
        <v>29</v>
      </c>
      <c r="E227" s="3" t="s">
        <v>17</v>
      </c>
      <c r="F227" s="3" t="s">
        <v>18</v>
      </c>
      <c r="G227" s="3" t="s">
        <v>19</v>
      </c>
      <c r="H227" s="3" t="s">
        <v>2354</v>
      </c>
      <c r="I227" s="3">
        <v>2</v>
      </c>
      <c r="J227" s="3" t="s">
        <v>20</v>
      </c>
      <c r="K227" s="3">
        <v>100</v>
      </c>
      <c r="L227" s="3">
        <v>90</v>
      </c>
      <c r="M227" s="3">
        <f>Table4[[#This Row],[Qty]]*Table4[[#This Row],[Price]]</f>
        <v>200</v>
      </c>
      <c r="N227" s="3">
        <f>Table4[[#This Row],[Qty]]*Table4[[#This Row],[Cost]]</f>
        <v>180</v>
      </c>
      <c r="O227" s="3">
        <f>Table4[[#This Row],[Total Sales]]-Table4[[#This Row],[COGS]]</f>
        <v>20</v>
      </c>
      <c r="P227" s="22">
        <f>MONTH(Table4[[#This Row],[Sales Date]])</f>
        <v>1</v>
      </c>
      <c r="Q227" s="22" t="str">
        <f>IF(Table4[[#This Row],[Month]]=1,"Jan",IF(Table4[[#This Row],[Month]]=2,"Feb",IF(Table4[[#This Row],[Month]]=3,"Mar","Apr")))</f>
        <v>Jan</v>
      </c>
    </row>
    <row r="228" spans="1:17" x14ac:dyDescent="0.25">
      <c r="A228" s="3" t="s">
        <v>491</v>
      </c>
      <c r="B228" s="4">
        <v>44941</v>
      </c>
      <c r="C228" s="3" t="s">
        <v>1062</v>
      </c>
      <c r="D228" s="3" t="s">
        <v>29</v>
      </c>
      <c r="E228" s="3" t="s">
        <v>35</v>
      </c>
      <c r="F228" s="3" t="s">
        <v>36</v>
      </c>
      <c r="G228" s="3" t="s">
        <v>19</v>
      </c>
      <c r="H228" s="3" t="s">
        <v>2354</v>
      </c>
      <c r="I228" s="3">
        <v>2</v>
      </c>
      <c r="J228" s="3" t="s">
        <v>20</v>
      </c>
      <c r="K228" s="3">
        <v>600</v>
      </c>
      <c r="L228" s="3">
        <v>450</v>
      </c>
      <c r="M228" s="3">
        <f>Table4[[#This Row],[Qty]]*Table4[[#This Row],[Price]]</f>
        <v>1200</v>
      </c>
      <c r="N228" s="3">
        <f>Table4[[#This Row],[Qty]]*Table4[[#This Row],[Cost]]</f>
        <v>900</v>
      </c>
      <c r="O228" s="3">
        <f>Table4[[#This Row],[Total Sales]]-Table4[[#This Row],[COGS]]</f>
        <v>300</v>
      </c>
      <c r="P228" s="22">
        <f>MONTH(Table4[[#This Row],[Sales Date]])</f>
        <v>1</v>
      </c>
      <c r="Q228" s="22" t="str">
        <f>IF(Table4[[#This Row],[Month]]=1,"Jan",IF(Table4[[#This Row],[Month]]=2,"Feb",IF(Table4[[#This Row],[Month]]=3,"Mar","Apr")))</f>
        <v>Jan</v>
      </c>
    </row>
    <row r="229" spans="1:17" x14ac:dyDescent="0.25">
      <c r="A229" s="3" t="s">
        <v>493</v>
      </c>
      <c r="B229" s="4">
        <v>44941</v>
      </c>
      <c r="C229" s="3" t="s">
        <v>1118</v>
      </c>
      <c r="D229" s="3" t="s">
        <v>29</v>
      </c>
      <c r="E229" s="3" t="s">
        <v>23</v>
      </c>
      <c r="F229" s="3" t="s">
        <v>24</v>
      </c>
      <c r="G229" s="3" t="s">
        <v>25</v>
      </c>
      <c r="H229" s="3" t="s">
        <v>2354</v>
      </c>
      <c r="I229" s="3">
        <v>2</v>
      </c>
      <c r="J229" s="3" t="s">
        <v>20</v>
      </c>
      <c r="K229" s="3">
        <v>9950</v>
      </c>
      <c r="L229" s="3">
        <v>9000</v>
      </c>
      <c r="M229" s="3">
        <f>Table4[[#This Row],[Qty]]*Table4[[#This Row],[Price]]</f>
        <v>19900</v>
      </c>
      <c r="N229" s="3">
        <f>Table4[[#This Row],[Qty]]*Table4[[#This Row],[Cost]]</f>
        <v>18000</v>
      </c>
      <c r="O229" s="3">
        <f>Table4[[#This Row],[Total Sales]]-Table4[[#This Row],[COGS]]</f>
        <v>1900</v>
      </c>
      <c r="P229" s="22">
        <f>MONTH(Table4[[#This Row],[Sales Date]])</f>
        <v>1</v>
      </c>
      <c r="Q229" s="22" t="str">
        <f>IF(Table4[[#This Row],[Month]]=1,"Jan",IF(Table4[[#This Row],[Month]]=2,"Feb",IF(Table4[[#This Row],[Month]]=3,"Mar","Apr")))</f>
        <v>Jan</v>
      </c>
    </row>
    <row r="230" spans="1:17" x14ac:dyDescent="0.25">
      <c r="A230" s="3" t="s">
        <v>495</v>
      </c>
      <c r="B230" s="4">
        <v>44941</v>
      </c>
      <c r="C230" s="3" t="s">
        <v>1124</v>
      </c>
      <c r="D230" s="3" t="s">
        <v>29</v>
      </c>
      <c r="E230" s="3" t="s">
        <v>17</v>
      </c>
      <c r="F230" s="3" t="s">
        <v>18</v>
      </c>
      <c r="G230" s="3" t="s">
        <v>25</v>
      </c>
      <c r="H230" s="3" t="s">
        <v>2354</v>
      </c>
      <c r="I230" s="3">
        <v>1</v>
      </c>
      <c r="J230" s="3" t="s">
        <v>20</v>
      </c>
      <c r="K230" s="3">
        <v>7700.0000000000009</v>
      </c>
      <c r="L230" s="3">
        <v>7000</v>
      </c>
      <c r="M230" s="3">
        <f>Table4[[#This Row],[Qty]]*Table4[[#This Row],[Price]]</f>
        <v>7700.0000000000009</v>
      </c>
      <c r="N230" s="3">
        <f>Table4[[#This Row],[Qty]]*Table4[[#This Row],[Cost]]</f>
        <v>7000</v>
      </c>
      <c r="O230" s="3">
        <f>Table4[[#This Row],[Total Sales]]-Table4[[#This Row],[COGS]]</f>
        <v>700.00000000000091</v>
      </c>
      <c r="P230" s="22">
        <f>MONTH(Table4[[#This Row],[Sales Date]])</f>
        <v>1</v>
      </c>
      <c r="Q230" s="22" t="str">
        <f>IF(Table4[[#This Row],[Month]]=1,"Jan",IF(Table4[[#This Row],[Month]]=2,"Feb",IF(Table4[[#This Row],[Month]]=3,"Mar","Apr")))</f>
        <v>Jan</v>
      </c>
    </row>
    <row r="231" spans="1:17" x14ac:dyDescent="0.25">
      <c r="A231" s="3" t="s">
        <v>497</v>
      </c>
      <c r="B231" s="4">
        <v>44941</v>
      </c>
      <c r="C231" s="3" t="s">
        <v>1179</v>
      </c>
      <c r="D231" s="3" t="s">
        <v>29</v>
      </c>
      <c r="E231" s="3" t="s">
        <v>17</v>
      </c>
      <c r="F231" s="3" t="s">
        <v>18</v>
      </c>
      <c r="G231" s="3" t="s">
        <v>19</v>
      </c>
      <c r="H231" s="3" t="s">
        <v>2354</v>
      </c>
      <c r="I231" s="3">
        <v>1</v>
      </c>
      <c r="J231" s="3" t="s">
        <v>20</v>
      </c>
      <c r="K231" s="3">
        <v>50</v>
      </c>
      <c r="L231" s="3">
        <v>45</v>
      </c>
      <c r="M231" s="3">
        <f>Table4[[#This Row],[Qty]]*Table4[[#This Row],[Price]]</f>
        <v>50</v>
      </c>
      <c r="N231" s="3">
        <f>Table4[[#This Row],[Qty]]*Table4[[#This Row],[Cost]]</f>
        <v>45</v>
      </c>
      <c r="O231" s="3">
        <f>Table4[[#This Row],[Total Sales]]-Table4[[#This Row],[COGS]]</f>
        <v>5</v>
      </c>
      <c r="P231" s="22">
        <f>MONTH(Table4[[#This Row],[Sales Date]])</f>
        <v>1</v>
      </c>
      <c r="Q231" s="22" t="str">
        <f>IF(Table4[[#This Row],[Month]]=1,"Jan",IF(Table4[[#This Row],[Month]]=2,"Feb",IF(Table4[[#This Row],[Month]]=3,"Mar","Apr")))</f>
        <v>Jan</v>
      </c>
    </row>
    <row r="232" spans="1:17" x14ac:dyDescent="0.25">
      <c r="A232" s="3" t="s">
        <v>499</v>
      </c>
      <c r="B232" s="4">
        <v>44941</v>
      </c>
      <c r="C232" s="3" t="s">
        <v>1185</v>
      </c>
      <c r="D232" s="3" t="s">
        <v>29</v>
      </c>
      <c r="E232" s="3" t="s">
        <v>17</v>
      </c>
      <c r="F232" s="3" t="s">
        <v>18</v>
      </c>
      <c r="G232" s="3" t="s">
        <v>19</v>
      </c>
      <c r="H232" s="3" t="s">
        <v>38</v>
      </c>
      <c r="I232" s="3">
        <v>1</v>
      </c>
      <c r="J232" s="3" t="s">
        <v>20</v>
      </c>
      <c r="K232" s="3">
        <v>25</v>
      </c>
      <c r="L232" s="3">
        <v>20</v>
      </c>
      <c r="M232" s="3">
        <f>Table4[[#This Row],[Qty]]*Table4[[#This Row],[Price]]</f>
        <v>25</v>
      </c>
      <c r="N232" s="3">
        <f>Table4[[#This Row],[Qty]]*Table4[[#This Row],[Cost]]</f>
        <v>20</v>
      </c>
      <c r="O232" s="3">
        <f>Table4[[#This Row],[Total Sales]]-Table4[[#This Row],[COGS]]</f>
        <v>5</v>
      </c>
      <c r="P232" s="22">
        <f>MONTH(Table4[[#This Row],[Sales Date]])</f>
        <v>1</v>
      </c>
      <c r="Q232" s="22" t="str">
        <f>IF(Table4[[#This Row],[Month]]=1,"Jan",IF(Table4[[#This Row],[Month]]=2,"Feb",IF(Table4[[#This Row],[Month]]=3,"Mar","Apr")))</f>
        <v>Jan</v>
      </c>
    </row>
    <row r="233" spans="1:17" x14ac:dyDescent="0.25">
      <c r="A233" s="3" t="s">
        <v>501</v>
      </c>
      <c r="B233" s="4">
        <v>44941</v>
      </c>
      <c r="C233" s="3" t="s">
        <v>1268</v>
      </c>
      <c r="D233" s="3" t="s">
        <v>29</v>
      </c>
      <c r="E233" s="3" t="s">
        <v>17</v>
      </c>
      <c r="F233" s="3" t="s">
        <v>18</v>
      </c>
      <c r="G233" s="3" t="s">
        <v>19</v>
      </c>
      <c r="H233" s="3" t="s">
        <v>2354</v>
      </c>
      <c r="I233" s="3">
        <v>1</v>
      </c>
      <c r="J233" s="3" t="s">
        <v>20</v>
      </c>
      <c r="K233" s="3">
        <v>8500</v>
      </c>
      <c r="L233" s="3">
        <v>7600</v>
      </c>
      <c r="M233" s="3">
        <f>Table4[[#This Row],[Qty]]*Table4[[#This Row],[Price]]</f>
        <v>8500</v>
      </c>
      <c r="N233" s="3">
        <f>Table4[[#This Row],[Qty]]*Table4[[#This Row],[Cost]]</f>
        <v>7600</v>
      </c>
      <c r="O233" s="3">
        <f>Table4[[#This Row],[Total Sales]]-Table4[[#This Row],[COGS]]</f>
        <v>900</v>
      </c>
      <c r="P233" s="22">
        <f>MONTH(Table4[[#This Row],[Sales Date]])</f>
        <v>1</v>
      </c>
      <c r="Q233" s="22" t="str">
        <f>IF(Table4[[#This Row],[Month]]=1,"Jan",IF(Table4[[#This Row],[Month]]=2,"Feb",IF(Table4[[#This Row],[Month]]=3,"Mar","Apr")))</f>
        <v>Jan</v>
      </c>
    </row>
    <row r="234" spans="1:17" x14ac:dyDescent="0.25">
      <c r="A234" s="3" t="s">
        <v>503</v>
      </c>
      <c r="B234" s="4">
        <v>44941</v>
      </c>
      <c r="C234" s="3" t="s">
        <v>1274</v>
      </c>
      <c r="D234" s="3" t="s">
        <v>16</v>
      </c>
      <c r="E234" s="3" t="s">
        <v>35</v>
      </c>
      <c r="F234" s="3" t="s">
        <v>36</v>
      </c>
      <c r="G234" s="3" t="s">
        <v>19</v>
      </c>
      <c r="H234" s="3" t="s">
        <v>2354</v>
      </c>
      <c r="I234" s="3">
        <v>2</v>
      </c>
      <c r="J234" s="3" t="s">
        <v>20</v>
      </c>
      <c r="K234" s="3">
        <v>22000</v>
      </c>
      <c r="L234" s="3">
        <v>20000</v>
      </c>
      <c r="M234" s="3">
        <f>Table4[[#This Row],[Qty]]*Table4[[#This Row],[Price]]</f>
        <v>44000</v>
      </c>
      <c r="N234" s="3">
        <f>Table4[[#This Row],[Qty]]*Table4[[#This Row],[Cost]]</f>
        <v>40000</v>
      </c>
      <c r="O234" s="3">
        <f>Table4[[#This Row],[Total Sales]]-Table4[[#This Row],[COGS]]</f>
        <v>4000</v>
      </c>
      <c r="P234" s="22">
        <f>MONTH(Table4[[#This Row],[Sales Date]])</f>
        <v>1</v>
      </c>
      <c r="Q234" s="22" t="str">
        <f>IF(Table4[[#This Row],[Month]]=1,"Jan",IF(Table4[[#This Row],[Month]]=2,"Feb",IF(Table4[[#This Row],[Month]]=3,"Mar","Apr")))</f>
        <v>Jan</v>
      </c>
    </row>
    <row r="235" spans="1:17" x14ac:dyDescent="0.25">
      <c r="A235" s="3" t="s">
        <v>505</v>
      </c>
      <c r="B235" s="4">
        <v>44941</v>
      </c>
      <c r="C235" s="3" t="s">
        <v>1328</v>
      </c>
      <c r="D235" s="3" t="s">
        <v>16</v>
      </c>
      <c r="E235" s="3" t="s">
        <v>23</v>
      </c>
      <c r="F235" s="3" t="s">
        <v>24</v>
      </c>
      <c r="G235" s="3" t="s">
        <v>25</v>
      </c>
      <c r="H235" s="3" t="s">
        <v>45</v>
      </c>
      <c r="I235" s="3">
        <v>4</v>
      </c>
      <c r="J235" s="3" t="s">
        <v>20</v>
      </c>
      <c r="K235" s="3">
        <v>6700</v>
      </c>
      <c r="L235" s="3">
        <v>5000</v>
      </c>
      <c r="M235" s="3">
        <f>Table4[[#This Row],[Qty]]*Table4[[#This Row],[Price]]</f>
        <v>26800</v>
      </c>
      <c r="N235" s="3">
        <f>Table4[[#This Row],[Qty]]*Table4[[#This Row],[Cost]]</f>
        <v>20000</v>
      </c>
      <c r="O235" s="3">
        <f>Table4[[#This Row],[Total Sales]]-Table4[[#This Row],[COGS]]</f>
        <v>6800</v>
      </c>
      <c r="P235" s="22">
        <f>MONTH(Table4[[#This Row],[Sales Date]])</f>
        <v>1</v>
      </c>
      <c r="Q235" s="22" t="str">
        <f>IF(Table4[[#This Row],[Month]]=1,"Jan",IF(Table4[[#This Row],[Month]]=2,"Feb",IF(Table4[[#This Row],[Month]]=3,"Mar","Apr")))</f>
        <v>Jan</v>
      </c>
    </row>
    <row r="236" spans="1:17" x14ac:dyDescent="0.25">
      <c r="A236" s="3" t="s">
        <v>507</v>
      </c>
      <c r="B236" s="4">
        <v>44941</v>
      </c>
      <c r="C236" s="3" t="s">
        <v>1334</v>
      </c>
      <c r="D236" s="3" t="s">
        <v>16</v>
      </c>
      <c r="E236" s="3" t="s">
        <v>30</v>
      </c>
      <c r="F236" s="3" t="s">
        <v>31</v>
      </c>
      <c r="G236" s="3" t="s">
        <v>25</v>
      </c>
      <c r="H236" s="3" t="s">
        <v>2354</v>
      </c>
      <c r="I236" s="3">
        <v>4</v>
      </c>
      <c r="J236" s="3" t="s">
        <v>20</v>
      </c>
      <c r="K236" s="3">
        <v>6700</v>
      </c>
      <c r="L236" s="3">
        <v>5000</v>
      </c>
      <c r="M236" s="3">
        <f>Table4[[#This Row],[Qty]]*Table4[[#This Row],[Price]]</f>
        <v>26800</v>
      </c>
      <c r="N236" s="3">
        <f>Table4[[#This Row],[Qty]]*Table4[[#This Row],[Cost]]</f>
        <v>20000</v>
      </c>
      <c r="O236" s="3">
        <f>Table4[[#This Row],[Total Sales]]-Table4[[#This Row],[COGS]]</f>
        <v>6800</v>
      </c>
      <c r="P236" s="22">
        <f>MONTH(Table4[[#This Row],[Sales Date]])</f>
        <v>1</v>
      </c>
      <c r="Q236" s="22" t="str">
        <f>IF(Table4[[#This Row],[Month]]=1,"Jan",IF(Table4[[#This Row],[Month]]=2,"Feb",IF(Table4[[#This Row],[Month]]=3,"Mar","Apr")))</f>
        <v>Jan</v>
      </c>
    </row>
    <row r="237" spans="1:17" x14ac:dyDescent="0.25">
      <c r="A237" s="3" t="s">
        <v>509</v>
      </c>
      <c r="B237" s="4">
        <v>44941</v>
      </c>
      <c r="C237" s="3" t="s">
        <v>1390</v>
      </c>
      <c r="D237" s="3" t="s">
        <v>29</v>
      </c>
      <c r="E237" s="3" t="s">
        <v>17</v>
      </c>
      <c r="F237" s="3" t="s">
        <v>18</v>
      </c>
      <c r="G237" s="3" t="s">
        <v>19</v>
      </c>
      <c r="H237" s="3" t="s">
        <v>2354</v>
      </c>
      <c r="I237" s="3">
        <v>1</v>
      </c>
      <c r="J237" s="3" t="s">
        <v>20</v>
      </c>
      <c r="K237" s="3">
        <v>44000</v>
      </c>
      <c r="L237" s="3">
        <v>40000</v>
      </c>
      <c r="M237" s="3">
        <f>Table4[[#This Row],[Qty]]*Table4[[#This Row],[Price]]</f>
        <v>44000</v>
      </c>
      <c r="N237" s="3">
        <f>Table4[[#This Row],[Qty]]*Table4[[#This Row],[Cost]]</f>
        <v>40000</v>
      </c>
      <c r="O237" s="3">
        <f>Table4[[#This Row],[Total Sales]]-Table4[[#This Row],[COGS]]</f>
        <v>4000</v>
      </c>
      <c r="P237" s="22">
        <f>MONTH(Table4[[#This Row],[Sales Date]])</f>
        <v>1</v>
      </c>
      <c r="Q237" s="22" t="str">
        <f>IF(Table4[[#This Row],[Month]]=1,"Jan",IF(Table4[[#This Row],[Month]]=2,"Feb",IF(Table4[[#This Row],[Month]]=3,"Mar","Apr")))</f>
        <v>Jan</v>
      </c>
    </row>
    <row r="238" spans="1:17" x14ac:dyDescent="0.25">
      <c r="A238" s="3" t="s">
        <v>511</v>
      </c>
      <c r="B238" s="4">
        <v>44941</v>
      </c>
      <c r="C238" s="3" t="s">
        <v>1396</v>
      </c>
      <c r="D238" s="3" t="s">
        <v>29</v>
      </c>
      <c r="E238" s="3" t="s">
        <v>35</v>
      </c>
      <c r="F238" s="3" t="s">
        <v>36</v>
      </c>
      <c r="G238" s="3" t="s">
        <v>19</v>
      </c>
      <c r="H238" s="3" t="s">
        <v>2354</v>
      </c>
      <c r="I238" s="3">
        <v>2</v>
      </c>
      <c r="J238" s="3" t="s">
        <v>20</v>
      </c>
      <c r="K238" s="3">
        <v>7700</v>
      </c>
      <c r="L238" s="3">
        <v>7000</v>
      </c>
      <c r="M238" s="3">
        <f>Table4[[#This Row],[Qty]]*Table4[[#This Row],[Price]]</f>
        <v>15400</v>
      </c>
      <c r="N238" s="3">
        <f>Table4[[#This Row],[Qty]]*Table4[[#This Row],[Cost]]</f>
        <v>14000</v>
      </c>
      <c r="O238" s="3">
        <f>Table4[[#This Row],[Total Sales]]-Table4[[#This Row],[COGS]]</f>
        <v>1400</v>
      </c>
      <c r="P238" s="22">
        <f>MONTH(Table4[[#This Row],[Sales Date]])</f>
        <v>1</v>
      </c>
      <c r="Q238" s="22" t="str">
        <f>IF(Table4[[#This Row],[Month]]=1,"Jan",IF(Table4[[#This Row],[Month]]=2,"Feb",IF(Table4[[#This Row],[Month]]=3,"Mar","Apr")))</f>
        <v>Jan</v>
      </c>
    </row>
    <row r="239" spans="1:17" x14ac:dyDescent="0.25">
      <c r="A239" s="3" t="s">
        <v>513</v>
      </c>
      <c r="B239" s="4">
        <v>44941</v>
      </c>
      <c r="C239" s="3" t="s">
        <v>1451</v>
      </c>
      <c r="D239" s="3" t="s">
        <v>29</v>
      </c>
      <c r="E239" s="3" t="s">
        <v>23</v>
      </c>
      <c r="F239" s="3" t="s">
        <v>24</v>
      </c>
      <c r="G239" s="3" t="s">
        <v>25</v>
      </c>
      <c r="H239" s="3" t="s">
        <v>2354</v>
      </c>
      <c r="I239" s="3">
        <v>2</v>
      </c>
      <c r="J239" s="3" t="s">
        <v>26</v>
      </c>
      <c r="K239" s="3">
        <v>8500</v>
      </c>
      <c r="L239" s="3">
        <v>7600</v>
      </c>
      <c r="M239" s="3">
        <f>Table4[[#This Row],[Qty]]*Table4[[#This Row],[Price]]</f>
        <v>17000</v>
      </c>
      <c r="N239" s="3">
        <f>Table4[[#This Row],[Qty]]*Table4[[#This Row],[Cost]]</f>
        <v>15200</v>
      </c>
      <c r="O239" s="3">
        <f>Table4[[#This Row],[Total Sales]]-Table4[[#This Row],[COGS]]</f>
        <v>1800</v>
      </c>
      <c r="P239" s="22">
        <f>MONTH(Table4[[#This Row],[Sales Date]])</f>
        <v>1</v>
      </c>
      <c r="Q239" s="22" t="str">
        <f>IF(Table4[[#This Row],[Month]]=1,"Jan",IF(Table4[[#This Row],[Month]]=2,"Feb",IF(Table4[[#This Row],[Month]]=3,"Mar","Apr")))</f>
        <v>Jan</v>
      </c>
    </row>
    <row r="240" spans="1:17" x14ac:dyDescent="0.25">
      <c r="A240" s="3" t="s">
        <v>515</v>
      </c>
      <c r="B240" s="4">
        <v>44941</v>
      </c>
      <c r="C240" s="3" t="s">
        <v>1456</v>
      </c>
      <c r="D240" s="3" t="s">
        <v>16</v>
      </c>
      <c r="E240" s="3" t="s">
        <v>17</v>
      </c>
      <c r="F240" s="3" t="s">
        <v>18</v>
      </c>
      <c r="G240" s="3" t="s">
        <v>25</v>
      </c>
      <c r="H240" s="3" t="s">
        <v>2354</v>
      </c>
      <c r="I240" s="3">
        <v>2</v>
      </c>
      <c r="J240" s="3" t="s">
        <v>20</v>
      </c>
      <c r="K240" s="3">
        <v>7700</v>
      </c>
      <c r="L240" s="3">
        <v>7000</v>
      </c>
      <c r="M240" s="3">
        <f>Table4[[#This Row],[Qty]]*Table4[[#This Row],[Price]]</f>
        <v>15400</v>
      </c>
      <c r="N240" s="3">
        <f>Table4[[#This Row],[Qty]]*Table4[[#This Row],[Cost]]</f>
        <v>14000</v>
      </c>
      <c r="O240" s="3">
        <f>Table4[[#This Row],[Total Sales]]-Table4[[#This Row],[COGS]]</f>
        <v>1400</v>
      </c>
      <c r="P240" s="22">
        <f>MONTH(Table4[[#This Row],[Sales Date]])</f>
        <v>1</v>
      </c>
      <c r="Q240" s="22" t="str">
        <f>IF(Table4[[#This Row],[Month]]=1,"Jan",IF(Table4[[#This Row],[Month]]=2,"Feb",IF(Table4[[#This Row],[Month]]=3,"Mar","Apr")))</f>
        <v>Jan</v>
      </c>
    </row>
    <row r="241" spans="1:17" x14ac:dyDescent="0.25">
      <c r="A241" s="3" t="s">
        <v>517</v>
      </c>
      <c r="B241" s="4">
        <v>44941</v>
      </c>
      <c r="C241" s="3" t="s">
        <v>1512</v>
      </c>
      <c r="D241" s="3" t="s">
        <v>29</v>
      </c>
      <c r="E241" s="3" t="s">
        <v>17</v>
      </c>
      <c r="F241" s="3" t="s">
        <v>18</v>
      </c>
      <c r="G241" s="3" t="s">
        <v>32</v>
      </c>
      <c r="H241" s="3" t="s">
        <v>38</v>
      </c>
      <c r="I241" s="3">
        <v>1</v>
      </c>
      <c r="J241" s="3" t="s">
        <v>20</v>
      </c>
      <c r="K241" s="3">
        <v>6700</v>
      </c>
      <c r="L241" s="3">
        <v>5000</v>
      </c>
      <c r="M241" s="3">
        <f>Table4[[#This Row],[Qty]]*Table4[[#This Row],[Price]]</f>
        <v>6700</v>
      </c>
      <c r="N241" s="3">
        <f>Table4[[#This Row],[Qty]]*Table4[[#This Row],[Cost]]</f>
        <v>5000</v>
      </c>
      <c r="O241" s="3">
        <f>Table4[[#This Row],[Total Sales]]-Table4[[#This Row],[COGS]]</f>
        <v>1700</v>
      </c>
      <c r="P241" s="22">
        <f>MONTH(Table4[[#This Row],[Sales Date]])</f>
        <v>1</v>
      </c>
      <c r="Q241" s="22" t="str">
        <f>IF(Table4[[#This Row],[Month]]=1,"Jan",IF(Table4[[#This Row],[Month]]=2,"Feb",IF(Table4[[#This Row],[Month]]=3,"Mar","Apr")))</f>
        <v>Jan</v>
      </c>
    </row>
    <row r="242" spans="1:17" x14ac:dyDescent="0.25">
      <c r="A242" s="3" t="s">
        <v>519</v>
      </c>
      <c r="B242" s="4">
        <v>44942</v>
      </c>
      <c r="C242" s="3" t="s">
        <v>49</v>
      </c>
      <c r="D242" s="3" t="s">
        <v>29</v>
      </c>
      <c r="E242" s="3" t="s">
        <v>17</v>
      </c>
      <c r="F242" s="3" t="s">
        <v>18</v>
      </c>
      <c r="G242" s="3" t="s">
        <v>37</v>
      </c>
      <c r="H242" s="3" t="s">
        <v>38</v>
      </c>
      <c r="I242" s="3">
        <v>2</v>
      </c>
      <c r="J242" s="3" t="s">
        <v>20</v>
      </c>
      <c r="K242" s="3">
        <v>6700</v>
      </c>
      <c r="L242" s="3">
        <v>5002</v>
      </c>
      <c r="M242" s="3">
        <f>Table4[[#This Row],[Qty]]*Table4[[#This Row],[Price]]</f>
        <v>13400</v>
      </c>
      <c r="N242" s="3">
        <f>Table4[[#This Row],[Qty]]*Table4[[#This Row],[Cost]]</f>
        <v>10004</v>
      </c>
      <c r="O242" s="3">
        <f>Table4[[#This Row],[Total Sales]]-Table4[[#This Row],[COGS]]</f>
        <v>3396</v>
      </c>
      <c r="P242" s="22">
        <f>MONTH(Table4[[#This Row],[Sales Date]])</f>
        <v>1</v>
      </c>
      <c r="Q242" s="22" t="str">
        <f>IF(Table4[[#This Row],[Month]]=1,"Jan",IF(Table4[[#This Row],[Month]]=2,"Feb",IF(Table4[[#This Row],[Month]]=3,"Mar","Apr")))</f>
        <v>Jan</v>
      </c>
    </row>
    <row r="243" spans="1:17" x14ac:dyDescent="0.25">
      <c r="A243" s="3" t="s">
        <v>521</v>
      </c>
      <c r="B243" s="4">
        <v>44942</v>
      </c>
      <c r="C243" s="3" t="s">
        <v>121</v>
      </c>
      <c r="D243" s="3" t="s">
        <v>16</v>
      </c>
      <c r="E243" s="3" t="s">
        <v>35</v>
      </c>
      <c r="F243" s="3" t="s">
        <v>36</v>
      </c>
      <c r="G243" s="3" t="s">
        <v>66</v>
      </c>
      <c r="H243" s="3" t="s">
        <v>2354</v>
      </c>
      <c r="I243" s="3">
        <v>2</v>
      </c>
      <c r="J243" s="3" t="s">
        <v>20</v>
      </c>
      <c r="K243" s="3">
        <v>6700</v>
      </c>
      <c r="L243" s="3">
        <v>5000</v>
      </c>
      <c r="M243" s="3">
        <f>Table4[[#This Row],[Qty]]*Table4[[#This Row],[Price]]</f>
        <v>13400</v>
      </c>
      <c r="N243" s="3">
        <f>Table4[[#This Row],[Qty]]*Table4[[#This Row],[Cost]]</f>
        <v>10000</v>
      </c>
      <c r="O243" s="3">
        <f>Table4[[#This Row],[Total Sales]]-Table4[[#This Row],[COGS]]</f>
        <v>3400</v>
      </c>
      <c r="P243" s="22">
        <f>MONTH(Table4[[#This Row],[Sales Date]])</f>
        <v>1</v>
      </c>
      <c r="Q243" s="22" t="str">
        <f>IF(Table4[[#This Row],[Month]]=1,"Jan",IF(Table4[[#This Row],[Month]]=2,"Feb",IF(Table4[[#This Row],[Month]]=3,"Mar","Apr")))</f>
        <v>Jan</v>
      </c>
    </row>
    <row r="244" spans="1:17" x14ac:dyDescent="0.25">
      <c r="A244" s="3" t="s">
        <v>523</v>
      </c>
      <c r="B244" s="4">
        <v>44942</v>
      </c>
      <c r="C244" s="3" t="s">
        <v>181</v>
      </c>
      <c r="D244" s="3" t="s">
        <v>29</v>
      </c>
      <c r="E244" s="3" t="s">
        <v>23</v>
      </c>
      <c r="F244" s="3" t="s">
        <v>24</v>
      </c>
      <c r="G244" s="3" t="s">
        <v>44</v>
      </c>
      <c r="H244" s="3" t="s">
        <v>45</v>
      </c>
      <c r="I244" s="3">
        <v>1</v>
      </c>
      <c r="J244" s="3" t="s">
        <v>20</v>
      </c>
      <c r="K244" s="3">
        <v>4700</v>
      </c>
      <c r="L244" s="3">
        <v>4000</v>
      </c>
      <c r="M244" s="3">
        <f>Table4[[#This Row],[Qty]]*Table4[[#This Row],[Price]]</f>
        <v>4700</v>
      </c>
      <c r="N244" s="3">
        <f>Table4[[#This Row],[Qty]]*Table4[[#This Row],[Cost]]</f>
        <v>4000</v>
      </c>
      <c r="O244" s="3">
        <f>Table4[[#This Row],[Total Sales]]-Table4[[#This Row],[COGS]]</f>
        <v>700</v>
      </c>
      <c r="P244" s="22">
        <f>MONTH(Table4[[#This Row],[Sales Date]])</f>
        <v>1</v>
      </c>
      <c r="Q244" s="22" t="str">
        <f>IF(Table4[[#This Row],[Month]]=1,"Jan",IF(Table4[[#This Row],[Month]]=2,"Feb",IF(Table4[[#This Row],[Month]]=3,"Mar","Apr")))</f>
        <v>Jan</v>
      </c>
    </row>
    <row r="245" spans="1:17" x14ac:dyDescent="0.25">
      <c r="A245" s="3" t="s">
        <v>525</v>
      </c>
      <c r="B245" s="4">
        <v>44942</v>
      </c>
      <c r="C245" s="3" t="s">
        <v>243</v>
      </c>
      <c r="D245" s="3" t="s">
        <v>16</v>
      </c>
      <c r="E245" s="3" t="s">
        <v>17</v>
      </c>
      <c r="F245" s="3" t="s">
        <v>18</v>
      </c>
      <c r="G245" s="3" t="s">
        <v>19</v>
      </c>
      <c r="H245" s="3" t="s">
        <v>2354</v>
      </c>
      <c r="I245" s="3">
        <v>1</v>
      </c>
      <c r="J245" s="3" t="s">
        <v>20</v>
      </c>
      <c r="K245" s="3">
        <v>9500</v>
      </c>
      <c r="L245" s="3">
        <v>8000</v>
      </c>
      <c r="M245" s="3">
        <f>Table4[[#This Row],[Qty]]*Table4[[#This Row],[Price]]</f>
        <v>9500</v>
      </c>
      <c r="N245" s="3">
        <f>Table4[[#This Row],[Qty]]*Table4[[#This Row],[Cost]]</f>
        <v>8000</v>
      </c>
      <c r="O245" s="3">
        <f>Table4[[#This Row],[Total Sales]]-Table4[[#This Row],[COGS]]</f>
        <v>1500</v>
      </c>
      <c r="P245" s="22">
        <f>MONTH(Table4[[#This Row],[Sales Date]])</f>
        <v>1</v>
      </c>
      <c r="Q245" s="22" t="str">
        <f>IF(Table4[[#This Row],[Month]]=1,"Jan",IF(Table4[[#This Row],[Month]]=2,"Feb",IF(Table4[[#This Row],[Month]]=3,"Mar","Apr")))</f>
        <v>Jan</v>
      </c>
    </row>
    <row r="246" spans="1:17" x14ac:dyDescent="0.25">
      <c r="A246" s="3" t="s">
        <v>527</v>
      </c>
      <c r="B246" s="4">
        <v>44942</v>
      </c>
      <c r="C246" s="3" t="s">
        <v>305</v>
      </c>
      <c r="D246" s="3" t="s">
        <v>29</v>
      </c>
      <c r="E246" s="3" t="s">
        <v>17</v>
      </c>
      <c r="F246" s="3" t="s">
        <v>18</v>
      </c>
      <c r="G246" s="3" t="s">
        <v>2350</v>
      </c>
      <c r="H246" s="3" t="s">
        <v>38</v>
      </c>
      <c r="I246" s="3">
        <v>2</v>
      </c>
      <c r="J246" s="3" t="s">
        <v>20</v>
      </c>
      <c r="K246" s="3">
        <v>7700</v>
      </c>
      <c r="L246" s="3">
        <v>7000</v>
      </c>
      <c r="M246" s="3">
        <f>Table4[[#This Row],[Qty]]*Table4[[#This Row],[Price]]</f>
        <v>15400</v>
      </c>
      <c r="N246" s="3">
        <f>Table4[[#This Row],[Qty]]*Table4[[#This Row],[Cost]]</f>
        <v>14000</v>
      </c>
      <c r="O246" s="3">
        <f>Table4[[#This Row],[Total Sales]]-Table4[[#This Row],[COGS]]</f>
        <v>1400</v>
      </c>
      <c r="P246" s="22">
        <f>MONTH(Table4[[#This Row],[Sales Date]])</f>
        <v>1</v>
      </c>
      <c r="Q246" s="22" t="str">
        <f>IF(Table4[[#This Row],[Month]]=1,"Jan",IF(Table4[[#This Row],[Month]]=2,"Feb",IF(Table4[[#This Row],[Month]]=3,"Mar","Apr")))</f>
        <v>Jan</v>
      </c>
    </row>
    <row r="247" spans="1:17" x14ac:dyDescent="0.25">
      <c r="A247" s="3" t="s">
        <v>529</v>
      </c>
      <c r="B247" s="4">
        <v>44942</v>
      </c>
      <c r="C247" s="3" t="s">
        <v>996</v>
      </c>
      <c r="D247" s="3" t="s">
        <v>29</v>
      </c>
      <c r="E247" s="3" t="s">
        <v>17</v>
      </c>
      <c r="F247" s="3" t="s">
        <v>18</v>
      </c>
      <c r="G247" s="3" t="s">
        <v>19</v>
      </c>
      <c r="H247" s="3" t="s">
        <v>2354</v>
      </c>
      <c r="I247" s="3">
        <v>1</v>
      </c>
      <c r="J247" s="3" t="s">
        <v>20</v>
      </c>
      <c r="K247" s="3">
        <v>50</v>
      </c>
      <c r="L247" s="3">
        <v>45</v>
      </c>
      <c r="M247" s="3">
        <f>Table4[[#This Row],[Qty]]*Table4[[#This Row],[Price]]</f>
        <v>50</v>
      </c>
      <c r="N247" s="3">
        <f>Table4[[#This Row],[Qty]]*Table4[[#This Row],[Cost]]</f>
        <v>45</v>
      </c>
      <c r="O247" s="3">
        <f>Table4[[#This Row],[Total Sales]]-Table4[[#This Row],[COGS]]</f>
        <v>5</v>
      </c>
      <c r="P247" s="22">
        <f>MONTH(Table4[[#This Row],[Sales Date]])</f>
        <v>1</v>
      </c>
      <c r="Q247" s="22" t="str">
        <f>IF(Table4[[#This Row],[Month]]=1,"Jan",IF(Table4[[#This Row],[Month]]=2,"Feb",IF(Table4[[#This Row],[Month]]=3,"Mar","Apr")))</f>
        <v>Jan</v>
      </c>
    </row>
    <row r="248" spans="1:17" x14ac:dyDescent="0.25">
      <c r="A248" s="3" t="s">
        <v>531</v>
      </c>
      <c r="B248" s="4">
        <v>44942</v>
      </c>
      <c r="C248" s="3" t="s">
        <v>1058</v>
      </c>
      <c r="D248" s="3" t="s">
        <v>29</v>
      </c>
      <c r="E248" s="3" t="s">
        <v>23</v>
      </c>
      <c r="F248" s="3" t="s">
        <v>24</v>
      </c>
      <c r="G248" s="3" t="s">
        <v>25</v>
      </c>
      <c r="H248" s="3" t="s">
        <v>45</v>
      </c>
      <c r="I248" s="3">
        <v>1</v>
      </c>
      <c r="J248" s="3" t="s">
        <v>20</v>
      </c>
      <c r="K248" s="3">
        <v>1600</v>
      </c>
      <c r="L248" s="3">
        <v>1590</v>
      </c>
      <c r="M248" s="3">
        <f>Table4[[#This Row],[Qty]]*Table4[[#This Row],[Price]]</f>
        <v>1600</v>
      </c>
      <c r="N248" s="3">
        <f>Table4[[#This Row],[Qty]]*Table4[[#This Row],[Cost]]</f>
        <v>1590</v>
      </c>
      <c r="O248" s="3">
        <f>Table4[[#This Row],[Total Sales]]-Table4[[#This Row],[COGS]]</f>
        <v>10</v>
      </c>
      <c r="P248" s="22">
        <f>MONTH(Table4[[#This Row],[Sales Date]])</f>
        <v>1</v>
      </c>
      <c r="Q248" s="22" t="str">
        <f>IF(Table4[[#This Row],[Month]]=1,"Jan",IF(Table4[[#This Row],[Month]]=2,"Feb",IF(Table4[[#This Row],[Month]]=3,"Mar","Apr")))</f>
        <v>Jan</v>
      </c>
    </row>
    <row r="249" spans="1:17" x14ac:dyDescent="0.25">
      <c r="A249" s="3" t="s">
        <v>533</v>
      </c>
      <c r="B249" s="4">
        <v>44942</v>
      </c>
      <c r="C249" s="3" t="s">
        <v>1120</v>
      </c>
      <c r="D249" s="3" t="s">
        <v>29</v>
      </c>
      <c r="E249" s="3" t="s">
        <v>30</v>
      </c>
      <c r="F249" s="3" t="s">
        <v>31</v>
      </c>
      <c r="G249" s="3" t="s">
        <v>32</v>
      </c>
      <c r="H249" s="3" t="s">
        <v>2354</v>
      </c>
      <c r="I249" s="3">
        <v>2</v>
      </c>
      <c r="J249" s="3" t="s">
        <v>20</v>
      </c>
      <c r="K249" s="3">
        <v>7700</v>
      </c>
      <c r="L249" s="3">
        <v>7000</v>
      </c>
      <c r="M249" s="3">
        <f>Table4[[#This Row],[Qty]]*Table4[[#This Row],[Price]]</f>
        <v>15400</v>
      </c>
      <c r="N249" s="3">
        <f>Table4[[#This Row],[Qty]]*Table4[[#This Row],[Cost]]</f>
        <v>14000</v>
      </c>
      <c r="O249" s="3">
        <f>Table4[[#This Row],[Total Sales]]-Table4[[#This Row],[COGS]]</f>
        <v>1400</v>
      </c>
      <c r="P249" s="22">
        <f>MONTH(Table4[[#This Row],[Sales Date]])</f>
        <v>1</v>
      </c>
      <c r="Q249" s="22" t="str">
        <f>IF(Table4[[#This Row],[Month]]=1,"Jan",IF(Table4[[#This Row],[Month]]=2,"Feb",IF(Table4[[#This Row],[Month]]=3,"Mar","Apr")))</f>
        <v>Jan</v>
      </c>
    </row>
    <row r="250" spans="1:17" x14ac:dyDescent="0.25">
      <c r="A250" s="3" t="s">
        <v>535</v>
      </c>
      <c r="B250" s="4">
        <v>44942</v>
      </c>
      <c r="C250" s="3" t="s">
        <v>1181</v>
      </c>
      <c r="D250" s="3" t="s">
        <v>29</v>
      </c>
      <c r="E250" s="3" t="s">
        <v>17</v>
      </c>
      <c r="F250" s="3" t="s">
        <v>18</v>
      </c>
      <c r="G250" s="3" t="s">
        <v>25</v>
      </c>
      <c r="H250" s="3" t="s">
        <v>2354</v>
      </c>
      <c r="I250" s="3">
        <v>2</v>
      </c>
      <c r="J250" s="3" t="s">
        <v>20</v>
      </c>
      <c r="K250" s="3">
        <v>600</v>
      </c>
      <c r="L250" s="3">
        <v>450</v>
      </c>
      <c r="M250" s="3">
        <f>Table4[[#This Row],[Qty]]*Table4[[#This Row],[Price]]</f>
        <v>1200</v>
      </c>
      <c r="N250" s="3">
        <f>Table4[[#This Row],[Qty]]*Table4[[#This Row],[Cost]]</f>
        <v>900</v>
      </c>
      <c r="O250" s="3">
        <f>Table4[[#This Row],[Total Sales]]-Table4[[#This Row],[COGS]]</f>
        <v>300</v>
      </c>
      <c r="P250" s="22">
        <f>MONTH(Table4[[#This Row],[Sales Date]])</f>
        <v>1</v>
      </c>
      <c r="Q250" s="22" t="str">
        <f>IF(Table4[[#This Row],[Month]]=1,"Jan",IF(Table4[[#This Row],[Month]]=2,"Feb",IF(Table4[[#This Row],[Month]]=3,"Mar","Apr")))</f>
        <v>Jan</v>
      </c>
    </row>
    <row r="251" spans="1:17" x14ac:dyDescent="0.25">
      <c r="A251" s="3" t="s">
        <v>537</v>
      </c>
      <c r="B251" s="4">
        <v>44942</v>
      </c>
      <c r="C251" s="3" t="s">
        <v>1270</v>
      </c>
      <c r="D251" s="3" t="s">
        <v>29</v>
      </c>
      <c r="E251" s="3" t="s">
        <v>23</v>
      </c>
      <c r="F251" s="3" t="s">
        <v>24</v>
      </c>
      <c r="G251" s="3" t="s">
        <v>25</v>
      </c>
      <c r="H251" s="3" t="s">
        <v>2354</v>
      </c>
      <c r="I251" s="3">
        <v>2</v>
      </c>
      <c r="J251" s="3" t="s">
        <v>26</v>
      </c>
      <c r="K251" s="3">
        <v>8500</v>
      </c>
      <c r="L251" s="3">
        <v>7600</v>
      </c>
      <c r="M251" s="3">
        <f>Table4[[#This Row],[Qty]]*Table4[[#This Row],[Price]]</f>
        <v>17000</v>
      </c>
      <c r="N251" s="3">
        <f>Table4[[#This Row],[Qty]]*Table4[[#This Row],[Cost]]</f>
        <v>15200</v>
      </c>
      <c r="O251" s="3">
        <f>Table4[[#This Row],[Total Sales]]-Table4[[#This Row],[COGS]]</f>
        <v>1800</v>
      </c>
      <c r="P251" s="22">
        <f>MONTH(Table4[[#This Row],[Sales Date]])</f>
        <v>1</v>
      </c>
      <c r="Q251" s="22" t="str">
        <f>IF(Table4[[#This Row],[Month]]=1,"Jan",IF(Table4[[#This Row],[Month]]=2,"Feb",IF(Table4[[#This Row],[Month]]=3,"Mar","Apr")))</f>
        <v>Jan</v>
      </c>
    </row>
    <row r="252" spans="1:17" x14ac:dyDescent="0.25">
      <c r="A252" s="3" t="s">
        <v>539</v>
      </c>
      <c r="B252" s="4">
        <v>44942</v>
      </c>
      <c r="C252" s="3" t="s">
        <v>1330</v>
      </c>
      <c r="D252" s="3" t="s">
        <v>29</v>
      </c>
      <c r="E252" s="3" t="s">
        <v>17</v>
      </c>
      <c r="F252" s="3" t="s">
        <v>18</v>
      </c>
      <c r="G252" s="3" t="s">
        <v>32</v>
      </c>
      <c r="H252" s="3" t="s">
        <v>38</v>
      </c>
      <c r="I252" s="3">
        <v>4</v>
      </c>
      <c r="J252" s="3" t="s">
        <v>20</v>
      </c>
      <c r="K252" s="3">
        <v>6700</v>
      </c>
      <c r="L252" s="3">
        <v>5000</v>
      </c>
      <c r="M252" s="3">
        <f>Table4[[#This Row],[Qty]]*Table4[[#This Row],[Price]]</f>
        <v>26800</v>
      </c>
      <c r="N252" s="3">
        <f>Table4[[#This Row],[Qty]]*Table4[[#This Row],[Cost]]</f>
        <v>20000</v>
      </c>
      <c r="O252" s="3">
        <f>Table4[[#This Row],[Total Sales]]-Table4[[#This Row],[COGS]]</f>
        <v>6800</v>
      </c>
      <c r="P252" s="22">
        <f>MONTH(Table4[[#This Row],[Sales Date]])</f>
        <v>1</v>
      </c>
      <c r="Q252" s="22" t="str">
        <f>IF(Table4[[#This Row],[Month]]=1,"Jan",IF(Table4[[#This Row],[Month]]=2,"Feb",IF(Table4[[#This Row],[Month]]=3,"Mar","Apr")))</f>
        <v>Jan</v>
      </c>
    </row>
    <row r="253" spans="1:17" x14ac:dyDescent="0.25">
      <c r="A253" s="3" t="s">
        <v>541</v>
      </c>
      <c r="B253" s="4">
        <v>44942</v>
      </c>
      <c r="C253" s="3" t="s">
        <v>1392</v>
      </c>
      <c r="D253" s="3" t="s">
        <v>29</v>
      </c>
      <c r="E253" s="3" t="s">
        <v>23</v>
      </c>
      <c r="F253" s="3" t="s">
        <v>24</v>
      </c>
      <c r="G253" s="3" t="s">
        <v>25</v>
      </c>
      <c r="H253" s="3" t="s">
        <v>2354</v>
      </c>
      <c r="I253" s="3">
        <v>2</v>
      </c>
      <c r="J253" s="3" t="s">
        <v>20</v>
      </c>
      <c r="K253" s="3">
        <v>19800</v>
      </c>
      <c r="L253" s="3">
        <v>18000</v>
      </c>
      <c r="M253" s="3">
        <f>Table4[[#This Row],[Qty]]*Table4[[#This Row],[Price]]</f>
        <v>39600</v>
      </c>
      <c r="N253" s="3">
        <f>Table4[[#This Row],[Qty]]*Table4[[#This Row],[Cost]]</f>
        <v>36000</v>
      </c>
      <c r="O253" s="3">
        <f>Table4[[#This Row],[Total Sales]]-Table4[[#This Row],[COGS]]</f>
        <v>3600</v>
      </c>
      <c r="P253" s="22">
        <f>MONTH(Table4[[#This Row],[Sales Date]])</f>
        <v>1</v>
      </c>
      <c r="Q253" s="22" t="str">
        <f>IF(Table4[[#This Row],[Month]]=1,"Jan",IF(Table4[[#This Row],[Month]]=2,"Feb",IF(Table4[[#This Row],[Month]]=3,"Mar","Apr")))</f>
        <v>Jan</v>
      </c>
    </row>
    <row r="254" spans="1:17" x14ac:dyDescent="0.25">
      <c r="A254" s="3" t="s">
        <v>543</v>
      </c>
      <c r="B254" s="4">
        <v>44942</v>
      </c>
      <c r="C254" s="3" t="s">
        <v>2316</v>
      </c>
      <c r="D254" s="3" t="s">
        <v>29</v>
      </c>
      <c r="E254" s="3" t="s">
        <v>30</v>
      </c>
      <c r="F254" s="3" t="s">
        <v>31</v>
      </c>
      <c r="G254" s="3" t="s">
        <v>32</v>
      </c>
      <c r="H254" s="3" t="s">
        <v>38</v>
      </c>
      <c r="I254" s="3">
        <v>3</v>
      </c>
      <c r="J254" s="3" t="s">
        <v>20</v>
      </c>
      <c r="K254" s="3">
        <v>13200.000000000002</v>
      </c>
      <c r="L254" s="3">
        <v>12000</v>
      </c>
      <c r="M254" s="3">
        <f>Table4[[#This Row],[Qty]]*Table4[[#This Row],[Price]]</f>
        <v>39600.000000000007</v>
      </c>
      <c r="N254" s="3">
        <f>Table4[[#This Row],[Qty]]*Table4[[#This Row],[Cost]]</f>
        <v>36000</v>
      </c>
      <c r="O254" s="3">
        <f>Table4[[#This Row],[Total Sales]]-Table4[[#This Row],[COGS]]</f>
        <v>3600.0000000000073</v>
      </c>
      <c r="P254" s="22">
        <f>MONTH(Table4[[#This Row],[Sales Date]])</f>
        <v>1</v>
      </c>
      <c r="Q254" s="22" t="str">
        <f>IF(Table4[[#This Row],[Month]]=1,"Jan",IF(Table4[[#This Row],[Month]]=2,"Feb",IF(Table4[[#This Row],[Month]]=3,"Mar","Apr")))</f>
        <v>Jan</v>
      </c>
    </row>
    <row r="255" spans="1:17" x14ac:dyDescent="0.25">
      <c r="A255" s="3" t="s">
        <v>545</v>
      </c>
      <c r="B255" s="4">
        <v>44942</v>
      </c>
      <c r="C255" s="3" t="s">
        <v>1514</v>
      </c>
      <c r="D255" s="3" t="s">
        <v>29</v>
      </c>
      <c r="E255" s="3" t="s">
        <v>23</v>
      </c>
      <c r="F255" s="3" t="s">
        <v>24</v>
      </c>
      <c r="G255" s="3" t="s">
        <v>19</v>
      </c>
      <c r="H255" s="3" t="s">
        <v>2354</v>
      </c>
      <c r="I255" s="3">
        <v>1</v>
      </c>
      <c r="J255" s="3" t="s">
        <v>20</v>
      </c>
      <c r="K255" s="3">
        <v>6700</v>
      </c>
      <c r="L255" s="3">
        <v>5000</v>
      </c>
      <c r="M255" s="3">
        <f>Table4[[#This Row],[Qty]]*Table4[[#This Row],[Price]]</f>
        <v>6700</v>
      </c>
      <c r="N255" s="3">
        <f>Table4[[#This Row],[Qty]]*Table4[[#This Row],[Cost]]</f>
        <v>5000</v>
      </c>
      <c r="O255" s="3">
        <f>Table4[[#This Row],[Total Sales]]-Table4[[#This Row],[COGS]]</f>
        <v>1700</v>
      </c>
      <c r="P255" s="22">
        <f>MONTH(Table4[[#This Row],[Sales Date]])</f>
        <v>1</v>
      </c>
      <c r="Q255" s="22" t="str">
        <f>IF(Table4[[#This Row],[Month]]=1,"Jan",IF(Table4[[#This Row],[Month]]=2,"Feb",IF(Table4[[#This Row],[Month]]=3,"Mar","Apr")))</f>
        <v>Jan</v>
      </c>
    </row>
    <row r="256" spans="1:17" x14ac:dyDescent="0.25">
      <c r="A256" s="3" t="s">
        <v>547</v>
      </c>
      <c r="B256" s="4">
        <v>44943</v>
      </c>
      <c r="C256" s="3" t="s">
        <v>51</v>
      </c>
      <c r="D256" s="3" t="s">
        <v>29</v>
      </c>
      <c r="E256" s="3" t="s">
        <v>17</v>
      </c>
      <c r="F256" s="3" t="s">
        <v>18</v>
      </c>
      <c r="G256" s="3" t="s">
        <v>41</v>
      </c>
      <c r="H256" s="3" t="s">
        <v>2354</v>
      </c>
      <c r="I256" s="3">
        <v>1</v>
      </c>
      <c r="J256" s="3" t="s">
        <v>20</v>
      </c>
      <c r="K256" s="3">
        <v>22000</v>
      </c>
      <c r="L256" s="3">
        <v>20000</v>
      </c>
      <c r="M256" s="3">
        <f>Table4[[#This Row],[Qty]]*Table4[[#This Row],[Price]]</f>
        <v>22000</v>
      </c>
      <c r="N256" s="3">
        <f>Table4[[#This Row],[Qty]]*Table4[[#This Row],[Cost]]</f>
        <v>20000</v>
      </c>
      <c r="O256" s="3">
        <f>Table4[[#This Row],[Total Sales]]-Table4[[#This Row],[COGS]]</f>
        <v>2000</v>
      </c>
      <c r="P256" s="22">
        <f>MONTH(Table4[[#This Row],[Sales Date]])</f>
        <v>1</v>
      </c>
      <c r="Q256" s="22" t="str">
        <f>IF(Table4[[#This Row],[Month]]=1,"Jan",IF(Table4[[#This Row],[Month]]=2,"Feb",IF(Table4[[#This Row],[Month]]=3,"Mar","Apr")))</f>
        <v>Jan</v>
      </c>
    </row>
    <row r="257" spans="1:17" x14ac:dyDescent="0.25">
      <c r="A257" s="3" t="s">
        <v>549</v>
      </c>
      <c r="B257" s="4">
        <v>44943</v>
      </c>
      <c r="C257" s="3" t="s">
        <v>123</v>
      </c>
      <c r="D257" s="3" t="s">
        <v>16</v>
      </c>
      <c r="E257" s="3" t="s">
        <v>17</v>
      </c>
      <c r="F257" s="3" t="s">
        <v>18</v>
      </c>
      <c r="G257" s="3" t="s">
        <v>2351</v>
      </c>
      <c r="H257" s="3" t="s">
        <v>38</v>
      </c>
      <c r="I257" s="3">
        <v>2</v>
      </c>
      <c r="J257" s="3" t="s">
        <v>20</v>
      </c>
      <c r="K257" s="3">
        <v>6700</v>
      </c>
      <c r="L257" s="3">
        <v>5001</v>
      </c>
      <c r="M257" s="3">
        <f>Table4[[#This Row],[Qty]]*Table4[[#This Row],[Price]]</f>
        <v>13400</v>
      </c>
      <c r="N257" s="3">
        <f>Table4[[#This Row],[Qty]]*Table4[[#This Row],[Cost]]</f>
        <v>10002</v>
      </c>
      <c r="O257" s="3">
        <f>Table4[[#This Row],[Total Sales]]-Table4[[#This Row],[COGS]]</f>
        <v>3398</v>
      </c>
      <c r="P257" s="22">
        <f>MONTH(Table4[[#This Row],[Sales Date]])</f>
        <v>1</v>
      </c>
      <c r="Q257" s="22" t="str">
        <f>IF(Table4[[#This Row],[Month]]=1,"Jan",IF(Table4[[#This Row],[Month]]=2,"Feb",IF(Table4[[#This Row],[Month]]=3,"Mar","Apr")))</f>
        <v>Jan</v>
      </c>
    </row>
    <row r="258" spans="1:17" x14ac:dyDescent="0.25">
      <c r="A258" s="3" t="s">
        <v>551</v>
      </c>
      <c r="B258" s="4">
        <v>44943</v>
      </c>
      <c r="C258" s="3" t="s">
        <v>183</v>
      </c>
      <c r="D258" s="3" t="s">
        <v>29</v>
      </c>
      <c r="E258" s="3" t="s">
        <v>30</v>
      </c>
      <c r="F258" s="3" t="s">
        <v>31</v>
      </c>
      <c r="G258" s="3" t="s">
        <v>2352</v>
      </c>
      <c r="H258" s="3" t="s">
        <v>2354</v>
      </c>
      <c r="I258" s="3">
        <v>2</v>
      </c>
      <c r="J258" s="3" t="s">
        <v>20</v>
      </c>
      <c r="K258" s="3">
        <v>400</v>
      </c>
      <c r="L258" s="3">
        <v>360</v>
      </c>
      <c r="M258" s="3">
        <f>Table4[[#This Row],[Qty]]*Table4[[#This Row],[Price]]</f>
        <v>800</v>
      </c>
      <c r="N258" s="3">
        <f>Table4[[#This Row],[Qty]]*Table4[[#This Row],[Cost]]</f>
        <v>720</v>
      </c>
      <c r="O258" s="3">
        <f>Table4[[#This Row],[Total Sales]]-Table4[[#This Row],[COGS]]</f>
        <v>80</v>
      </c>
      <c r="P258" s="22">
        <f>MONTH(Table4[[#This Row],[Sales Date]])</f>
        <v>1</v>
      </c>
      <c r="Q258" s="22" t="str">
        <f>IF(Table4[[#This Row],[Month]]=1,"Jan",IF(Table4[[#This Row],[Month]]=2,"Feb",IF(Table4[[#This Row],[Month]]=3,"Mar","Apr")))</f>
        <v>Jan</v>
      </c>
    </row>
    <row r="259" spans="1:17" x14ac:dyDescent="0.25">
      <c r="A259" s="3" t="s">
        <v>553</v>
      </c>
      <c r="B259" s="4">
        <v>44943</v>
      </c>
      <c r="C259" s="3" t="s">
        <v>245</v>
      </c>
      <c r="D259" s="3" t="s">
        <v>16</v>
      </c>
      <c r="E259" s="3" t="s">
        <v>35</v>
      </c>
      <c r="F259" s="3" t="s">
        <v>36</v>
      </c>
      <c r="G259" s="3" t="s">
        <v>25</v>
      </c>
      <c r="H259" s="3" t="s">
        <v>2354</v>
      </c>
      <c r="I259" s="3">
        <v>1</v>
      </c>
      <c r="J259" s="3" t="s">
        <v>20</v>
      </c>
      <c r="K259" s="3">
        <v>4700</v>
      </c>
      <c r="L259" s="3">
        <v>4000</v>
      </c>
      <c r="M259" s="3">
        <f>Table4[[#This Row],[Qty]]*Table4[[#This Row],[Price]]</f>
        <v>4700</v>
      </c>
      <c r="N259" s="3">
        <f>Table4[[#This Row],[Qty]]*Table4[[#This Row],[Cost]]</f>
        <v>4000</v>
      </c>
      <c r="O259" s="3">
        <f>Table4[[#This Row],[Total Sales]]-Table4[[#This Row],[COGS]]</f>
        <v>700</v>
      </c>
      <c r="P259" s="22">
        <f>MONTH(Table4[[#This Row],[Sales Date]])</f>
        <v>1</v>
      </c>
      <c r="Q259" s="22" t="str">
        <f>IF(Table4[[#This Row],[Month]]=1,"Jan",IF(Table4[[#This Row],[Month]]=2,"Feb",IF(Table4[[#This Row],[Month]]=3,"Mar","Apr")))</f>
        <v>Jan</v>
      </c>
    </row>
    <row r="260" spans="1:17" x14ac:dyDescent="0.25">
      <c r="A260" s="3" t="s">
        <v>555</v>
      </c>
      <c r="B260" s="4">
        <v>44943</v>
      </c>
      <c r="C260" s="3" t="s">
        <v>307</v>
      </c>
      <c r="D260" s="3" t="s">
        <v>29</v>
      </c>
      <c r="E260" s="3" t="s">
        <v>35</v>
      </c>
      <c r="F260" s="3" t="s">
        <v>36</v>
      </c>
      <c r="G260" s="3" t="s">
        <v>19</v>
      </c>
      <c r="H260" s="3" t="s">
        <v>2354</v>
      </c>
      <c r="I260" s="3">
        <v>4</v>
      </c>
      <c r="J260" s="3" t="s">
        <v>20</v>
      </c>
      <c r="K260" s="3">
        <v>11000</v>
      </c>
      <c r="L260" s="3">
        <v>10000</v>
      </c>
      <c r="M260" s="3">
        <f>Table4[[#This Row],[Qty]]*Table4[[#This Row],[Price]]</f>
        <v>44000</v>
      </c>
      <c r="N260" s="3">
        <f>Table4[[#This Row],[Qty]]*Table4[[#This Row],[Cost]]</f>
        <v>40000</v>
      </c>
      <c r="O260" s="3">
        <f>Table4[[#This Row],[Total Sales]]-Table4[[#This Row],[COGS]]</f>
        <v>4000</v>
      </c>
      <c r="P260" s="22">
        <f>MONTH(Table4[[#This Row],[Sales Date]])</f>
        <v>1</v>
      </c>
      <c r="Q260" s="22" t="str">
        <f>IF(Table4[[#This Row],[Month]]=1,"Jan",IF(Table4[[#This Row],[Month]]=2,"Feb",IF(Table4[[#This Row],[Month]]=3,"Mar","Apr")))</f>
        <v>Jan</v>
      </c>
    </row>
    <row r="261" spans="1:17" x14ac:dyDescent="0.25">
      <c r="A261" s="3" t="s">
        <v>557</v>
      </c>
      <c r="B261" s="4">
        <v>44943</v>
      </c>
      <c r="C261" s="3" t="s">
        <v>998</v>
      </c>
      <c r="D261" s="3" t="s">
        <v>29</v>
      </c>
      <c r="E261" s="3" t="s">
        <v>17</v>
      </c>
      <c r="F261" s="3" t="s">
        <v>18</v>
      </c>
      <c r="G261" s="3" t="s">
        <v>25</v>
      </c>
      <c r="H261" s="3" t="s">
        <v>2354</v>
      </c>
      <c r="I261" s="3">
        <v>2</v>
      </c>
      <c r="J261" s="3" t="s">
        <v>20</v>
      </c>
      <c r="K261" s="3">
        <v>600</v>
      </c>
      <c r="L261" s="3">
        <v>450</v>
      </c>
      <c r="M261" s="3">
        <f>Table4[[#This Row],[Qty]]*Table4[[#This Row],[Price]]</f>
        <v>1200</v>
      </c>
      <c r="N261" s="3">
        <f>Table4[[#This Row],[Qty]]*Table4[[#This Row],[Cost]]</f>
        <v>900</v>
      </c>
      <c r="O261" s="3">
        <f>Table4[[#This Row],[Total Sales]]-Table4[[#This Row],[COGS]]</f>
        <v>300</v>
      </c>
      <c r="P261" s="22">
        <f>MONTH(Table4[[#This Row],[Sales Date]])</f>
        <v>1</v>
      </c>
      <c r="Q261" s="22" t="str">
        <f>IF(Table4[[#This Row],[Month]]=1,"Jan",IF(Table4[[#This Row],[Month]]=2,"Feb",IF(Table4[[#This Row],[Month]]=3,"Mar","Apr")))</f>
        <v>Jan</v>
      </c>
    </row>
    <row r="262" spans="1:17" x14ac:dyDescent="0.25">
      <c r="A262" s="3" t="s">
        <v>559</v>
      </c>
      <c r="B262" s="4">
        <v>44943</v>
      </c>
      <c r="C262" s="3" t="s">
        <v>1060</v>
      </c>
      <c r="D262" s="3" t="s">
        <v>29</v>
      </c>
      <c r="E262" s="3" t="s">
        <v>30</v>
      </c>
      <c r="F262" s="3" t="s">
        <v>31</v>
      </c>
      <c r="G262" s="3" t="s">
        <v>32</v>
      </c>
      <c r="H262" s="3" t="s">
        <v>2354</v>
      </c>
      <c r="I262" s="3">
        <v>1</v>
      </c>
      <c r="J262" s="3" t="s">
        <v>20</v>
      </c>
      <c r="K262" s="3">
        <v>50</v>
      </c>
      <c r="L262" s="3">
        <v>45</v>
      </c>
      <c r="M262" s="3">
        <f>Table4[[#This Row],[Qty]]*Table4[[#This Row],[Price]]</f>
        <v>50</v>
      </c>
      <c r="N262" s="3">
        <f>Table4[[#This Row],[Qty]]*Table4[[#This Row],[Cost]]</f>
        <v>45</v>
      </c>
      <c r="O262" s="3">
        <f>Table4[[#This Row],[Total Sales]]-Table4[[#This Row],[COGS]]</f>
        <v>5</v>
      </c>
      <c r="P262" s="22">
        <f>MONTH(Table4[[#This Row],[Sales Date]])</f>
        <v>1</v>
      </c>
      <c r="Q262" s="22" t="str">
        <f>IF(Table4[[#This Row],[Month]]=1,"Jan",IF(Table4[[#This Row],[Month]]=2,"Feb",IF(Table4[[#This Row],[Month]]=3,"Mar","Apr")))</f>
        <v>Jan</v>
      </c>
    </row>
    <row r="263" spans="1:17" x14ac:dyDescent="0.25">
      <c r="A263" s="3" t="s">
        <v>561</v>
      </c>
      <c r="B263" s="4">
        <v>44943</v>
      </c>
      <c r="C263" s="3" t="s">
        <v>1122</v>
      </c>
      <c r="D263" s="3" t="s">
        <v>29</v>
      </c>
      <c r="E263" s="3" t="s">
        <v>35</v>
      </c>
      <c r="F263" s="3" t="s">
        <v>36</v>
      </c>
      <c r="G263" s="3" t="s">
        <v>19</v>
      </c>
      <c r="H263" s="3" t="s">
        <v>38</v>
      </c>
      <c r="I263" s="3">
        <v>1</v>
      </c>
      <c r="J263" s="3" t="s">
        <v>20</v>
      </c>
      <c r="K263" s="3">
        <v>11000</v>
      </c>
      <c r="L263" s="3">
        <v>10000</v>
      </c>
      <c r="M263" s="3">
        <f>Table4[[#This Row],[Qty]]*Table4[[#This Row],[Price]]</f>
        <v>11000</v>
      </c>
      <c r="N263" s="3">
        <f>Table4[[#This Row],[Qty]]*Table4[[#This Row],[Cost]]</f>
        <v>10000</v>
      </c>
      <c r="O263" s="3">
        <f>Table4[[#This Row],[Total Sales]]-Table4[[#This Row],[COGS]]</f>
        <v>1000</v>
      </c>
      <c r="P263" s="22">
        <f>MONTH(Table4[[#This Row],[Sales Date]])</f>
        <v>1</v>
      </c>
      <c r="Q263" s="22" t="str">
        <f>IF(Table4[[#This Row],[Month]]=1,"Jan",IF(Table4[[#This Row],[Month]]=2,"Feb",IF(Table4[[#This Row],[Month]]=3,"Mar","Apr")))</f>
        <v>Jan</v>
      </c>
    </row>
    <row r="264" spans="1:17" x14ac:dyDescent="0.25">
      <c r="A264" s="3" t="s">
        <v>563</v>
      </c>
      <c r="B264" s="4">
        <v>44943</v>
      </c>
      <c r="C264" s="3" t="s">
        <v>1183</v>
      </c>
      <c r="D264" s="3" t="s">
        <v>29</v>
      </c>
      <c r="E264" s="3" t="s">
        <v>17</v>
      </c>
      <c r="F264" s="3" t="s">
        <v>18</v>
      </c>
      <c r="G264" s="3" t="s">
        <v>32</v>
      </c>
      <c r="H264" s="3" t="s">
        <v>2354</v>
      </c>
      <c r="I264" s="3">
        <v>2</v>
      </c>
      <c r="J264" s="3" t="s">
        <v>20</v>
      </c>
      <c r="K264" s="3">
        <v>170</v>
      </c>
      <c r="L264" s="3">
        <v>150</v>
      </c>
      <c r="M264" s="3">
        <f>Table4[[#This Row],[Qty]]*Table4[[#This Row],[Price]]</f>
        <v>340</v>
      </c>
      <c r="N264" s="3">
        <f>Table4[[#This Row],[Qty]]*Table4[[#This Row],[Cost]]</f>
        <v>300</v>
      </c>
      <c r="O264" s="3">
        <f>Table4[[#This Row],[Total Sales]]-Table4[[#This Row],[COGS]]</f>
        <v>40</v>
      </c>
      <c r="P264" s="22">
        <f>MONTH(Table4[[#This Row],[Sales Date]])</f>
        <v>1</v>
      </c>
      <c r="Q264" s="22" t="str">
        <f>IF(Table4[[#This Row],[Month]]=1,"Jan",IF(Table4[[#This Row],[Month]]=2,"Feb",IF(Table4[[#This Row],[Month]]=3,"Mar","Apr")))</f>
        <v>Jan</v>
      </c>
    </row>
    <row r="265" spans="1:17" x14ac:dyDescent="0.25">
      <c r="A265" s="3" t="s">
        <v>565</v>
      </c>
      <c r="B265" s="4">
        <v>44943</v>
      </c>
      <c r="C265" s="3" t="s">
        <v>1272</v>
      </c>
      <c r="D265" s="3" t="s">
        <v>29</v>
      </c>
      <c r="E265" s="3" t="s">
        <v>30</v>
      </c>
      <c r="F265" s="3" t="s">
        <v>31</v>
      </c>
      <c r="G265" s="3" t="s">
        <v>32</v>
      </c>
      <c r="H265" s="3" t="s">
        <v>38</v>
      </c>
      <c r="I265" s="3">
        <v>3</v>
      </c>
      <c r="J265" s="3" t="s">
        <v>20</v>
      </c>
      <c r="K265" s="3">
        <v>13200.000000000002</v>
      </c>
      <c r="L265" s="3">
        <v>12000</v>
      </c>
      <c r="M265" s="3">
        <f>Table4[[#This Row],[Qty]]*Table4[[#This Row],[Price]]</f>
        <v>39600.000000000007</v>
      </c>
      <c r="N265" s="3">
        <f>Table4[[#This Row],[Qty]]*Table4[[#This Row],[Cost]]</f>
        <v>36000</v>
      </c>
      <c r="O265" s="3">
        <f>Table4[[#This Row],[Total Sales]]-Table4[[#This Row],[COGS]]</f>
        <v>3600.0000000000073</v>
      </c>
      <c r="P265" s="22">
        <f>MONTH(Table4[[#This Row],[Sales Date]])</f>
        <v>1</v>
      </c>
      <c r="Q265" s="22" t="str">
        <f>IF(Table4[[#This Row],[Month]]=1,"Jan",IF(Table4[[#This Row],[Month]]=2,"Feb",IF(Table4[[#This Row],[Month]]=3,"Mar","Apr")))</f>
        <v>Jan</v>
      </c>
    </row>
    <row r="266" spans="1:17" x14ac:dyDescent="0.25">
      <c r="A266" s="3" t="s">
        <v>567</v>
      </c>
      <c r="B266" s="4">
        <v>44943</v>
      </c>
      <c r="C266" s="3" t="s">
        <v>1332</v>
      </c>
      <c r="D266" s="3" t="s">
        <v>29</v>
      </c>
      <c r="E266" s="3" t="s">
        <v>23</v>
      </c>
      <c r="F266" s="3" t="s">
        <v>24</v>
      </c>
      <c r="G266" s="3" t="s">
        <v>19</v>
      </c>
      <c r="H266" s="3" t="s">
        <v>2354</v>
      </c>
      <c r="I266" s="3">
        <v>4</v>
      </c>
      <c r="J266" s="3" t="s">
        <v>20</v>
      </c>
      <c r="K266" s="3">
        <v>6700</v>
      </c>
      <c r="L266" s="3">
        <v>5000</v>
      </c>
      <c r="M266" s="3">
        <f>Table4[[#This Row],[Qty]]*Table4[[#This Row],[Price]]</f>
        <v>26800</v>
      </c>
      <c r="N266" s="3">
        <f>Table4[[#This Row],[Qty]]*Table4[[#This Row],[Cost]]</f>
        <v>20000</v>
      </c>
      <c r="O266" s="3">
        <f>Table4[[#This Row],[Total Sales]]-Table4[[#This Row],[COGS]]</f>
        <v>6800</v>
      </c>
      <c r="P266" s="22">
        <f>MONTH(Table4[[#This Row],[Sales Date]])</f>
        <v>1</v>
      </c>
      <c r="Q266" s="22" t="str">
        <f>IF(Table4[[#This Row],[Month]]=1,"Jan",IF(Table4[[#This Row],[Month]]=2,"Feb",IF(Table4[[#This Row],[Month]]=3,"Mar","Apr")))</f>
        <v>Jan</v>
      </c>
    </row>
    <row r="267" spans="1:17" x14ac:dyDescent="0.25">
      <c r="A267" s="3" t="s">
        <v>569</v>
      </c>
      <c r="B267" s="4">
        <v>44943</v>
      </c>
      <c r="C267" s="3" t="s">
        <v>1394</v>
      </c>
      <c r="D267" s="3" t="s">
        <v>29</v>
      </c>
      <c r="E267" s="3" t="s">
        <v>30</v>
      </c>
      <c r="F267" s="3" t="s">
        <v>31</v>
      </c>
      <c r="G267" s="3" t="s">
        <v>32</v>
      </c>
      <c r="H267" s="3" t="s">
        <v>38</v>
      </c>
      <c r="I267" s="3">
        <v>2</v>
      </c>
      <c r="J267" s="3" t="s">
        <v>20</v>
      </c>
      <c r="K267" s="3">
        <v>9950</v>
      </c>
      <c r="L267" s="3">
        <v>9000</v>
      </c>
      <c r="M267" s="3">
        <f>Table4[[#This Row],[Qty]]*Table4[[#This Row],[Price]]</f>
        <v>19900</v>
      </c>
      <c r="N267" s="3">
        <f>Table4[[#This Row],[Qty]]*Table4[[#This Row],[Cost]]</f>
        <v>18000</v>
      </c>
      <c r="O267" s="3">
        <f>Table4[[#This Row],[Total Sales]]-Table4[[#This Row],[COGS]]</f>
        <v>1900</v>
      </c>
      <c r="P267" s="22">
        <f>MONTH(Table4[[#This Row],[Sales Date]])</f>
        <v>1</v>
      </c>
      <c r="Q267" s="22" t="str">
        <f>IF(Table4[[#This Row],[Month]]=1,"Jan",IF(Table4[[#This Row],[Month]]=2,"Feb",IF(Table4[[#This Row],[Month]]=3,"Mar","Apr")))</f>
        <v>Jan</v>
      </c>
    </row>
    <row r="268" spans="1:17" x14ac:dyDescent="0.25">
      <c r="A268" s="3" t="s">
        <v>571</v>
      </c>
      <c r="B268" s="4">
        <v>44943</v>
      </c>
      <c r="C268" s="3" t="s">
        <v>1454</v>
      </c>
      <c r="D268" s="3" t="s">
        <v>16</v>
      </c>
      <c r="E268" s="3" t="s">
        <v>35</v>
      </c>
      <c r="F268" s="3" t="s">
        <v>36</v>
      </c>
      <c r="G268" s="3" t="s">
        <v>19</v>
      </c>
      <c r="H268" s="3" t="s">
        <v>2354</v>
      </c>
      <c r="I268" s="3">
        <v>2</v>
      </c>
      <c r="J268" s="3" t="s">
        <v>20</v>
      </c>
      <c r="K268" s="3">
        <v>22000</v>
      </c>
      <c r="L268" s="3">
        <v>20000</v>
      </c>
      <c r="M268" s="3">
        <f>Table4[[#This Row],[Qty]]*Table4[[#This Row],[Price]]</f>
        <v>44000</v>
      </c>
      <c r="N268" s="3">
        <f>Table4[[#This Row],[Qty]]*Table4[[#This Row],[Cost]]</f>
        <v>40000</v>
      </c>
      <c r="O268" s="3">
        <f>Table4[[#This Row],[Total Sales]]-Table4[[#This Row],[COGS]]</f>
        <v>4000</v>
      </c>
      <c r="P268" s="22">
        <f>MONTH(Table4[[#This Row],[Sales Date]])</f>
        <v>1</v>
      </c>
      <c r="Q268" s="22" t="str">
        <f>IF(Table4[[#This Row],[Month]]=1,"Jan",IF(Table4[[#This Row],[Month]]=2,"Feb",IF(Table4[[#This Row],[Month]]=3,"Mar","Apr")))</f>
        <v>Jan</v>
      </c>
    </row>
    <row r="269" spans="1:17" x14ac:dyDescent="0.25">
      <c r="A269" s="3" t="s">
        <v>573</v>
      </c>
      <c r="B269" s="4">
        <v>44943</v>
      </c>
      <c r="C269" s="3" t="s">
        <v>1516</v>
      </c>
      <c r="D269" s="3" t="s">
        <v>16</v>
      </c>
      <c r="E269" s="3" t="s">
        <v>30</v>
      </c>
      <c r="F269" s="3" t="s">
        <v>31</v>
      </c>
      <c r="G269" s="3" t="s">
        <v>25</v>
      </c>
      <c r="H269" s="3" t="s">
        <v>2354</v>
      </c>
      <c r="I269" s="3">
        <v>1</v>
      </c>
      <c r="J269" s="3" t="s">
        <v>20</v>
      </c>
      <c r="K269" s="3">
        <v>6700</v>
      </c>
      <c r="L269" s="3">
        <v>5000</v>
      </c>
      <c r="M269" s="3">
        <f>Table4[[#This Row],[Qty]]*Table4[[#This Row],[Price]]</f>
        <v>6700</v>
      </c>
      <c r="N269" s="3">
        <f>Table4[[#This Row],[Qty]]*Table4[[#This Row],[Cost]]</f>
        <v>5000</v>
      </c>
      <c r="O269" s="3">
        <f>Table4[[#This Row],[Total Sales]]-Table4[[#This Row],[COGS]]</f>
        <v>1700</v>
      </c>
      <c r="P269" s="22">
        <f>MONTH(Table4[[#This Row],[Sales Date]])</f>
        <v>1</v>
      </c>
      <c r="Q269" s="22" t="str">
        <f>IF(Table4[[#This Row],[Month]]=1,"Jan",IF(Table4[[#This Row],[Month]]=2,"Feb",IF(Table4[[#This Row],[Month]]=3,"Mar","Apr")))</f>
        <v>Jan</v>
      </c>
    </row>
    <row r="270" spans="1:17" x14ac:dyDescent="0.25">
      <c r="A270" s="3" t="s">
        <v>575</v>
      </c>
      <c r="B270" s="4">
        <v>44944</v>
      </c>
      <c r="C270" s="3" t="s">
        <v>1518</v>
      </c>
      <c r="D270" s="3" t="s">
        <v>29</v>
      </c>
      <c r="E270" s="3" t="s">
        <v>35</v>
      </c>
      <c r="F270" s="3" t="s">
        <v>36</v>
      </c>
      <c r="G270" s="3" t="s">
        <v>32</v>
      </c>
      <c r="H270" s="3" t="s">
        <v>45</v>
      </c>
      <c r="I270" s="3">
        <v>1</v>
      </c>
      <c r="J270" s="3" t="s">
        <v>20</v>
      </c>
      <c r="K270" s="3">
        <v>6700</v>
      </c>
      <c r="L270" s="3">
        <v>5000</v>
      </c>
      <c r="M270" s="3">
        <f>Table4[[#This Row],[Qty]]*Table4[[#This Row],[Price]]</f>
        <v>6700</v>
      </c>
      <c r="N270" s="3">
        <f>Table4[[#This Row],[Qty]]*Table4[[#This Row],[Cost]]</f>
        <v>5000</v>
      </c>
      <c r="O270" s="3">
        <f>Table4[[#This Row],[Total Sales]]-Table4[[#This Row],[COGS]]</f>
        <v>1700</v>
      </c>
      <c r="P270" s="22">
        <f>MONTH(Table4[[#This Row],[Sales Date]])</f>
        <v>1</v>
      </c>
      <c r="Q270" s="22" t="str">
        <f>IF(Table4[[#This Row],[Month]]=1,"Jan",IF(Table4[[#This Row],[Month]]=2,"Feb",IF(Table4[[#This Row],[Month]]=3,"Mar","Apr")))</f>
        <v>Jan</v>
      </c>
    </row>
    <row r="271" spans="1:17" x14ac:dyDescent="0.25">
      <c r="A271" s="3" t="s">
        <v>576</v>
      </c>
      <c r="B271" s="4">
        <v>44945</v>
      </c>
      <c r="C271" s="3" t="s">
        <v>57</v>
      </c>
      <c r="D271" s="3" t="s">
        <v>29</v>
      </c>
      <c r="E271" s="3" t="s">
        <v>23</v>
      </c>
      <c r="F271" s="3" t="s">
        <v>24</v>
      </c>
      <c r="G271" s="3" t="s">
        <v>2352</v>
      </c>
      <c r="H271" s="3" t="s">
        <v>2354</v>
      </c>
      <c r="I271" s="3">
        <v>1</v>
      </c>
      <c r="J271" s="3" t="s">
        <v>20</v>
      </c>
      <c r="K271" s="3">
        <v>8500</v>
      </c>
      <c r="L271" s="3">
        <v>7600</v>
      </c>
      <c r="M271" s="3">
        <f>Table4[[#This Row],[Qty]]*Table4[[#This Row],[Price]]</f>
        <v>8500</v>
      </c>
      <c r="N271" s="3">
        <f>Table4[[#This Row],[Qty]]*Table4[[#This Row],[Cost]]</f>
        <v>7600</v>
      </c>
      <c r="O271" s="3">
        <f>Table4[[#This Row],[Total Sales]]-Table4[[#This Row],[COGS]]</f>
        <v>900</v>
      </c>
      <c r="P271" s="22">
        <f>MONTH(Table4[[#This Row],[Sales Date]])</f>
        <v>1</v>
      </c>
      <c r="Q271" s="22" t="str">
        <f>IF(Table4[[#This Row],[Month]]=1,"Jan",IF(Table4[[#This Row],[Month]]=2,"Feb",IF(Table4[[#This Row],[Month]]=3,"Mar","Apr")))</f>
        <v>Jan</v>
      </c>
    </row>
    <row r="272" spans="1:17" x14ac:dyDescent="0.25">
      <c r="A272" s="3" t="s">
        <v>578</v>
      </c>
      <c r="B272" s="4">
        <v>44945</v>
      </c>
      <c r="C272" s="3" t="s">
        <v>127</v>
      </c>
      <c r="D272" s="3" t="s">
        <v>29</v>
      </c>
      <c r="E272" s="3" t="s">
        <v>17</v>
      </c>
      <c r="F272" s="3" t="s">
        <v>18</v>
      </c>
      <c r="G272" s="3" t="s">
        <v>25</v>
      </c>
      <c r="H272" s="3" t="s">
        <v>2354</v>
      </c>
      <c r="I272" s="3">
        <v>1</v>
      </c>
      <c r="J272" s="3" t="s">
        <v>20</v>
      </c>
      <c r="K272" s="3">
        <v>6700</v>
      </c>
      <c r="L272" s="3">
        <v>5000</v>
      </c>
      <c r="M272" s="3">
        <f>Table4[[#This Row],[Qty]]*Table4[[#This Row],[Price]]</f>
        <v>6700</v>
      </c>
      <c r="N272" s="3">
        <f>Table4[[#This Row],[Qty]]*Table4[[#This Row],[Cost]]</f>
        <v>5000</v>
      </c>
      <c r="O272" s="3">
        <f>Table4[[#This Row],[Total Sales]]-Table4[[#This Row],[COGS]]</f>
        <v>1700</v>
      </c>
      <c r="P272" s="22">
        <f>MONTH(Table4[[#This Row],[Sales Date]])</f>
        <v>1</v>
      </c>
      <c r="Q272" s="22" t="str">
        <f>IF(Table4[[#This Row],[Month]]=1,"Jan",IF(Table4[[#This Row],[Month]]=2,"Feb",IF(Table4[[#This Row],[Month]]=3,"Mar","Apr")))</f>
        <v>Jan</v>
      </c>
    </row>
    <row r="273" spans="1:17" x14ac:dyDescent="0.25">
      <c r="A273" s="3" t="s">
        <v>580</v>
      </c>
      <c r="B273" s="4">
        <v>44945</v>
      </c>
      <c r="C273" s="3" t="s">
        <v>187</v>
      </c>
      <c r="D273" s="3" t="s">
        <v>29</v>
      </c>
      <c r="E273" s="3" t="s">
        <v>17</v>
      </c>
      <c r="F273" s="3" t="s">
        <v>18</v>
      </c>
      <c r="G273" s="3" t="s">
        <v>19</v>
      </c>
      <c r="H273" s="3" t="s">
        <v>2354</v>
      </c>
      <c r="I273" s="3">
        <v>1</v>
      </c>
      <c r="J273" s="3" t="s">
        <v>20</v>
      </c>
      <c r="K273" s="3">
        <v>1600</v>
      </c>
      <c r="L273" s="3">
        <v>1590</v>
      </c>
      <c r="M273" s="3">
        <f>Table4[[#This Row],[Qty]]*Table4[[#This Row],[Price]]</f>
        <v>1600</v>
      </c>
      <c r="N273" s="3">
        <f>Table4[[#This Row],[Qty]]*Table4[[#This Row],[Cost]]</f>
        <v>1590</v>
      </c>
      <c r="O273" s="3">
        <f>Table4[[#This Row],[Total Sales]]-Table4[[#This Row],[COGS]]</f>
        <v>10</v>
      </c>
      <c r="P273" s="22">
        <f>MONTH(Table4[[#This Row],[Sales Date]])</f>
        <v>1</v>
      </c>
      <c r="Q273" s="22" t="str">
        <f>IF(Table4[[#This Row],[Month]]=1,"Jan",IF(Table4[[#This Row],[Month]]=2,"Feb",IF(Table4[[#This Row],[Month]]=3,"Mar","Apr")))</f>
        <v>Jan</v>
      </c>
    </row>
    <row r="274" spans="1:17" x14ac:dyDescent="0.25">
      <c r="A274" s="3" t="s">
        <v>582</v>
      </c>
      <c r="B274" s="4">
        <v>44945</v>
      </c>
      <c r="C274" s="3" t="s">
        <v>249</v>
      </c>
      <c r="D274" s="3" t="s">
        <v>29</v>
      </c>
      <c r="E274" s="3" t="s">
        <v>35</v>
      </c>
      <c r="F274" s="3" t="s">
        <v>36</v>
      </c>
      <c r="G274" s="3" t="s">
        <v>37</v>
      </c>
      <c r="H274" s="3" t="s">
        <v>38</v>
      </c>
      <c r="I274" s="3">
        <v>2</v>
      </c>
      <c r="J274" s="3" t="s">
        <v>20</v>
      </c>
      <c r="K274" s="3">
        <v>100</v>
      </c>
      <c r="L274" s="3">
        <v>90</v>
      </c>
      <c r="M274" s="3">
        <f>Table4[[#This Row],[Qty]]*Table4[[#This Row],[Price]]</f>
        <v>200</v>
      </c>
      <c r="N274" s="3">
        <f>Table4[[#This Row],[Qty]]*Table4[[#This Row],[Cost]]</f>
        <v>180</v>
      </c>
      <c r="O274" s="3">
        <f>Table4[[#This Row],[Total Sales]]-Table4[[#This Row],[COGS]]</f>
        <v>20</v>
      </c>
      <c r="P274" s="22">
        <f>MONTH(Table4[[#This Row],[Sales Date]])</f>
        <v>1</v>
      </c>
      <c r="Q274" s="22" t="str">
        <f>IF(Table4[[#This Row],[Month]]=1,"Jan",IF(Table4[[#This Row],[Month]]=2,"Feb",IF(Table4[[#This Row],[Month]]=3,"Mar","Apr")))</f>
        <v>Jan</v>
      </c>
    </row>
    <row r="275" spans="1:17" x14ac:dyDescent="0.25">
      <c r="A275" s="3" t="s">
        <v>583</v>
      </c>
      <c r="B275" s="4">
        <v>44945</v>
      </c>
      <c r="C275" s="3" t="s">
        <v>311</v>
      </c>
      <c r="D275" s="3" t="s">
        <v>29</v>
      </c>
      <c r="E275" s="3" t="s">
        <v>35</v>
      </c>
      <c r="F275" s="3" t="s">
        <v>36</v>
      </c>
      <c r="G275" s="3" t="s">
        <v>66</v>
      </c>
      <c r="H275" s="3" t="s">
        <v>45</v>
      </c>
      <c r="I275" s="3">
        <v>2</v>
      </c>
      <c r="J275" s="3" t="s">
        <v>20</v>
      </c>
      <c r="K275" s="3">
        <v>9950</v>
      </c>
      <c r="L275" s="3">
        <v>9000</v>
      </c>
      <c r="M275" s="3">
        <f>Table4[[#This Row],[Qty]]*Table4[[#This Row],[Price]]</f>
        <v>19900</v>
      </c>
      <c r="N275" s="3">
        <f>Table4[[#This Row],[Qty]]*Table4[[#This Row],[Cost]]</f>
        <v>18000</v>
      </c>
      <c r="O275" s="3">
        <f>Table4[[#This Row],[Total Sales]]-Table4[[#This Row],[COGS]]</f>
        <v>1900</v>
      </c>
      <c r="P275" s="22">
        <f>MONTH(Table4[[#This Row],[Sales Date]])</f>
        <v>1</v>
      </c>
      <c r="Q275" s="22" t="str">
        <f>IF(Table4[[#This Row],[Month]]=1,"Jan",IF(Table4[[#This Row],[Month]]=2,"Feb",IF(Table4[[#This Row],[Month]]=3,"Mar","Apr")))</f>
        <v>Jan</v>
      </c>
    </row>
    <row r="276" spans="1:17" x14ac:dyDescent="0.25">
      <c r="A276" s="3" t="s">
        <v>585</v>
      </c>
      <c r="B276" s="4">
        <v>44945</v>
      </c>
      <c r="C276" s="3" t="s">
        <v>1002</v>
      </c>
      <c r="D276" s="3" t="s">
        <v>29</v>
      </c>
      <c r="E276" s="3" t="s">
        <v>17</v>
      </c>
      <c r="F276" s="3" t="s">
        <v>18</v>
      </c>
      <c r="G276" s="3" t="s">
        <v>19</v>
      </c>
      <c r="H276" s="3" t="s">
        <v>38</v>
      </c>
      <c r="I276" s="3">
        <v>1</v>
      </c>
      <c r="J276" s="3" t="s">
        <v>20</v>
      </c>
      <c r="K276" s="3">
        <v>25</v>
      </c>
      <c r="L276" s="3">
        <v>20</v>
      </c>
      <c r="M276" s="3">
        <f>Table4[[#This Row],[Qty]]*Table4[[#This Row],[Price]]</f>
        <v>25</v>
      </c>
      <c r="N276" s="3">
        <f>Table4[[#This Row],[Qty]]*Table4[[#This Row],[Cost]]</f>
        <v>20</v>
      </c>
      <c r="O276" s="3">
        <f>Table4[[#This Row],[Total Sales]]-Table4[[#This Row],[COGS]]</f>
        <v>5</v>
      </c>
      <c r="P276" s="22">
        <f>MONTH(Table4[[#This Row],[Sales Date]])</f>
        <v>1</v>
      </c>
      <c r="Q276" s="22" t="str">
        <f>IF(Table4[[#This Row],[Month]]=1,"Jan",IF(Table4[[#This Row],[Month]]=2,"Feb",IF(Table4[[#This Row],[Month]]=3,"Mar","Apr")))</f>
        <v>Jan</v>
      </c>
    </row>
    <row r="277" spans="1:17" x14ac:dyDescent="0.25">
      <c r="A277" s="3" t="s">
        <v>587</v>
      </c>
      <c r="B277" s="4">
        <v>44945</v>
      </c>
      <c r="C277" s="3" t="s">
        <v>1064</v>
      </c>
      <c r="D277" s="3" t="s">
        <v>16</v>
      </c>
      <c r="E277" s="3" t="s">
        <v>17</v>
      </c>
      <c r="F277" s="3" t="s">
        <v>18</v>
      </c>
      <c r="G277" s="3" t="s">
        <v>25</v>
      </c>
      <c r="H277" s="3" t="s">
        <v>2354</v>
      </c>
      <c r="I277" s="3">
        <v>2</v>
      </c>
      <c r="J277" s="3" t="s">
        <v>20</v>
      </c>
      <c r="K277" s="3">
        <v>170</v>
      </c>
      <c r="L277" s="3">
        <v>150</v>
      </c>
      <c r="M277" s="3">
        <f>Table4[[#This Row],[Qty]]*Table4[[#This Row],[Price]]</f>
        <v>340</v>
      </c>
      <c r="N277" s="3">
        <f>Table4[[#This Row],[Qty]]*Table4[[#This Row],[Cost]]</f>
        <v>300</v>
      </c>
      <c r="O277" s="3">
        <f>Table4[[#This Row],[Total Sales]]-Table4[[#This Row],[COGS]]</f>
        <v>40</v>
      </c>
      <c r="P277" s="22">
        <f>MONTH(Table4[[#This Row],[Sales Date]])</f>
        <v>1</v>
      </c>
      <c r="Q277" s="22" t="str">
        <f>IF(Table4[[#This Row],[Month]]=1,"Jan",IF(Table4[[#This Row],[Month]]=2,"Feb",IF(Table4[[#This Row],[Month]]=3,"Mar","Apr")))</f>
        <v>Jan</v>
      </c>
    </row>
    <row r="278" spans="1:17" x14ac:dyDescent="0.25">
      <c r="A278" s="3" t="s">
        <v>589</v>
      </c>
      <c r="B278" s="4">
        <v>44945</v>
      </c>
      <c r="C278" s="3" t="s">
        <v>1126</v>
      </c>
      <c r="D278" s="3" t="s">
        <v>29</v>
      </c>
      <c r="E278" s="3" t="s">
        <v>17</v>
      </c>
      <c r="F278" s="3" t="s">
        <v>18</v>
      </c>
      <c r="G278" s="3" t="s">
        <v>32</v>
      </c>
      <c r="H278" s="3" t="s">
        <v>38</v>
      </c>
      <c r="I278" s="3">
        <v>2</v>
      </c>
      <c r="J278" s="3" t="s">
        <v>20</v>
      </c>
      <c r="K278" s="3">
        <v>9950</v>
      </c>
      <c r="L278" s="3">
        <v>9000</v>
      </c>
      <c r="M278" s="3">
        <f>Table4[[#This Row],[Qty]]*Table4[[#This Row],[Price]]</f>
        <v>19900</v>
      </c>
      <c r="N278" s="3">
        <f>Table4[[#This Row],[Qty]]*Table4[[#This Row],[Cost]]</f>
        <v>18000</v>
      </c>
      <c r="O278" s="3">
        <f>Table4[[#This Row],[Total Sales]]-Table4[[#This Row],[COGS]]</f>
        <v>1900</v>
      </c>
      <c r="P278" s="22">
        <f>MONTH(Table4[[#This Row],[Sales Date]])</f>
        <v>1</v>
      </c>
      <c r="Q278" s="22" t="str">
        <f>IF(Table4[[#This Row],[Month]]=1,"Jan",IF(Table4[[#This Row],[Month]]=2,"Feb",IF(Table4[[#This Row],[Month]]=3,"Mar","Apr")))</f>
        <v>Jan</v>
      </c>
    </row>
    <row r="279" spans="1:17" x14ac:dyDescent="0.25">
      <c r="A279" s="3" t="s">
        <v>591</v>
      </c>
      <c r="B279" s="4">
        <v>44945</v>
      </c>
      <c r="C279" s="3" t="s">
        <v>1187</v>
      </c>
      <c r="D279" s="3" t="s">
        <v>29</v>
      </c>
      <c r="E279" s="3" t="s">
        <v>17</v>
      </c>
      <c r="F279" s="3" t="s">
        <v>18</v>
      </c>
      <c r="G279" s="3" t="s">
        <v>25</v>
      </c>
      <c r="H279" s="3" t="s">
        <v>55</v>
      </c>
      <c r="I279" s="3">
        <v>1</v>
      </c>
      <c r="J279" s="3" t="s">
        <v>20</v>
      </c>
      <c r="K279" s="3">
        <v>6700</v>
      </c>
      <c r="L279" s="3">
        <v>5000</v>
      </c>
      <c r="M279" s="3">
        <f>Table4[[#This Row],[Qty]]*Table4[[#This Row],[Price]]</f>
        <v>6700</v>
      </c>
      <c r="N279" s="3">
        <f>Table4[[#This Row],[Qty]]*Table4[[#This Row],[Cost]]</f>
        <v>5000</v>
      </c>
      <c r="O279" s="3">
        <f>Table4[[#This Row],[Total Sales]]-Table4[[#This Row],[COGS]]</f>
        <v>1700</v>
      </c>
      <c r="P279" s="22">
        <f>MONTH(Table4[[#This Row],[Sales Date]])</f>
        <v>1</v>
      </c>
      <c r="Q279" s="22" t="str">
        <f>IF(Table4[[#This Row],[Month]]=1,"Jan",IF(Table4[[#This Row],[Month]]=2,"Feb",IF(Table4[[#This Row],[Month]]=3,"Mar","Apr")))</f>
        <v>Jan</v>
      </c>
    </row>
    <row r="280" spans="1:17" x14ac:dyDescent="0.25">
      <c r="A280" s="3" t="s">
        <v>593</v>
      </c>
      <c r="B280" s="4">
        <v>44945</v>
      </c>
      <c r="C280" s="3" t="s">
        <v>2316</v>
      </c>
      <c r="D280" s="3" t="s">
        <v>16</v>
      </c>
      <c r="E280" s="3" t="s">
        <v>17</v>
      </c>
      <c r="F280" s="3" t="s">
        <v>18</v>
      </c>
      <c r="G280" s="3" t="s">
        <v>25</v>
      </c>
      <c r="H280" s="3" t="s">
        <v>2354</v>
      </c>
      <c r="I280" s="3">
        <v>2</v>
      </c>
      <c r="J280" s="3" t="s">
        <v>20</v>
      </c>
      <c r="K280" s="3">
        <v>7700</v>
      </c>
      <c r="L280" s="3">
        <v>7000</v>
      </c>
      <c r="M280" s="3">
        <f>Table4[[#This Row],[Qty]]*Table4[[#This Row],[Price]]</f>
        <v>15400</v>
      </c>
      <c r="N280" s="3">
        <f>Table4[[#This Row],[Qty]]*Table4[[#This Row],[Cost]]</f>
        <v>14000</v>
      </c>
      <c r="O280" s="3">
        <f>Table4[[#This Row],[Total Sales]]-Table4[[#This Row],[COGS]]</f>
        <v>1400</v>
      </c>
      <c r="P280" s="22">
        <f>MONTH(Table4[[#This Row],[Sales Date]])</f>
        <v>1</v>
      </c>
      <c r="Q280" s="22" t="str">
        <f>IF(Table4[[#This Row],[Month]]=1,"Jan",IF(Table4[[#This Row],[Month]]=2,"Feb",IF(Table4[[#This Row],[Month]]=3,"Mar","Apr")))</f>
        <v>Jan</v>
      </c>
    </row>
    <row r="281" spans="1:17" x14ac:dyDescent="0.25">
      <c r="A281" s="3" t="s">
        <v>595</v>
      </c>
      <c r="B281" s="4">
        <v>44945</v>
      </c>
      <c r="C281" s="3" t="s">
        <v>1336</v>
      </c>
      <c r="D281" s="3" t="s">
        <v>29</v>
      </c>
      <c r="E281" s="3" t="s">
        <v>35</v>
      </c>
      <c r="F281" s="3" t="s">
        <v>36</v>
      </c>
      <c r="G281" s="3" t="s">
        <v>32</v>
      </c>
      <c r="H281" s="3" t="s">
        <v>45</v>
      </c>
      <c r="I281" s="3">
        <v>4</v>
      </c>
      <c r="J281" s="3" t="s">
        <v>20</v>
      </c>
      <c r="K281" s="3">
        <v>6700</v>
      </c>
      <c r="L281" s="3">
        <v>5000</v>
      </c>
      <c r="M281" s="3">
        <f>Table4[[#This Row],[Qty]]*Table4[[#This Row],[Price]]</f>
        <v>26800</v>
      </c>
      <c r="N281" s="3">
        <f>Table4[[#This Row],[Qty]]*Table4[[#This Row],[Cost]]</f>
        <v>20000</v>
      </c>
      <c r="O281" s="3">
        <f>Table4[[#This Row],[Total Sales]]-Table4[[#This Row],[COGS]]</f>
        <v>6800</v>
      </c>
      <c r="P281" s="22">
        <f>MONTH(Table4[[#This Row],[Sales Date]])</f>
        <v>1</v>
      </c>
      <c r="Q281" s="22" t="str">
        <f>IF(Table4[[#This Row],[Month]]=1,"Jan",IF(Table4[[#This Row],[Month]]=2,"Feb",IF(Table4[[#This Row],[Month]]=3,"Mar","Apr")))</f>
        <v>Jan</v>
      </c>
    </row>
    <row r="282" spans="1:17" x14ac:dyDescent="0.25">
      <c r="A282" s="3" t="s">
        <v>597</v>
      </c>
      <c r="B282" s="4">
        <v>44945</v>
      </c>
      <c r="C282" s="3" t="s">
        <v>1398</v>
      </c>
      <c r="D282" s="3" t="s">
        <v>29</v>
      </c>
      <c r="E282" s="3" t="s">
        <v>17</v>
      </c>
      <c r="F282" s="3" t="s">
        <v>18</v>
      </c>
      <c r="G282" s="3" t="s">
        <v>25</v>
      </c>
      <c r="H282" s="3" t="s">
        <v>45</v>
      </c>
      <c r="I282" s="3">
        <v>4</v>
      </c>
      <c r="J282" s="3" t="s">
        <v>20</v>
      </c>
      <c r="K282" s="3">
        <v>11000</v>
      </c>
      <c r="L282" s="3">
        <v>10000</v>
      </c>
      <c r="M282" s="3">
        <f>Table4[[#This Row],[Qty]]*Table4[[#This Row],[Price]]</f>
        <v>44000</v>
      </c>
      <c r="N282" s="3">
        <f>Table4[[#This Row],[Qty]]*Table4[[#This Row],[Cost]]</f>
        <v>40000</v>
      </c>
      <c r="O282" s="3">
        <f>Table4[[#This Row],[Total Sales]]-Table4[[#This Row],[COGS]]</f>
        <v>4000</v>
      </c>
      <c r="P282" s="22">
        <f>MONTH(Table4[[#This Row],[Sales Date]])</f>
        <v>1</v>
      </c>
      <c r="Q282" s="22" t="str">
        <f>IF(Table4[[#This Row],[Month]]=1,"Jan",IF(Table4[[#This Row],[Month]]=2,"Feb",IF(Table4[[#This Row],[Month]]=3,"Mar","Apr")))</f>
        <v>Jan</v>
      </c>
    </row>
    <row r="283" spans="1:17" x14ac:dyDescent="0.25">
      <c r="A283" s="3" t="s">
        <v>599</v>
      </c>
      <c r="B283" s="4">
        <v>44945</v>
      </c>
      <c r="C283" s="3" t="s">
        <v>1458</v>
      </c>
      <c r="D283" s="3" t="s">
        <v>16</v>
      </c>
      <c r="E283" s="3" t="s">
        <v>17</v>
      </c>
      <c r="F283" s="3" t="s">
        <v>18</v>
      </c>
      <c r="G283" s="3" t="s">
        <v>32</v>
      </c>
      <c r="H283" s="3" t="s">
        <v>45</v>
      </c>
      <c r="I283" s="3">
        <v>3</v>
      </c>
      <c r="J283" s="3" t="s">
        <v>20</v>
      </c>
      <c r="K283" s="3">
        <v>22000</v>
      </c>
      <c r="L283" s="3">
        <v>20000</v>
      </c>
      <c r="M283" s="3">
        <f>Table4[[#This Row],[Qty]]*Table4[[#This Row],[Price]]</f>
        <v>66000</v>
      </c>
      <c r="N283" s="3">
        <f>Table4[[#This Row],[Qty]]*Table4[[#This Row],[Cost]]</f>
        <v>60000</v>
      </c>
      <c r="O283" s="3">
        <f>Table4[[#This Row],[Total Sales]]-Table4[[#This Row],[COGS]]</f>
        <v>6000</v>
      </c>
      <c r="P283" s="22">
        <f>MONTH(Table4[[#This Row],[Sales Date]])</f>
        <v>1</v>
      </c>
      <c r="Q283" s="22" t="str">
        <f>IF(Table4[[#This Row],[Month]]=1,"Jan",IF(Table4[[#This Row],[Month]]=2,"Feb",IF(Table4[[#This Row],[Month]]=3,"Mar","Apr")))</f>
        <v>Jan</v>
      </c>
    </row>
    <row r="284" spans="1:17" x14ac:dyDescent="0.25">
      <c r="A284" s="3" t="s">
        <v>601</v>
      </c>
      <c r="B284" s="4">
        <v>44945</v>
      </c>
      <c r="C284" s="3" t="s">
        <v>1520</v>
      </c>
      <c r="D284" s="3" t="s">
        <v>29</v>
      </c>
      <c r="E284" s="3" t="s">
        <v>17</v>
      </c>
      <c r="F284" s="3" t="s">
        <v>18</v>
      </c>
      <c r="G284" s="3" t="s">
        <v>19</v>
      </c>
      <c r="H284" s="3" t="s">
        <v>2354</v>
      </c>
      <c r="I284" s="3">
        <v>1</v>
      </c>
      <c r="J284" s="3" t="s">
        <v>20</v>
      </c>
      <c r="K284" s="3">
        <v>6700</v>
      </c>
      <c r="L284" s="3">
        <v>5000</v>
      </c>
      <c r="M284" s="3">
        <f>Table4[[#This Row],[Qty]]*Table4[[#This Row],[Price]]</f>
        <v>6700</v>
      </c>
      <c r="N284" s="3">
        <f>Table4[[#This Row],[Qty]]*Table4[[#This Row],[Cost]]</f>
        <v>5000</v>
      </c>
      <c r="O284" s="3">
        <f>Table4[[#This Row],[Total Sales]]-Table4[[#This Row],[COGS]]</f>
        <v>1700</v>
      </c>
      <c r="P284" s="22">
        <f>MONTH(Table4[[#This Row],[Sales Date]])</f>
        <v>1</v>
      </c>
      <c r="Q284" s="22" t="str">
        <f>IF(Table4[[#This Row],[Month]]=1,"Jan",IF(Table4[[#This Row],[Month]]=2,"Feb",IF(Table4[[#This Row],[Month]]=3,"Mar","Apr")))</f>
        <v>Jan</v>
      </c>
    </row>
    <row r="285" spans="1:17" x14ac:dyDescent="0.25">
      <c r="A285" s="3" t="s">
        <v>603</v>
      </c>
      <c r="B285" s="4">
        <v>44946</v>
      </c>
      <c r="C285" s="3" t="s">
        <v>59</v>
      </c>
      <c r="D285" s="3" t="s">
        <v>29</v>
      </c>
      <c r="E285" s="3" t="s">
        <v>30</v>
      </c>
      <c r="F285" s="3" t="s">
        <v>31</v>
      </c>
      <c r="G285" s="3" t="s">
        <v>2350</v>
      </c>
      <c r="H285" s="3" t="s">
        <v>38</v>
      </c>
      <c r="I285" s="3">
        <v>2</v>
      </c>
      <c r="J285" s="3" t="s">
        <v>20</v>
      </c>
      <c r="K285" s="3">
        <v>8500</v>
      </c>
      <c r="L285" s="3">
        <v>7600</v>
      </c>
      <c r="M285" s="3">
        <f>Table4[[#This Row],[Qty]]*Table4[[#This Row],[Price]]</f>
        <v>17000</v>
      </c>
      <c r="N285" s="3">
        <f>Table4[[#This Row],[Qty]]*Table4[[#This Row],[Cost]]</f>
        <v>15200</v>
      </c>
      <c r="O285" s="3">
        <f>Table4[[#This Row],[Total Sales]]-Table4[[#This Row],[COGS]]</f>
        <v>1800</v>
      </c>
      <c r="P285" s="22">
        <f>MONTH(Table4[[#This Row],[Sales Date]])</f>
        <v>1</v>
      </c>
      <c r="Q285" s="22" t="str">
        <f>IF(Table4[[#This Row],[Month]]=1,"Jan",IF(Table4[[#This Row],[Month]]=2,"Feb",IF(Table4[[#This Row],[Month]]=3,"Mar","Apr")))</f>
        <v>Jan</v>
      </c>
    </row>
    <row r="286" spans="1:17" x14ac:dyDescent="0.25">
      <c r="A286" s="3" t="s">
        <v>605</v>
      </c>
      <c r="B286" s="4">
        <v>44946</v>
      </c>
      <c r="C286" s="3" t="s">
        <v>129</v>
      </c>
      <c r="D286" s="3" t="s">
        <v>29</v>
      </c>
      <c r="E286" s="3" t="s">
        <v>35</v>
      </c>
      <c r="F286" s="3" t="s">
        <v>36</v>
      </c>
      <c r="G286" s="3" t="s">
        <v>32</v>
      </c>
      <c r="H286" s="3" t="s">
        <v>2354</v>
      </c>
      <c r="I286" s="3">
        <v>2</v>
      </c>
      <c r="J286" s="3" t="s">
        <v>20</v>
      </c>
      <c r="K286" s="3">
        <v>6700</v>
      </c>
      <c r="L286" s="3">
        <v>5001</v>
      </c>
      <c r="M286" s="3">
        <f>Table4[[#This Row],[Qty]]*Table4[[#This Row],[Price]]</f>
        <v>13400</v>
      </c>
      <c r="N286" s="3">
        <f>Table4[[#This Row],[Qty]]*Table4[[#This Row],[Cost]]</f>
        <v>10002</v>
      </c>
      <c r="O286" s="3">
        <f>Table4[[#This Row],[Total Sales]]-Table4[[#This Row],[COGS]]</f>
        <v>3398</v>
      </c>
      <c r="P286" s="22">
        <f>MONTH(Table4[[#This Row],[Sales Date]])</f>
        <v>1</v>
      </c>
      <c r="Q286" s="22" t="str">
        <f>IF(Table4[[#This Row],[Month]]=1,"Jan",IF(Table4[[#This Row],[Month]]=2,"Feb",IF(Table4[[#This Row],[Month]]=3,"Mar","Apr")))</f>
        <v>Jan</v>
      </c>
    </row>
    <row r="287" spans="1:17" x14ac:dyDescent="0.25">
      <c r="A287" s="3" t="s">
        <v>607</v>
      </c>
      <c r="B287" s="4">
        <v>44946</v>
      </c>
      <c r="C287" s="3" t="s">
        <v>189</v>
      </c>
      <c r="D287" s="3" t="s">
        <v>29</v>
      </c>
      <c r="E287" s="3" t="s">
        <v>35</v>
      </c>
      <c r="F287" s="3" t="s">
        <v>36</v>
      </c>
      <c r="G287" s="3" t="s">
        <v>63</v>
      </c>
      <c r="H287" s="3" t="s">
        <v>2354</v>
      </c>
      <c r="I287" s="3">
        <v>1</v>
      </c>
      <c r="J287" s="3" t="s">
        <v>20</v>
      </c>
      <c r="K287" s="3">
        <v>50</v>
      </c>
      <c r="L287" s="3">
        <v>45</v>
      </c>
      <c r="M287" s="3">
        <f>Table4[[#This Row],[Qty]]*Table4[[#This Row],[Price]]</f>
        <v>50</v>
      </c>
      <c r="N287" s="3">
        <f>Table4[[#This Row],[Qty]]*Table4[[#This Row],[Cost]]</f>
        <v>45</v>
      </c>
      <c r="O287" s="3">
        <f>Table4[[#This Row],[Total Sales]]-Table4[[#This Row],[COGS]]</f>
        <v>5</v>
      </c>
      <c r="P287" s="22">
        <f>MONTH(Table4[[#This Row],[Sales Date]])</f>
        <v>1</v>
      </c>
      <c r="Q287" s="22" t="str">
        <f>IF(Table4[[#This Row],[Month]]=1,"Jan",IF(Table4[[#This Row],[Month]]=2,"Feb",IF(Table4[[#This Row],[Month]]=3,"Mar","Apr")))</f>
        <v>Jan</v>
      </c>
    </row>
    <row r="288" spans="1:17" x14ac:dyDescent="0.25">
      <c r="A288" s="3" t="s">
        <v>609</v>
      </c>
      <c r="B288" s="4">
        <v>44946</v>
      </c>
      <c r="C288" s="3" t="s">
        <v>251</v>
      </c>
      <c r="D288" s="3" t="s">
        <v>29</v>
      </c>
      <c r="E288" s="3" t="s">
        <v>17</v>
      </c>
      <c r="F288" s="3" t="s">
        <v>18</v>
      </c>
      <c r="G288" s="3" t="s">
        <v>41</v>
      </c>
      <c r="H288" s="3" t="s">
        <v>2354</v>
      </c>
      <c r="I288" s="3">
        <v>1</v>
      </c>
      <c r="J288" s="3" t="s">
        <v>20</v>
      </c>
      <c r="K288" s="3">
        <v>1600</v>
      </c>
      <c r="L288" s="3">
        <v>1590</v>
      </c>
      <c r="M288" s="3">
        <f>Table4[[#This Row],[Qty]]*Table4[[#This Row],[Price]]</f>
        <v>1600</v>
      </c>
      <c r="N288" s="3">
        <f>Table4[[#This Row],[Qty]]*Table4[[#This Row],[Cost]]</f>
        <v>1590</v>
      </c>
      <c r="O288" s="3">
        <f>Table4[[#This Row],[Total Sales]]-Table4[[#This Row],[COGS]]</f>
        <v>10</v>
      </c>
      <c r="P288" s="22">
        <f>MONTH(Table4[[#This Row],[Sales Date]])</f>
        <v>1</v>
      </c>
      <c r="Q288" s="22" t="str">
        <f>IF(Table4[[#This Row],[Month]]=1,"Jan",IF(Table4[[#This Row],[Month]]=2,"Feb",IF(Table4[[#This Row],[Month]]=3,"Mar","Apr")))</f>
        <v>Jan</v>
      </c>
    </row>
    <row r="289" spans="1:17" x14ac:dyDescent="0.25">
      <c r="A289" s="3" t="s">
        <v>611</v>
      </c>
      <c r="B289" s="4">
        <v>44946</v>
      </c>
      <c r="C289" s="3" t="s">
        <v>313</v>
      </c>
      <c r="D289" s="3" t="s">
        <v>29</v>
      </c>
      <c r="E289" s="3" t="s">
        <v>17</v>
      </c>
      <c r="F289" s="3" t="s">
        <v>18</v>
      </c>
      <c r="G289" s="3" t="s">
        <v>25</v>
      </c>
      <c r="H289" s="3" t="s">
        <v>2354</v>
      </c>
      <c r="I289" s="3">
        <v>2</v>
      </c>
      <c r="J289" s="3" t="s">
        <v>20</v>
      </c>
      <c r="K289" s="3">
        <v>7700</v>
      </c>
      <c r="L289" s="3">
        <v>7000</v>
      </c>
      <c r="M289" s="3">
        <f>Table4[[#This Row],[Qty]]*Table4[[#This Row],[Price]]</f>
        <v>15400</v>
      </c>
      <c r="N289" s="3">
        <f>Table4[[#This Row],[Qty]]*Table4[[#This Row],[Cost]]</f>
        <v>14000</v>
      </c>
      <c r="O289" s="3">
        <f>Table4[[#This Row],[Total Sales]]-Table4[[#This Row],[COGS]]</f>
        <v>1400</v>
      </c>
      <c r="P289" s="22">
        <f>MONTH(Table4[[#This Row],[Sales Date]])</f>
        <v>1</v>
      </c>
      <c r="Q289" s="22" t="str">
        <f>IF(Table4[[#This Row],[Month]]=1,"Jan",IF(Table4[[#This Row],[Month]]=2,"Feb",IF(Table4[[#This Row],[Month]]=3,"Mar","Apr")))</f>
        <v>Jan</v>
      </c>
    </row>
    <row r="290" spans="1:17" x14ac:dyDescent="0.25">
      <c r="A290" s="3" t="s">
        <v>613</v>
      </c>
      <c r="B290" s="4">
        <v>44946</v>
      </c>
      <c r="C290" s="3" t="s">
        <v>1004</v>
      </c>
      <c r="D290" s="3" t="s">
        <v>29</v>
      </c>
      <c r="E290" s="3" t="s">
        <v>17</v>
      </c>
      <c r="F290" s="3" t="s">
        <v>18</v>
      </c>
      <c r="G290" s="3" t="s">
        <v>25</v>
      </c>
      <c r="H290" s="3" t="s">
        <v>55</v>
      </c>
      <c r="I290" s="3">
        <v>1</v>
      </c>
      <c r="J290" s="3" t="s">
        <v>20</v>
      </c>
      <c r="K290" s="3">
        <v>6700</v>
      </c>
      <c r="L290" s="3">
        <v>5000</v>
      </c>
      <c r="M290" s="3">
        <f>Table4[[#This Row],[Qty]]*Table4[[#This Row],[Price]]</f>
        <v>6700</v>
      </c>
      <c r="N290" s="3">
        <f>Table4[[#This Row],[Qty]]*Table4[[#This Row],[Cost]]</f>
        <v>5000</v>
      </c>
      <c r="O290" s="3">
        <f>Table4[[#This Row],[Total Sales]]-Table4[[#This Row],[COGS]]</f>
        <v>1700</v>
      </c>
      <c r="P290" s="22">
        <f>MONTH(Table4[[#This Row],[Sales Date]])</f>
        <v>1</v>
      </c>
      <c r="Q290" s="22" t="str">
        <f>IF(Table4[[#This Row],[Month]]=1,"Jan",IF(Table4[[#This Row],[Month]]=2,"Feb",IF(Table4[[#This Row],[Month]]=3,"Mar","Apr")))</f>
        <v>Jan</v>
      </c>
    </row>
    <row r="291" spans="1:17" x14ac:dyDescent="0.25">
      <c r="A291" s="3" t="s">
        <v>615</v>
      </c>
      <c r="B291" s="4">
        <v>44946</v>
      </c>
      <c r="C291" s="3" t="s">
        <v>1066</v>
      </c>
      <c r="D291" s="3" t="s">
        <v>29</v>
      </c>
      <c r="E291" s="3" t="s">
        <v>17</v>
      </c>
      <c r="F291" s="3" t="s">
        <v>18</v>
      </c>
      <c r="G291" s="3" t="s">
        <v>32</v>
      </c>
      <c r="H291" s="3" t="s">
        <v>2354</v>
      </c>
      <c r="I291" s="3">
        <v>1</v>
      </c>
      <c r="J291" s="3" t="s">
        <v>20</v>
      </c>
      <c r="K291" s="3">
        <v>25</v>
      </c>
      <c r="L291" s="3">
        <v>20</v>
      </c>
      <c r="M291" s="3">
        <f>Table4[[#This Row],[Qty]]*Table4[[#This Row],[Price]]</f>
        <v>25</v>
      </c>
      <c r="N291" s="3">
        <f>Table4[[#This Row],[Qty]]*Table4[[#This Row],[Cost]]</f>
        <v>20</v>
      </c>
      <c r="O291" s="3">
        <f>Table4[[#This Row],[Total Sales]]-Table4[[#This Row],[COGS]]</f>
        <v>5</v>
      </c>
      <c r="P291" s="22">
        <f>MONTH(Table4[[#This Row],[Sales Date]])</f>
        <v>1</v>
      </c>
      <c r="Q291" s="22" t="str">
        <f>IF(Table4[[#This Row],[Month]]=1,"Jan",IF(Table4[[#This Row],[Month]]=2,"Feb",IF(Table4[[#This Row],[Month]]=3,"Mar","Apr")))</f>
        <v>Jan</v>
      </c>
    </row>
    <row r="292" spans="1:17" x14ac:dyDescent="0.25">
      <c r="A292" s="3" t="s">
        <v>617</v>
      </c>
      <c r="B292" s="4">
        <v>44946</v>
      </c>
      <c r="C292" s="3" t="s">
        <v>1128</v>
      </c>
      <c r="D292" s="3" t="s">
        <v>29</v>
      </c>
      <c r="E292" s="3" t="s">
        <v>23</v>
      </c>
      <c r="F292" s="3" t="s">
        <v>24</v>
      </c>
      <c r="G292" s="3" t="s">
        <v>19</v>
      </c>
      <c r="H292" s="3" t="s">
        <v>38</v>
      </c>
      <c r="I292" s="3">
        <v>2</v>
      </c>
      <c r="J292" s="3" t="s">
        <v>20</v>
      </c>
      <c r="K292" s="3">
        <v>19800</v>
      </c>
      <c r="L292" s="3">
        <v>18000</v>
      </c>
      <c r="M292" s="3">
        <f>Table4[[#This Row],[Qty]]*Table4[[#This Row],[Price]]</f>
        <v>39600</v>
      </c>
      <c r="N292" s="3">
        <f>Table4[[#This Row],[Qty]]*Table4[[#This Row],[Cost]]</f>
        <v>36000</v>
      </c>
      <c r="O292" s="3">
        <f>Table4[[#This Row],[Total Sales]]-Table4[[#This Row],[COGS]]</f>
        <v>3600</v>
      </c>
      <c r="P292" s="22">
        <f>MONTH(Table4[[#This Row],[Sales Date]])</f>
        <v>1</v>
      </c>
      <c r="Q292" s="22" t="str">
        <f>IF(Table4[[#This Row],[Month]]=1,"Jan",IF(Table4[[#This Row],[Month]]=2,"Feb",IF(Table4[[#This Row],[Month]]=3,"Mar","Apr")))</f>
        <v>Jan</v>
      </c>
    </row>
    <row r="293" spans="1:17" x14ac:dyDescent="0.25">
      <c r="A293" s="3" t="s">
        <v>619</v>
      </c>
      <c r="B293" s="4">
        <v>44946</v>
      </c>
      <c r="C293" s="3" t="s">
        <v>1189</v>
      </c>
      <c r="D293" s="3" t="s">
        <v>29</v>
      </c>
      <c r="E293" s="3" t="s">
        <v>17</v>
      </c>
      <c r="F293" s="3" t="s">
        <v>18</v>
      </c>
      <c r="G293" s="3" t="s">
        <v>32</v>
      </c>
      <c r="H293" s="3" t="s">
        <v>45</v>
      </c>
      <c r="I293" s="3">
        <v>2</v>
      </c>
      <c r="J293" s="3" t="s">
        <v>20</v>
      </c>
      <c r="K293" s="3">
        <v>6700</v>
      </c>
      <c r="L293" s="3">
        <v>5001</v>
      </c>
      <c r="M293" s="3">
        <f>Table4[[#This Row],[Qty]]*Table4[[#This Row],[Price]]</f>
        <v>13400</v>
      </c>
      <c r="N293" s="3">
        <f>Table4[[#This Row],[Qty]]*Table4[[#This Row],[Cost]]</f>
        <v>10002</v>
      </c>
      <c r="O293" s="3">
        <f>Table4[[#This Row],[Total Sales]]-Table4[[#This Row],[COGS]]</f>
        <v>3398</v>
      </c>
      <c r="P293" s="22">
        <f>MONTH(Table4[[#This Row],[Sales Date]])</f>
        <v>1</v>
      </c>
      <c r="Q293" s="22" t="str">
        <f>IF(Table4[[#This Row],[Month]]=1,"Jan",IF(Table4[[#This Row],[Month]]=2,"Feb",IF(Table4[[#This Row],[Month]]=3,"Mar","Apr")))</f>
        <v>Jan</v>
      </c>
    </row>
    <row r="294" spans="1:17" x14ac:dyDescent="0.25">
      <c r="A294" s="3" t="s">
        <v>621</v>
      </c>
      <c r="B294" s="4">
        <v>44946</v>
      </c>
      <c r="C294" s="3" t="s">
        <v>1277</v>
      </c>
      <c r="D294" s="3" t="s">
        <v>16</v>
      </c>
      <c r="E294" s="3" t="s">
        <v>17</v>
      </c>
      <c r="F294" s="3" t="s">
        <v>18</v>
      </c>
      <c r="G294" s="3" t="s">
        <v>32</v>
      </c>
      <c r="H294" s="3" t="s">
        <v>45</v>
      </c>
      <c r="I294" s="3">
        <v>3</v>
      </c>
      <c r="J294" s="3" t="s">
        <v>20</v>
      </c>
      <c r="K294" s="3">
        <v>22000</v>
      </c>
      <c r="L294" s="3">
        <v>20000</v>
      </c>
      <c r="M294" s="3">
        <f>Table4[[#This Row],[Qty]]*Table4[[#This Row],[Price]]</f>
        <v>66000</v>
      </c>
      <c r="N294" s="3">
        <f>Table4[[#This Row],[Qty]]*Table4[[#This Row],[Cost]]</f>
        <v>60000</v>
      </c>
      <c r="O294" s="3">
        <f>Table4[[#This Row],[Total Sales]]-Table4[[#This Row],[COGS]]</f>
        <v>6000</v>
      </c>
      <c r="P294" s="22">
        <f>MONTH(Table4[[#This Row],[Sales Date]])</f>
        <v>1</v>
      </c>
      <c r="Q294" s="22" t="str">
        <f>IF(Table4[[#This Row],[Month]]=1,"Jan",IF(Table4[[#This Row],[Month]]=2,"Feb",IF(Table4[[#This Row],[Month]]=3,"Mar","Apr")))</f>
        <v>Jan</v>
      </c>
    </row>
    <row r="295" spans="1:17" x14ac:dyDescent="0.25">
      <c r="A295" s="3" t="s">
        <v>623</v>
      </c>
      <c r="B295" s="4">
        <v>44946</v>
      </c>
      <c r="C295" s="3" t="s">
        <v>1338</v>
      </c>
      <c r="D295" s="3" t="s">
        <v>29</v>
      </c>
      <c r="E295" s="3" t="s">
        <v>17</v>
      </c>
      <c r="F295" s="3" t="s">
        <v>18</v>
      </c>
      <c r="G295" s="3" t="s">
        <v>19</v>
      </c>
      <c r="H295" s="3" t="s">
        <v>2354</v>
      </c>
      <c r="I295" s="3">
        <v>4</v>
      </c>
      <c r="J295" s="3" t="s">
        <v>20</v>
      </c>
      <c r="K295" s="3">
        <v>6700</v>
      </c>
      <c r="L295" s="3">
        <v>5000</v>
      </c>
      <c r="M295" s="3">
        <f>Table4[[#This Row],[Qty]]*Table4[[#This Row],[Price]]</f>
        <v>26800</v>
      </c>
      <c r="N295" s="3">
        <f>Table4[[#This Row],[Qty]]*Table4[[#This Row],[Cost]]</f>
        <v>20000</v>
      </c>
      <c r="O295" s="3">
        <f>Table4[[#This Row],[Total Sales]]-Table4[[#This Row],[COGS]]</f>
        <v>6800</v>
      </c>
      <c r="P295" s="22">
        <f>MONTH(Table4[[#This Row],[Sales Date]])</f>
        <v>1</v>
      </c>
      <c r="Q295" s="22" t="str">
        <f>IF(Table4[[#This Row],[Month]]=1,"Jan",IF(Table4[[#This Row],[Month]]=2,"Feb",IF(Table4[[#This Row],[Month]]=3,"Mar","Apr")))</f>
        <v>Jan</v>
      </c>
    </row>
    <row r="296" spans="1:17" x14ac:dyDescent="0.25">
      <c r="A296" s="3" t="s">
        <v>625</v>
      </c>
      <c r="B296" s="4">
        <v>44946</v>
      </c>
      <c r="C296" s="3" t="s">
        <v>1400</v>
      </c>
      <c r="D296" s="3" t="s">
        <v>29</v>
      </c>
      <c r="E296" s="3" t="s">
        <v>17</v>
      </c>
      <c r="F296" s="3" t="s">
        <v>18</v>
      </c>
      <c r="G296" s="3" t="s">
        <v>32</v>
      </c>
      <c r="H296" s="3" t="s">
        <v>2354</v>
      </c>
      <c r="I296" s="3">
        <v>1</v>
      </c>
      <c r="J296" s="3" t="s">
        <v>20</v>
      </c>
      <c r="K296" s="3">
        <v>13200.000000000002</v>
      </c>
      <c r="L296" s="3">
        <v>12000</v>
      </c>
      <c r="M296" s="3">
        <f>Table4[[#This Row],[Qty]]*Table4[[#This Row],[Price]]</f>
        <v>13200.000000000002</v>
      </c>
      <c r="N296" s="3">
        <f>Table4[[#This Row],[Qty]]*Table4[[#This Row],[Cost]]</f>
        <v>12000</v>
      </c>
      <c r="O296" s="3">
        <f>Table4[[#This Row],[Total Sales]]-Table4[[#This Row],[COGS]]</f>
        <v>1200.0000000000018</v>
      </c>
      <c r="P296" s="22">
        <f>MONTH(Table4[[#This Row],[Sales Date]])</f>
        <v>1</v>
      </c>
      <c r="Q296" s="22" t="str">
        <f>IF(Table4[[#This Row],[Month]]=1,"Jan",IF(Table4[[#This Row],[Month]]=2,"Feb",IF(Table4[[#This Row],[Month]]=3,"Mar","Apr")))</f>
        <v>Jan</v>
      </c>
    </row>
    <row r="297" spans="1:17" x14ac:dyDescent="0.25">
      <c r="A297" s="3" t="s">
        <v>627</v>
      </c>
      <c r="B297" s="4">
        <v>44946</v>
      </c>
      <c r="C297" s="3" t="s">
        <v>1460</v>
      </c>
      <c r="D297" s="3" t="s">
        <v>29</v>
      </c>
      <c r="E297" s="3" t="s">
        <v>23</v>
      </c>
      <c r="F297" s="3" t="s">
        <v>24</v>
      </c>
      <c r="G297" s="3" t="s">
        <v>19</v>
      </c>
      <c r="H297" s="3" t="s">
        <v>2354</v>
      </c>
      <c r="I297" s="3">
        <v>1</v>
      </c>
      <c r="J297" s="3" t="s">
        <v>20</v>
      </c>
      <c r="K297" s="3">
        <v>44000</v>
      </c>
      <c r="L297" s="3">
        <v>40000</v>
      </c>
      <c r="M297" s="3">
        <f>Table4[[#This Row],[Qty]]*Table4[[#This Row],[Price]]</f>
        <v>44000</v>
      </c>
      <c r="N297" s="3">
        <f>Table4[[#This Row],[Qty]]*Table4[[#This Row],[Cost]]</f>
        <v>40000</v>
      </c>
      <c r="O297" s="3">
        <f>Table4[[#This Row],[Total Sales]]-Table4[[#This Row],[COGS]]</f>
        <v>4000</v>
      </c>
      <c r="P297" s="22">
        <f>MONTH(Table4[[#This Row],[Sales Date]])</f>
        <v>1</v>
      </c>
      <c r="Q297" s="22" t="str">
        <f>IF(Table4[[#This Row],[Month]]=1,"Jan",IF(Table4[[#This Row],[Month]]=2,"Feb",IF(Table4[[#This Row],[Month]]=3,"Mar","Apr")))</f>
        <v>Jan</v>
      </c>
    </row>
    <row r="298" spans="1:17" x14ac:dyDescent="0.25">
      <c r="A298" s="3" t="s">
        <v>628</v>
      </c>
      <c r="B298" s="4">
        <v>44946</v>
      </c>
      <c r="C298" s="3" t="s">
        <v>1522</v>
      </c>
      <c r="D298" s="3" t="s">
        <v>29</v>
      </c>
      <c r="E298" s="3" t="s">
        <v>17</v>
      </c>
      <c r="F298" s="3" t="s">
        <v>18</v>
      </c>
      <c r="G298" s="3" t="s">
        <v>32</v>
      </c>
      <c r="H298" s="3" t="s">
        <v>38</v>
      </c>
      <c r="I298" s="3">
        <v>1</v>
      </c>
      <c r="J298" s="3" t="s">
        <v>20</v>
      </c>
      <c r="K298" s="3">
        <v>200</v>
      </c>
      <c r="L298" s="3">
        <v>190</v>
      </c>
      <c r="M298" s="3">
        <f>Table4[[#This Row],[Qty]]*Table4[[#This Row],[Price]]</f>
        <v>200</v>
      </c>
      <c r="N298" s="3">
        <f>Table4[[#This Row],[Qty]]*Table4[[#This Row],[Cost]]</f>
        <v>190</v>
      </c>
      <c r="O298" s="3">
        <f>Table4[[#This Row],[Total Sales]]-Table4[[#This Row],[COGS]]</f>
        <v>10</v>
      </c>
      <c r="P298" s="22">
        <f>MONTH(Table4[[#This Row],[Sales Date]])</f>
        <v>1</v>
      </c>
      <c r="Q298" s="22" t="str">
        <f>IF(Table4[[#This Row],[Month]]=1,"Jan",IF(Table4[[#This Row],[Month]]=2,"Feb",IF(Table4[[#This Row],[Month]]=3,"Mar","Apr")))</f>
        <v>Jan</v>
      </c>
    </row>
    <row r="299" spans="1:17" x14ac:dyDescent="0.25">
      <c r="A299" s="3" t="s">
        <v>630</v>
      </c>
      <c r="B299" s="4">
        <v>44947</v>
      </c>
      <c r="C299" s="3" t="s">
        <v>62</v>
      </c>
      <c r="D299" s="3" t="s">
        <v>29</v>
      </c>
      <c r="E299" s="3" t="s">
        <v>35</v>
      </c>
      <c r="F299" s="3" t="s">
        <v>36</v>
      </c>
      <c r="G299" s="3" t="s">
        <v>19</v>
      </c>
      <c r="H299" s="3" t="s">
        <v>2354</v>
      </c>
      <c r="I299" s="3">
        <v>3</v>
      </c>
      <c r="J299" s="3" t="s">
        <v>20</v>
      </c>
      <c r="K299" s="3">
        <v>13200.000000000002</v>
      </c>
      <c r="L299" s="3">
        <v>12000</v>
      </c>
      <c r="M299" s="3">
        <f>Table4[[#This Row],[Qty]]*Table4[[#This Row],[Price]]</f>
        <v>39600.000000000007</v>
      </c>
      <c r="N299" s="3">
        <f>Table4[[#This Row],[Qty]]*Table4[[#This Row],[Cost]]</f>
        <v>36000</v>
      </c>
      <c r="O299" s="3">
        <f>Table4[[#This Row],[Total Sales]]-Table4[[#This Row],[COGS]]</f>
        <v>3600.0000000000073</v>
      </c>
      <c r="P299" s="22">
        <f>MONTH(Table4[[#This Row],[Sales Date]])</f>
        <v>1</v>
      </c>
      <c r="Q299" s="22" t="str">
        <f>IF(Table4[[#This Row],[Month]]=1,"Jan",IF(Table4[[#This Row],[Month]]=2,"Feb",IF(Table4[[#This Row],[Month]]=3,"Mar","Apr")))</f>
        <v>Jan</v>
      </c>
    </row>
    <row r="300" spans="1:17" x14ac:dyDescent="0.25">
      <c r="A300" s="3" t="s">
        <v>632</v>
      </c>
      <c r="B300" s="4">
        <v>44947</v>
      </c>
      <c r="C300" s="3" t="s">
        <v>131</v>
      </c>
      <c r="D300" s="3" t="s">
        <v>29</v>
      </c>
      <c r="E300" s="3" t="s">
        <v>17</v>
      </c>
      <c r="F300" s="3" t="s">
        <v>18</v>
      </c>
      <c r="G300" s="3" t="s">
        <v>37</v>
      </c>
      <c r="H300" s="3" t="s">
        <v>38</v>
      </c>
      <c r="I300" s="3">
        <v>2</v>
      </c>
      <c r="J300" s="3" t="s">
        <v>20</v>
      </c>
      <c r="K300" s="3">
        <v>6700</v>
      </c>
      <c r="L300" s="3">
        <v>5002</v>
      </c>
      <c r="M300" s="3">
        <f>Table4[[#This Row],[Qty]]*Table4[[#This Row],[Price]]</f>
        <v>13400</v>
      </c>
      <c r="N300" s="3">
        <f>Table4[[#This Row],[Qty]]*Table4[[#This Row],[Cost]]</f>
        <v>10004</v>
      </c>
      <c r="O300" s="3">
        <f>Table4[[#This Row],[Total Sales]]-Table4[[#This Row],[COGS]]</f>
        <v>3396</v>
      </c>
      <c r="P300" s="22">
        <f>MONTH(Table4[[#This Row],[Sales Date]])</f>
        <v>1</v>
      </c>
      <c r="Q300" s="22" t="str">
        <f>IF(Table4[[#This Row],[Month]]=1,"Jan",IF(Table4[[#This Row],[Month]]=2,"Feb",IF(Table4[[#This Row],[Month]]=3,"Mar","Apr")))</f>
        <v>Jan</v>
      </c>
    </row>
    <row r="301" spans="1:17" x14ac:dyDescent="0.25">
      <c r="A301" s="3" t="s">
        <v>634</v>
      </c>
      <c r="B301" s="4">
        <v>44947</v>
      </c>
      <c r="C301" s="3" t="s">
        <v>191</v>
      </c>
      <c r="D301" s="3" t="s">
        <v>29</v>
      </c>
      <c r="E301" s="3" t="s">
        <v>17</v>
      </c>
      <c r="F301" s="3" t="s">
        <v>18</v>
      </c>
      <c r="G301" s="3" t="s">
        <v>66</v>
      </c>
      <c r="H301" s="3" t="s">
        <v>2354</v>
      </c>
      <c r="I301" s="3">
        <v>2</v>
      </c>
      <c r="J301" s="3" t="s">
        <v>20</v>
      </c>
      <c r="K301" s="3">
        <v>600</v>
      </c>
      <c r="L301" s="3">
        <v>450</v>
      </c>
      <c r="M301" s="3">
        <f>Table4[[#This Row],[Qty]]*Table4[[#This Row],[Price]]</f>
        <v>1200</v>
      </c>
      <c r="N301" s="3">
        <f>Table4[[#This Row],[Qty]]*Table4[[#This Row],[Cost]]</f>
        <v>900</v>
      </c>
      <c r="O301" s="3">
        <f>Table4[[#This Row],[Total Sales]]-Table4[[#This Row],[COGS]]</f>
        <v>300</v>
      </c>
      <c r="P301" s="22">
        <f>MONTH(Table4[[#This Row],[Sales Date]])</f>
        <v>1</v>
      </c>
      <c r="Q301" s="22" t="str">
        <f>IF(Table4[[#This Row],[Month]]=1,"Jan",IF(Table4[[#This Row],[Month]]=2,"Feb",IF(Table4[[#This Row],[Month]]=3,"Mar","Apr")))</f>
        <v>Jan</v>
      </c>
    </row>
    <row r="302" spans="1:17" x14ac:dyDescent="0.25">
      <c r="A302" s="3" t="s">
        <v>636</v>
      </c>
      <c r="B302" s="4">
        <v>44947</v>
      </c>
      <c r="C302" s="3" t="s">
        <v>253</v>
      </c>
      <c r="D302" s="3" t="s">
        <v>29</v>
      </c>
      <c r="E302" s="3" t="s">
        <v>17</v>
      </c>
      <c r="F302" s="3" t="s">
        <v>18</v>
      </c>
      <c r="G302" s="3" t="s">
        <v>44</v>
      </c>
      <c r="H302" s="3" t="s">
        <v>45</v>
      </c>
      <c r="I302" s="3">
        <v>1</v>
      </c>
      <c r="J302" s="3" t="s">
        <v>20</v>
      </c>
      <c r="K302" s="3">
        <v>50</v>
      </c>
      <c r="L302" s="3">
        <v>45</v>
      </c>
      <c r="M302" s="3">
        <f>Table4[[#This Row],[Qty]]*Table4[[#This Row],[Price]]</f>
        <v>50</v>
      </c>
      <c r="N302" s="3">
        <f>Table4[[#This Row],[Qty]]*Table4[[#This Row],[Cost]]</f>
        <v>45</v>
      </c>
      <c r="O302" s="3">
        <f>Table4[[#This Row],[Total Sales]]-Table4[[#This Row],[COGS]]</f>
        <v>5</v>
      </c>
      <c r="P302" s="22">
        <f>MONTH(Table4[[#This Row],[Sales Date]])</f>
        <v>1</v>
      </c>
      <c r="Q302" s="22" t="str">
        <f>IF(Table4[[#This Row],[Month]]=1,"Jan",IF(Table4[[#This Row],[Month]]=2,"Feb",IF(Table4[[#This Row],[Month]]=3,"Mar","Apr")))</f>
        <v>Jan</v>
      </c>
    </row>
    <row r="303" spans="1:17" x14ac:dyDescent="0.25">
      <c r="A303" s="3" t="s">
        <v>638</v>
      </c>
      <c r="B303" s="4">
        <v>44947</v>
      </c>
      <c r="C303" s="3" t="s">
        <v>315</v>
      </c>
      <c r="D303" s="3" t="s">
        <v>29</v>
      </c>
      <c r="E303" s="3" t="s">
        <v>35</v>
      </c>
      <c r="F303" s="3" t="s">
        <v>36</v>
      </c>
      <c r="G303" s="3" t="s">
        <v>32</v>
      </c>
      <c r="H303" s="3" t="s">
        <v>38</v>
      </c>
      <c r="I303" s="3">
        <v>1</v>
      </c>
      <c r="J303" s="3" t="s">
        <v>20</v>
      </c>
      <c r="K303" s="3">
        <v>11000</v>
      </c>
      <c r="L303" s="3">
        <v>10000</v>
      </c>
      <c r="M303" s="3">
        <f>Table4[[#This Row],[Qty]]*Table4[[#This Row],[Price]]</f>
        <v>11000</v>
      </c>
      <c r="N303" s="3">
        <f>Table4[[#This Row],[Qty]]*Table4[[#This Row],[Cost]]</f>
        <v>10000</v>
      </c>
      <c r="O303" s="3">
        <f>Table4[[#This Row],[Total Sales]]-Table4[[#This Row],[COGS]]</f>
        <v>1000</v>
      </c>
      <c r="P303" s="22">
        <f>MONTH(Table4[[#This Row],[Sales Date]])</f>
        <v>1</v>
      </c>
      <c r="Q303" s="22" t="str">
        <f>IF(Table4[[#This Row],[Month]]=1,"Jan",IF(Table4[[#This Row],[Month]]=2,"Feb",IF(Table4[[#This Row],[Month]]=3,"Mar","Apr")))</f>
        <v>Jan</v>
      </c>
    </row>
    <row r="304" spans="1:17" x14ac:dyDescent="0.25">
      <c r="A304" s="3" t="s">
        <v>640</v>
      </c>
      <c r="B304" s="4">
        <v>44947</v>
      </c>
      <c r="C304" s="3" t="s">
        <v>1006</v>
      </c>
      <c r="D304" s="3" t="s">
        <v>29</v>
      </c>
      <c r="E304" s="3" t="s">
        <v>17</v>
      </c>
      <c r="F304" s="3" t="s">
        <v>18</v>
      </c>
      <c r="G304" s="3" t="s">
        <v>32</v>
      </c>
      <c r="H304" s="3" t="s">
        <v>45</v>
      </c>
      <c r="I304" s="3">
        <v>2</v>
      </c>
      <c r="J304" s="3" t="s">
        <v>20</v>
      </c>
      <c r="K304" s="3">
        <v>6700</v>
      </c>
      <c r="L304" s="3">
        <v>5001</v>
      </c>
      <c r="M304" s="3">
        <f>Table4[[#This Row],[Qty]]*Table4[[#This Row],[Price]]</f>
        <v>13400</v>
      </c>
      <c r="N304" s="3">
        <f>Table4[[#This Row],[Qty]]*Table4[[#This Row],[Cost]]</f>
        <v>10002</v>
      </c>
      <c r="O304" s="3">
        <f>Table4[[#This Row],[Total Sales]]-Table4[[#This Row],[COGS]]</f>
        <v>3398</v>
      </c>
      <c r="P304" s="22">
        <f>MONTH(Table4[[#This Row],[Sales Date]])</f>
        <v>1</v>
      </c>
      <c r="Q304" s="22" t="str">
        <f>IF(Table4[[#This Row],[Month]]=1,"Jan",IF(Table4[[#This Row],[Month]]=2,"Feb",IF(Table4[[#This Row],[Month]]=3,"Mar","Apr")))</f>
        <v>Jan</v>
      </c>
    </row>
    <row r="305" spans="1:17" x14ac:dyDescent="0.25">
      <c r="A305" s="3" t="s">
        <v>642</v>
      </c>
      <c r="B305" s="4">
        <v>44947</v>
      </c>
      <c r="C305" s="3" t="s">
        <v>1068</v>
      </c>
      <c r="D305" s="3" t="s">
        <v>29</v>
      </c>
      <c r="E305" s="3" t="s">
        <v>23</v>
      </c>
      <c r="F305" s="3" t="s">
        <v>24</v>
      </c>
      <c r="G305" s="3" t="s">
        <v>19</v>
      </c>
      <c r="H305" s="3" t="s">
        <v>38</v>
      </c>
      <c r="I305" s="3">
        <v>1</v>
      </c>
      <c r="J305" s="3" t="s">
        <v>20</v>
      </c>
      <c r="K305" s="3">
        <v>6700</v>
      </c>
      <c r="L305" s="3">
        <v>5002</v>
      </c>
      <c r="M305" s="3">
        <f>Table4[[#This Row],[Qty]]*Table4[[#This Row],[Price]]</f>
        <v>6700</v>
      </c>
      <c r="N305" s="3">
        <f>Table4[[#This Row],[Qty]]*Table4[[#This Row],[Cost]]</f>
        <v>5002</v>
      </c>
      <c r="O305" s="3">
        <f>Table4[[#This Row],[Total Sales]]-Table4[[#This Row],[COGS]]</f>
        <v>1698</v>
      </c>
      <c r="P305" s="22">
        <f>MONTH(Table4[[#This Row],[Sales Date]])</f>
        <v>1</v>
      </c>
      <c r="Q305" s="22" t="str">
        <f>IF(Table4[[#This Row],[Month]]=1,"Jan",IF(Table4[[#This Row],[Month]]=2,"Feb",IF(Table4[[#This Row],[Month]]=3,"Mar","Apr")))</f>
        <v>Jan</v>
      </c>
    </row>
    <row r="306" spans="1:17" x14ac:dyDescent="0.25">
      <c r="A306" s="3" t="s">
        <v>644</v>
      </c>
      <c r="B306" s="4">
        <v>44947</v>
      </c>
      <c r="C306" s="3" t="s">
        <v>1130</v>
      </c>
      <c r="D306" s="3" t="s">
        <v>29</v>
      </c>
      <c r="E306" s="3" t="s">
        <v>30</v>
      </c>
      <c r="F306" s="3" t="s">
        <v>31</v>
      </c>
      <c r="G306" s="3" t="s">
        <v>25</v>
      </c>
      <c r="H306" s="3" t="s">
        <v>2354</v>
      </c>
      <c r="I306" s="3">
        <v>1</v>
      </c>
      <c r="J306" s="3" t="s">
        <v>20</v>
      </c>
      <c r="K306" s="3">
        <v>44000</v>
      </c>
      <c r="L306" s="3">
        <v>40000</v>
      </c>
      <c r="M306" s="3">
        <f>Table4[[#This Row],[Qty]]*Table4[[#This Row],[Price]]</f>
        <v>44000</v>
      </c>
      <c r="N306" s="3">
        <f>Table4[[#This Row],[Qty]]*Table4[[#This Row],[Cost]]</f>
        <v>40000</v>
      </c>
      <c r="O306" s="3">
        <f>Table4[[#This Row],[Total Sales]]-Table4[[#This Row],[COGS]]</f>
        <v>4000</v>
      </c>
      <c r="P306" s="22">
        <f>MONTH(Table4[[#This Row],[Sales Date]])</f>
        <v>1</v>
      </c>
      <c r="Q306" s="22" t="str">
        <f>IF(Table4[[#This Row],[Month]]=1,"Jan",IF(Table4[[#This Row],[Month]]=2,"Feb",IF(Table4[[#This Row],[Month]]=3,"Mar","Apr")))</f>
        <v>Jan</v>
      </c>
    </row>
    <row r="307" spans="1:17" x14ac:dyDescent="0.25">
      <c r="A307" s="3" t="s">
        <v>646</v>
      </c>
      <c r="B307" s="4">
        <v>44947</v>
      </c>
      <c r="C307" s="3" t="s">
        <v>1191</v>
      </c>
      <c r="D307" s="3" t="s">
        <v>16</v>
      </c>
      <c r="E307" s="3" t="s">
        <v>17</v>
      </c>
      <c r="F307" s="3" t="s">
        <v>18</v>
      </c>
      <c r="G307" s="3" t="s">
        <v>19</v>
      </c>
      <c r="H307" s="3" t="s">
        <v>45</v>
      </c>
      <c r="I307" s="3">
        <v>2</v>
      </c>
      <c r="J307" s="3" t="s">
        <v>20</v>
      </c>
      <c r="K307" s="3">
        <v>6700</v>
      </c>
      <c r="L307" s="3">
        <v>5002</v>
      </c>
      <c r="M307" s="3">
        <f>Table4[[#This Row],[Qty]]*Table4[[#This Row],[Price]]</f>
        <v>13400</v>
      </c>
      <c r="N307" s="3">
        <f>Table4[[#This Row],[Qty]]*Table4[[#This Row],[Cost]]</f>
        <v>10004</v>
      </c>
      <c r="O307" s="3">
        <f>Table4[[#This Row],[Total Sales]]-Table4[[#This Row],[COGS]]</f>
        <v>3396</v>
      </c>
      <c r="P307" s="22">
        <f>MONTH(Table4[[#This Row],[Sales Date]])</f>
        <v>1</v>
      </c>
      <c r="Q307" s="22" t="str">
        <f>IF(Table4[[#This Row],[Month]]=1,"Jan",IF(Table4[[#This Row],[Month]]=2,"Feb",IF(Table4[[#This Row],[Month]]=3,"Mar","Apr")))</f>
        <v>Jan</v>
      </c>
    </row>
    <row r="308" spans="1:17" x14ac:dyDescent="0.25">
      <c r="A308" s="3" t="s">
        <v>648</v>
      </c>
      <c r="B308" s="4">
        <v>44947</v>
      </c>
      <c r="C308" s="3" t="s">
        <v>1279</v>
      </c>
      <c r="D308" s="3" t="s">
        <v>29</v>
      </c>
      <c r="E308" s="3" t="s">
        <v>23</v>
      </c>
      <c r="F308" s="3" t="s">
        <v>24</v>
      </c>
      <c r="G308" s="3" t="s">
        <v>19</v>
      </c>
      <c r="H308" s="3" t="s">
        <v>2354</v>
      </c>
      <c r="I308" s="3">
        <v>1</v>
      </c>
      <c r="J308" s="3" t="s">
        <v>20</v>
      </c>
      <c r="K308" s="3">
        <v>44000</v>
      </c>
      <c r="L308" s="3">
        <v>40000</v>
      </c>
      <c r="M308" s="3">
        <f>Table4[[#This Row],[Qty]]*Table4[[#This Row],[Price]]</f>
        <v>44000</v>
      </c>
      <c r="N308" s="3">
        <f>Table4[[#This Row],[Qty]]*Table4[[#This Row],[Cost]]</f>
        <v>40000</v>
      </c>
      <c r="O308" s="3">
        <f>Table4[[#This Row],[Total Sales]]-Table4[[#This Row],[COGS]]</f>
        <v>4000</v>
      </c>
      <c r="P308" s="22">
        <f>MONTH(Table4[[#This Row],[Sales Date]])</f>
        <v>1</v>
      </c>
      <c r="Q308" s="22" t="str">
        <f>IF(Table4[[#This Row],[Month]]=1,"Jan",IF(Table4[[#This Row],[Month]]=2,"Feb",IF(Table4[[#This Row],[Month]]=3,"Mar","Apr")))</f>
        <v>Jan</v>
      </c>
    </row>
    <row r="309" spans="1:17" x14ac:dyDescent="0.25">
      <c r="A309" s="3" t="s">
        <v>650</v>
      </c>
      <c r="B309" s="4">
        <v>44947</v>
      </c>
      <c r="C309" s="3" t="s">
        <v>1340</v>
      </c>
      <c r="D309" s="3" t="s">
        <v>29</v>
      </c>
      <c r="E309" s="3" t="s">
        <v>17</v>
      </c>
      <c r="F309" s="3" t="s">
        <v>18</v>
      </c>
      <c r="G309" s="3" t="s">
        <v>32</v>
      </c>
      <c r="H309" s="3" t="s">
        <v>38</v>
      </c>
      <c r="I309" s="3">
        <v>4</v>
      </c>
      <c r="J309" s="3" t="s">
        <v>20</v>
      </c>
      <c r="K309" s="3">
        <v>200</v>
      </c>
      <c r="L309" s="3">
        <v>190</v>
      </c>
      <c r="M309" s="3">
        <f>Table4[[#This Row],[Qty]]*Table4[[#This Row],[Price]]</f>
        <v>800</v>
      </c>
      <c r="N309" s="3">
        <f>Table4[[#This Row],[Qty]]*Table4[[#This Row],[Cost]]</f>
        <v>760</v>
      </c>
      <c r="O309" s="3">
        <f>Table4[[#This Row],[Total Sales]]-Table4[[#This Row],[COGS]]</f>
        <v>40</v>
      </c>
      <c r="P309" s="22">
        <f>MONTH(Table4[[#This Row],[Sales Date]])</f>
        <v>1</v>
      </c>
      <c r="Q309" s="22" t="str">
        <f>IF(Table4[[#This Row],[Month]]=1,"Jan",IF(Table4[[#This Row],[Month]]=2,"Feb",IF(Table4[[#This Row],[Month]]=3,"Mar","Apr")))</f>
        <v>Jan</v>
      </c>
    </row>
    <row r="310" spans="1:17" x14ac:dyDescent="0.25">
      <c r="A310" s="3" t="s">
        <v>652</v>
      </c>
      <c r="B310" s="4">
        <v>44947</v>
      </c>
      <c r="C310" s="3" t="s">
        <v>1402</v>
      </c>
      <c r="D310" s="3" t="s">
        <v>29</v>
      </c>
      <c r="E310" s="3" t="s">
        <v>23</v>
      </c>
      <c r="F310" s="3" t="s">
        <v>24</v>
      </c>
      <c r="G310" s="3" t="s">
        <v>19</v>
      </c>
      <c r="H310" s="3" t="s">
        <v>2354</v>
      </c>
      <c r="I310" s="3">
        <v>2</v>
      </c>
      <c r="J310" s="3" t="s">
        <v>20</v>
      </c>
      <c r="K310" s="3">
        <v>1900</v>
      </c>
      <c r="L310" s="3">
        <v>1800</v>
      </c>
      <c r="M310" s="3">
        <f>Table4[[#This Row],[Qty]]*Table4[[#This Row],[Price]]</f>
        <v>3800</v>
      </c>
      <c r="N310" s="3">
        <f>Table4[[#This Row],[Qty]]*Table4[[#This Row],[Cost]]</f>
        <v>3600</v>
      </c>
      <c r="O310" s="3">
        <f>Table4[[#This Row],[Total Sales]]-Table4[[#This Row],[COGS]]</f>
        <v>200</v>
      </c>
      <c r="P310" s="22">
        <f>MONTH(Table4[[#This Row],[Sales Date]])</f>
        <v>1</v>
      </c>
      <c r="Q310" s="22" t="str">
        <f>IF(Table4[[#This Row],[Month]]=1,"Jan",IF(Table4[[#This Row],[Month]]=2,"Feb",IF(Table4[[#This Row],[Month]]=3,"Mar","Apr")))</f>
        <v>Jan</v>
      </c>
    </row>
    <row r="311" spans="1:17" x14ac:dyDescent="0.25">
      <c r="A311" s="3" t="s">
        <v>654</v>
      </c>
      <c r="B311" s="4">
        <v>44947</v>
      </c>
      <c r="C311" s="3" t="s">
        <v>1462</v>
      </c>
      <c r="D311" s="3" t="s">
        <v>29</v>
      </c>
      <c r="E311" s="3" t="s">
        <v>30</v>
      </c>
      <c r="F311" s="3" t="s">
        <v>31</v>
      </c>
      <c r="G311" s="3" t="s">
        <v>25</v>
      </c>
      <c r="H311" s="3" t="s">
        <v>2354</v>
      </c>
      <c r="I311" s="3">
        <v>2</v>
      </c>
      <c r="J311" s="3" t="s">
        <v>20</v>
      </c>
      <c r="K311" s="3">
        <v>19800</v>
      </c>
      <c r="L311" s="3">
        <v>18000</v>
      </c>
      <c r="M311" s="3">
        <f>Table4[[#This Row],[Qty]]*Table4[[#This Row],[Price]]</f>
        <v>39600</v>
      </c>
      <c r="N311" s="3">
        <f>Table4[[#This Row],[Qty]]*Table4[[#This Row],[Cost]]</f>
        <v>36000</v>
      </c>
      <c r="O311" s="3">
        <f>Table4[[#This Row],[Total Sales]]-Table4[[#This Row],[COGS]]</f>
        <v>3600</v>
      </c>
      <c r="P311" s="22">
        <f>MONTH(Table4[[#This Row],[Sales Date]])</f>
        <v>1</v>
      </c>
      <c r="Q311" s="22" t="str">
        <f>IF(Table4[[#This Row],[Month]]=1,"Jan",IF(Table4[[#This Row],[Month]]=2,"Feb",IF(Table4[[#This Row],[Month]]=3,"Mar","Apr")))</f>
        <v>Jan</v>
      </c>
    </row>
    <row r="312" spans="1:17" x14ac:dyDescent="0.25">
      <c r="A312" s="3" t="s">
        <v>656</v>
      </c>
      <c r="B312" s="4">
        <v>44947</v>
      </c>
      <c r="C312" s="3" t="s">
        <v>1524</v>
      </c>
      <c r="D312" s="3" t="s">
        <v>29</v>
      </c>
      <c r="E312" s="3" t="s">
        <v>23</v>
      </c>
      <c r="F312" s="3" t="s">
        <v>24</v>
      </c>
      <c r="G312" s="3" t="s">
        <v>19</v>
      </c>
      <c r="H312" s="3" t="s">
        <v>2354</v>
      </c>
      <c r="I312" s="3">
        <v>1</v>
      </c>
      <c r="J312" s="3" t="s">
        <v>20</v>
      </c>
      <c r="K312" s="3">
        <v>2250</v>
      </c>
      <c r="L312" s="3">
        <v>2200</v>
      </c>
      <c r="M312" s="3">
        <f>Table4[[#This Row],[Qty]]*Table4[[#This Row],[Price]]</f>
        <v>2250</v>
      </c>
      <c r="N312" s="3">
        <f>Table4[[#This Row],[Qty]]*Table4[[#This Row],[Cost]]</f>
        <v>2200</v>
      </c>
      <c r="O312" s="3">
        <f>Table4[[#This Row],[Total Sales]]-Table4[[#This Row],[COGS]]</f>
        <v>50</v>
      </c>
      <c r="P312" s="22">
        <f>MONTH(Table4[[#This Row],[Sales Date]])</f>
        <v>1</v>
      </c>
      <c r="Q312" s="22" t="str">
        <f>IF(Table4[[#This Row],[Month]]=1,"Jan",IF(Table4[[#This Row],[Month]]=2,"Feb",IF(Table4[[#This Row],[Month]]=3,"Mar","Apr")))</f>
        <v>Jan</v>
      </c>
    </row>
    <row r="313" spans="1:17" x14ac:dyDescent="0.25">
      <c r="A313" s="3" t="s">
        <v>658</v>
      </c>
      <c r="B313" s="4">
        <v>44948</v>
      </c>
      <c r="C313" s="3" t="s">
        <v>65</v>
      </c>
      <c r="D313" s="3" t="s">
        <v>29</v>
      </c>
      <c r="E313" s="3" t="s">
        <v>17</v>
      </c>
      <c r="F313" s="3" t="s">
        <v>18</v>
      </c>
      <c r="G313" s="3" t="s">
        <v>63</v>
      </c>
      <c r="H313" s="3" t="s">
        <v>2354</v>
      </c>
      <c r="I313" s="3">
        <v>2</v>
      </c>
      <c r="J313" s="3" t="s">
        <v>20</v>
      </c>
      <c r="K313" s="3">
        <v>22000</v>
      </c>
      <c r="L313" s="3">
        <v>20000</v>
      </c>
      <c r="M313" s="3">
        <f>Table4[[#This Row],[Qty]]*Table4[[#This Row],[Price]]</f>
        <v>44000</v>
      </c>
      <c r="N313" s="3">
        <f>Table4[[#This Row],[Qty]]*Table4[[#This Row],[Cost]]</f>
        <v>40000</v>
      </c>
      <c r="O313" s="3">
        <f>Table4[[#This Row],[Total Sales]]-Table4[[#This Row],[COGS]]</f>
        <v>4000</v>
      </c>
      <c r="P313" s="22">
        <f>MONTH(Table4[[#This Row],[Sales Date]])</f>
        <v>1</v>
      </c>
      <c r="Q313" s="22" t="str">
        <f>IF(Table4[[#This Row],[Month]]=1,"Jan",IF(Table4[[#This Row],[Month]]=2,"Feb",IF(Table4[[#This Row],[Month]]=3,"Mar","Apr")))</f>
        <v>Jan</v>
      </c>
    </row>
    <row r="314" spans="1:17" x14ac:dyDescent="0.25">
      <c r="A314" s="3" t="s">
        <v>660</v>
      </c>
      <c r="B314" s="4">
        <v>44948</v>
      </c>
      <c r="C314" s="3" t="s">
        <v>133</v>
      </c>
      <c r="D314" s="3" t="s">
        <v>16</v>
      </c>
      <c r="E314" s="3" t="s">
        <v>35</v>
      </c>
      <c r="F314" s="3" t="s">
        <v>36</v>
      </c>
      <c r="G314" s="3" t="s">
        <v>41</v>
      </c>
      <c r="H314" s="3" t="s">
        <v>2354</v>
      </c>
      <c r="I314" s="3">
        <v>1</v>
      </c>
      <c r="J314" s="3" t="s">
        <v>20</v>
      </c>
      <c r="K314" s="3">
        <v>22000</v>
      </c>
      <c r="L314" s="3">
        <v>20000</v>
      </c>
      <c r="M314" s="3">
        <f>Table4[[#This Row],[Qty]]*Table4[[#This Row],[Price]]</f>
        <v>22000</v>
      </c>
      <c r="N314" s="3">
        <f>Table4[[#This Row],[Qty]]*Table4[[#This Row],[Cost]]</f>
        <v>20000</v>
      </c>
      <c r="O314" s="3">
        <f>Table4[[#This Row],[Total Sales]]-Table4[[#This Row],[COGS]]</f>
        <v>2000</v>
      </c>
      <c r="P314" s="22">
        <f>MONTH(Table4[[#This Row],[Sales Date]])</f>
        <v>1</v>
      </c>
      <c r="Q314" s="22" t="str">
        <f>IF(Table4[[#This Row],[Month]]=1,"Jan",IF(Table4[[#This Row],[Month]]=2,"Feb",IF(Table4[[#This Row],[Month]]=3,"Mar","Apr")))</f>
        <v>Jan</v>
      </c>
    </row>
    <row r="315" spans="1:17" x14ac:dyDescent="0.25">
      <c r="A315" s="3" t="s">
        <v>662</v>
      </c>
      <c r="B315" s="4">
        <v>44948</v>
      </c>
      <c r="C315" s="3" t="s">
        <v>193</v>
      </c>
      <c r="D315" s="3" t="s">
        <v>29</v>
      </c>
      <c r="E315" s="3" t="s">
        <v>35</v>
      </c>
      <c r="F315" s="3" t="s">
        <v>36</v>
      </c>
      <c r="G315" s="3" t="s">
        <v>2351</v>
      </c>
      <c r="H315" s="3" t="s">
        <v>38</v>
      </c>
      <c r="I315" s="3">
        <v>2</v>
      </c>
      <c r="J315" s="3" t="s">
        <v>20</v>
      </c>
      <c r="K315" s="3">
        <v>170</v>
      </c>
      <c r="L315" s="3">
        <v>150</v>
      </c>
      <c r="M315" s="3">
        <f>Table4[[#This Row],[Qty]]*Table4[[#This Row],[Price]]</f>
        <v>340</v>
      </c>
      <c r="N315" s="3">
        <f>Table4[[#This Row],[Qty]]*Table4[[#This Row],[Cost]]</f>
        <v>300</v>
      </c>
      <c r="O315" s="3">
        <f>Table4[[#This Row],[Total Sales]]-Table4[[#This Row],[COGS]]</f>
        <v>40</v>
      </c>
      <c r="P315" s="22">
        <f>MONTH(Table4[[#This Row],[Sales Date]])</f>
        <v>1</v>
      </c>
      <c r="Q315" s="22" t="str">
        <f>IF(Table4[[#This Row],[Month]]=1,"Jan",IF(Table4[[#This Row],[Month]]=2,"Feb",IF(Table4[[#This Row],[Month]]=3,"Mar","Apr")))</f>
        <v>Jan</v>
      </c>
    </row>
    <row r="316" spans="1:17" x14ac:dyDescent="0.25">
      <c r="A316" s="3" t="s">
        <v>664</v>
      </c>
      <c r="B316" s="4">
        <v>44948</v>
      </c>
      <c r="C316" s="3" t="s">
        <v>255</v>
      </c>
      <c r="D316" s="3" t="s">
        <v>29</v>
      </c>
      <c r="E316" s="3" t="s">
        <v>17</v>
      </c>
      <c r="F316" s="3" t="s">
        <v>18</v>
      </c>
      <c r="G316" s="3" t="s">
        <v>2352</v>
      </c>
      <c r="H316" s="3" t="s">
        <v>2354</v>
      </c>
      <c r="I316" s="3">
        <v>2</v>
      </c>
      <c r="J316" s="3" t="s">
        <v>20</v>
      </c>
      <c r="K316" s="3">
        <v>600</v>
      </c>
      <c r="L316" s="3">
        <v>450</v>
      </c>
      <c r="M316" s="3">
        <f>Table4[[#This Row],[Qty]]*Table4[[#This Row],[Price]]</f>
        <v>1200</v>
      </c>
      <c r="N316" s="3">
        <f>Table4[[#This Row],[Qty]]*Table4[[#This Row],[Cost]]</f>
        <v>900</v>
      </c>
      <c r="O316" s="3">
        <f>Table4[[#This Row],[Total Sales]]-Table4[[#This Row],[COGS]]</f>
        <v>300</v>
      </c>
      <c r="P316" s="22">
        <f>MONTH(Table4[[#This Row],[Sales Date]])</f>
        <v>1</v>
      </c>
      <c r="Q316" s="22" t="str">
        <f>IF(Table4[[#This Row],[Month]]=1,"Jan",IF(Table4[[#This Row],[Month]]=2,"Feb",IF(Table4[[#This Row],[Month]]=3,"Mar","Apr")))</f>
        <v>Jan</v>
      </c>
    </row>
    <row r="317" spans="1:17" x14ac:dyDescent="0.25">
      <c r="A317" s="3" t="s">
        <v>666</v>
      </c>
      <c r="B317" s="4">
        <v>44948</v>
      </c>
      <c r="C317" s="3" t="s">
        <v>317</v>
      </c>
      <c r="D317" s="3" t="s">
        <v>29</v>
      </c>
      <c r="E317" s="3" t="s">
        <v>17</v>
      </c>
      <c r="F317" s="3" t="s">
        <v>18</v>
      </c>
      <c r="G317" s="3" t="s">
        <v>37</v>
      </c>
      <c r="H317" s="3" t="s">
        <v>2354</v>
      </c>
      <c r="I317" s="3">
        <v>1</v>
      </c>
      <c r="J317" s="3" t="s">
        <v>20</v>
      </c>
      <c r="K317" s="3">
        <v>7700.0000000000009</v>
      </c>
      <c r="L317" s="3">
        <v>7000</v>
      </c>
      <c r="M317" s="3">
        <f>Table4[[#This Row],[Qty]]*Table4[[#This Row],[Price]]</f>
        <v>7700.0000000000009</v>
      </c>
      <c r="N317" s="3">
        <f>Table4[[#This Row],[Qty]]*Table4[[#This Row],[Cost]]</f>
        <v>7000</v>
      </c>
      <c r="O317" s="3">
        <f>Table4[[#This Row],[Total Sales]]-Table4[[#This Row],[COGS]]</f>
        <v>700.00000000000091</v>
      </c>
      <c r="P317" s="22">
        <f>MONTH(Table4[[#This Row],[Sales Date]])</f>
        <v>1</v>
      </c>
      <c r="Q317" s="22" t="str">
        <f>IF(Table4[[#This Row],[Month]]=1,"Jan",IF(Table4[[#This Row],[Month]]=2,"Feb",IF(Table4[[#This Row],[Month]]=3,"Mar","Apr")))</f>
        <v>Jan</v>
      </c>
    </row>
    <row r="318" spans="1:17" x14ac:dyDescent="0.25">
      <c r="A318" s="3" t="s">
        <v>668</v>
      </c>
      <c r="B318" s="4">
        <v>44948</v>
      </c>
      <c r="C318" s="3" t="s">
        <v>1008</v>
      </c>
      <c r="D318" s="3" t="s">
        <v>16</v>
      </c>
      <c r="E318" s="3" t="s">
        <v>17</v>
      </c>
      <c r="F318" s="3" t="s">
        <v>18</v>
      </c>
      <c r="G318" s="3" t="s">
        <v>19</v>
      </c>
      <c r="H318" s="3" t="s">
        <v>45</v>
      </c>
      <c r="I318" s="3">
        <v>2</v>
      </c>
      <c r="J318" s="3" t="s">
        <v>20</v>
      </c>
      <c r="K318" s="3">
        <v>6700</v>
      </c>
      <c r="L318" s="3">
        <v>5002</v>
      </c>
      <c r="M318" s="3">
        <f>Table4[[#This Row],[Qty]]*Table4[[#This Row],[Price]]</f>
        <v>13400</v>
      </c>
      <c r="N318" s="3">
        <f>Table4[[#This Row],[Qty]]*Table4[[#This Row],[Cost]]</f>
        <v>10004</v>
      </c>
      <c r="O318" s="3">
        <f>Table4[[#This Row],[Total Sales]]-Table4[[#This Row],[COGS]]</f>
        <v>3396</v>
      </c>
      <c r="P318" s="22">
        <f>MONTH(Table4[[#This Row],[Sales Date]])</f>
        <v>1</v>
      </c>
      <c r="Q318" s="22" t="str">
        <f>IF(Table4[[#This Row],[Month]]=1,"Jan",IF(Table4[[#This Row],[Month]]=2,"Feb",IF(Table4[[#This Row],[Month]]=3,"Mar","Apr")))</f>
        <v>Jan</v>
      </c>
    </row>
    <row r="319" spans="1:17" x14ac:dyDescent="0.25">
      <c r="A319" s="3" t="s">
        <v>669</v>
      </c>
      <c r="B319" s="4">
        <v>44948</v>
      </c>
      <c r="C319" s="3" t="s">
        <v>1070</v>
      </c>
      <c r="D319" s="3" t="s">
        <v>29</v>
      </c>
      <c r="E319" s="3" t="s">
        <v>30</v>
      </c>
      <c r="F319" s="3" t="s">
        <v>31</v>
      </c>
      <c r="G319" s="3" t="s">
        <v>25</v>
      </c>
      <c r="H319" s="3" t="s">
        <v>2354</v>
      </c>
      <c r="I319" s="3">
        <v>2</v>
      </c>
      <c r="J319" s="3" t="s">
        <v>20</v>
      </c>
      <c r="K319" s="3">
        <v>6700</v>
      </c>
      <c r="L319" s="3">
        <v>5000</v>
      </c>
      <c r="M319" s="3">
        <f>Table4[[#This Row],[Qty]]*Table4[[#This Row],[Price]]</f>
        <v>13400</v>
      </c>
      <c r="N319" s="3">
        <f>Table4[[#This Row],[Qty]]*Table4[[#This Row],[Cost]]</f>
        <v>10000</v>
      </c>
      <c r="O319" s="3">
        <f>Table4[[#This Row],[Total Sales]]-Table4[[#This Row],[COGS]]</f>
        <v>3400</v>
      </c>
      <c r="P319" s="22">
        <f>MONTH(Table4[[#This Row],[Sales Date]])</f>
        <v>1</v>
      </c>
      <c r="Q319" s="22" t="str">
        <f>IF(Table4[[#This Row],[Month]]=1,"Jan",IF(Table4[[#This Row],[Month]]=2,"Feb",IF(Table4[[#This Row],[Month]]=3,"Mar","Apr")))</f>
        <v>Jan</v>
      </c>
    </row>
    <row r="320" spans="1:17" x14ac:dyDescent="0.25">
      <c r="A320" s="3" t="s">
        <v>671</v>
      </c>
      <c r="B320" s="4">
        <v>44948</v>
      </c>
      <c r="C320" s="3" t="s">
        <v>1132</v>
      </c>
      <c r="D320" s="3" t="s">
        <v>29</v>
      </c>
      <c r="E320" s="3" t="s">
        <v>35</v>
      </c>
      <c r="F320" s="3" t="s">
        <v>36</v>
      </c>
      <c r="G320" s="3" t="s">
        <v>32</v>
      </c>
      <c r="H320" s="3" t="s">
        <v>2354</v>
      </c>
      <c r="I320" s="3">
        <v>1</v>
      </c>
      <c r="J320" s="3" t="s">
        <v>20</v>
      </c>
      <c r="K320" s="3">
        <v>22000</v>
      </c>
      <c r="L320" s="3">
        <v>20000</v>
      </c>
      <c r="M320" s="3">
        <f>Table4[[#This Row],[Qty]]*Table4[[#This Row],[Price]]</f>
        <v>22000</v>
      </c>
      <c r="N320" s="3">
        <f>Table4[[#This Row],[Qty]]*Table4[[#This Row],[Cost]]</f>
        <v>20000</v>
      </c>
      <c r="O320" s="3">
        <f>Table4[[#This Row],[Total Sales]]-Table4[[#This Row],[COGS]]</f>
        <v>2000</v>
      </c>
      <c r="P320" s="22">
        <f>MONTH(Table4[[#This Row],[Sales Date]])</f>
        <v>1</v>
      </c>
      <c r="Q320" s="22" t="str">
        <f>IF(Table4[[#This Row],[Month]]=1,"Jan",IF(Table4[[#This Row],[Month]]=2,"Feb",IF(Table4[[#This Row],[Month]]=3,"Mar","Apr")))</f>
        <v>Jan</v>
      </c>
    </row>
    <row r="321" spans="1:17" x14ac:dyDescent="0.25">
      <c r="A321" s="3" t="s">
        <v>673</v>
      </c>
      <c r="B321" s="4">
        <v>44948</v>
      </c>
      <c r="C321" s="3" t="s">
        <v>1193</v>
      </c>
      <c r="D321" s="3" t="s">
        <v>16</v>
      </c>
      <c r="E321" s="3" t="s">
        <v>17</v>
      </c>
      <c r="F321" s="3" t="s">
        <v>18</v>
      </c>
      <c r="G321" s="3" t="s">
        <v>25</v>
      </c>
      <c r="H321" s="3" t="s">
        <v>2354</v>
      </c>
      <c r="I321" s="3">
        <v>1</v>
      </c>
      <c r="J321" s="3" t="s">
        <v>20</v>
      </c>
      <c r="K321" s="3">
        <v>22000</v>
      </c>
      <c r="L321" s="3">
        <v>20000</v>
      </c>
      <c r="M321" s="3">
        <f>Table4[[#This Row],[Qty]]*Table4[[#This Row],[Price]]</f>
        <v>22000</v>
      </c>
      <c r="N321" s="3">
        <f>Table4[[#This Row],[Qty]]*Table4[[#This Row],[Cost]]</f>
        <v>20000</v>
      </c>
      <c r="O321" s="3">
        <f>Table4[[#This Row],[Total Sales]]-Table4[[#This Row],[COGS]]</f>
        <v>2000</v>
      </c>
      <c r="P321" s="22">
        <f>MONTH(Table4[[#This Row],[Sales Date]])</f>
        <v>1</v>
      </c>
      <c r="Q321" s="22" t="str">
        <f>IF(Table4[[#This Row],[Month]]=1,"Jan",IF(Table4[[#This Row],[Month]]=2,"Feb",IF(Table4[[#This Row],[Month]]=3,"Mar","Apr")))</f>
        <v>Jan</v>
      </c>
    </row>
    <row r="322" spans="1:17" x14ac:dyDescent="0.25">
      <c r="A322" s="3" t="s">
        <v>675</v>
      </c>
      <c r="B322" s="4">
        <v>44948</v>
      </c>
      <c r="C322" s="3" t="s">
        <v>1281</v>
      </c>
      <c r="D322" s="3" t="s">
        <v>29</v>
      </c>
      <c r="E322" s="3" t="s">
        <v>30</v>
      </c>
      <c r="F322" s="3" t="s">
        <v>31</v>
      </c>
      <c r="G322" s="3" t="s">
        <v>25</v>
      </c>
      <c r="H322" s="3" t="s">
        <v>2354</v>
      </c>
      <c r="I322" s="3">
        <v>2</v>
      </c>
      <c r="J322" s="3" t="s">
        <v>20</v>
      </c>
      <c r="K322" s="3">
        <v>19800</v>
      </c>
      <c r="L322" s="3">
        <v>18000</v>
      </c>
      <c r="M322" s="3">
        <f>Table4[[#This Row],[Qty]]*Table4[[#This Row],[Price]]</f>
        <v>39600</v>
      </c>
      <c r="N322" s="3">
        <f>Table4[[#This Row],[Qty]]*Table4[[#This Row],[Cost]]</f>
        <v>36000</v>
      </c>
      <c r="O322" s="3">
        <f>Table4[[#This Row],[Total Sales]]-Table4[[#This Row],[COGS]]</f>
        <v>3600</v>
      </c>
      <c r="P322" s="22">
        <f>MONTH(Table4[[#This Row],[Sales Date]])</f>
        <v>1</v>
      </c>
      <c r="Q322" s="22" t="str">
        <f>IF(Table4[[#This Row],[Month]]=1,"Jan",IF(Table4[[#This Row],[Month]]=2,"Feb",IF(Table4[[#This Row],[Month]]=3,"Mar","Apr")))</f>
        <v>Jan</v>
      </c>
    </row>
    <row r="323" spans="1:17" x14ac:dyDescent="0.25">
      <c r="A323" s="3" t="s">
        <v>677</v>
      </c>
      <c r="B323" s="4">
        <v>44948</v>
      </c>
      <c r="C323" s="3" t="s">
        <v>1342</v>
      </c>
      <c r="D323" s="3" t="s">
        <v>29</v>
      </c>
      <c r="E323" s="3" t="s">
        <v>23</v>
      </c>
      <c r="F323" s="3" t="s">
        <v>24</v>
      </c>
      <c r="G323" s="3" t="s">
        <v>19</v>
      </c>
      <c r="H323" s="3" t="s">
        <v>2354</v>
      </c>
      <c r="I323" s="3">
        <v>1</v>
      </c>
      <c r="J323" s="3" t="s">
        <v>20</v>
      </c>
      <c r="K323" s="3">
        <v>2250</v>
      </c>
      <c r="L323" s="3">
        <v>2200</v>
      </c>
      <c r="M323" s="3">
        <f>Table4[[#This Row],[Qty]]*Table4[[#This Row],[Price]]</f>
        <v>2250</v>
      </c>
      <c r="N323" s="3">
        <f>Table4[[#This Row],[Qty]]*Table4[[#This Row],[Cost]]</f>
        <v>2200</v>
      </c>
      <c r="O323" s="3">
        <f>Table4[[#This Row],[Total Sales]]-Table4[[#This Row],[COGS]]</f>
        <v>50</v>
      </c>
      <c r="P323" s="22">
        <f>MONTH(Table4[[#This Row],[Sales Date]])</f>
        <v>1</v>
      </c>
      <c r="Q323" s="22" t="str">
        <f>IF(Table4[[#This Row],[Month]]=1,"Jan",IF(Table4[[#This Row],[Month]]=2,"Feb",IF(Table4[[#This Row],[Month]]=3,"Mar","Apr")))</f>
        <v>Jan</v>
      </c>
    </row>
    <row r="324" spans="1:17" x14ac:dyDescent="0.25">
      <c r="A324" s="3" t="s">
        <v>679</v>
      </c>
      <c r="B324" s="4">
        <v>44948</v>
      </c>
      <c r="C324" s="3" t="s">
        <v>1404</v>
      </c>
      <c r="D324" s="3" t="s">
        <v>29</v>
      </c>
      <c r="E324" s="3" t="s">
        <v>30</v>
      </c>
      <c r="F324" s="3" t="s">
        <v>31</v>
      </c>
      <c r="G324" s="3" t="s">
        <v>25</v>
      </c>
      <c r="H324" s="3" t="s">
        <v>2354</v>
      </c>
      <c r="I324" s="3">
        <v>2</v>
      </c>
      <c r="J324" s="3" t="s">
        <v>20</v>
      </c>
      <c r="K324" s="3">
        <v>200</v>
      </c>
      <c r="L324" s="3">
        <v>190</v>
      </c>
      <c r="M324" s="3">
        <f>Table4[[#This Row],[Qty]]*Table4[[#This Row],[Price]]</f>
        <v>400</v>
      </c>
      <c r="N324" s="3">
        <f>Table4[[#This Row],[Qty]]*Table4[[#This Row],[Cost]]</f>
        <v>380</v>
      </c>
      <c r="O324" s="3">
        <f>Table4[[#This Row],[Total Sales]]-Table4[[#This Row],[COGS]]</f>
        <v>20</v>
      </c>
      <c r="P324" s="22">
        <f>MONTH(Table4[[#This Row],[Sales Date]])</f>
        <v>1</v>
      </c>
      <c r="Q324" s="22" t="str">
        <f>IF(Table4[[#This Row],[Month]]=1,"Jan",IF(Table4[[#This Row],[Month]]=2,"Feb",IF(Table4[[#This Row],[Month]]=3,"Mar","Apr")))</f>
        <v>Jan</v>
      </c>
    </row>
    <row r="325" spans="1:17" x14ac:dyDescent="0.25">
      <c r="A325" s="3" t="s">
        <v>681</v>
      </c>
      <c r="B325" s="4">
        <v>44948</v>
      </c>
      <c r="C325" s="3" t="s">
        <v>1464</v>
      </c>
      <c r="D325" s="3" t="s">
        <v>29</v>
      </c>
      <c r="E325" s="3" t="s">
        <v>35</v>
      </c>
      <c r="F325" s="3" t="s">
        <v>36</v>
      </c>
      <c r="G325" s="3" t="s">
        <v>32</v>
      </c>
      <c r="H325" s="3" t="s">
        <v>2354</v>
      </c>
      <c r="I325" s="3">
        <v>2</v>
      </c>
      <c r="J325" s="3" t="s">
        <v>20</v>
      </c>
      <c r="K325" s="3">
        <v>9950</v>
      </c>
      <c r="L325" s="3">
        <v>9000</v>
      </c>
      <c r="M325" s="3">
        <f>Table4[[#This Row],[Qty]]*Table4[[#This Row],[Price]]</f>
        <v>19900</v>
      </c>
      <c r="N325" s="3">
        <f>Table4[[#This Row],[Qty]]*Table4[[#This Row],[Cost]]</f>
        <v>18000</v>
      </c>
      <c r="O325" s="3">
        <f>Table4[[#This Row],[Total Sales]]-Table4[[#This Row],[COGS]]</f>
        <v>1900</v>
      </c>
      <c r="P325" s="22">
        <f>MONTH(Table4[[#This Row],[Sales Date]])</f>
        <v>1</v>
      </c>
      <c r="Q325" s="22" t="str">
        <f>IF(Table4[[#This Row],[Month]]=1,"Jan",IF(Table4[[#This Row],[Month]]=2,"Feb",IF(Table4[[#This Row],[Month]]=3,"Mar","Apr")))</f>
        <v>Jan</v>
      </c>
    </row>
    <row r="326" spans="1:17" x14ac:dyDescent="0.25">
      <c r="A326" s="3" t="s">
        <v>683</v>
      </c>
      <c r="B326" s="4">
        <v>44948</v>
      </c>
      <c r="C326" s="3" t="s">
        <v>1526</v>
      </c>
      <c r="D326" s="3" t="s">
        <v>16</v>
      </c>
      <c r="E326" s="3" t="s">
        <v>30</v>
      </c>
      <c r="F326" s="3" t="s">
        <v>31</v>
      </c>
      <c r="G326" s="3" t="s">
        <v>25</v>
      </c>
      <c r="H326" s="3" t="s">
        <v>2354</v>
      </c>
      <c r="I326" s="3">
        <v>1</v>
      </c>
      <c r="J326" s="3" t="s">
        <v>20</v>
      </c>
      <c r="K326" s="3">
        <v>100</v>
      </c>
      <c r="L326" s="3">
        <v>90</v>
      </c>
      <c r="M326" s="3">
        <f>Table4[[#This Row],[Qty]]*Table4[[#This Row],[Price]]</f>
        <v>100</v>
      </c>
      <c r="N326" s="3">
        <f>Table4[[#This Row],[Qty]]*Table4[[#This Row],[Cost]]</f>
        <v>90</v>
      </c>
      <c r="O326" s="3">
        <f>Table4[[#This Row],[Total Sales]]-Table4[[#This Row],[COGS]]</f>
        <v>10</v>
      </c>
      <c r="P326" s="22">
        <f>MONTH(Table4[[#This Row],[Sales Date]])</f>
        <v>1</v>
      </c>
      <c r="Q326" s="22" t="str">
        <f>IF(Table4[[#This Row],[Month]]=1,"Jan",IF(Table4[[#This Row],[Month]]=2,"Feb",IF(Table4[[#This Row],[Month]]=3,"Mar","Apr")))</f>
        <v>Jan</v>
      </c>
    </row>
    <row r="327" spans="1:17" x14ac:dyDescent="0.25">
      <c r="A327" s="3" t="s">
        <v>685</v>
      </c>
      <c r="B327" s="4">
        <v>44949</v>
      </c>
      <c r="C327" s="3" t="s">
        <v>68</v>
      </c>
      <c r="D327" s="3" t="s">
        <v>29</v>
      </c>
      <c r="E327" s="3" t="s">
        <v>17</v>
      </c>
      <c r="F327" s="3" t="s">
        <v>18</v>
      </c>
      <c r="G327" s="3" t="s">
        <v>66</v>
      </c>
      <c r="H327" s="3" t="s">
        <v>2354</v>
      </c>
      <c r="I327" s="3">
        <v>2</v>
      </c>
      <c r="J327" s="3" t="s">
        <v>20</v>
      </c>
      <c r="K327" s="3">
        <v>7700</v>
      </c>
      <c r="L327" s="3">
        <v>7000</v>
      </c>
      <c r="M327" s="3">
        <f>Table4[[#This Row],[Qty]]*Table4[[#This Row],[Price]]</f>
        <v>15400</v>
      </c>
      <c r="N327" s="3">
        <f>Table4[[#This Row],[Qty]]*Table4[[#This Row],[Cost]]</f>
        <v>14000</v>
      </c>
      <c r="O327" s="3">
        <f>Table4[[#This Row],[Total Sales]]-Table4[[#This Row],[COGS]]</f>
        <v>1400</v>
      </c>
      <c r="P327" s="22">
        <f>MONTH(Table4[[#This Row],[Sales Date]])</f>
        <v>1</v>
      </c>
      <c r="Q327" s="22" t="str">
        <f>IF(Table4[[#This Row],[Month]]=1,"Jan",IF(Table4[[#This Row],[Month]]=2,"Feb",IF(Table4[[#This Row],[Month]]=3,"Mar","Apr")))</f>
        <v>Jan</v>
      </c>
    </row>
    <row r="328" spans="1:17" x14ac:dyDescent="0.25">
      <c r="A328" s="3" t="s">
        <v>687</v>
      </c>
      <c r="B328" s="4">
        <v>44949</v>
      </c>
      <c r="C328" s="3" t="s">
        <v>135</v>
      </c>
      <c r="D328" s="3" t="s">
        <v>29</v>
      </c>
      <c r="E328" s="3" t="s">
        <v>17</v>
      </c>
      <c r="F328" s="3" t="s">
        <v>18</v>
      </c>
      <c r="G328" s="3" t="s">
        <v>44</v>
      </c>
      <c r="H328" s="3" t="s">
        <v>45</v>
      </c>
      <c r="I328" s="3">
        <v>1</v>
      </c>
      <c r="J328" s="3" t="s">
        <v>26</v>
      </c>
      <c r="K328" s="3">
        <v>10000</v>
      </c>
      <c r="L328" s="3">
        <v>9000</v>
      </c>
      <c r="M328" s="3">
        <f>Table4[[#This Row],[Qty]]*Table4[[#This Row],[Price]]</f>
        <v>10000</v>
      </c>
      <c r="N328" s="3">
        <f>Table4[[#This Row],[Qty]]*Table4[[#This Row],[Cost]]</f>
        <v>9000</v>
      </c>
      <c r="O328" s="3">
        <f>Table4[[#This Row],[Total Sales]]-Table4[[#This Row],[COGS]]</f>
        <v>1000</v>
      </c>
      <c r="P328" s="22">
        <f>MONTH(Table4[[#This Row],[Sales Date]])</f>
        <v>1</v>
      </c>
      <c r="Q328" s="22" t="str">
        <f>IF(Table4[[#This Row],[Month]]=1,"Jan",IF(Table4[[#This Row],[Month]]=2,"Feb",IF(Table4[[#This Row],[Month]]=3,"Mar","Apr")))</f>
        <v>Jan</v>
      </c>
    </row>
    <row r="329" spans="1:17" x14ac:dyDescent="0.25">
      <c r="A329" s="3" t="s">
        <v>689</v>
      </c>
      <c r="B329" s="4">
        <v>44949</v>
      </c>
      <c r="C329" s="3" t="s">
        <v>195</v>
      </c>
      <c r="D329" s="3" t="s">
        <v>29</v>
      </c>
      <c r="E329" s="3" t="s">
        <v>17</v>
      </c>
      <c r="F329" s="3" t="s">
        <v>18</v>
      </c>
      <c r="G329" s="3" t="s">
        <v>19</v>
      </c>
      <c r="H329" s="3" t="s">
        <v>2354</v>
      </c>
      <c r="I329" s="3">
        <v>1</v>
      </c>
      <c r="J329" s="3" t="s">
        <v>20</v>
      </c>
      <c r="K329" s="3">
        <v>25</v>
      </c>
      <c r="L329" s="3">
        <v>20</v>
      </c>
      <c r="M329" s="3">
        <f>Table4[[#This Row],[Qty]]*Table4[[#This Row],[Price]]</f>
        <v>25</v>
      </c>
      <c r="N329" s="3">
        <f>Table4[[#This Row],[Qty]]*Table4[[#This Row],[Cost]]</f>
        <v>20</v>
      </c>
      <c r="O329" s="3">
        <f>Table4[[#This Row],[Total Sales]]-Table4[[#This Row],[COGS]]</f>
        <v>5</v>
      </c>
      <c r="P329" s="22">
        <f>MONTH(Table4[[#This Row],[Sales Date]])</f>
        <v>1</v>
      </c>
      <c r="Q329" s="22" t="str">
        <f>IF(Table4[[#This Row],[Month]]=1,"Jan",IF(Table4[[#This Row],[Month]]=2,"Feb",IF(Table4[[#This Row],[Month]]=3,"Mar","Apr")))</f>
        <v>Jan</v>
      </c>
    </row>
    <row r="330" spans="1:17" x14ac:dyDescent="0.25">
      <c r="A330" s="3" t="s">
        <v>691</v>
      </c>
      <c r="B330" s="4">
        <v>44949</v>
      </c>
      <c r="C330" s="3" t="s">
        <v>257</v>
      </c>
      <c r="D330" s="3" t="s">
        <v>16</v>
      </c>
      <c r="E330" s="3" t="s">
        <v>17</v>
      </c>
      <c r="F330" s="3" t="s">
        <v>18</v>
      </c>
      <c r="G330" s="3" t="s">
        <v>2350</v>
      </c>
      <c r="H330" s="3" t="s">
        <v>38</v>
      </c>
      <c r="I330" s="3">
        <v>2</v>
      </c>
      <c r="J330" s="3" t="s">
        <v>20</v>
      </c>
      <c r="K330" s="3">
        <v>170</v>
      </c>
      <c r="L330" s="3">
        <v>150</v>
      </c>
      <c r="M330" s="3">
        <f>Table4[[#This Row],[Qty]]*Table4[[#This Row],[Price]]</f>
        <v>340</v>
      </c>
      <c r="N330" s="3">
        <f>Table4[[#This Row],[Qty]]*Table4[[#This Row],[Cost]]</f>
        <v>300</v>
      </c>
      <c r="O330" s="3">
        <f>Table4[[#This Row],[Total Sales]]-Table4[[#This Row],[COGS]]</f>
        <v>40</v>
      </c>
      <c r="P330" s="22">
        <f>MONTH(Table4[[#This Row],[Sales Date]])</f>
        <v>1</v>
      </c>
      <c r="Q330" s="22" t="str">
        <f>IF(Table4[[#This Row],[Month]]=1,"Jan",IF(Table4[[#This Row],[Month]]=2,"Feb",IF(Table4[[#This Row],[Month]]=3,"Mar","Apr")))</f>
        <v>Jan</v>
      </c>
    </row>
    <row r="331" spans="1:17" x14ac:dyDescent="0.25">
      <c r="A331" s="3" t="s">
        <v>693</v>
      </c>
      <c r="B331" s="4">
        <v>44949</v>
      </c>
      <c r="C331" s="3" t="s">
        <v>2316</v>
      </c>
      <c r="D331" s="3" t="s">
        <v>29</v>
      </c>
      <c r="E331" s="3" t="s">
        <v>35</v>
      </c>
      <c r="F331" s="3" t="s">
        <v>36</v>
      </c>
      <c r="G331" s="3" t="s">
        <v>41</v>
      </c>
      <c r="H331" s="3" t="s">
        <v>2354</v>
      </c>
      <c r="I331" s="3">
        <v>2</v>
      </c>
      <c r="J331" s="3" t="s">
        <v>20</v>
      </c>
      <c r="K331" s="3">
        <v>9950</v>
      </c>
      <c r="L331" s="3">
        <v>9000</v>
      </c>
      <c r="M331" s="3">
        <f>Table4[[#This Row],[Qty]]*Table4[[#This Row],[Price]]</f>
        <v>19900</v>
      </c>
      <c r="N331" s="3">
        <f>Table4[[#This Row],[Qty]]*Table4[[#This Row],[Cost]]</f>
        <v>18000</v>
      </c>
      <c r="O331" s="3">
        <f>Table4[[#This Row],[Total Sales]]-Table4[[#This Row],[COGS]]</f>
        <v>1900</v>
      </c>
      <c r="P331" s="22">
        <f>MONTH(Table4[[#This Row],[Sales Date]])</f>
        <v>1</v>
      </c>
      <c r="Q331" s="22" t="str">
        <f>IF(Table4[[#This Row],[Month]]=1,"Jan",IF(Table4[[#This Row],[Month]]=2,"Feb",IF(Table4[[#This Row],[Month]]=3,"Mar","Apr")))</f>
        <v>Jan</v>
      </c>
    </row>
    <row r="332" spans="1:17" x14ac:dyDescent="0.25">
      <c r="A332" s="3" t="s">
        <v>695</v>
      </c>
      <c r="B332" s="4">
        <v>44949</v>
      </c>
      <c r="C332" s="3" t="s">
        <v>1010</v>
      </c>
      <c r="D332" s="3" t="s">
        <v>16</v>
      </c>
      <c r="E332" s="3" t="s">
        <v>17</v>
      </c>
      <c r="F332" s="3" t="s">
        <v>18</v>
      </c>
      <c r="G332" s="3" t="s">
        <v>25</v>
      </c>
      <c r="H332" s="3" t="s">
        <v>2354</v>
      </c>
      <c r="I332" s="3">
        <v>1</v>
      </c>
      <c r="J332" s="3" t="s">
        <v>20</v>
      </c>
      <c r="K332" s="3">
        <v>22000</v>
      </c>
      <c r="L332" s="3">
        <v>20000</v>
      </c>
      <c r="M332" s="3">
        <f>Table4[[#This Row],[Qty]]*Table4[[#This Row],[Price]]</f>
        <v>22000</v>
      </c>
      <c r="N332" s="3">
        <f>Table4[[#This Row],[Qty]]*Table4[[#This Row],[Cost]]</f>
        <v>20000</v>
      </c>
      <c r="O332" s="3">
        <f>Table4[[#This Row],[Total Sales]]-Table4[[#This Row],[COGS]]</f>
        <v>2000</v>
      </c>
      <c r="P332" s="22">
        <f>MONTH(Table4[[#This Row],[Sales Date]])</f>
        <v>1</v>
      </c>
      <c r="Q332" s="22" t="str">
        <f>IF(Table4[[#This Row],[Month]]=1,"Jan",IF(Table4[[#This Row],[Month]]=2,"Feb",IF(Table4[[#This Row],[Month]]=3,"Mar","Apr")))</f>
        <v>Jan</v>
      </c>
    </row>
    <row r="333" spans="1:17" x14ac:dyDescent="0.25">
      <c r="A333" s="3" t="s">
        <v>697</v>
      </c>
      <c r="B333" s="4">
        <v>44949</v>
      </c>
      <c r="C333" s="3" t="s">
        <v>1072</v>
      </c>
      <c r="D333" s="3" t="s">
        <v>29</v>
      </c>
      <c r="E333" s="3" t="s">
        <v>35</v>
      </c>
      <c r="F333" s="3" t="s">
        <v>36</v>
      </c>
      <c r="G333" s="3" t="s">
        <v>32</v>
      </c>
      <c r="H333" s="3" t="s">
        <v>45</v>
      </c>
      <c r="I333" s="3">
        <v>2</v>
      </c>
      <c r="J333" s="3" t="s">
        <v>20</v>
      </c>
      <c r="K333" s="3">
        <v>6700</v>
      </c>
      <c r="L333" s="3">
        <v>5001</v>
      </c>
      <c r="M333" s="3">
        <f>Table4[[#This Row],[Qty]]*Table4[[#This Row],[Price]]</f>
        <v>13400</v>
      </c>
      <c r="N333" s="3">
        <f>Table4[[#This Row],[Qty]]*Table4[[#This Row],[Cost]]</f>
        <v>10002</v>
      </c>
      <c r="O333" s="3">
        <f>Table4[[#This Row],[Total Sales]]-Table4[[#This Row],[COGS]]</f>
        <v>3398</v>
      </c>
      <c r="P333" s="22">
        <f>MONTH(Table4[[#This Row],[Sales Date]])</f>
        <v>1</v>
      </c>
      <c r="Q333" s="22" t="str">
        <f>IF(Table4[[#This Row],[Month]]=1,"Jan",IF(Table4[[#This Row],[Month]]=2,"Feb",IF(Table4[[#This Row],[Month]]=3,"Mar","Apr")))</f>
        <v>Jan</v>
      </c>
    </row>
    <row r="334" spans="1:17" x14ac:dyDescent="0.25">
      <c r="A334" s="3" t="s">
        <v>699</v>
      </c>
      <c r="B334" s="4">
        <v>44949</v>
      </c>
      <c r="C334" s="3" t="s">
        <v>2316</v>
      </c>
      <c r="D334" s="3" t="s">
        <v>16</v>
      </c>
      <c r="E334" s="3" t="s">
        <v>17</v>
      </c>
      <c r="F334" s="3" t="s">
        <v>18</v>
      </c>
      <c r="G334" s="3" t="s">
        <v>19</v>
      </c>
      <c r="H334" s="3" t="s">
        <v>45</v>
      </c>
      <c r="I334" s="3">
        <v>2</v>
      </c>
      <c r="J334" s="3" t="s">
        <v>20</v>
      </c>
      <c r="K334" s="3">
        <v>13000</v>
      </c>
      <c r="L334" s="3">
        <v>12000</v>
      </c>
      <c r="M334" s="3">
        <f>Table4[[#This Row],[Qty]]*Table4[[#This Row],[Price]]</f>
        <v>26000</v>
      </c>
      <c r="N334" s="3">
        <f>Table4[[#This Row],[Qty]]*Table4[[#This Row],[Cost]]</f>
        <v>24000</v>
      </c>
      <c r="O334" s="3">
        <f>Table4[[#This Row],[Total Sales]]-Table4[[#This Row],[COGS]]</f>
        <v>2000</v>
      </c>
      <c r="P334" s="22">
        <f>MONTH(Table4[[#This Row],[Sales Date]])</f>
        <v>1</v>
      </c>
      <c r="Q334" s="22" t="str">
        <f>IF(Table4[[#This Row],[Month]]=1,"Jan",IF(Table4[[#This Row],[Month]]=2,"Feb",IF(Table4[[#This Row],[Month]]=3,"Mar","Apr")))</f>
        <v>Jan</v>
      </c>
    </row>
    <row r="335" spans="1:17" x14ac:dyDescent="0.25">
      <c r="A335" s="3" t="s">
        <v>701</v>
      </c>
      <c r="B335" s="4">
        <v>44949</v>
      </c>
      <c r="C335" s="3" t="s">
        <v>1195</v>
      </c>
      <c r="D335" s="3" t="s">
        <v>16</v>
      </c>
      <c r="E335" s="3" t="s">
        <v>17</v>
      </c>
      <c r="F335" s="3" t="s">
        <v>18</v>
      </c>
      <c r="G335" s="3" t="s">
        <v>32</v>
      </c>
      <c r="H335" s="3" t="s">
        <v>2354</v>
      </c>
      <c r="I335" s="3">
        <v>1</v>
      </c>
      <c r="J335" s="3" t="s">
        <v>26</v>
      </c>
      <c r="K335" s="3">
        <v>11000</v>
      </c>
      <c r="L335" s="3">
        <v>10000</v>
      </c>
      <c r="M335" s="3">
        <f>Table4[[#This Row],[Qty]]*Table4[[#This Row],[Price]]</f>
        <v>11000</v>
      </c>
      <c r="N335" s="3">
        <f>Table4[[#This Row],[Qty]]*Table4[[#This Row],[Cost]]</f>
        <v>10000</v>
      </c>
      <c r="O335" s="3">
        <f>Table4[[#This Row],[Total Sales]]-Table4[[#This Row],[COGS]]</f>
        <v>1000</v>
      </c>
      <c r="P335" s="22">
        <f>MONTH(Table4[[#This Row],[Sales Date]])</f>
        <v>1</v>
      </c>
      <c r="Q335" s="22" t="str">
        <f>IF(Table4[[#This Row],[Month]]=1,"Jan",IF(Table4[[#This Row],[Month]]=2,"Feb",IF(Table4[[#This Row],[Month]]=3,"Mar","Apr")))</f>
        <v>Jan</v>
      </c>
    </row>
    <row r="336" spans="1:17" x14ac:dyDescent="0.25">
      <c r="A336" s="3" t="s">
        <v>703</v>
      </c>
      <c r="B336" s="4">
        <v>44949</v>
      </c>
      <c r="C336" s="3" t="s">
        <v>1283</v>
      </c>
      <c r="D336" s="3" t="s">
        <v>29</v>
      </c>
      <c r="E336" s="3" t="s">
        <v>35</v>
      </c>
      <c r="F336" s="3" t="s">
        <v>36</v>
      </c>
      <c r="G336" s="3" t="s">
        <v>32</v>
      </c>
      <c r="H336" s="3" t="s">
        <v>2354</v>
      </c>
      <c r="I336" s="3">
        <v>2</v>
      </c>
      <c r="J336" s="3" t="s">
        <v>20</v>
      </c>
      <c r="K336" s="3">
        <v>9950</v>
      </c>
      <c r="L336" s="3">
        <v>9000</v>
      </c>
      <c r="M336" s="3">
        <f>Table4[[#This Row],[Qty]]*Table4[[#This Row],[Price]]</f>
        <v>19900</v>
      </c>
      <c r="N336" s="3">
        <f>Table4[[#This Row],[Qty]]*Table4[[#This Row],[Cost]]</f>
        <v>18000</v>
      </c>
      <c r="O336" s="3">
        <f>Table4[[#This Row],[Total Sales]]-Table4[[#This Row],[COGS]]</f>
        <v>1900</v>
      </c>
      <c r="P336" s="22">
        <f>MONTH(Table4[[#This Row],[Sales Date]])</f>
        <v>1</v>
      </c>
      <c r="Q336" s="22" t="str">
        <f>IF(Table4[[#This Row],[Month]]=1,"Jan",IF(Table4[[#This Row],[Month]]=2,"Feb",IF(Table4[[#This Row],[Month]]=3,"Mar","Apr")))</f>
        <v>Jan</v>
      </c>
    </row>
    <row r="337" spans="1:17" x14ac:dyDescent="0.25">
      <c r="A337" s="3" t="s">
        <v>705</v>
      </c>
      <c r="B337" s="4">
        <v>44949</v>
      </c>
      <c r="C337" s="3" t="s">
        <v>1344</v>
      </c>
      <c r="D337" s="3" t="s">
        <v>16</v>
      </c>
      <c r="E337" s="3" t="s">
        <v>30</v>
      </c>
      <c r="F337" s="3" t="s">
        <v>31</v>
      </c>
      <c r="G337" s="3" t="s">
        <v>25</v>
      </c>
      <c r="H337" s="3" t="s">
        <v>2354</v>
      </c>
      <c r="I337" s="3">
        <v>1</v>
      </c>
      <c r="J337" s="3" t="s">
        <v>20</v>
      </c>
      <c r="K337" s="3">
        <v>100</v>
      </c>
      <c r="L337" s="3">
        <v>90</v>
      </c>
      <c r="M337" s="3">
        <f>Table4[[#This Row],[Qty]]*Table4[[#This Row],[Price]]</f>
        <v>100</v>
      </c>
      <c r="N337" s="3">
        <f>Table4[[#This Row],[Qty]]*Table4[[#This Row],[Cost]]</f>
        <v>90</v>
      </c>
      <c r="O337" s="3">
        <f>Table4[[#This Row],[Total Sales]]-Table4[[#This Row],[COGS]]</f>
        <v>10</v>
      </c>
      <c r="P337" s="22">
        <f>MONTH(Table4[[#This Row],[Sales Date]])</f>
        <v>1</v>
      </c>
      <c r="Q337" s="22" t="str">
        <f>IF(Table4[[#This Row],[Month]]=1,"Jan",IF(Table4[[#This Row],[Month]]=2,"Feb",IF(Table4[[#This Row],[Month]]=3,"Mar","Apr")))</f>
        <v>Jan</v>
      </c>
    </row>
    <row r="338" spans="1:17" x14ac:dyDescent="0.25">
      <c r="A338" s="3" t="s">
        <v>707</v>
      </c>
      <c r="B338" s="4">
        <v>44949</v>
      </c>
      <c r="C338" s="3" t="s">
        <v>1406</v>
      </c>
      <c r="D338" s="3" t="s">
        <v>29</v>
      </c>
      <c r="E338" s="3" t="s">
        <v>35</v>
      </c>
      <c r="F338" s="3" t="s">
        <v>36</v>
      </c>
      <c r="G338" s="3" t="s">
        <v>32</v>
      </c>
      <c r="H338" s="3" t="s">
        <v>38</v>
      </c>
      <c r="I338" s="3">
        <v>4</v>
      </c>
      <c r="J338" s="3" t="s">
        <v>20</v>
      </c>
      <c r="K338" s="3">
        <v>2250</v>
      </c>
      <c r="L338" s="3">
        <v>2200</v>
      </c>
      <c r="M338" s="3">
        <f>Table4[[#This Row],[Qty]]*Table4[[#This Row],[Price]]</f>
        <v>9000</v>
      </c>
      <c r="N338" s="3">
        <f>Table4[[#This Row],[Qty]]*Table4[[#This Row],[Cost]]</f>
        <v>8800</v>
      </c>
      <c r="O338" s="3">
        <f>Table4[[#This Row],[Total Sales]]-Table4[[#This Row],[COGS]]</f>
        <v>200</v>
      </c>
      <c r="P338" s="22">
        <f>MONTH(Table4[[#This Row],[Sales Date]])</f>
        <v>1</v>
      </c>
      <c r="Q338" s="22" t="str">
        <f>IF(Table4[[#This Row],[Month]]=1,"Jan",IF(Table4[[#This Row],[Month]]=2,"Feb",IF(Table4[[#This Row],[Month]]=3,"Mar","Apr")))</f>
        <v>Jan</v>
      </c>
    </row>
    <row r="339" spans="1:17" x14ac:dyDescent="0.25">
      <c r="A339" s="3" t="s">
        <v>709</v>
      </c>
      <c r="B339" s="4">
        <v>44949</v>
      </c>
      <c r="C339" s="3" t="s">
        <v>1466</v>
      </c>
      <c r="D339" s="3" t="s">
        <v>29</v>
      </c>
      <c r="E339" s="3" t="s">
        <v>17</v>
      </c>
      <c r="F339" s="3" t="s">
        <v>18</v>
      </c>
      <c r="G339" s="3" t="s">
        <v>19</v>
      </c>
      <c r="H339" s="3" t="s">
        <v>2354</v>
      </c>
      <c r="I339" s="3">
        <v>2</v>
      </c>
      <c r="J339" s="3" t="s">
        <v>20</v>
      </c>
      <c r="K339" s="3">
        <v>7700</v>
      </c>
      <c r="L339" s="3">
        <v>7000</v>
      </c>
      <c r="M339" s="3">
        <f>Table4[[#This Row],[Qty]]*Table4[[#This Row],[Price]]</f>
        <v>15400</v>
      </c>
      <c r="N339" s="3">
        <f>Table4[[#This Row],[Qty]]*Table4[[#This Row],[Cost]]</f>
        <v>14000</v>
      </c>
      <c r="O339" s="3">
        <f>Table4[[#This Row],[Total Sales]]-Table4[[#This Row],[COGS]]</f>
        <v>1400</v>
      </c>
      <c r="P339" s="22">
        <f>MONTH(Table4[[#This Row],[Sales Date]])</f>
        <v>1</v>
      </c>
      <c r="Q339" s="22" t="str">
        <f>IF(Table4[[#This Row],[Month]]=1,"Jan",IF(Table4[[#This Row],[Month]]=2,"Feb",IF(Table4[[#This Row],[Month]]=3,"Mar","Apr")))</f>
        <v>Jan</v>
      </c>
    </row>
    <row r="340" spans="1:17" x14ac:dyDescent="0.25">
      <c r="A340" s="3" t="s">
        <v>711</v>
      </c>
      <c r="B340" s="4">
        <v>44949</v>
      </c>
      <c r="C340" s="3" t="s">
        <v>1528</v>
      </c>
      <c r="D340" s="3" t="s">
        <v>29</v>
      </c>
      <c r="E340" s="3" t="s">
        <v>35</v>
      </c>
      <c r="F340" s="3" t="s">
        <v>36</v>
      </c>
      <c r="G340" s="3" t="s">
        <v>32</v>
      </c>
      <c r="H340" s="3" t="s">
        <v>45</v>
      </c>
      <c r="I340" s="3">
        <v>2</v>
      </c>
      <c r="J340" s="3" t="s">
        <v>20</v>
      </c>
      <c r="K340" s="3">
        <v>100</v>
      </c>
      <c r="L340" s="3">
        <v>80</v>
      </c>
      <c r="M340" s="3">
        <f>Table4[[#This Row],[Qty]]*Table4[[#This Row],[Price]]</f>
        <v>200</v>
      </c>
      <c r="N340" s="3">
        <f>Table4[[#This Row],[Qty]]*Table4[[#This Row],[Cost]]</f>
        <v>160</v>
      </c>
      <c r="O340" s="3">
        <f>Table4[[#This Row],[Total Sales]]-Table4[[#This Row],[COGS]]</f>
        <v>40</v>
      </c>
      <c r="P340" s="22">
        <f>MONTH(Table4[[#This Row],[Sales Date]])</f>
        <v>1</v>
      </c>
      <c r="Q340" s="22" t="str">
        <f>IF(Table4[[#This Row],[Month]]=1,"Jan",IF(Table4[[#This Row],[Month]]=2,"Feb",IF(Table4[[#This Row],[Month]]=3,"Mar","Apr")))</f>
        <v>Jan</v>
      </c>
    </row>
    <row r="341" spans="1:17" x14ac:dyDescent="0.25">
      <c r="A341" s="3" t="s">
        <v>713</v>
      </c>
      <c r="B341" s="4">
        <v>44950</v>
      </c>
      <c r="C341" s="3" t="s">
        <v>71</v>
      </c>
      <c r="D341" s="3" t="s">
        <v>29</v>
      </c>
      <c r="E341" s="3" t="s">
        <v>23</v>
      </c>
      <c r="F341" s="3" t="s">
        <v>24</v>
      </c>
      <c r="G341" s="3" t="s">
        <v>2351</v>
      </c>
      <c r="H341" s="3" t="s">
        <v>38</v>
      </c>
      <c r="I341" s="3">
        <v>3</v>
      </c>
      <c r="J341" s="3" t="s">
        <v>20</v>
      </c>
      <c r="K341" s="3">
        <v>22000</v>
      </c>
      <c r="L341" s="3">
        <v>20000</v>
      </c>
      <c r="M341" s="3">
        <f>Table4[[#This Row],[Qty]]*Table4[[#This Row],[Price]]</f>
        <v>66000</v>
      </c>
      <c r="N341" s="3">
        <f>Table4[[#This Row],[Qty]]*Table4[[#This Row],[Cost]]</f>
        <v>60000</v>
      </c>
      <c r="O341" s="3">
        <f>Table4[[#This Row],[Total Sales]]-Table4[[#This Row],[COGS]]</f>
        <v>6000</v>
      </c>
      <c r="P341" s="22">
        <f>MONTH(Table4[[#This Row],[Sales Date]])</f>
        <v>1</v>
      </c>
      <c r="Q341" s="22" t="str">
        <f>IF(Table4[[#This Row],[Month]]=1,"Jan",IF(Table4[[#This Row],[Month]]=2,"Feb",IF(Table4[[#This Row],[Month]]=3,"Mar","Apr")))</f>
        <v>Jan</v>
      </c>
    </row>
    <row r="342" spans="1:17" x14ac:dyDescent="0.25">
      <c r="A342" s="3" t="s">
        <v>715</v>
      </c>
      <c r="B342" s="4">
        <v>44950</v>
      </c>
      <c r="C342" s="3" t="s">
        <v>137</v>
      </c>
      <c r="D342" s="3" t="s">
        <v>29</v>
      </c>
      <c r="E342" s="3" t="s">
        <v>35</v>
      </c>
      <c r="F342" s="3" t="s">
        <v>36</v>
      </c>
      <c r="G342" s="3" t="s">
        <v>2352</v>
      </c>
      <c r="H342" s="3" t="s">
        <v>2354</v>
      </c>
      <c r="I342" s="3">
        <v>1</v>
      </c>
      <c r="J342" s="3" t="s">
        <v>20</v>
      </c>
      <c r="K342" s="3">
        <v>8500</v>
      </c>
      <c r="L342" s="3">
        <v>7600</v>
      </c>
      <c r="M342" s="3">
        <f>Table4[[#This Row],[Qty]]*Table4[[#This Row],[Price]]</f>
        <v>8500</v>
      </c>
      <c r="N342" s="3">
        <f>Table4[[#This Row],[Qty]]*Table4[[#This Row],[Cost]]</f>
        <v>7600</v>
      </c>
      <c r="O342" s="3">
        <f>Table4[[#This Row],[Total Sales]]-Table4[[#This Row],[COGS]]</f>
        <v>900</v>
      </c>
      <c r="P342" s="22">
        <f>MONTH(Table4[[#This Row],[Sales Date]])</f>
        <v>1</v>
      </c>
      <c r="Q342" s="22" t="str">
        <f>IF(Table4[[#This Row],[Month]]=1,"Jan",IF(Table4[[#This Row],[Month]]=2,"Feb",IF(Table4[[#This Row],[Month]]=3,"Mar","Apr")))</f>
        <v>Jan</v>
      </c>
    </row>
    <row r="343" spans="1:17" x14ac:dyDescent="0.25">
      <c r="A343" s="3" t="s">
        <v>717</v>
      </c>
      <c r="B343" s="4">
        <v>44950</v>
      </c>
      <c r="C343" s="3" t="s">
        <v>197</v>
      </c>
      <c r="D343" s="3" t="s">
        <v>29</v>
      </c>
      <c r="E343" s="3" t="s">
        <v>35</v>
      </c>
      <c r="F343" s="3" t="s">
        <v>36</v>
      </c>
      <c r="G343" s="3" t="s">
        <v>25</v>
      </c>
      <c r="H343" s="3" t="s">
        <v>2354</v>
      </c>
      <c r="I343" s="3">
        <v>1</v>
      </c>
      <c r="J343" s="3" t="s">
        <v>20</v>
      </c>
      <c r="K343" s="3">
        <v>6700</v>
      </c>
      <c r="L343" s="3">
        <v>5000</v>
      </c>
      <c r="M343" s="3">
        <f>Table4[[#This Row],[Qty]]*Table4[[#This Row],[Price]]</f>
        <v>6700</v>
      </c>
      <c r="N343" s="3">
        <f>Table4[[#This Row],[Qty]]*Table4[[#This Row],[Cost]]</f>
        <v>5000</v>
      </c>
      <c r="O343" s="3">
        <f>Table4[[#This Row],[Total Sales]]-Table4[[#This Row],[COGS]]</f>
        <v>1700</v>
      </c>
      <c r="P343" s="22">
        <f>MONTH(Table4[[#This Row],[Sales Date]])</f>
        <v>1</v>
      </c>
      <c r="Q343" s="22" t="str">
        <f>IF(Table4[[#This Row],[Month]]=1,"Jan",IF(Table4[[#This Row],[Month]]=2,"Feb",IF(Table4[[#This Row],[Month]]=3,"Mar","Apr")))</f>
        <v>Jan</v>
      </c>
    </row>
    <row r="344" spans="1:17" x14ac:dyDescent="0.25">
      <c r="A344" s="3" t="s">
        <v>719</v>
      </c>
      <c r="B344" s="4">
        <v>44950</v>
      </c>
      <c r="C344" s="3" t="s">
        <v>259</v>
      </c>
      <c r="D344" s="3" t="s">
        <v>29</v>
      </c>
      <c r="E344" s="3" t="s">
        <v>23</v>
      </c>
      <c r="F344" s="3" t="s">
        <v>24</v>
      </c>
      <c r="G344" s="3" t="s">
        <v>19</v>
      </c>
      <c r="H344" s="3" t="s">
        <v>2354</v>
      </c>
      <c r="I344" s="3">
        <v>1</v>
      </c>
      <c r="J344" s="3" t="s">
        <v>20</v>
      </c>
      <c r="K344" s="3">
        <v>25</v>
      </c>
      <c r="L344" s="3">
        <v>20</v>
      </c>
      <c r="M344" s="3">
        <f>Table4[[#This Row],[Qty]]*Table4[[#This Row],[Price]]</f>
        <v>25</v>
      </c>
      <c r="N344" s="3">
        <f>Table4[[#This Row],[Qty]]*Table4[[#This Row],[Cost]]</f>
        <v>20</v>
      </c>
      <c r="O344" s="3">
        <f>Table4[[#This Row],[Total Sales]]-Table4[[#This Row],[COGS]]</f>
        <v>5</v>
      </c>
      <c r="P344" s="22">
        <f>MONTH(Table4[[#This Row],[Sales Date]])</f>
        <v>1</v>
      </c>
      <c r="Q344" s="22" t="str">
        <f>IF(Table4[[#This Row],[Month]]=1,"Jan",IF(Table4[[#This Row],[Month]]=2,"Feb",IF(Table4[[#This Row],[Month]]=3,"Mar","Apr")))</f>
        <v>Jan</v>
      </c>
    </row>
    <row r="345" spans="1:17" x14ac:dyDescent="0.25">
      <c r="A345" s="3" t="s">
        <v>721</v>
      </c>
      <c r="B345" s="4">
        <v>44950</v>
      </c>
      <c r="C345" s="3" t="s">
        <v>320</v>
      </c>
      <c r="D345" s="3" t="s">
        <v>29</v>
      </c>
      <c r="E345" s="3" t="s">
        <v>17</v>
      </c>
      <c r="F345" s="3" t="s">
        <v>18</v>
      </c>
      <c r="G345" s="3" t="s">
        <v>44</v>
      </c>
      <c r="H345" s="3" t="s">
        <v>45</v>
      </c>
      <c r="I345" s="3">
        <v>2</v>
      </c>
      <c r="J345" s="3" t="s">
        <v>20</v>
      </c>
      <c r="K345" s="3">
        <v>19800</v>
      </c>
      <c r="L345" s="3">
        <v>18000</v>
      </c>
      <c r="M345" s="3">
        <f>Table4[[#This Row],[Qty]]*Table4[[#This Row],[Price]]</f>
        <v>39600</v>
      </c>
      <c r="N345" s="3">
        <f>Table4[[#This Row],[Qty]]*Table4[[#This Row],[Cost]]</f>
        <v>36000</v>
      </c>
      <c r="O345" s="3">
        <f>Table4[[#This Row],[Total Sales]]-Table4[[#This Row],[COGS]]</f>
        <v>3600</v>
      </c>
      <c r="P345" s="22">
        <f>MONTH(Table4[[#This Row],[Sales Date]])</f>
        <v>1</v>
      </c>
      <c r="Q345" s="22" t="str">
        <f>IF(Table4[[#This Row],[Month]]=1,"Jan",IF(Table4[[#This Row],[Month]]=2,"Feb",IF(Table4[[#This Row],[Month]]=3,"Mar","Apr")))</f>
        <v>Jan</v>
      </c>
    </row>
    <row r="346" spans="1:17" x14ac:dyDescent="0.25">
      <c r="A346" s="3" t="s">
        <v>723</v>
      </c>
      <c r="B346" s="4">
        <v>44950</v>
      </c>
      <c r="C346" s="3" t="s">
        <v>1012</v>
      </c>
      <c r="D346" s="3" t="s">
        <v>16</v>
      </c>
      <c r="E346" s="3" t="s">
        <v>17</v>
      </c>
      <c r="F346" s="3" t="s">
        <v>18</v>
      </c>
      <c r="G346" s="3" t="s">
        <v>32</v>
      </c>
      <c r="H346" s="3" t="s">
        <v>2354</v>
      </c>
      <c r="I346" s="3">
        <v>1</v>
      </c>
      <c r="J346" s="3" t="s">
        <v>26</v>
      </c>
      <c r="K346" s="3">
        <v>11000</v>
      </c>
      <c r="L346" s="3">
        <v>10000</v>
      </c>
      <c r="M346" s="3">
        <f>Table4[[#This Row],[Qty]]*Table4[[#This Row],[Price]]</f>
        <v>11000</v>
      </c>
      <c r="N346" s="3">
        <f>Table4[[#This Row],[Qty]]*Table4[[#This Row],[Cost]]</f>
        <v>10000</v>
      </c>
      <c r="O346" s="3">
        <f>Table4[[#This Row],[Total Sales]]-Table4[[#This Row],[COGS]]</f>
        <v>1000</v>
      </c>
      <c r="P346" s="22">
        <f>MONTH(Table4[[#This Row],[Sales Date]])</f>
        <v>1</v>
      </c>
      <c r="Q346" s="22" t="str">
        <f>IF(Table4[[#This Row],[Month]]=1,"Jan",IF(Table4[[#This Row],[Month]]=2,"Feb",IF(Table4[[#This Row],[Month]]=3,"Mar","Apr")))</f>
        <v>Jan</v>
      </c>
    </row>
    <row r="347" spans="1:17" x14ac:dyDescent="0.25">
      <c r="A347" s="3" t="s">
        <v>725</v>
      </c>
      <c r="B347" s="4">
        <v>44950</v>
      </c>
      <c r="C347" s="3" t="s">
        <v>1074</v>
      </c>
      <c r="D347" s="3" t="s">
        <v>29</v>
      </c>
      <c r="E347" s="3" t="s">
        <v>17</v>
      </c>
      <c r="F347" s="3" t="s">
        <v>18</v>
      </c>
      <c r="G347" s="3" t="s">
        <v>19</v>
      </c>
      <c r="H347" s="3" t="s">
        <v>2354</v>
      </c>
      <c r="I347" s="3">
        <v>1</v>
      </c>
      <c r="J347" s="3" t="s">
        <v>20</v>
      </c>
      <c r="K347" s="3">
        <v>6700</v>
      </c>
      <c r="L347" s="3">
        <v>5002</v>
      </c>
      <c r="M347" s="3">
        <f>Table4[[#This Row],[Qty]]*Table4[[#This Row],[Price]]</f>
        <v>6700</v>
      </c>
      <c r="N347" s="3">
        <f>Table4[[#This Row],[Qty]]*Table4[[#This Row],[Cost]]</f>
        <v>5002</v>
      </c>
      <c r="O347" s="3">
        <f>Table4[[#This Row],[Total Sales]]-Table4[[#This Row],[COGS]]</f>
        <v>1698</v>
      </c>
      <c r="P347" s="22">
        <f>MONTH(Table4[[#This Row],[Sales Date]])</f>
        <v>1</v>
      </c>
      <c r="Q347" s="22" t="str">
        <f>IF(Table4[[#This Row],[Month]]=1,"Jan",IF(Table4[[#This Row],[Month]]=2,"Feb",IF(Table4[[#This Row],[Month]]=3,"Mar","Apr")))</f>
        <v>Jan</v>
      </c>
    </row>
    <row r="348" spans="1:17" x14ac:dyDescent="0.25">
      <c r="A348" s="3" t="s">
        <v>727</v>
      </c>
      <c r="B348" s="4">
        <v>44950</v>
      </c>
      <c r="C348" s="3" t="s">
        <v>1135</v>
      </c>
      <c r="D348" s="3" t="s">
        <v>16</v>
      </c>
      <c r="E348" s="3" t="s">
        <v>17</v>
      </c>
      <c r="F348" s="3" t="s">
        <v>18</v>
      </c>
      <c r="G348" s="3" t="s">
        <v>25</v>
      </c>
      <c r="H348" s="3" t="s">
        <v>2354</v>
      </c>
      <c r="I348" s="3">
        <v>2</v>
      </c>
      <c r="J348" s="3" t="s">
        <v>20</v>
      </c>
      <c r="K348" s="3">
        <v>6700</v>
      </c>
      <c r="L348" s="3">
        <v>5000</v>
      </c>
      <c r="M348" s="3">
        <f>Table4[[#This Row],[Qty]]*Table4[[#This Row],[Price]]</f>
        <v>13400</v>
      </c>
      <c r="N348" s="3">
        <f>Table4[[#This Row],[Qty]]*Table4[[#This Row],[Cost]]</f>
        <v>10000</v>
      </c>
      <c r="O348" s="3">
        <f>Table4[[#This Row],[Total Sales]]-Table4[[#This Row],[COGS]]</f>
        <v>3400</v>
      </c>
      <c r="P348" s="22">
        <f>MONTH(Table4[[#This Row],[Sales Date]])</f>
        <v>1</v>
      </c>
      <c r="Q348" s="22" t="str">
        <f>IF(Table4[[#This Row],[Month]]=1,"Jan",IF(Table4[[#This Row],[Month]]=2,"Feb",IF(Table4[[#This Row],[Month]]=3,"Mar","Apr")))</f>
        <v>Jan</v>
      </c>
    </row>
    <row r="349" spans="1:17" x14ac:dyDescent="0.25">
      <c r="A349" s="3" t="s">
        <v>729</v>
      </c>
      <c r="B349" s="4">
        <v>44950</v>
      </c>
      <c r="C349" s="3" t="s">
        <v>1197</v>
      </c>
      <c r="D349" s="3" t="s">
        <v>29</v>
      </c>
      <c r="E349" s="3" t="s">
        <v>17</v>
      </c>
      <c r="F349" s="3" t="s">
        <v>18</v>
      </c>
      <c r="G349" s="3" t="s">
        <v>19</v>
      </c>
      <c r="H349" s="3" t="s">
        <v>38</v>
      </c>
      <c r="I349" s="3">
        <v>1</v>
      </c>
      <c r="J349" s="3" t="s">
        <v>20</v>
      </c>
      <c r="K349" s="3">
        <v>8500</v>
      </c>
      <c r="L349" s="3">
        <v>7600</v>
      </c>
      <c r="M349" s="3">
        <f>Table4[[#This Row],[Qty]]*Table4[[#This Row],[Price]]</f>
        <v>8500</v>
      </c>
      <c r="N349" s="3">
        <f>Table4[[#This Row],[Qty]]*Table4[[#This Row],[Cost]]</f>
        <v>7600</v>
      </c>
      <c r="O349" s="3">
        <f>Table4[[#This Row],[Total Sales]]-Table4[[#This Row],[COGS]]</f>
        <v>900</v>
      </c>
      <c r="P349" s="22">
        <f>MONTH(Table4[[#This Row],[Sales Date]])</f>
        <v>1</v>
      </c>
      <c r="Q349" s="22" t="str">
        <f>IF(Table4[[#This Row],[Month]]=1,"Jan",IF(Table4[[#This Row],[Month]]=2,"Feb",IF(Table4[[#This Row],[Month]]=3,"Mar","Apr")))</f>
        <v>Jan</v>
      </c>
    </row>
    <row r="350" spans="1:17" x14ac:dyDescent="0.25">
      <c r="A350" s="3" t="s">
        <v>731</v>
      </c>
      <c r="B350" s="4">
        <v>44950</v>
      </c>
      <c r="C350" s="3" t="s">
        <v>1285</v>
      </c>
      <c r="D350" s="3" t="s">
        <v>29</v>
      </c>
      <c r="E350" s="3" t="s">
        <v>17</v>
      </c>
      <c r="F350" s="3" t="s">
        <v>18</v>
      </c>
      <c r="G350" s="3" t="s">
        <v>19</v>
      </c>
      <c r="H350" s="3" t="s">
        <v>2354</v>
      </c>
      <c r="I350" s="3">
        <v>2</v>
      </c>
      <c r="J350" s="3" t="s">
        <v>20</v>
      </c>
      <c r="K350" s="3">
        <v>7700</v>
      </c>
      <c r="L350" s="3">
        <v>7000</v>
      </c>
      <c r="M350" s="3">
        <f>Table4[[#This Row],[Qty]]*Table4[[#This Row],[Price]]</f>
        <v>15400</v>
      </c>
      <c r="N350" s="3">
        <f>Table4[[#This Row],[Qty]]*Table4[[#This Row],[Cost]]</f>
        <v>14000</v>
      </c>
      <c r="O350" s="3">
        <f>Table4[[#This Row],[Total Sales]]-Table4[[#This Row],[COGS]]</f>
        <v>1400</v>
      </c>
      <c r="P350" s="22">
        <f>MONTH(Table4[[#This Row],[Sales Date]])</f>
        <v>1</v>
      </c>
      <c r="Q350" s="22" t="str">
        <f>IF(Table4[[#This Row],[Month]]=1,"Jan",IF(Table4[[#This Row],[Month]]=2,"Feb",IF(Table4[[#This Row],[Month]]=3,"Mar","Apr")))</f>
        <v>Jan</v>
      </c>
    </row>
    <row r="351" spans="1:17" x14ac:dyDescent="0.25">
      <c r="A351" s="3" t="s">
        <v>733</v>
      </c>
      <c r="B351" s="4">
        <v>44950</v>
      </c>
      <c r="C351" s="3" t="s">
        <v>1346</v>
      </c>
      <c r="D351" s="3" t="s">
        <v>29</v>
      </c>
      <c r="E351" s="3" t="s">
        <v>35</v>
      </c>
      <c r="F351" s="3" t="s">
        <v>36</v>
      </c>
      <c r="G351" s="3" t="s">
        <v>32</v>
      </c>
      <c r="H351" s="3" t="s">
        <v>45</v>
      </c>
      <c r="I351" s="3">
        <v>2</v>
      </c>
      <c r="J351" s="3" t="s">
        <v>20</v>
      </c>
      <c r="K351" s="3">
        <v>100</v>
      </c>
      <c r="L351" s="3">
        <v>80</v>
      </c>
      <c r="M351" s="3">
        <f>Table4[[#This Row],[Qty]]*Table4[[#This Row],[Price]]</f>
        <v>200</v>
      </c>
      <c r="N351" s="3">
        <f>Table4[[#This Row],[Qty]]*Table4[[#This Row],[Cost]]</f>
        <v>160</v>
      </c>
      <c r="O351" s="3">
        <f>Table4[[#This Row],[Total Sales]]-Table4[[#This Row],[COGS]]</f>
        <v>40</v>
      </c>
      <c r="P351" s="22">
        <f>MONTH(Table4[[#This Row],[Sales Date]])</f>
        <v>1</v>
      </c>
      <c r="Q351" s="22" t="str">
        <f>IF(Table4[[#This Row],[Month]]=1,"Jan",IF(Table4[[#This Row],[Month]]=2,"Feb",IF(Table4[[#This Row],[Month]]=3,"Mar","Apr")))</f>
        <v>Jan</v>
      </c>
    </row>
    <row r="352" spans="1:17" x14ac:dyDescent="0.25">
      <c r="A352" s="3" t="s">
        <v>735</v>
      </c>
      <c r="B352" s="4">
        <v>44950</v>
      </c>
      <c r="C352" s="3" t="s">
        <v>1408</v>
      </c>
      <c r="D352" s="3" t="s">
        <v>29</v>
      </c>
      <c r="E352" s="3" t="s">
        <v>17</v>
      </c>
      <c r="F352" s="3" t="s">
        <v>18</v>
      </c>
      <c r="G352" s="3" t="s">
        <v>19</v>
      </c>
      <c r="H352" s="3" t="s">
        <v>2354</v>
      </c>
      <c r="I352" s="3">
        <v>1</v>
      </c>
      <c r="J352" s="3" t="s">
        <v>20</v>
      </c>
      <c r="K352" s="3">
        <v>100</v>
      </c>
      <c r="L352" s="3">
        <v>90</v>
      </c>
      <c r="M352" s="3">
        <f>Table4[[#This Row],[Qty]]*Table4[[#This Row],[Price]]</f>
        <v>100</v>
      </c>
      <c r="N352" s="3">
        <f>Table4[[#This Row],[Qty]]*Table4[[#This Row],[Cost]]</f>
        <v>90</v>
      </c>
      <c r="O352" s="3">
        <f>Table4[[#This Row],[Total Sales]]-Table4[[#This Row],[COGS]]</f>
        <v>10</v>
      </c>
      <c r="P352" s="22">
        <f>MONTH(Table4[[#This Row],[Sales Date]])</f>
        <v>1</v>
      </c>
      <c r="Q352" s="22" t="str">
        <f>IF(Table4[[#This Row],[Month]]=1,"Jan",IF(Table4[[#This Row],[Month]]=2,"Feb",IF(Table4[[#This Row],[Month]]=3,"Mar","Apr")))</f>
        <v>Jan</v>
      </c>
    </row>
    <row r="353" spans="1:17" x14ac:dyDescent="0.25">
      <c r="A353" s="3" t="s">
        <v>737</v>
      </c>
      <c r="B353" s="4">
        <v>44950</v>
      </c>
      <c r="C353" s="3" t="s">
        <v>1468</v>
      </c>
      <c r="D353" s="3" t="s">
        <v>16</v>
      </c>
      <c r="E353" s="3" t="s">
        <v>17</v>
      </c>
      <c r="F353" s="3" t="s">
        <v>18</v>
      </c>
      <c r="G353" s="3" t="s">
        <v>25</v>
      </c>
      <c r="H353" s="3" t="s">
        <v>38</v>
      </c>
      <c r="I353" s="3">
        <v>4</v>
      </c>
      <c r="J353" s="3" t="s">
        <v>20</v>
      </c>
      <c r="K353" s="3">
        <v>11000</v>
      </c>
      <c r="L353" s="3">
        <v>10000</v>
      </c>
      <c r="M353" s="3">
        <f>Table4[[#This Row],[Qty]]*Table4[[#This Row],[Price]]</f>
        <v>44000</v>
      </c>
      <c r="N353" s="3">
        <f>Table4[[#This Row],[Qty]]*Table4[[#This Row],[Cost]]</f>
        <v>40000</v>
      </c>
      <c r="O353" s="3">
        <f>Table4[[#This Row],[Total Sales]]-Table4[[#This Row],[COGS]]</f>
        <v>4000</v>
      </c>
      <c r="P353" s="22">
        <f>MONTH(Table4[[#This Row],[Sales Date]])</f>
        <v>1</v>
      </c>
      <c r="Q353" s="22" t="str">
        <f>IF(Table4[[#This Row],[Month]]=1,"Jan",IF(Table4[[#This Row],[Month]]=2,"Feb",IF(Table4[[#This Row],[Month]]=3,"Mar","Apr")))</f>
        <v>Jan</v>
      </c>
    </row>
    <row r="354" spans="1:17" x14ac:dyDescent="0.25">
      <c r="A354" s="3" t="s">
        <v>739</v>
      </c>
      <c r="B354" s="4">
        <v>44950</v>
      </c>
      <c r="C354" s="3" t="s">
        <v>1530</v>
      </c>
      <c r="D354" s="3" t="s">
        <v>29</v>
      </c>
      <c r="E354" s="3" t="s">
        <v>17</v>
      </c>
      <c r="F354" s="3" t="s">
        <v>18</v>
      </c>
      <c r="G354" s="3" t="s">
        <v>19</v>
      </c>
      <c r="H354" s="3" t="s">
        <v>2354</v>
      </c>
      <c r="I354" s="3">
        <v>2</v>
      </c>
      <c r="J354" s="3" t="s">
        <v>20</v>
      </c>
      <c r="K354" s="3">
        <v>2000</v>
      </c>
      <c r="L354" s="3">
        <v>1850</v>
      </c>
      <c r="M354" s="3">
        <f>Table4[[#This Row],[Qty]]*Table4[[#This Row],[Price]]</f>
        <v>4000</v>
      </c>
      <c r="N354" s="3">
        <f>Table4[[#This Row],[Qty]]*Table4[[#This Row],[Cost]]</f>
        <v>3700</v>
      </c>
      <c r="O354" s="3">
        <f>Table4[[#This Row],[Total Sales]]-Table4[[#This Row],[COGS]]</f>
        <v>300</v>
      </c>
      <c r="P354" s="22">
        <f>MONTH(Table4[[#This Row],[Sales Date]])</f>
        <v>1</v>
      </c>
      <c r="Q354" s="22" t="str">
        <f>IF(Table4[[#This Row],[Month]]=1,"Jan",IF(Table4[[#This Row],[Month]]=2,"Feb",IF(Table4[[#This Row],[Month]]=3,"Mar","Apr")))</f>
        <v>Jan</v>
      </c>
    </row>
    <row r="355" spans="1:17" x14ac:dyDescent="0.25">
      <c r="A355" s="3" t="s">
        <v>741</v>
      </c>
      <c r="B355" s="4">
        <v>44951</v>
      </c>
      <c r="C355" s="3" t="s">
        <v>74</v>
      </c>
      <c r="D355" s="3" t="s">
        <v>16</v>
      </c>
      <c r="E355" s="3" t="s">
        <v>30</v>
      </c>
      <c r="F355" s="3" t="s">
        <v>31</v>
      </c>
      <c r="G355" s="3" t="s">
        <v>19</v>
      </c>
      <c r="H355" s="3" t="s">
        <v>2354</v>
      </c>
      <c r="I355" s="3">
        <v>1</v>
      </c>
      <c r="J355" s="3" t="s">
        <v>20</v>
      </c>
      <c r="K355" s="3">
        <v>44000</v>
      </c>
      <c r="L355" s="3">
        <v>40000</v>
      </c>
      <c r="M355" s="3">
        <f>Table4[[#This Row],[Qty]]*Table4[[#This Row],[Price]]</f>
        <v>44000</v>
      </c>
      <c r="N355" s="3">
        <f>Table4[[#This Row],[Qty]]*Table4[[#This Row],[Cost]]</f>
        <v>40000</v>
      </c>
      <c r="O355" s="3">
        <f>Table4[[#This Row],[Total Sales]]-Table4[[#This Row],[COGS]]</f>
        <v>4000</v>
      </c>
      <c r="P355" s="22">
        <f>MONTH(Table4[[#This Row],[Sales Date]])</f>
        <v>1</v>
      </c>
      <c r="Q355" s="22" t="str">
        <f>IF(Table4[[#This Row],[Month]]=1,"Jan",IF(Table4[[#This Row],[Month]]=2,"Feb",IF(Table4[[#This Row],[Month]]=3,"Mar","Apr")))</f>
        <v>Jan</v>
      </c>
    </row>
    <row r="356" spans="1:17" x14ac:dyDescent="0.25">
      <c r="A356" s="3" t="s">
        <v>743</v>
      </c>
      <c r="B356" s="4">
        <v>44951</v>
      </c>
      <c r="C356" s="3" t="s">
        <v>83</v>
      </c>
      <c r="D356" s="3" t="s">
        <v>29</v>
      </c>
      <c r="E356" s="3" t="s">
        <v>17</v>
      </c>
      <c r="F356" s="3" t="s">
        <v>18</v>
      </c>
      <c r="G356" s="3" t="s">
        <v>37</v>
      </c>
      <c r="H356" s="3" t="s">
        <v>38</v>
      </c>
      <c r="I356" s="3">
        <v>2</v>
      </c>
      <c r="J356" s="3" t="s">
        <v>20</v>
      </c>
      <c r="K356" s="3">
        <v>7700</v>
      </c>
      <c r="L356" s="3">
        <v>7000</v>
      </c>
      <c r="M356" s="3">
        <f>Table4[[#This Row],[Qty]]*Table4[[#This Row],[Price]]</f>
        <v>15400</v>
      </c>
      <c r="N356" s="3">
        <f>Table4[[#This Row],[Qty]]*Table4[[#This Row],[Cost]]</f>
        <v>14000</v>
      </c>
      <c r="O356" s="3">
        <f>Table4[[#This Row],[Total Sales]]-Table4[[#This Row],[COGS]]</f>
        <v>1400</v>
      </c>
      <c r="P356" s="22">
        <f>MONTH(Table4[[#This Row],[Sales Date]])</f>
        <v>1</v>
      </c>
      <c r="Q356" s="22" t="str">
        <f>IF(Table4[[#This Row],[Month]]=1,"Jan",IF(Table4[[#This Row],[Month]]=2,"Feb",IF(Table4[[#This Row],[Month]]=3,"Mar","Apr")))</f>
        <v>Jan</v>
      </c>
    </row>
    <row r="357" spans="1:17" x14ac:dyDescent="0.25">
      <c r="A357" s="3" t="s">
        <v>745</v>
      </c>
      <c r="B357" s="4">
        <v>44951</v>
      </c>
      <c r="C357" s="3" t="s">
        <v>139</v>
      </c>
      <c r="D357" s="3" t="s">
        <v>29</v>
      </c>
      <c r="E357" s="3" t="s">
        <v>17</v>
      </c>
      <c r="F357" s="3" t="s">
        <v>18</v>
      </c>
      <c r="G357" s="3" t="s">
        <v>2350</v>
      </c>
      <c r="H357" s="3" t="s">
        <v>38</v>
      </c>
      <c r="I357" s="3">
        <v>2</v>
      </c>
      <c r="J357" s="3" t="s">
        <v>26</v>
      </c>
      <c r="K357" s="3">
        <v>8500</v>
      </c>
      <c r="L357" s="3">
        <v>7600</v>
      </c>
      <c r="M357" s="3">
        <f>Table4[[#This Row],[Qty]]*Table4[[#This Row],[Price]]</f>
        <v>17000</v>
      </c>
      <c r="N357" s="3">
        <f>Table4[[#This Row],[Qty]]*Table4[[#This Row],[Cost]]</f>
        <v>15200</v>
      </c>
      <c r="O357" s="3">
        <f>Table4[[#This Row],[Total Sales]]-Table4[[#This Row],[COGS]]</f>
        <v>1800</v>
      </c>
      <c r="P357" s="22">
        <f>MONTH(Table4[[#This Row],[Sales Date]])</f>
        <v>1</v>
      </c>
      <c r="Q357" s="22" t="str">
        <f>IF(Table4[[#This Row],[Month]]=1,"Jan",IF(Table4[[#This Row],[Month]]=2,"Feb",IF(Table4[[#This Row],[Month]]=3,"Mar","Apr")))</f>
        <v>Jan</v>
      </c>
    </row>
    <row r="358" spans="1:17" x14ac:dyDescent="0.25">
      <c r="A358" s="3" t="s">
        <v>747</v>
      </c>
      <c r="B358" s="4">
        <v>44951</v>
      </c>
      <c r="C358" s="3" t="s">
        <v>2316</v>
      </c>
      <c r="D358" s="3" t="s">
        <v>29</v>
      </c>
      <c r="E358" s="3" t="s">
        <v>35</v>
      </c>
      <c r="F358" s="3" t="s">
        <v>36</v>
      </c>
      <c r="G358" s="3" t="s">
        <v>66</v>
      </c>
      <c r="H358" s="3" t="s">
        <v>2354</v>
      </c>
      <c r="I358" s="3">
        <v>2</v>
      </c>
      <c r="J358" s="3" t="s">
        <v>20</v>
      </c>
      <c r="K358" s="3">
        <v>7700</v>
      </c>
      <c r="L358" s="3">
        <v>7000</v>
      </c>
      <c r="M358" s="3">
        <f>Table4[[#This Row],[Qty]]*Table4[[#This Row],[Price]]</f>
        <v>15400</v>
      </c>
      <c r="N358" s="3">
        <f>Table4[[#This Row],[Qty]]*Table4[[#This Row],[Cost]]</f>
        <v>14000</v>
      </c>
      <c r="O358" s="3">
        <f>Table4[[#This Row],[Total Sales]]-Table4[[#This Row],[COGS]]</f>
        <v>1400</v>
      </c>
      <c r="P358" s="22">
        <f>MONTH(Table4[[#This Row],[Sales Date]])</f>
        <v>1</v>
      </c>
      <c r="Q358" s="22" t="str">
        <f>IF(Table4[[#This Row],[Month]]=1,"Jan",IF(Table4[[#This Row],[Month]]=2,"Feb",IF(Table4[[#This Row],[Month]]=3,"Mar","Apr")))</f>
        <v>Jan</v>
      </c>
    </row>
    <row r="359" spans="1:17" x14ac:dyDescent="0.25">
      <c r="A359" s="3" t="s">
        <v>749</v>
      </c>
      <c r="B359" s="4">
        <v>44951</v>
      </c>
      <c r="C359" s="3" t="s">
        <v>199</v>
      </c>
      <c r="D359" s="3" t="s">
        <v>29</v>
      </c>
      <c r="E359" s="3" t="s">
        <v>17</v>
      </c>
      <c r="F359" s="3" t="s">
        <v>18</v>
      </c>
      <c r="G359" s="3" t="s">
        <v>32</v>
      </c>
      <c r="H359" s="3" t="s">
        <v>2354</v>
      </c>
      <c r="I359" s="3">
        <v>2</v>
      </c>
      <c r="J359" s="3" t="s">
        <v>20</v>
      </c>
      <c r="K359" s="3">
        <v>6700</v>
      </c>
      <c r="L359" s="3">
        <v>5001</v>
      </c>
      <c r="M359" s="3">
        <f>Table4[[#This Row],[Qty]]*Table4[[#This Row],[Price]]</f>
        <v>13400</v>
      </c>
      <c r="N359" s="3">
        <f>Table4[[#This Row],[Qty]]*Table4[[#This Row],[Cost]]</f>
        <v>10002</v>
      </c>
      <c r="O359" s="3">
        <f>Table4[[#This Row],[Total Sales]]-Table4[[#This Row],[COGS]]</f>
        <v>3398</v>
      </c>
      <c r="P359" s="22">
        <f>MONTH(Table4[[#This Row],[Sales Date]])</f>
        <v>1</v>
      </c>
      <c r="Q359" s="22" t="str">
        <f>IF(Table4[[#This Row],[Month]]=1,"Jan",IF(Table4[[#This Row],[Month]]=2,"Feb",IF(Table4[[#This Row],[Month]]=3,"Mar","Apr")))</f>
        <v>Jan</v>
      </c>
    </row>
    <row r="360" spans="1:17" x14ac:dyDescent="0.25">
      <c r="A360" s="3" t="s">
        <v>751</v>
      </c>
      <c r="B360" s="4">
        <v>44951</v>
      </c>
      <c r="C360" s="3" t="s">
        <v>205</v>
      </c>
      <c r="D360" s="3" t="s">
        <v>16</v>
      </c>
      <c r="E360" s="3" t="s">
        <v>35</v>
      </c>
      <c r="F360" s="3" t="s">
        <v>36</v>
      </c>
      <c r="G360" s="3" t="s">
        <v>44</v>
      </c>
      <c r="H360" s="3" t="s">
        <v>45</v>
      </c>
      <c r="I360" s="3">
        <v>1</v>
      </c>
      <c r="J360" s="3" t="s">
        <v>26</v>
      </c>
      <c r="K360" s="3">
        <v>11000</v>
      </c>
      <c r="L360" s="3">
        <v>10000</v>
      </c>
      <c r="M360" s="3">
        <f>Table4[[#This Row],[Qty]]*Table4[[#This Row],[Price]]</f>
        <v>11000</v>
      </c>
      <c r="N360" s="3">
        <f>Table4[[#This Row],[Qty]]*Table4[[#This Row],[Cost]]</f>
        <v>10000</v>
      </c>
      <c r="O360" s="3">
        <f>Table4[[#This Row],[Total Sales]]-Table4[[#This Row],[COGS]]</f>
        <v>1000</v>
      </c>
      <c r="P360" s="22">
        <f>MONTH(Table4[[#This Row],[Sales Date]])</f>
        <v>1</v>
      </c>
      <c r="Q360" s="22" t="str">
        <f>IF(Table4[[#This Row],[Month]]=1,"Jan",IF(Table4[[#This Row],[Month]]=2,"Feb",IF(Table4[[#This Row],[Month]]=3,"Mar","Apr")))</f>
        <v>Jan</v>
      </c>
    </row>
    <row r="361" spans="1:17" x14ac:dyDescent="0.25">
      <c r="A361" s="3" t="s">
        <v>753</v>
      </c>
      <c r="B361" s="4">
        <v>44951</v>
      </c>
      <c r="C361" s="3" t="s">
        <v>261</v>
      </c>
      <c r="D361" s="3" t="s">
        <v>29</v>
      </c>
      <c r="E361" s="3" t="s">
        <v>30</v>
      </c>
      <c r="F361" s="3" t="s">
        <v>31</v>
      </c>
      <c r="G361" s="3" t="s">
        <v>63</v>
      </c>
      <c r="H361" s="3" t="s">
        <v>2354</v>
      </c>
      <c r="I361" s="3">
        <v>1</v>
      </c>
      <c r="J361" s="3" t="s">
        <v>20</v>
      </c>
      <c r="K361" s="3">
        <v>6700</v>
      </c>
      <c r="L361" s="3">
        <v>5002</v>
      </c>
      <c r="M361" s="3">
        <f>Table4[[#This Row],[Qty]]*Table4[[#This Row],[Price]]</f>
        <v>6700</v>
      </c>
      <c r="N361" s="3">
        <f>Table4[[#This Row],[Qty]]*Table4[[#This Row],[Cost]]</f>
        <v>5002</v>
      </c>
      <c r="O361" s="3">
        <f>Table4[[#This Row],[Total Sales]]-Table4[[#This Row],[COGS]]</f>
        <v>1698</v>
      </c>
      <c r="P361" s="22">
        <f>MONTH(Table4[[#This Row],[Sales Date]])</f>
        <v>1</v>
      </c>
      <c r="Q361" s="22" t="str">
        <f>IF(Table4[[#This Row],[Month]]=1,"Jan",IF(Table4[[#This Row],[Month]]=2,"Feb",IF(Table4[[#This Row],[Month]]=3,"Mar","Apr")))</f>
        <v>Jan</v>
      </c>
    </row>
    <row r="362" spans="1:17" x14ac:dyDescent="0.25">
      <c r="A362" s="3" t="s">
        <v>755</v>
      </c>
      <c r="B362" s="4">
        <v>44951</v>
      </c>
      <c r="C362" s="3" t="s">
        <v>267</v>
      </c>
      <c r="D362" s="3" t="s">
        <v>29</v>
      </c>
      <c r="E362" s="3" t="s">
        <v>17</v>
      </c>
      <c r="F362" s="3" t="s">
        <v>18</v>
      </c>
      <c r="G362" s="3" t="s">
        <v>19</v>
      </c>
      <c r="H362" s="3" t="s">
        <v>2354</v>
      </c>
      <c r="I362" s="3">
        <v>1</v>
      </c>
      <c r="J362" s="3" t="s">
        <v>20</v>
      </c>
      <c r="K362" s="3">
        <v>6700</v>
      </c>
      <c r="L362" s="3">
        <v>5002</v>
      </c>
      <c r="M362" s="3">
        <f>Table4[[#This Row],[Qty]]*Table4[[#This Row],[Price]]</f>
        <v>6700</v>
      </c>
      <c r="N362" s="3">
        <f>Table4[[#This Row],[Qty]]*Table4[[#This Row],[Cost]]</f>
        <v>5002</v>
      </c>
      <c r="O362" s="3">
        <f>Table4[[#This Row],[Total Sales]]-Table4[[#This Row],[COGS]]</f>
        <v>1698</v>
      </c>
      <c r="P362" s="22">
        <f>MONTH(Table4[[#This Row],[Sales Date]])</f>
        <v>1</v>
      </c>
      <c r="Q362" s="22" t="str">
        <f>IF(Table4[[#This Row],[Month]]=1,"Jan",IF(Table4[[#This Row],[Month]]=2,"Feb",IF(Table4[[#This Row],[Month]]=3,"Mar","Apr")))</f>
        <v>Jan</v>
      </c>
    </row>
    <row r="363" spans="1:17" x14ac:dyDescent="0.25">
      <c r="A363" s="3" t="s">
        <v>757</v>
      </c>
      <c r="B363" s="4">
        <v>44951</v>
      </c>
      <c r="C363" s="3" t="s">
        <v>322</v>
      </c>
      <c r="D363" s="3" t="s">
        <v>29</v>
      </c>
      <c r="E363" s="3" t="s">
        <v>35</v>
      </c>
      <c r="F363" s="3" t="s">
        <v>36</v>
      </c>
      <c r="G363" s="3" t="s">
        <v>2352</v>
      </c>
      <c r="H363" s="3" t="s">
        <v>2354</v>
      </c>
      <c r="I363" s="3">
        <v>1</v>
      </c>
      <c r="J363" s="3" t="s">
        <v>20</v>
      </c>
      <c r="K363" s="3">
        <v>44000</v>
      </c>
      <c r="L363" s="3">
        <v>40000</v>
      </c>
      <c r="M363" s="3">
        <f>Table4[[#This Row],[Qty]]*Table4[[#This Row],[Price]]</f>
        <v>44000</v>
      </c>
      <c r="N363" s="3">
        <f>Table4[[#This Row],[Qty]]*Table4[[#This Row],[Cost]]</f>
        <v>40000</v>
      </c>
      <c r="O363" s="3">
        <f>Table4[[#This Row],[Total Sales]]-Table4[[#This Row],[COGS]]</f>
        <v>4000</v>
      </c>
      <c r="P363" s="22">
        <f>MONTH(Table4[[#This Row],[Sales Date]])</f>
        <v>1</v>
      </c>
      <c r="Q363" s="22" t="str">
        <f>IF(Table4[[#This Row],[Month]]=1,"Jan",IF(Table4[[#This Row],[Month]]=2,"Feb",IF(Table4[[#This Row],[Month]]=3,"Mar","Apr")))</f>
        <v>Jan</v>
      </c>
    </row>
    <row r="364" spans="1:17" x14ac:dyDescent="0.25">
      <c r="A364" s="3" t="s">
        <v>759</v>
      </c>
      <c r="B364" s="4">
        <v>44951</v>
      </c>
      <c r="C364" s="3" t="s">
        <v>328</v>
      </c>
      <c r="D364" s="3" t="s">
        <v>16</v>
      </c>
      <c r="E364" s="3" t="s">
        <v>17</v>
      </c>
      <c r="F364" s="3" t="s">
        <v>18</v>
      </c>
      <c r="G364" s="3" t="s">
        <v>63</v>
      </c>
      <c r="H364" s="3" t="s">
        <v>2354</v>
      </c>
      <c r="I364" s="3">
        <v>2</v>
      </c>
      <c r="J364" s="3" t="s">
        <v>20</v>
      </c>
      <c r="K364" s="3">
        <v>6700</v>
      </c>
      <c r="L364" s="3">
        <v>5000</v>
      </c>
      <c r="M364" s="3">
        <f>Table4[[#This Row],[Qty]]*Table4[[#This Row],[Price]]</f>
        <v>13400</v>
      </c>
      <c r="N364" s="3">
        <f>Table4[[#This Row],[Qty]]*Table4[[#This Row],[Cost]]</f>
        <v>10000</v>
      </c>
      <c r="O364" s="3">
        <f>Table4[[#This Row],[Total Sales]]-Table4[[#This Row],[COGS]]</f>
        <v>3400</v>
      </c>
      <c r="P364" s="22">
        <f>MONTH(Table4[[#This Row],[Sales Date]])</f>
        <v>1</v>
      </c>
      <c r="Q364" s="22" t="str">
        <f>IF(Table4[[#This Row],[Month]]=1,"Jan",IF(Table4[[#This Row],[Month]]=2,"Feb",IF(Table4[[#This Row],[Month]]=3,"Mar","Apr")))</f>
        <v>Jan</v>
      </c>
    </row>
    <row r="365" spans="1:17" x14ac:dyDescent="0.25">
      <c r="A365" s="3" t="s">
        <v>761</v>
      </c>
      <c r="B365" s="4">
        <v>44951</v>
      </c>
      <c r="C365" s="3" t="s">
        <v>1014</v>
      </c>
      <c r="D365" s="3" t="s">
        <v>29</v>
      </c>
      <c r="E365" s="3" t="s">
        <v>17</v>
      </c>
      <c r="F365" s="3" t="s">
        <v>18</v>
      </c>
      <c r="G365" s="3" t="s">
        <v>19</v>
      </c>
      <c r="H365" s="3" t="s">
        <v>38</v>
      </c>
      <c r="I365" s="3">
        <v>1</v>
      </c>
      <c r="J365" s="3" t="s">
        <v>20</v>
      </c>
      <c r="K365" s="3">
        <v>8500</v>
      </c>
      <c r="L365" s="3">
        <v>7600</v>
      </c>
      <c r="M365" s="3">
        <f>Table4[[#This Row],[Qty]]*Table4[[#This Row],[Price]]</f>
        <v>8500</v>
      </c>
      <c r="N365" s="3">
        <f>Table4[[#This Row],[Qty]]*Table4[[#This Row],[Cost]]</f>
        <v>7600</v>
      </c>
      <c r="O365" s="3">
        <f>Table4[[#This Row],[Total Sales]]-Table4[[#This Row],[COGS]]</f>
        <v>900</v>
      </c>
      <c r="P365" s="22">
        <f>MONTH(Table4[[#This Row],[Sales Date]])</f>
        <v>1</v>
      </c>
      <c r="Q365" s="22" t="str">
        <f>IF(Table4[[#This Row],[Month]]=1,"Jan",IF(Table4[[#This Row],[Month]]=2,"Feb",IF(Table4[[#This Row],[Month]]=3,"Mar","Apr")))</f>
        <v>Jan</v>
      </c>
    </row>
    <row r="366" spans="1:17" x14ac:dyDescent="0.25">
      <c r="A366" s="3" t="s">
        <v>763</v>
      </c>
      <c r="B366" s="4">
        <v>44951</v>
      </c>
      <c r="C366" s="3" t="s">
        <v>1020</v>
      </c>
      <c r="D366" s="3" t="s">
        <v>29</v>
      </c>
      <c r="E366" s="3" t="s">
        <v>17</v>
      </c>
      <c r="F366" s="3" t="s">
        <v>18</v>
      </c>
      <c r="G366" s="3" t="s">
        <v>19</v>
      </c>
      <c r="H366" s="3" t="s">
        <v>38</v>
      </c>
      <c r="I366" s="3">
        <v>2</v>
      </c>
      <c r="J366" s="3" t="s">
        <v>20</v>
      </c>
      <c r="K366" s="3">
        <v>22000</v>
      </c>
      <c r="L366" s="3">
        <v>20000</v>
      </c>
      <c r="M366" s="3">
        <f>Table4[[#This Row],[Qty]]*Table4[[#This Row],[Price]]</f>
        <v>44000</v>
      </c>
      <c r="N366" s="3">
        <f>Table4[[#This Row],[Qty]]*Table4[[#This Row],[Cost]]</f>
        <v>40000</v>
      </c>
      <c r="O366" s="3">
        <f>Table4[[#This Row],[Total Sales]]-Table4[[#This Row],[COGS]]</f>
        <v>4000</v>
      </c>
      <c r="P366" s="22">
        <f>MONTH(Table4[[#This Row],[Sales Date]])</f>
        <v>1</v>
      </c>
      <c r="Q366" s="22" t="str">
        <f>IF(Table4[[#This Row],[Month]]=1,"Jan",IF(Table4[[#This Row],[Month]]=2,"Feb",IF(Table4[[#This Row],[Month]]=3,"Mar","Apr")))</f>
        <v>Jan</v>
      </c>
    </row>
    <row r="367" spans="1:17" x14ac:dyDescent="0.25">
      <c r="A367" s="3" t="s">
        <v>765</v>
      </c>
      <c r="B367" s="4">
        <v>44951</v>
      </c>
      <c r="C367" s="3" t="s">
        <v>1076</v>
      </c>
      <c r="D367" s="3" t="s">
        <v>29</v>
      </c>
      <c r="E367" s="3" t="s">
        <v>17</v>
      </c>
      <c r="F367" s="3" t="s">
        <v>18</v>
      </c>
      <c r="G367" s="3" t="s">
        <v>25</v>
      </c>
      <c r="H367" s="3" t="s">
        <v>2354</v>
      </c>
      <c r="I367" s="3">
        <v>1</v>
      </c>
      <c r="J367" s="3" t="s">
        <v>20</v>
      </c>
      <c r="K367" s="3">
        <v>6700</v>
      </c>
      <c r="L367" s="3">
        <v>5000</v>
      </c>
      <c r="M367" s="3">
        <f>Table4[[#This Row],[Qty]]*Table4[[#This Row],[Price]]</f>
        <v>6700</v>
      </c>
      <c r="N367" s="3">
        <f>Table4[[#This Row],[Qty]]*Table4[[#This Row],[Cost]]</f>
        <v>5000</v>
      </c>
      <c r="O367" s="3">
        <f>Table4[[#This Row],[Total Sales]]-Table4[[#This Row],[COGS]]</f>
        <v>1700</v>
      </c>
      <c r="P367" s="22">
        <f>MONTH(Table4[[#This Row],[Sales Date]])</f>
        <v>1</v>
      </c>
      <c r="Q367" s="22" t="str">
        <f>IF(Table4[[#This Row],[Month]]=1,"Jan",IF(Table4[[#This Row],[Month]]=2,"Feb",IF(Table4[[#This Row],[Month]]=3,"Mar","Apr")))</f>
        <v>Jan</v>
      </c>
    </row>
    <row r="368" spans="1:17" x14ac:dyDescent="0.25">
      <c r="A368" s="3" t="s">
        <v>767</v>
      </c>
      <c r="B368" s="4">
        <v>44951</v>
      </c>
      <c r="C368" s="3" t="s">
        <v>1082</v>
      </c>
      <c r="D368" s="3" t="s">
        <v>29</v>
      </c>
      <c r="E368" s="3" t="s">
        <v>35</v>
      </c>
      <c r="F368" s="3" t="s">
        <v>36</v>
      </c>
      <c r="G368" s="3" t="s">
        <v>25</v>
      </c>
      <c r="H368" s="3" t="s">
        <v>38</v>
      </c>
      <c r="I368" s="3">
        <v>1</v>
      </c>
      <c r="J368" s="3" t="s">
        <v>20</v>
      </c>
      <c r="K368" s="3">
        <v>22000</v>
      </c>
      <c r="L368" s="3">
        <v>20000</v>
      </c>
      <c r="M368" s="3">
        <f>Table4[[#This Row],[Qty]]*Table4[[#This Row],[Price]]</f>
        <v>22000</v>
      </c>
      <c r="N368" s="3">
        <f>Table4[[#This Row],[Qty]]*Table4[[#This Row],[Cost]]</f>
        <v>20000</v>
      </c>
      <c r="O368" s="3">
        <f>Table4[[#This Row],[Total Sales]]-Table4[[#This Row],[COGS]]</f>
        <v>2000</v>
      </c>
      <c r="P368" s="22">
        <f>MONTH(Table4[[#This Row],[Sales Date]])</f>
        <v>1</v>
      </c>
      <c r="Q368" s="22" t="str">
        <f>IF(Table4[[#This Row],[Month]]=1,"Jan",IF(Table4[[#This Row],[Month]]=2,"Feb",IF(Table4[[#This Row],[Month]]=3,"Mar","Apr")))</f>
        <v>Jan</v>
      </c>
    </row>
    <row r="369" spans="1:17" x14ac:dyDescent="0.25">
      <c r="A369" s="3" t="s">
        <v>769</v>
      </c>
      <c r="B369" s="4">
        <v>44951</v>
      </c>
      <c r="C369" s="3" t="s">
        <v>1137</v>
      </c>
      <c r="D369" s="3" t="s">
        <v>16</v>
      </c>
      <c r="E369" s="3" t="s">
        <v>23</v>
      </c>
      <c r="F369" s="3" t="s">
        <v>24</v>
      </c>
      <c r="G369" s="3" t="s">
        <v>32</v>
      </c>
      <c r="H369" s="3" t="s">
        <v>2354</v>
      </c>
      <c r="I369" s="3">
        <v>1</v>
      </c>
      <c r="J369" s="3" t="s">
        <v>20</v>
      </c>
      <c r="K369" s="3">
        <v>6700</v>
      </c>
      <c r="L369" s="3">
        <v>5001</v>
      </c>
      <c r="M369" s="3">
        <f>Table4[[#This Row],[Qty]]*Table4[[#This Row],[Price]]</f>
        <v>6700</v>
      </c>
      <c r="N369" s="3">
        <f>Table4[[#This Row],[Qty]]*Table4[[#This Row],[Cost]]</f>
        <v>5001</v>
      </c>
      <c r="O369" s="3">
        <f>Table4[[#This Row],[Total Sales]]-Table4[[#This Row],[COGS]]</f>
        <v>1699</v>
      </c>
      <c r="P369" s="22">
        <f>MONTH(Table4[[#This Row],[Sales Date]])</f>
        <v>1</v>
      </c>
      <c r="Q369" s="22" t="str">
        <f>IF(Table4[[#This Row],[Month]]=1,"Jan",IF(Table4[[#This Row],[Month]]=2,"Feb",IF(Table4[[#This Row],[Month]]=3,"Mar","Apr")))</f>
        <v>Jan</v>
      </c>
    </row>
    <row r="370" spans="1:17" x14ac:dyDescent="0.25">
      <c r="A370" s="3" t="s">
        <v>771</v>
      </c>
      <c r="B370" s="4">
        <v>44951</v>
      </c>
      <c r="C370" s="3" t="s">
        <v>1143</v>
      </c>
      <c r="D370" s="3" t="s">
        <v>29</v>
      </c>
      <c r="E370" s="3" t="s">
        <v>17</v>
      </c>
      <c r="F370" s="3" t="s">
        <v>18</v>
      </c>
      <c r="G370" s="3" t="s">
        <v>32</v>
      </c>
      <c r="H370" s="3" t="s">
        <v>38</v>
      </c>
      <c r="I370" s="3">
        <v>2</v>
      </c>
      <c r="J370" s="3" t="s">
        <v>20</v>
      </c>
      <c r="K370" s="3">
        <v>6700</v>
      </c>
      <c r="L370" s="3">
        <v>5001</v>
      </c>
      <c r="M370" s="3">
        <f>Table4[[#This Row],[Qty]]*Table4[[#This Row],[Price]]</f>
        <v>13400</v>
      </c>
      <c r="N370" s="3">
        <f>Table4[[#This Row],[Qty]]*Table4[[#This Row],[Cost]]</f>
        <v>10002</v>
      </c>
      <c r="O370" s="3">
        <f>Table4[[#This Row],[Total Sales]]-Table4[[#This Row],[COGS]]</f>
        <v>3398</v>
      </c>
      <c r="P370" s="22">
        <f>MONTH(Table4[[#This Row],[Sales Date]])</f>
        <v>1</v>
      </c>
      <c r="Q370" s="22" t="str">
        <f>IF(Table4[[#This Row],[Month]]=1,"Jan",IF(Table4[[#This Row],[Month]]=2,"Feb",IF(Table4[[#This Row],[Month]]=3,"Mar","Apr")))</f>
        <v>Jan</v>
      </c>
    </row>
    <row r="371" spans="1:17" x14ac:dyDescent="0.25">
      <c r="A371" s="3" t="s">
        <v>773</v>
      </c>
      <c r="B371" s="4">
        <v>44951</v>
      </c>
      <c r="C371" s="3" t="s">
        <v>1199</v>
      </c>
      <c r="D371" s="3" t="s">
        <v>29</v>
      </c>
      <c r="E371" s="3" t="s">
        <v>17</v>
      </c>
      <c r="F371" s="3" t="s">
        <v>18</v>
      </c>
      <c r="G371" s="3" t="s">
        <v>25</v>
      </c>
      <c r="H371" s="3" t="s">
        <v>45</v>
      </c>
      <c r="I371" s="3">
        <v>2</v>
      </c>
      <c r="J371" s="3" t="s">
        <v>20</v>
      </c>
      <c r="K371" s="3">
        <v>8500</v>
      </c>
      <c r="L371" s="3">
        <v>7600</v>
      </c>
      <c r="M371" s="3">
        <f>Table4[[#This Row],[Qty]]*Table4[[#This Row],[Price]]</f>
        <v>17000</v>
      </c>
      <c r="N371" s="3">
        <f>Table4[[#This Row],[Qty]]*Table4[[#This Row],[Cost]]</f>
        <v>15200</v>
      </c>
      <c r="O371" s="3">
        <f>Table4[[#This Row],[Total Sales]]-Table4[[#This Row],[COGS]]</f>
        <v>1800</v>
      </c>
      <c r="P371" s="22">
        <f>MONTH(Table4[[#This Row],[Sales Date]])</f>
        <v>1</v>
      </c>
      <c r="Q371" s="22" t="str">
        <f>IF(Table4[[#This Row],[Month]]=1,"Jan",IF(Table4[[#This Row],[Month]]=2,"Feb",IF(Table4[[#This Row],[Month]]=3,"Mar","Apr")))</f>
        <v>Jan</v>
      </c>
    </row>
    <row r="372" spans="1:17" x14ac:dyDescent="0.25">
      <c r="A372" s="3" t="s">
        <v>775</v>
      </c>
      <c r="B372" s="4">
        <v>44951</v>
      </c>
      <c r="C372" s="3" t="s">
        <v>1204</v>
      </c>
      <c r="D372" s="3" t="s">
        <v>16</v>
      </c>
      <c r="E372" s="3" t="s">
        <v>17</v>
      </c>
      <c r="F372" s="3" t="s">
        <v>18</v>
      </c>
      <c r="G372" s="3" t="s">
        <v>25</v>
      </c>
      <c r="H372" s="3" t="s">
        <v>38</v>
      </c>
      <c r="I372" s="3">
        <v>2</v>
      </c>
      <c r="J372" s="3" t="s">
        <v>20</v>
      </c>
      <c r="K372" s="3">
        <v>7700</v>
      </c>
      <c r="L372" s="3">
        <v>7000</v>
      </c>
      <c r="M372" s="3">
        <f>Table4[[#This Row],[Qty]]*Table4[[#This Row],[Price]]</f>
        <v>15400</v>
      </c>
      <c r="N372" s="3">
        <f>Table4[[#This Row],[Qty]]*Table4[[#This Row],[Cost]]</f>
        <v>14000</v>
      </c>
      <c r="O372" s="3">
        <f>Table4[[#This Row],[Total Sales]]-Table4[[#This Row],[COGS]]</f>
        <v>1400</v>
      </c>
      <c r="P372" s="22">
        <f>MONTH(Table4[[#This Row],[Sales Date]])</f>
        <v>1</v>
      </c>
      <c r="Q372" s="22" t="str">
        <f>IF(Table4[[#This Row],[Month]]=1,"Jan",IF(Table4[[#This Row],[Month]]=2,"Feb",IF(Table4[[#This Row],[Month]]=3,"Mar","Apr")))</f>
        <v>Jan</v>
      </c>
    </row>
    <row r="373" spans="1:17" x14ac:dyDescent="0.25">
      <c r="A373" s="3" t="s">
        <v>777</v>
      </c>
      <c r="B373" s="4">
        <v>44951</v>
      </c>
      <c r="C373" s="3" t="s">
        <v>1287</v>
      </c>
      <c r="D373" s="3" t="s">
        <v>16</v>
      </c>
      <c r="E373" s="3" t="s">
        <v>17</v>
      </c>
      <c r="F373" s="3" t="s">
        <v>18</v>
      </c>
      <c r="G373" s="3" t="s">
        <v>25</v>
      </c>
      <c r="H373" s="3" t="s">
        <v>38</v>
      </c>
      <c r="I373" s="3">
        <v>4</v>
      </c>
      <c r="J373" s="3" t="s">
        <v>20</v>
      </c>
      <c r="K373" s="3">
        <v>11000</v>
      </c>
      <c r="L373" s="3">
        <v>10000</v>
      </c>
      <c r="M373" s="3">
        <f>Table4[[#This Row],[Qty]]*Table4[[#This Row],[Price]]</f>
        <v>44000</v>
      </c>
      <c r="N373" s="3">
        <f>Table4[[#This Row],[Qty]]*Table4[[#This Row],[Cost]]</f>
        <v>40000</v>
      </c>
      <c r="O373" s="3">
        <f>Table4[[#This Row],[Total Sales]]-Table4[[#This Row],[COGS]]</f>
        <v>4000</v>
      </c>
      <c r="P373" s="22">
        <f>MONTH(Table4[[#This Row],[Sales Date]])</f>
        <v>1</v>
      </c>
      <c r="Q373" s="22" t="str">
        <f>IF(Table4[[#This Row],[Month]]=1,"Jan",IF(Table4[[#This Row],[Month]]=2,"Feb",IF(Table4[[#This Row],[Month]]=3,"Mar","Apr")))</f>
        <v>Jan</v>
      </c>
    </row>
    <row r="374" spans="1:17" x14ac:dyDescent="0.25">
      <c r="A374" s="3" t="s">
        <v>779</v>
      </c>
      <c r="B374" s="4">
        <v>44951</v>
      </c>
      <c r="C374" s="3" t="s">
        <v>1293</v>
      </c>
      <c r="D374" s="3" t="s">
        <v>29</v>
      </c>
      <c r="E374" s="3" t="s">
        <v>35</v>
      </c>
      <c r="F374" s="3" t="s">
        <v>36</v>
      </c>
      <c r="G374" s="3" t="s">
        <v>25</v>
      </c>
      <c r="H374" s="3" t="s">
        <v>2354</v>
      </c>
      <c r="I374" s="3">
        <v>2</v>
      </c>
      <c r="J374" s="3" t="s">
        <v>20</v>
      </c>
      <c r="K374" s="3">
        <v>7700</v>
      </c>
      <c r="L374" s="3">
        <v>7000</v>
      </c>
      <c r="M374" s="3">
        <f>Table4[[#This Row],[Qty]]*Table4[[#This Row],[Price]]</f>
        <v>15400</v>
      </c>
      <c r="N374" s="3">
        <f>Table4[[#This Row],[Qty]]*Table4[[#This Row],[Cost]]</f>
        <v>14000</v>
      </c>
      <c r="O374" s="3">
        <f>Table4[[#This Row],[Total Sales]]-Table4[[#This Row],[COGS]]</f>
        <v>1400</v>
      </c>
      <c r="P374" s="22">
        <f>MONTH(Table4[[#This Row],[Sales Date]])</f>
        <v>1</v>
      </c>
      <c r="Q374" s="22" t="str">
        <f>IF(Table4[[#This Row],[Month]]=1,"Jan",IF(Table4[[#This Row],[Month]]=2,"Feb",IF(Table4[[#This Row],[Month]]=3,"Mar","Apr")))</f>
        <v>Jan</v>
      </c>
    </row>
    <row r="375" spans="1:17" x14ac:dyDescent="0.25">
      <c r="A375" s="3" t="s">
        <v>781</v>
      </c>
      <c r="B375" s="4">
        <v>44951</v>
      </c>
      <c r="C375" s="3" t="s">
        <v>1348</v>
      </c>
      <c r="D375" s="3" t="s">
        <v>29</v>
      </c>
      <c r="E375" s="3" t="s">
        <v>17</v>
      </c>
      <c r="F375" s="3" t="s">
        <v>18</v>
      </c>
      <c r="G375" s="3" t="s">
        <v>19</v>
      </c>
      <c r="H375" s="3" t="s">
        <v>2354</v>
      </c>
      <c r="I375" s="3">
        <v>2</v>
      </c>
      <c r="J375" s="3" t="s">
        <v>20</v>
      </c>
      <c r="K375" s="3">
        <v>2000</v>
      </c>
      <c r="L375" s="3">
        <v>1850</v>
      </c>
      <c r="M375" s="3">
        <f>Table4[[#This Row],[Qty]]*Table4[[#This Row],[Price]]</f>
        <v>4000</v>
      </c>
      <c r="N375" s="3">
        <f>Table4[[#This Row],[Qty]]*Table4[[#This Row],[Cost]]</f>
        <v>3700</v>
      </c>
      <c r="O375" s="3">
        <f>Table4[[#This Row],[Total Sales]]-Table4[[#This Row],[COGS]]</f>
        <v>300</v>
      </c>
      <c r="P375" s="22">
        <f>MONTH(Table4[[#This Row],[Sales Date]])</f>
        <v>1</v>
      </c>
      <c r="Q375" s="22" t="str">
        <f>IF(Table4[[#This Row],[Month]]=1,"Jan",IF(Table4[[#This Row],[Month]]=2,"Feb",IF(Table4[[#This Row],[Month]]=3,"Mar","Apr")))</f>
        <v>Jan</v>
      </c>
    </row>
    <row r="376" spans="1:17" x14ac:dyDescent="0.25">
      <c r="A376" s="3" t="s">
        <v>783</v>
      </c>
      <c r="B376" s="4">
        <v>44951</v>
      </c>
      <c r="C376" s="3" t="s">
        <v>1354</v>
      </c>
      <c r="D376" s="3" t="s">
        <v>29</v>
      </c>
      <c r="E376" s="3" t="s">
        <v>30</v>
      </c>
      <c r="F376" s="3" t="s">
        <v>31</v>
      </c>
      <c r="G376" s="3" t="s">
        <v>19</v>
      </c>
      <c r="H376" s="3" t="s">
        <v>2354</v>
      </c>
      <c r="I376" s="3">
        <v>2</v>
      </c>
      <c r="J376" s="3" t="s">
        <v>20</v>
      </c>
      <c r="K376" s="3">
        <v>400</v>
      </c>
      <c r="L376" s="3">
        <v>360</v>
      </c>
      <c r="M376" s="3">
        <f>Table4[[#This Row],[Qty]]*Table4[[#This Row],[Price]]</f>
        <v>800</v>
      </c>
      <c r="N376" s="3">
        <f>Table4[[#This Row],[Qty]]*Table4[[#This Row],[Cost]]</f>
        <v>720</v>
      </c>
      <c r="O376" s="3">
        <f>Table4[[#This Row],[Total Sales]]-Table4[[#This Row],[COGS]]</f>
        <v>80</v>
      </c>
      <c r="P376" s="22">
        <f>MONTH(Table4[[#This Row],[Sales Date]])</f>
        <v>1</v>
      </c>
      <c r="Q376" s="22" t="str">
        <f>IF(Table4[[#This Row],[Month]]=1,"Jan",IF(Table4[[#This Row],[Month]]=2,"Feb",IF(Table4[[#This Row],[Month]]=3,"Mar","Apr")))</f>
        <v>Jan</v>
      </c>
    </row>
    <row r="377" spans="1:17" x14ac:dyDescent="0.25">
      <c r="A377" s="3" t="s">
        <v>785</v>
      </c>
      <c r="B377" s="4">
        <v>44951</v>
      </c>
      <c r="C377" s="3" t="s">
        <v>1410</v>
      </c>
      <c r="D377" s="3" t="s">
        <v>29</v>
      </c>
      <c r="E377" s="3" t="s">
        <v>17</v>
      </c>
      <c r="F377" s="3" t="s">
        <v>18</v>
      </c>
      <c r="G377" s="3" t="s">
        <v>25</v>
      </c>
      <c r="H377" s="3" t="s">
        <v>38</v>
      </c>
      <c r="I377" s="3">
        <v>2</v>
      </c>
      <c r="J377" s="3" t="s">
        <v>20</v>
      </c>
      <c r="K377" s="3">
        <v>100</v>
      </c>
      <c r="L377" s="3">
        <v>80</v>
      </c>
      <c r="M377" s="3">
        <f>Table4[[#This Row],[Qty]]*Table4[[#This Row],[Price]]</f>
        <v>200</v>
      </c>
      <c r="N377" s="3">
        <f>Table4[[#This Row],[Qty]]*Table4[[#This Row],[Cost]]</f>
        <v>160</v>
      </c>
      <c r="O377" s="3">
        <f>Table4[[#This Row],[Total Sales]]-Table4[[#This Row],[COGS]]</f>
        <v>40</v>
      </c>
      <c r="P377" s="22">
        <f>MONTH(Table4[[#This Row],[Sales Date]])</f>
        <v>1</v>
      </c>
      <c r="Q377" s="22" t="str">
        <f>IF(Table4[[#This Row],[Month]]=1,"Jan",IF(Table4[[#This Row],[Month]]=2,"Feb",IF(Table4[[#This Row],[Month]]=3,"Mar","Apr")))</f>
        <v>Jan</v>
      </c>
    </row>
    <row r="378" spans="1:17" x14ac:dyDescent="0.25">
      <c r="A378" s="3" t="s">
        <v>787</v>
      </c>
      <c r="B378" s="4">
        <v>44951</v>
      </c>
      <c r="C378" s="3" t="s">
        <v>1416</v>
      </c>
      <c r="D378" s="3" t="s">
        <v>16</v>
      </c>
      <c r="E378" s="3" t="s">
        <v>35</v>
      </c>
      <c r="F378" s="3" t="s">
        <v>36</v>
      </c>
      <c r="G378" s="3" t="s">
        <v>25</v>
      </c>
      <c r="H378" s="3" t="s">
        <v>38</v>
      </c>
      <c r="I378" s="3">
        <v>1</v>
      </c>
      <c r="J378" s="3" t="s">
        <v>20</v>
      </c>
      <c r="K378" s="3">
        <v>4700</v>
      </c>
      <c r="L378" s="3">
        <v>4000</v>
      </c>
      <c r="M378" s="3">
        <f>Table4[[#This Row],[Qty]]*Table4[[#This Row],[Price]]</f>
        <v>4700</v>
      </c>
      <c r="N378" s="3">
        <f>Table4[[#This Row],[Qty]]*Table4[[#This Row],[Cost]]</f>
        <v>4000</v>
      </c>
      <c r="O378" s="3">
        <f>Table4[[#This Row],[Total Sales]]-Table4[[#This Row],[COGS]]</f>
        <v>700</v>
      </c>
      <c r="P378" s="22">
        <f>MONTH(Table4[[#This Row],[Sales Date]])</f>
        <v>1</v>
      </c>
      <c r="Q378" s="22" t="str">
        <f>IF(Table4[[#This Row],[Month]]=1,"Jan",IF(Table4[[#This Row],[Month]]=2,"Feb",IF(Table4[[#This Row],[Month]]=3,"Mar","Apr")))</f>
        <v>Jan</v>
      </c>
    </row>
    <row r="379" spans="1:17" x14ac:dyDescent="0.25">
      <c r="A379" s="3" t="s">
        <v>789</v>
      </c>
      <c r="B379" s="4">
        <v>44951</v>
      </c>
      <c r="C379" s="3" t="s">
        <v>1470</v>
      </c>
      <c r="D379" s="3" t="s">
        <v>29</v>
      </c>
      <c r="E379" s="3" t="s">
        <v>23</v>
      </c>
      <c r="F379" s="3" t="s">
        <v>24</v>
      </c>
      <c r="G379" s="3" t="s">
        <v>32</v>
      </c>
      <c r="H379" s="3" t="s">
        <v>2354</v>
      </c>
      <c r="I379" s="3">
        <v>1</v>
      </c>
      <c r="J379" s="3" t="s">
        <v>20</v>
      </c>
      <c r="K379" s="3">
        <v>13200.000000000002</v>
      </c>
      <c r="L379" s="3">
        <v>12000</v>
      </c>
      <c r="M379" s="3">
        <f>Table4[[#This Row],[Qty]]*Table4[[#This Row],[Price]]</f>
        <v>13200.000000000002</v>
      </c>
      <c r="N379" s="3">
        <f>Table4[[#This Row],[Qty]]*Table4[[#This Row],[Cost]]</f>
        <v>12000</v>
      </c>
      <c r="O379" s="3">
        <f>Table4[[#This Row],[Total Sales]]-Table4[[#This Row],[COGS]]</f>
        <v>1200.0000000000018</v>
      </c>
      <c r="P379" s="22">
        <f>MONTH(Table4[[#This Row],[Sales Date]])</f>
        <v>1</v>
      </c>
      <c r="Q379" s="22" t="str">
        <f>IF(Table4[[#This Row],[Month]]=1,"Jan",IF(Table4[[#This Row],[Month]]=2,"Feb",IF(Table4[[#This Row],[Month]]=3,"Mar","Apr")))</f>
        <v>Jan</v>
      </c>
    </row>
    <row r="380" spans="1:17" x14ac:dyDescent="0.25">
      <c r="A380" s="3" t="s">
        <v>791</v>
      </c>
      <c r="B380" s="4">
        <v>44951</v>
      </c>
      <c r="C380" s="3" t="s">
        <v>1476</v>
      </c>
      <c r="D380" s="3" t="s">
        <v>29</v>
      </c>
      <c r="E380" s="3" t="s">
        <v>17</v>
      </c>
      <c r="F380" s="3" t="s">
        <v>18</v>
      </c>
      <c r="G380" s="3" t="s">
        <v>32</v>
      </c>
      <c r="H380" s="3" t="s">
        <v>38</v>
      </c>
      <c r="I380" s="3">
        <v>4</v>
      </c>
      <c r="J380" s="3" t="s">
        <v>20</v>
      </c>
      <c r="K380" s="3">
        <v>11000</v>
      </c>
      <c r="L380" s="3">
        <v>10000</v>
      </c>
      <c r="M380" s="3">
        <f>Table4[[#This Row],[Qty]]*Table4[[#This Row],[Price]]</f>
        <v>44000</v>
      </c>
      <c r="N380" s="3">
        <f>Table4[[#This Row],[Qty]]*Table4[[#This Row],[Cost]]</f>
        <v>40000</v>
      </c>
      <c r="O380" s="3">
        <f>Table4[[#This Row],[Total Sales]]-Table4[[#This Row],[COGS]]</f>
        <v>4000</v>
      </c>
      <c r="P380" s="22">
        <f>MONTH(Table4[[#This Row],[Sales Date]])</f>
        <v>1</v>
      </c>
      <c r="Q380" s="22" t="str">
        <f>IF(Table4[[#This Row],[Month]]=1,"Jan",IF(Table4[[#This Row],[Month]]=2,"Feb",IF(Table4[[#This Row],[Month]]=3,"Mar","Apr")))</f>
        <v>Jan</v>
      </c>
    </row>
    <row r="381" spans="1:17" x14ac:dyDescent="0.25">
      <c r="A381" s="3" t="s">
        <v>793</v>
      </c>
      <c r="B381" s="4">
        <v>44951</v>
      </c>
      <c r="C381" s="3" t="s">
        <v>1532</v>
      </c>
      <c r="D381" s="3" t="s">
        <v>29</v>
      </c>
      <c r="E381" s="3" t="s">
        <v>17</v>
      </c>
      <c r="F381" s="3" t="s">
        <v>18</v>
      </c>
      <c r="G381" s="3" t="s">
        <v>25</v>
      </c>
      <c r="H381" s="3" t="s">
        <v>2354</v>
      </c>
      <c r="I381" s="3">
        <v>1</v>
      </c>
      <c r="J381" s="3" t="s">
        <v>20</v>
      </c>
      <c r="K381" s="3">
        <v>9500</v>
      </c>
      <c r="L381" s="3">
        <v>8000</v>
      </c>
      <c r="M381" s="3">
        <f>Table4[[#This Row],[Qty]]*Table4[[#This Row],[Price]]</f>
        <v>9500</v>
      </c>
      <c r="N381" s="3">
        <f>Table4[[#This Row],[Qty]]*Table4[[#This Row],[Cost]]</f>
        <v>8000</v>
      </c>
      <c r="O381" s="3">
        <f>Table4[[#This Row],[Total Sales]]-Table4[[#This Row],[COGS]]</f>
        <v>1500</v>
      </c>
      <c r="P381" s="22">
        <f>MONTH(Table4[[#This Row],[Sales Date]])</f>
        <v>1</v>
      </c>
      <c r="Q381" s="22" t="str">
        <f>IF(Table4[[#This Row],[Month]]=1,"Jan",IF(Table4[[#This Row],[Month]]=2,"Feb",IF(Table4[[#This Row],[Month]]=3,"Mar","Apr")))</f>
        <v>Jan</v>
      </c>
    </row>
    <row r="382" spans="1:17" x14ac:dyDescent="0.25">
      <c r="A382" s="3" t="s">
        <v>795</v>
      </c>
      <c r="B382" s="4">
        <v>44952</v>
      </c>
      <c r="C382" s="3" t="s">
        <v>77</v>
      </c>
      <c r="D382" s="3" t="s">
        <v>16</v>
      </c>
      <c r="E382" s="3" t="s">
        <v>35</v>
      </c>
      <c r="F382" s="3" t="s">
        <v>36</v>
      </c>
      <c r="G382" s="3" t="s">
        <v>25</v>
      </c>
      <c r="H382" s="3" t="s">
        <v>2354</v>
      </c>
      <c r="I382" s="3">
        <v>2</v>
      </c>
      <c r="J382" s="3" t="s">
        <v>20</v>
      </c>
      <c r="K382" s="3">
        <v>19800</v>
      </c>
      <c r="L382" s="3">
        <v>18000</v>
      </c>
      <c r="M382" s="3">
        <f>Table4[[#This Row],[Qty]]*Table4[[#This Row],[Price]]</f>
        <v>39600</v>
      </c>
      <c r="N382" s="3">
        <f>Table4[[#This Row],[Qty]]*Table4[[#This Row],[Cost]]</f>
        <v>36000</v>
      </c>
      <c r="O382" s="3">
        <f>Table4[[#This Row],[Total Sales]]-Table4[[#This Row],[COGS]]</f>
        <v>3600</v>
      </c>
      <c r="P382" s="22">
        <f>MONTH(Table4[[#This Row],[Sales Date]])</f>
        <v>1</v>
      </c>
      <c r="Q382" s="22" t="str">
        <f>IF(Table4[[#This Row],[Month]]=1,"Jan",IF(Table4[[#This Row],[Month]]=2,"Feb",IF(Table4[[#This Row],[Month]]=3,"Mar","Apr")))</f>
        <v>Jan</v>
      </c>
    </row>
    <row r="383" spans="1:17" x14ac:dyDescent="0.25">
      <c r="A383" s="3" t="s">
        <v>797</v>
      </c>
      <c r="B383" s="4">
        <v>44952</v>
      </c>
      <c r="C383" s="3" t="s">
        <v>141</v>
      </c>
      <c r="D383" s="3" t="s">
        <v>29</v>
      </c>
      <c r="E383" s="3" t="s">
        <v>35</v>
      </c>
      <c r="F383" s="3" t="s">
        <v>36</v>
      </c>
      <c r="G383" s="3" t="s">
        <v>19</v>
      </c>
      <c r="H383" s="3" t="s">
        <v>2354</v>
      </c>
      <c r="I383" s="3">
        <v>3</v>
      </c>
      <c r="J383" s="3" t="s">
        <v>20</v>
      </c>
      <c r="K383" s="3">
        <v>13200.000000000002</v>
      </c>
      <c r="L383" s="3">
        <v>12000</v>
      </c>
      <c r="M383" s="3">
        <f>Table4[[#This Row],[Qty]]*Table4[[#This Row],[Price]]</f>
        <v>39600.000000000007</v>
      </c>
      <c r="N383" s="3">
        <f>Table4[[#This Row],[Qty]]*Table4[[#This Row],[Cost]]</f>
        <v>36000</v>
      </c>
      <c r="O383" s="3">
        <f>Table4[[#This Row],[Total Sales]]-Table4[[#This Row],[COGS]]</f>
        <v>3600.0000000000073</v>
      </c>
      <c r="P383" s="22">
        <f>MONTH(Table4[[#This Row],[Sales Date]])</f>
        <v>1</v>
      </c>
      <c r="Q383" s="22" t="str">
        <f>IF(Table4[[#This Row],[Month]]=1,"Jan",IF(Table4[[#This Row],[Month]]=2,"Feb",IF(Table4[[#This Row],[Month]]=3,"Mar","Apr")))</f>
        <v>Jan</v>
      </c>
    </row>
    <row r="384" spans="1:17" x14ac:dyDescent="0.25">
      <c r="A384" s="3" t="s">
        <v>798</v>
      </c>
      <c r="B384" s="4">
        <v>44952</v>
      </c>
      <c r="C384" s="3" t="s">
        <v>201</v>
      </c>
      <c r="D384" s="3" t="s">
        <v>16</v>
      </c>
      <c r="E384" s="3" t="s">
        <v>35</v>
      </c>
      <c r="F384" s="3" t="s">
        <v>36</v>
      </c>
      <c r="G384" s="3" t="s">
        <v>37</v>
      </c>
      <c r="H384" s="3" t="s">
        <v>38</v>
      </c>
      <c r="I384" s="3">
        <v>2</v>
      </c>
      <c r="J384" s="3" t="s">
        <v>20</v>
      </c>
      <c r="K384" s="3">
        <v>6700</v>
      </c>
      <c r="L384" s="3">
        <v>5002</v>
      </c>
      <c r="M384" s="3">
        <f>Table4[[#This Row],[Qty]]*Table4[[#This Row],[Price]]</f>
        <v>13400</v>
      </c>
      <c r="N384" s="3">
        <f>Table4[[#This Row],[Qty]]*Table4[[#This Row],[Cost]]</f>
        <v>10004</v>
      </c>
      <c r="O384" s="3">
        <f>Table4[[#This Row],[Total Sales]]-Table4[[#This Row],[COGS]]</f>
        <v>3396</v>
      </c>
      <c r="P384" s="22">
        <f>MONTH(Table4[[#This Row],[Sales Date]])</f>
        <v>1</v>
      </c>
      <c r="Q384" s="22" t="str">
        <f>IF(Table4[[#This Row],[Month]]=1,"Jan",IF(Table4[[#This Row],[Month]]=2,"Feb",IF(Table4[[#This Row],[Month]]=3,"Mar","Apr")))</f>
        <v>Jan</v>
      </c>
    </row>
    <row r="385" spans="1:17" x14ac:dyDescent="0.25">
      <c r="A385" s="3" t="s">
        <v>800</v>
      </c>
      <c r="B385" s="4">
        <v>44952</v>
      </c>
      <c r="C385" s="3" t="s">
        <v>263</v>
      </c>
      <c r="D385" s="3" t="s">
        <v>29</v>
      </c>
      <c r="E385" s="3" t="s">
        <v>35</v>
      </c>
      <c r="F385" s="3" t="s">
        <v>36</v>
      </c>
      <c r="G385" s="3" t="s">
        <v>66</v>
      </c>
      <c r="H385" s="3" t="s">
        <v>2354</v>
      </c>
      <c r="I385" s="3">
        <v>2</v>
      </c>
      <c r="J385" s="3" t="s">
        <v>20</v>
      </c>
      <c r="K385" s="3">
        <v>6700</v>
      </c>
      <c r="L385" s="3">
        <v>5000</v>
      </c>
      <c r="M385" s="3">
        <f>Table4[[#This Row],[Qty]]*Table4[[#This Row],[Price]]</f>
        <v>13400</v>
      </c>
      <c r="N385" s="3">
        <f>Table4[[#This Row],[Qty]]*Table4[[#This Row],[Cost]]</f>
        <v>10000</v>
      </c>
      <c r="O385" s="3">
        <f>Table4[[#This Row],[Total Sales]]-Table4[[#This Row],[COGS]]</f>
        <v>3400</v>
      </c>
      <c r="P385" s="22">
        <f>MONTH(Table4[[#This Row],[Sales Date]])</f>
        <v>1</v>
      </c>
      <c r="Q385" s="22" t="str">
        <f>IF(Table4[[#This Row],[Month]]=1,"Jan",IF(Table4[[#This Row],[Month]]=2,"Feb",IF(Table4[[#This Row],[Month]]=3,"Mar","Apr")))</f>
        <v>Jan</v>
      </c>
    </row>
    <row r="386" spans="1:17" x14ac:dyDescent="0.25">
      <c r="A386" s="3" t="s">
        <v>802</v>
      </c>
      <c r="B386" s="4">
        <v>44952</v>
      </c>
      <c r="C386" s="3" t="s">
        <v>324</v>
      </c>
      <c r="D386" s="3" t="s">
        <v>29</v>
      </c>
      <c r="E386" s="3" t="s">
        <v>17</v>
      </c>
      <c r="F386" s="3" t="s">
        <v>18</v>
      </c>
      <c r="G386" s="3" t="s">
        <v>2350</v>
      </c>
      <c r="H386" s="3" t="s">
        <v>38</v>
      </c>
      <c r="I386" s="3">
        <v>1</v>
      </c>
      <c r="J386" s="3" t="s">
        <v>20</v>
      </c>
      <c r="K386" s="3">
        <v>22000</v>
      </c>
      <c r="L386" s="3">
        <v>20000</v>
      </c>
      <c r="M386" s="3">
        <f>Table4[[#This Row],[Qty]]*Table4[[#This Row],[Price]]</f>
        <v>22000</v>
      </c>
      <c r="N386" s="3">
        <f>Table4[[#This Row],[Qty]]*Table4[[#This Row],[Cost]]</f>
        <v>20000</v>
      </c>
      <c r="O386" s="3">
        <f>Table4[[#This Row],[Total Sales]]-Table4[[#This Row],[COGS]]</f>
        <v>2000</v>
      </c>
      <c r="P386" s="22">
        <f>MONTH(Table4[[#This Row],[Sales Date]])</f>
        <v>1</v>
      </c>
      <c r="Q386" s="22" t="str">
        <f>IF(Table4[[#This Row],[Month]]=1,"Jan",IF(Table4[[#This Row],[Month]]=2,"Feb",IF(Table4[[#This Row],[Month]]=3,"Mar","Apr")))</f>
        <v>Jan</v>
      </c>
    </row>
    <row r="387" spans="1:17" x14ac:dyDescent="0.25">
      <c r="A387" s="3" t="s">
        <v>804</v>
      </c>
      <c r="B387" s="4">
        <v>44952</v>
      </c>
      <c r="C387" s="3" t="s">
        <v>1016</v>
      </c>
      <c r="D387" s="3" t="s">
        <v>29</v>
      </c>
      <c r="E387" s="3" t="s">
        <v>17</v>
      </c>
      <c r="F387" s="3" t="s">
        <v>18</v>
      </c>
      <c r="G387" s="3" t="s">
        <v>25</v>
      </c>
      <c r="H387" s="3" t="s">
        <v>45</v>
      </c>
      <c r="I387" s="3">
        <v>2</v>
      </c>
      <c r="J387" s="3" t="s">
        <v>20</v>
      </c>
      <c r="K387" s="3">
        <v>8500</v>
      </c>
      <c r="L387" s="3">
        <v>7600</v>
      </c>
      <c r="M387" s="3">
        <f>Table4[[#This Row],[Qty]]*Table4[[#This Row],[Price]]</f>
        <v>17000</v>
      </c>
      <c r="N387" s="3">
        <f>Table4[[#This Row],[Qty]]*Table4[[#This Row],[Cost]]</f>
        <v>15200</v>
      </c>
      <c r="O387" s="3">
        <f>Table4[[#This Row],[Total Sales]]-Table4[[#This Row],[COGS]]</f>
        <v>1800</v>
      </c>
      <c r="P387" s="22">
        <f>MONTH(Table4[[#This Row],[Sales Date]])</f>
        <v>1</v>
      </c>
      <c r="Q387" s="22" t="str">
        <f>IF(Table4[[#This Row],[Month]]=1,"Jan",IF(Table4[[#This Row],[Month]]=2,"Feb",IF(Table4[[#This Row],[Month]]=3,"Mar","Apr")))</f>
        <v>Jan</v>
      </c>
    </row>
    <row r="388" spans="1:17" x14ac:dyDescent="0.25">
      <c r="A388" s="3" t="s">
        <v>806</v>
      </c>
      <c r="B388" s="4">
        <v>44952</v>
      </c>
      <c r="C388" s="3" t="s">
        <v>1078</v>
      </c>
      <c r="D388" s="3" t="s">
        <v>29</v>
      </c>
      <c r="E388" s="3" t="s">
        <v>23</v>
      </c>
      <c r="F388" s="3" t="s">
        <v>24</v>
      </c>
      <c r="G388" s="3" t="s">
        <v>32</v>
      </c>
      <c r="H388" s="3" t="s">
        <v>2354</v>
      </c>
      <c r="I388" s="3">
        <v>2</v>
      </c>
      <c r="J388" s="3" t="s">
        <v>20</v>
      </c>
      <c r="K388" s="3">
        <v>6700</v>
      </c>
      <c r="L388" s="3">
        <v>5001</v>
      </c>
      <c r="M388" s="3">
        <f>Table4[[#This Row],[Qty]]*Table4[[#This Row],[Price]]</f>
        <v>13400</v>
      </c>
      <c r="N388" s="3">
        <f>Table4[[#This Row],[Qty]]*Table4[[#This Row],[Cost]]</f>
        <v>10002</v>
      </c>
      <c r="O388" s="3">
        <f>Table4[[#This Row],[Total Sales]]-Table4[[#This Row],[COGS]]</f>
        <v>3398</v>
      </c>
      <c r="P388" s="22">
        <f>MONTH(Table4[[#This Row],[Sales Date]])</f>
        <v>1</v>
      </c>
      <c r="Q388" s="22" t="str">
        <f>IF(Table4[[#This Row],[Month]]=1,"Jan",IF(Table4[[#This Row],[Month]]=2,"Feb",IF(Table4[[#This Row],[Month]]=3,"Mar","Apr")))</f>
        <v>Jan</v>
      </c>
    </row>
    <row r="389" spans="1:17" x14ac:dyDescent="0.25">
      <c r="A389" s="3" t="s">
        <v>808</v>
      </c>
      <c r="B389" s="4">
        <v>44952</v>
      </c>
      <c r="C389" s="3" t="s">
        <v>1139</v>
      </c>
      <c r="D389" s="3" t="s">
        <v>29</v>
      </c>
      <c r="E389" s="3" t="s">
        <v>30</v>
      </c>
      <c r="F389" s="3" t="s">
        <v>31</v>
      </c>
      <c r="G389" s="3" t="s">
        <v>19</v>
      </c>
      <c r="H389" s="3" t="s">
        <v>2354</v>
      </c>
      <c r="I389" s="3">
        <v>1</v>
      </c>
      <c r="J389" s="3" t="s">
        <v>20</v>
      </c>
      <c r="K389" s="3">
        <v>6700</v>
      </c>
      <c r="L389" s="3">
        <v>5002</v>
      </c>
      <c r="M389" s="3">
        <f>Table4[[#This Row],[Qty]]*Table4[[#This Row],[Price]]</f>
        <v>6700</v>
      </c>
      <c r="N389" s="3">
        <f>Table4[[#This Row],[Qty]]*Table4[[#This Row],[Cost]]</f>
        <v>5002</v>
      </c>
      <c r="O389" s="3">
        <f>Table4[[#This Row],[Total Sales]]-Table4[[#This Row],[COGS]]</f>
        <v>1698</v>
      </c>
      <c r="P389" s="22">
        <f>MONTH(Table4[[#This Row],[Sales Date]])</f>
        <v>1</v>
      </c>
      <c r="Q389" s="22" t="str">
        <f>IF(Table4[[#This Row],[Month]]=1,"Jan",IF(Table4[[#This Row],[Month]]=2,"Feb",IF(Table4[[#This Row],[Month]]=3,"Mar","Apr")))</f>
        <v>Jan</v>
      </c>
    </row>
    <row r="390" spans="1:17" x14ac:dyDescent="0.25">
      <c r="A390" s="3" t="s">
        <v>810</v>
      </c>
      <c r="B390" s="4">
        <v>44952</v>
      </c>
      <c r="C390" s="3" t="s">
        <v>1201</v>
      </c>
      <c r="D390" s="3" t="s">
        <v>29</v>
      </c>
      <c r="E390" s="3" t="s">
        <v>17</v>
      </c>
      <c r="F390" s="3" t="s">
        <v>18</v>
      </c>
      <c r="G390" s="3" t="s">
        <v>32</v>
      </c>
      <c r="H390" s="3" t="s">
        <v>2354</v>
      </c>
      <c r="I390" s="3">
        <v>3</v>
      </c>
      <c r="J390" s="3" t="s">
        <v>20</v>
      </c>
      <c r="K390" s="3">
        <v>13200.000000000002</v>
      </c>
      <c r="L390" s="3">
        <v>12000</v>
      </c>
      <c r="M390" s="3">
        <f>Table4[[#This Row],[Qty]]*Table4[[#This Row],[Price]]</f>
        <v>39600.000000000007</v>
      </c>
      <c r="N390" s="3">
        <f>Table4[[#This Row],[Qty]]*Table4[[#This Row],[Cost]]</f>
        <v>36000</v>
      </c>
      <c r="O390" s="3">
        <f>Table4[[#This Row],[Total Sales]]-Table4[[#This Row],[COGS]]</f>
        <v>3600.0000000000073</v>
      </c>
      <c r="P390" s="22">
        <f>MONTH(Table4[[#This Row],[Sales Date]])</f>
        <v>1</v>
      </c>
      <c r="Q390" s="22" t="str">
        <f>IF(Table4[[#This Row],[Month]]=1,"Jan",IF(Table4[[#This Row],[Month]]=2,"Feb",IF(Table4[[#This Row],[Month]]=3,"Mar","Apr")))</f>
        <v>Jan</v>
      </c>
    </row>
    <row r="391" spans="1:17" x14ac:dyDescent="0.25">
      <c r="A391" s="3" t="s">
        <v>812</v>
      </c>
      <c r="B391" s="4">
        <v>44952</v>
      </c>
      <c r="C391" s="3" t="s">
        <v>1289</v>
      </c>
      <c r="D391" s="3" t="s">
        <v>29</v>
      </c>
      <c r="E391" s="3" t="s">
        <v>23</v>
      </c>
      <c r="F391" s="3" t="s">
        <v>24</v>
      </c>
      <c r="G391" s="3" t="s">
        <v>32</v>
      </c>
      <c r="H391" s="3" t="s">
        <v>2354</v>
      </c>
      <c r="I391" s="3">
        <v>1</v>
      </c>
      <c r="J391" s="3" t="s">
        <v>20</v>
      </c>
      <c r="K391" s="3">
        <v>13200.000000000002</v>
      </c>
      <c r="L391" s="3">
        <v>12000</v>
      </c>
      <c r="M391" s="3">
        <f>Table4[[#This Row],[Qty]]*Table4[[#This Row],[Price]]</f>
        <v>13200.000000000002</v>
      </c>
      <c r="N391" s="3">
        <f>Table4[[#This Row],[Qty]]*Table4[[#This Row],[Cost]]</f>
        <v>12000</v>
      </c>
      <c r="O391" s="3">
        <f>Table4[[#This Row],[Total Sales]]-Table4[[#This Row],[COGS]]</f>
        <v>1200.0000000000018</v>
      </c>
      <c r="P391" s="22">
        <f>MONTH(Table4[[#This Row],[Sales Date]])</f>
        <v>1</v>
      </c>
      <c r="Q391" s="22" t="str">
        <f>IF(Table4[[#This Row],[Month]]=1,"Jan",IF(Table4[[#This Row],[Month]]=2,"Feb",IF(Table4[[#This Row],[Month]]=3,"Mar","Apr")))</f>
        <v>Jan</v>
      </c>
    </row>
    <row r="392" spans="1:17" x14ac:dyDescent="0.25">
      <c r="A392" s="3" t="s">
        <v>814</v>
      </c>
      <c r="B392" s="4">
        <v>44952</v>
      </c>
      <c r="C392" s="3" t="s">
        <v>1350</v>
      </c>
      <c r="D392" s="3" t="s">
        <v>29</v>
      </c>
      <c r="E392" s="3" t="s">
        <v>17</v>
      </c>
      <c r="F392" s="3" t="s">
        <v>18</v>
      </c>
      <c r="G392" s="3" t="s">
        <v>25</v>
      </c>
      <c r="H392" s="3" t="s">
        <v>2354</v>
      </c>
      <c r="I392" s="3">
        <v>1</v>
      </c>
      <c r="J392" s="3" t="s">
        <v>20</v>
      </c>
      <c r="K392" s="3">
        <v>9500</v>
      </c>
      <c r="L392" s="3">
        <v>8000</v>
      </c>
      <c r="M392" s="3">
        <f>Table4[[#This Row],[Qty]]*Table4[[#This Row],[Price]]</f>
        <v>9500</v>
      </c>
      <c r="N392" s="3">
        <f>Table4[[#This Row],[Qty]]*Table4[[#This Row],[Cost]]</f>
        <v>8000</v>
      </c>
      <c r="O392" s="3">
        <f>Table4[[#This Row],[Total Sales]]-Table4[[#This Row],[COGS]]</f>
        <v>1500</v>
      </c>
      <c r="P392" s="22">
        <f>MONTH(Table4[[#This Row],[Sales Date]])</f>
        <v>1</v>
      </c>
      <c r="Q392" s="22" t="str">
        <f>IF(Table4[[#This Row],[Month]]=1,"Jan",IF(Table4[[#This Row],[Month]]=2,"Feb",IF(Table4[[#This Row],[Month]]=3,"Mar","Apr")))</f>
        <v>Jan</v>
      </c>
    </row>
    <row r="393" spans="1:17" x14ac:dyDescent="0.25">
      <c r="A393" s="3" t="s">
        <v>816</v>
      </c>
      <c r="B393" s="4">
        <v>44952</v>
      </c>
      <c r="C393" s="3" t="s">
        <v>1412</v>
      </c>
      <c r="D393" s="3" t="s">
        <v>29</v>
      </c>
      <c r="E393" s="3" t="s">
        <v>23</v>
      </c>
      <c r="F393" s="3" t="s">
        <v>24</v>
      </c>
      <c r="G393" s="3" t="s">
        <v>32</v>
      </c>
      <c r="H393" s="3" t="s">
        <v>38</v>
      </c>
      <c r="I393" s="3">
        <v>2</v>
      </c>
      <c r="J393" s="3" t="s">
        <v>20</v>
      </c>
      <c r="K393" s="3">
        <v>2000</v>
      </c>
      <c r="L393" s="3">
        <v>1850</v>
      </c>
      <c r="M393" s="3">
        <f>Table4[[#This Row],[Qty]]*Table4[[#This Row],[Price]]</f>
        <v>4000</v>
      </c>
      <c r="N393" s="3">
        <f>Table4[[#This Row],[Qty]]*Table4[[#This Row],[Cost]]</f>
        <v>3700</v>
      </c>
      <c r="O393" s="3">
        <f>Table4[[#This Row],[Total Sales]]-Table4[[#This Row],[COGS]]</f>
        <v>300</v>
      </c>
      <c r="P393" s="22">
        <f>MONTH(Table4[[#This Row],[Sales Date]])</f>
        <v>1</v>
      </c>
      <c r="Q393" s="22" t="str">
        <f>IF(Table4[[#This Row],[Month]]=1,"Jan",IF(Table4[[#This Row],[Month]]=2,"Feb",IF(Table4[[#This Row],[Month]]=3,"Mar","Apr")))</f>
        <v>Jan</v>
      </c>
    </row>
    <row r="394" spans="1:17" x14ac:dyDescent="0.25">
      <c r="A394" s="3" t="s">
        <v>818</v>
      </c>
      <c r="B394" s="4">
        <v>44952</v>
      </c>
      <c r="C394" s="3" t="s">
        <v>1472</v>
      </c>
      <c r="D394" s="3" t="s">
        <v>29</v>
      </c>
      <c r="E394" s="3" t="s">
        <v>30</v>
      </c>
      <c r="F394" s="3" t="s">
        <v>31</v>
      </c>
      <c r="G394" s="3" t="s">
        <v>19</v>
      </c>
      <c r="H394" s="3" t="s">
        <v>45</v>
      </c>
      <c r="I394" s="3">
        <v>2</v>
      </c>
      <c r="J394" s="3" t="s">
        <v>20</v>
      </c>
      <c r="K394" s="3">
        <v>9950</v>
      </c>
      <c r="L394" s="3">
        <v>9000</v>
      </c>
      <c r="M394" s="3">
        <f>Table4[[#This Row],[Qty]]*Table4[[#This Row],[Price]]</f>
        <v>19900</v>
      </c>
      <c r="N394" s="3">
        <f>Table4[[#This Row],[Qty]]*Table4[[#This Row],[Cost]]</f>
        <v>18000</v>
      </c>
      <c r="O394" s="3">
        <f>Table4[[#This Row],[Total Sales]]-Table4[[#This Row],[COGS]]</f>
        <v>1900</v>
      </c>
      <c r="P394" s="22">
        <f>MONTH(Table4[[#This Row],[Sales Date]])</f>
        <v>1</v>
      </c>
      <c r="Q394" s="22" t="str">
        <f>IF(Table4[[#This Row],[Month]]=1,"Jan",IF(Table4[[#This Row],[Month]]=2,"Feb",IF(Table4[[#This Row],[Month]]=3,"Mar","Apr")))</f>
        <v>Jan</v>
      </c>
    </row>
    <row r="395" spans="1:17" x14ac:dyDescent="0.25">
      <c r="A395" s="3" t="s">
        <v>820</v>
      </c>
      <c r="B395" s="4">
        <v>44952</v>
      </c>
      <c r="C395" s="3" t="s">
        <v>1534</v>
      </c>
      <c r="D395" s="3" t="s">
        <v>29</v>
      </c>
      <c r="E395" s="3" t="s">
        <v>23</v>
      </c>
      <c r="F395" s="3" t="s">
        <v>24</v>
      </c>
      <c r="G395" s="3" t="s">
        <v>32</v>
      </c>
      <c r="H395" s="3" t="s">
        <v>2354</v>
      </c>
      <c r="I395" s="3">
        <v>1</v>
      </c>
      <c r="J395" s="3" t="s">
        <v>20</v>
      </c>
      <c r="K395" s="3">
        <v>4700</v>
      </c>
      <c r="L395" s="3">
        <v>4000</v>
      </c>
      <c r="M395" s="3">
        <f>Table4[[#This Row],[Qty]]*Table4[[#This Row],[Price]]</f>
        <v>4700</v>
      </c>
      <c r="N395" s="3">
        <f>Table4[[#This Row],[Qty]]*Table4[[#This Row],[Cost]]</f>
        <v>4000</v>
      </c>
      <c r="O395" s="3">
        <f>Table4[[#This Row],[Total Sales]]-Table4[[#This Row],[COGS]]</f>
        <v>700</v>
      </c>
      <c r="P395" s="22">
        <f>MONTH(Table4[[#This Row],[Sales Date]])</f>
        <v>1</v>
      </c>
      <c r="Q395" s="22" t="str">
        <f>IF(Table4[[#This Row],[Month]]=1,"Jan",IF(Table4[[#This Row],[Month]]=2,"Feb",IF(Table4[[#This Row],[Month]]=3,"Mar","Apr")))</f>
        <v>Jan</v>
      </c>
    </row>
    <row r="396" spans="1:17" x14ac:dyDescent="0.25">
      <c r="A396" s="3" t="s">
        <v>822</v>
      </c>
      <c r="B396" s="4">
        <v>44953</v>
      </c>
      <c r="C396" s="3" t="s">
        <v>80</v>
      </c>
      <c r="D396" s="3" t="s">
        <v>16</v>
      </c>
      <c r="E396" s="3" t="s">
        <v>17</v>
      </c>
      <c r="F396" s="3" t="s">
        <v>18</v>
      </c>
      <c r="G396" s="3" t="s">
        <v>32</v>
      </c>
      <c r="H396" s="3" t="s">
        <v>2354</v>
      </c>
      <c r="I396" s="3">
        <v>2</v>
      </c>
      <c r="J396" s="3" t="s">
        <v>20</v>
      </c>
      <c r="K396" s="3">
        <v>9950</v>
      </c>
      <c r="L396" s="3">
        <v>9000</v>
      </c>
      <c r="M396" s="3">
        <f>Table4[[#This Row],[Qty]]*Table4[[#This Row],[Price]]</f>
        <v>19900</v>
      </c>
      <c r="N396" s="3">
        <f>Table4[[#This Row],[Qty]]*Table4[[#This Row],[Cost]]</f>
        <v>18000</v>
      </c>
      <c r="O396" s="3">
        <f>Table4[[#This Row],[Total Sales]]-Table4[[#This Row],[COGS]]</f>
        <v>1900</v>
      </c>
      <c r="P396" s="22">
        <f>MONTH(Table4[[#This Row],[Sales Date]])</f>
        <v>1</v>
      </c>
      <c r="Q396" s="22" t="str">
        <f>IF(Table4[[#This Row],[Month]]=1,"Jan",IF(Table4[[#This Row],[Month]]=2,"Feb",IF(Table4[[#This Row],[Month]]=3,"Mar","Apr")))</f>
        <v>Jan</v>
      </c>
    </row>
    <row r="397" spans="1:17" x14ac:dyDescent="0.25">
      <c r="A397" s="3" t="s">
        <v>824</v>
      </c>
      <c r="B397" s="4">
        <v>44953</v>
      </c>
      <c r="C397" s="3" t="s">
        <v>143</v>
      </c>
      <c r="D397" s="3" t="s">
        <v>29</v>
      </c>
      <c r="E397" s="3" t="s">
        <v>17</v>
      </c>
      <c r="F397" s="3" t="s">
        <v>18</v>
      </c>
      <c r="G397" s="3" t="s">
        <v>63</v>
      </c>
      <c r="H397" s="3" t="s">
        <v>2354</v>
      </c>
      <c r="I397" s="3">
        <v>2</v>
      </c>
      <c r="J397" s="3" t="s">
        <v>20</v>
      </c>
      <c r="K397" s="3">
        <v>22000</v>
      </c>
      <c r="L397" s="3">
        <v>20000</v>
      </c>
      <c r="M397" s="3">
        <f>Table4[[#This Row],[Qty]]*Table4[[#This Row],[Price]]</f>
        <v>44000</v>
      </c>
      <c r="N397" s="3">
        <f>Table4[[#This Row],[Qty]]*Table4[[#This Row],[Cost]]</f>
        <v>40000</v>
      </c>
      <c r="O397" s="3">
        <f>Table4[[#This Row],[Total Sales]]-Table4[[#This Row],[COGS]]</f>
        <v>4000</v>
      </c>
      <c r="P397" s="22">
        <f>MONTH(Table4[[#This Row],[Sales Date]])</f>
        <v>1</v>
      </c>
      <c r="Q397" s="22" t="str">
        <f>IF(Table4[[#This Row],[Month]]=1,"Jan",IF(Table4[[#This Row],[Month]]=2,"Feb",IF(Table4[[#This Row],[Month]]=3,"Mar","Apr")))</f>
        <v>Jan</v>
      </c>
    </row>
    <row r="398" spans="1:17" x14ac:dyDescent="0.25">
      <c r="A398" s="3" t="s">
        <v>826</v>
      </c>
      <c r="B398" s="4">
        <v>44953</v>
      </c>
      <c r="C398" s="3" t="s">
        <v>203</v>
      </c>
      <c r="D398" s="3" t="s">
        <v>16</v>
      </c>
      <c r="E398" s="3" t="s">
        <v>17</v>
      </c>
      <c r="F398" s="3" t="s">
        <v>18</v>
      </c>
      <c r="G398" s="3" t="s">
        <v>41</v>
      </c>
      <c r="H398" s="3" t="s">
        <v>2354</v>
      </c>
      <c r="I398" s="3">
        <v>1</v>
      </c>
      <c r="J398" s="3" t="s">
        <v>20</v>
      </c>
      <c r="K398" s="3">
        <v>22000</v>
      </c>
      <c r="L398" s="3">
        <v>20000</v>
      </c>
      <c r="M398" s="3">
        <f>Table4[[#This Row],[Qty]]*Table4[[#This Row],[Price]]</f>
        <v>22000</v>
      </c>
      <c r="N398" s="3">
        <f>Table4[[#This Row],[Qty]]*Table4[[#This Row],[Cost]]</f>
        <v>20000</v>
      </c>
      <c r="O398" s="3">
        <f>Table4[[#This Row],[Total Sales]]-Table4[[#This Row],[COGS]]</f>
        <v>2000</v>
      </c>
      <c r="P398" s="22">
        <f>MONTH(Table4[[#This Row],[Sales Date]])</f>
        <v>1</v>
      </c>
      <c r="Q398" s="22" t="str">
        <f>IF(Table4[[#This Row],[Month]]=1,"Jan",IF(Table4[[#This Row],[Month]]=2,"Feb",IF(Table4[[#This Row],[Month]]=3,"Mar","Apr")))</f>
        <v>Jan</v>
      </c>
    </row>
    <row r="399" spans="1:17" x14ac:dyDescent="0.25">
      <c r="A399" s="3" t="s">
        <v>828</v>
      </c>
      <c r="B399" s="4">
        <v>44953</v>
      </c>
      <c r="C399" s="3" t="s">
        <v>265</v>
      </c>
      <c r="D399" s="3" t="s">
        <v>29</v>
      </c>
      <c r="E399" s="3" t="s">
        <v>17</v>
      </c>
      <c r="F399" s="3" t="s">
        <v>18</v>
      </c>
      <c r="G399" s="3" t="s">
        <v>2351</v>
      </c>
      <c r="H399" s="3" t="s">
        <v>38</v>
      </c>
      <c r="I399" s="3">
        <v>2</v>
      </c>
      <c r="J399" s="3" t="s">
        <v>20</v>
      </c>
      <c r="K399" s="3">
        <v>6700</v>
      </c>
      <c r="L399" s="3">
        <v>5001</v>
      </c>
      <c r="M399" s="3">
        <f>Table4[[#This Row],[Qty]]*Table4[[#This Row],[Price]]</f>
        <v>13400</v>
      </c>
      <c r="N399" s="3">
        <f>Table4[[#This Row],[Qty]]*Table4[[#This Row],[Cost]]</f>
        <v>10002</v>
      </c>
      <c r="O399" s="3">
        <f>Table4[[#This Row],[Total Sales]]-Table4[[#This Row],[COGS]]</f>
        <v>3398</v>
      </c>
      <c r="P399" s="22">
        <f>MONTH(Table4[[#This Row],[Sales Date]])</f>
        <v>1</v>
      </c>
      <c r="Q399" s="22" t="str">
        <f>IF(Table4[[#This Row],[Month]]=1,"Jan",IF(Table4[[#This Row],[Month]]=2,"Feb",IF(Table4[[#This Row],[Month]]=3,"Mar","Apr")))</f>
        <v>Jan</v>
      </c>
    </row>
    <row r="400" spans="1:17" x14ac:dyDescent="0.25">
      <c r="A400" s="3" t="s">
        <v>830</v>
      </c>
      <c r="B400" s="4">
        <v>44953</v>
      </c>
      <c r="C400" s="3" t="s">
        <v>326</v>
      </c>
      <c r="D400" s="3" t="s">
        <v>16</v>
      </c>
      <c r="E400" s="3" t="s">
        <v>35</v>
      </c>
      <c r="F400" s="3" t="s">
        <v>36</v>
      </c>
      <c r="G400" s="3" t="s">
        <v>19</v>
      </c>
      <c r="H400" s="3" t="s">
        <v>2354</v>
      </c>
      <c r="I400" s="3">
        <v>2</v>
      </c>
      <c r="J400" s="3" t="s">
        <v>20</v>
      </c>
      <c r="K400" s="3">
        <v>13000</v>
      </c>
      <c r="L400" s="3">
        <v>12000</v>
      </c>
      <c r="M400" s="3">
        <f>Table4[[#This Row],[Qty]]*Table4[[#This Row],[Price]]</f>
        <v>26000</v>
      </c>
      <c r="N400" s="3">
        <f>Table4[[#This Row],[Qty]]*Table4[[#This Row],[Cost]]</f>
        <v>24000</v>
      </c>
      <c r="O400" s="3">
        <f>Table4[[#This Row],[Total Sales]]-Table4[[#This Row],[COGS]]</f>
        <v>2000</v>
      </c>
      <c r="P400" s="22">
        <f>MONTH(Table4[[#This Row],[Sales Date]])</f>
        <v>1</v>
      </c>
      <c r="Q400" s="22" t="str">
        <f>IF(Table4[[#This Row],[Month]]=1,"Jan",IF(Table4[[#This Row],[Month]]=2,"Feb",IF(Table4[[#This Row],[Month]]=3,"Mar","Apr")))</f>
        <v>Jan</v>
      </c>
    </row>
    <row r="401" spans="1:17" x14ac:dyDescent="0.25">
      <c r="A401" s="3" t="s">
        <v>832</v>
      </c>
      <c r="B401" s="4">
        <v>44953</v>
      </c>
      <c r="C401" s="3" t="s">
        <v>1018</v>
      </c>
      <c r="D401" s="3" t="s">
        <v>29</v>
      </c>
      <c r="E401" s="3" t="s">
        <v>17</v>
      </c>
      <c r="F401" s="3" t="s">
        <v>18</v>
      </c>
      <c r="G401" s="3" t="s">
        <v>32</v>
      </c>
      <c r="H401" s="3" t="s">
        <v>2354</v>
      </c>
      <c r="I401" s="3">
        <v>3</v>
      </c>
      <c r="J401" s="3" t="s">
        <v>20</v>
      </c>
      <c r="K401" s="3">
        <v>13200.000000000002</v>
      </c>
      <c r="L401" s="3">
        <v>12000</v>
      </c>
      <c r="M401" s="3">
        <f>Table4[[#This Row],[Qty]]*Table4[[#This Row],[Price]]</f>
        <v>39600.000000000007</v>
      </c>
      <c r="N401" s="3">
        <f>Table4[[#This Row],[Qty]]*Table4[[#This Row],[Cost]]</f>
        <v>36000</v>
      </c>
      <c r="O401" s="3">
        <f>Table4[[#This Row],[Total Sales]]-Table4[[#This Row],[COGS]]</f>
        <v>3600.0000000000073</v>
      </c>
      <c r="P401" s="22">
        <f>MONTH(Table4[[#This Row],[Sales Date]])</f>
        <v>1</v>
      </c>
      <c r="Q401" s="22" t="str">
        <f>IF(Table4[[#This Row],[Month]]=1,"Jan",IF(Table4[[#This Row],[Month]]=2,"Feb",IF(Table4[[#This Row],[Month]]=3,"Mar","Apr")))</f>
        <v>Jan</v>
      </c>
    </row>
    <row r="402" spans="1:17" x14ac:dyDescent="0.25">
      <c r="A402" s="3" t="s">
        <v>834</v>
      </c>
      <c r="B402" s="4">
        <v>44953</v>
      </c>
      <c r="C402" s="3" t="s">
        <v>1080</v>
      </c>
      <c r="D402" s="3" t="s">
        <v>29</v>
      </c>
      <c r="E402" s="3" t="s">
        <v>30</v>
      </c>
      <c r="F402" s="3" t="s">
        <v>31</v>
      </c>
      <c r="G402" s="3" t="s">
        <v>19</v>
      </c>
      <c r="H402" s="3" t="s">
        <v>2354</v>
      </c>
      <c r="I402" s="3">
        <v>2</v>
      </c>
      <c r="J402" s="3" t="s">
        <v>20</v>
      </c>
      <c r="K402" s="3">
        <v>6700</v>
      </c>
      <c r="L402" s="3">
        <v>5002</v>
      </c>
      <c r="M402" s="3">
        <f>Table4[[#This Row],[Qty]]*Table4[[#This Row],[Price]]</f>
        <v>13400</v>
      </c>
      <c r="N402" s="3">
        <f>Table4[[#This Row],[Qty]]*Table4[[#This Row],[Cost]]</f>
        <v>10004</v>
      </c>
      <c r="O402" s="3">
        <f>Table4[[#This Row],[Total Sales]]-Table4[[#This Row],[COGS]]</f>
        <v>3396</v>
      </c>
      <c r="P402" s="22">
        <f>MONTH(Table4[[#This Row],[Sales Date]])</f>
        <v>1</v>
      </c>
      <c r="Q402" s="22" t="str">
        <f>IF(Table4[[#This Row],[Month]]=1,"Jan",IF(Table4[[#This Row],[Month]]=2,"Feb",IF(Table4[[#This Row],[Month]]=3,"Mar","Apr")))</f>
        <v>Jan</v>
      </c>
    </row>
    <row r="403" spans="1:17" x14ac:dyDescent="0.25">
      <c r="A403" s="3" t="s">
        <v>836</v>
      </c>
      <c r="B403" s="4">
        <v>44953</v>
      </c>
      <c r="C403" s="3" t="s">
        <v>1141</v>
      </c>
      <c r="D403" s="3" t="s">
        <v>29</v>
      </c>
      <c r="E403" s="3" t="s">
        <v>35</v>
      </c>
      <c r="F403" s="3" t="s">
        <v>36</v>
      </c>
      <c r="G403" s="3" t="s">
        <v>25</v>
      </c>
      <c r="H403" s="3" t="s">
        <v>2354</v>
      </c>
      <c r="I403" s="3">
        <v>2</v>
      </c>
      <c r="J403" s="3" t="s">
        <v>20</v>
      </c>
      <c r="K403" s="3">
        <v>6700</v>
      </c>
      <c r="L403" s="3">
        <v>5000</v>
      </c>
      <c r="M403" s="3">
        <f>Table4[[#This Row],[Qty]]*Table4[[#This Row],[Price]]</f>
        <v>13400</v>
      </c>
      <c r="N403" s="3">
        <f>Table4[[#This Row],[Qty]]*Table4[[#This Row],[Cost]]</f>
        <v>10000</v>
      </c>
      <c r="O403" s="3">
        <f>Table4[[#This Row],[Total Sales]]-Table4[[#This Row],[COGS]]</f>
        <v>3400</v>
      </c>
      <c r="P403" s="22">
        <f>MONTH(Table4[[#This Row],[Sales Date]])</f>
        <v>1</v>
      </c>
      <c r="Q403" s="22" t="str">
        <f>IF(Table4[[#This Row],[Month]]=1,"Jan",IF(Table4[[#This Row],[Month]]=2,"Feb",IF(Table4[[#This Row],[Month]]=3,"Mar","Apr")))</f>
        <v>Jan</v>
      </c>
    </row>
    <row r="404" spans="1:17" x14ac:dyDescent="0.25">
      <c r="A404" s="3" t="s">
        <v>838</v>
      </c>
      <c r="B404" s="4">
        <v>44953</v>
      </c>
      <c r="C404" s="3" t="s">
        <v>2316</v>
      </c>
      <c r="D404" s="3" t="s">
        <v>29</v>
      </c>
      <c r="E404" s="3" t="s">
        <v>17</v>
      </c>
      <c r="F404" s="3" t="s">
        <v>18</v>
      </c>
      <c r="G404" s="3" t="s">
        <v>19</v>
      </c>
      <c r="H404" s="3" t="s">
        <v>38</v>
      </c>
      <c r="I404" s="3">
        <v>2</v>
      </c>
      <c r="J404" s="3" t="s">
        <v>20</v>
      </c>
      <c r="K404" s="3">
        <v>22000</v>
      </c>
      <c r="L404" s="3">
        <v>20000</v>
      </c>
      <c r="M404" s="3">
        <f>Table4[[#This Row],[Qty]]*Table4[[#This Row],[Price]]</f>
        <v>44000</v>
      </c>
      <c r="N404" s="3">
        <f>Table4[[#This Row],[Qty]]*Table4[[#This Row],[Cost]]</f>
        <v>40000</v>
      </c>
      <c r="O404" s="3">
        <f>Table4[[#This Row],[Total Sales]]-Table4[[#This Row],[COGS]]</f>
        <v>4000</v>
      </c>
      <c r="P404" s="22">
        <f>MONTH(Table4[[#This Row],[Sales Date]])</f>
        <v>1</v>
      </c>
      <c r="Q404" s="22" t="str">
        <f>IF(Table4[[#This Row],[Month]]=1,"Jan",IF(Table4[[#This Row],[Month]]=2,"Feb",IF(Table4[[#This Row],[Month]]=3,"Mar","Apr")))</f>
        <v>Jan</v>
      </c>
    </row>
    <row r="405" spans="1:17" x14ac:dyDescent="0.25">
      <c r="A405" s="3" t="s">
        <v>840</v>
      </c>
      <c r="B405" s="4">
        <v>44953</v>
      </c>
      <c r="C405" s="3" t="s">
        <v>1291</v>
      </c>
      <c r="D405" s="3" t="s">
        <v>29</v>
      </c>
      <c r="E405" s="3" t="s">
        <v>30</v>
      </c>
      <c r="F405" s="3" t="s">
        <v>31</v>
      </c>
      <c r="G405" s="3" t="s">
        <v>19</v>
      </c>
      <c r="H405" s="3" t="s">
        <v>45</v>
      </c>
      <c r="I405" s="3">
        <v>2</v>
      </c>
      <c r="J405" s="3" t="s">
        <v>20</v>
      </c>
      <c r="K405" s="3">
        <v>9950</v>
      </c>
      <c r="L405" s="3">
        <v>9000</v>
      </c>
      <c r="M405" s="3">
        <f>Table4[[#This Row],[Qty]]*Table4[[#This Row],[Price]]</f>
        <v>19900</v>
      </c>
      <c r="N405" s="3">
        <f>Table4[[#This Row],[Qty]]*Table4[[#This Row],[Cost]]</f>
        <v>18000</v>
      </c>
      <c r="O405" s="3">
        <f>Table4[[#This Row],[Total Sales]]-Table4[[#This Row],[COGS]]</f>
        <v>1900</v>
      </c>
      <c r="P405" s="22">
        <f>MONTH(Table4[[#This Row],[Sales Date]])</f>
        <v>1</v>
      </c>
      <c r="Q405" s="22" t="str">
        <f>IF(Table4[[#This Row],[Month]]=1,"Jan",IF(Table4[[#This Row],[Month]]=2,"Feb",IF(Table4[[#This Row],[Month]]=3,"Mar","Apr")))</f>
        <v>Jan</v>
      </c>
    </row>
    <row r="406" spans="1:17" x14ac:dyDescent="0.25">
      <c r="A406" s="3" t="s">
        <v>842</v>
      </c>
      <c r="B406" s="4">
        <v>44953</v>
      </c>
      <c r="C406" s="3" t="s">
        <v>1352</v>
      </c>
      <c r="D406" s="3" t="s">
        <v>29</v>
      </c>
      <c r="E406" s="3" t="s">
        <v>23</v>
      </c>
      <c r="F406" s="3" t="s">
        <v>24</v>
      </c>
      <c r="G406" s="3" t="s">
        <v>32</v>
      </c>
      <c r="H406" s="3" t="s">
        <v>2354</v>
      </c>
      <c r="I406" s="3">
        <v>1</v>
      </c>
      <c r="J406" s="3" t="s">
        <v>20</v>
      </c>
      <c r="K406" s="3">
        <v>4700</v>
      </c>
      <c r="L406" s="3">
        <v>4000</v>
      </c>
      <c r="M406" s="3">
        <f>Table4[[#This Row],[Qty]]*Table4[[#This Row],[Price]]</f>
        <v>4700</v>
      </c>
      <c r="N406" s="3">
        <f>Table4[[#This Row],[Qty]]*Table4[[#This Row],[Cost]]</f>
        <v>4000</v>
      </c>
      <c r="O406" s="3">
        <f>Table4[[#This Row],[Total Sales]]-Table4[[#This Row],[COGS]]</f>
        <v>700</v>
      </c>
      <c r="P406" s="22">
        <f>MONTH(Table4[[#This Row],[Sales Date]])</f>
        <v>1</v>
      </c>
      <c r="Q406" s="22" t="str">
        <f>IF(Table4[[#This Row],[Month]]=1,"Jan",IF(Table4[[#This Row],[Month]]=2,"Feb",IF(Table4[[#This Row],[Month]]=3,"Mar","Apr")))</f>
        <v>Jan</v>
      </c>
    </row>
    <row r="407" spans="1:17" x14ac:dyDescent="0.25">
      <c r="A407" s="3" t="s">
        <v>844</v>
      </c>
      <c r="B407" s="4">
        <v>44953</v>
      </c>
      <c r="C407" s="3" t="s">
        <v>1414</v>
      </c>
      <c r="D407" s="3" t="s">
        <v>16</v>
      </c>
      <c r="E407" s="3" t="s">
        <v>30</v>
      </c>
      <c r="F407" s="3" t="s">
        <v>31</v>
      </c>
      <c r="G407" s="3" t="s">
        <v>19</v>
      </c>
      <c r="H407" s="3" t="s">
        <v>2354</v>
      </c>
      <c r="I407" s="3">
        <v>1</v>
      </c>
      <c r="J407" s="3" t="s">
        <v>20</v>
      </c>
      <c r="K407" s="3">
        <v>9500</v>
      </c>
      <c r="L407" s="3">
        <v>8000</v>
      </c>
      <c r="M407" s="3">
        <f>Table4[[#This Row],[Qty]]*Table4[[#This Row],[Price]]</f>
        <v>9500</v>
      </c>
      <c r="N407" s="3">
        <f>Table4[[#This Row],[Qty]]*Table4[[#This Row],[Cost]]</f>
        <v>8000</v>
      </c>
      <c r="O407" s="3">
        <f>Table4[[#This Row],[Total Sales]]-Table4[[#This Row],[COGS]]</f>
        <v>1500</v>
      </c>
      <c r="P407" s="22">
        <f>MONTH(Table4[[#This Row],[Sales Date]])</f>
        <v>1</v>
      </c>
      <c r="Q407" s="22" t="str">
        <f>IF(Table4[[#This Row],[Month]]=1,"Jan",IF(Table4[[#This Row],[Month]]=2,"Feb",IF(Table4[[#This Row],[Month]]=3,"Mar","Apr")))</f>
        <v>Jan</v>
      </c>
    </row>
    <row r="408" spans="1:17" x14ac:dyDescent="0.25">
      <c r="A408" s="3" t="s">
        <v>846</v>
      </c>
      <c r="B408" s="4">
        <v>44953</v>
      </c>
      <c r="C408" s="3" t="s">
        <v>1474</v>
      </c>
      <c r="D408" s="3" t="s">
        <v>29</v>
      </c>
      <c r="E408" s="3" t="s">
        <v>35</v>
      </c>
      <c r="F408" s="3" t="s">
        <v>36</v>
      </c>
      <c r="G408" s="3" t="s">
        <v>25</v>
      </c>
      <c r="H408" s="3" t="s">
        <v>2354</v>
      </c>
      <c r="I408" s="3">
        <v>2</v>
      </c>
      <c r="J408" s="3" t="s">
        <v>20</v>
      </c>
      <c r="K408" s="3">
        <v>7700</v>
      </c>
      <c r="L408" s="3">
        <v>7000</v>
      </c>
      <c r="M408" s="3">
        <f>Table4[[#This Row],[Qty]]*Table4[[#This Row],[Price]]</f>
        <v>15400</v>
      </c>
      <c r="N408" s="3">
        <f>Table4[[#This Row],[Qty]]*Table4[[#This Row],[Cost]]</f>
        <v>14000</v>
      </c>
      <c r="O408" s="3">
        <f>Table4[[#This Row],[Total Sales]]-Table4[[#This Row],[COGS]]</f>
        <v>1400</v>
      </c>
      <c r="P408" s="22">
        <f>MONTH(Table4[[#This Row],[Sales Date]])</f>
        <v>1</v>
      </c>
      <c r="Q408" s="22" t="str">
        <f>IF(Table4[[#This Row],[Month]]=1,"Jan",IF(Table4[[#This Row],[Month]]=2,"Feb",IF(Table4[[#This Row],[Month]]=3,"Mar","Apr")))</f>
        <v>Jan</v>
      </c>
    </row>
    <row r="409" spans="1:17" x14ac:dyDescent="0.25">
      <c r="A409" s="3" t="s">
        <v>848</v>
      </c>
      <c r="B409" s="4">
        <v>44953</v>
      </c>
      <c r="C409" s="3" t="s">
        <v>1536</v>
      </c>
      <c r="D409" s="3" t="s">
        <v>29</v>
      </c>
      <c r="E409" s="3" t="s">
        <v>30</v>
      </c>
      <c r="F409" s="3" t="s">
        <v>31</v>
      </c>
      <c r="G409" s="3" t="s">
        <v>19</v>
      </c>
      <c r="H409" s="3" t="s">
        <v>2354</v>
      </c>
      <c r="I409" s="3">
        <v>2</v>
      </c>
      <c r="J409" s="3" t="s">
        <v>20</v>
      </c>
      <c r="K409" s="3">
        <v>400</v>
      </c>
      <c r="L409" s="3">
        <v>360</v>
      </c>
      <c r="M409" s="3">
        <f>Table4[[#This Row],[Qty]]*Table4[[#This Row],[Price]]</f>
        <v>800</v>
      </c>
      <c r="N409" s="3">
        <f>Table4[[#This Row],[Qty]]*Table4[[#This Row],[Cost]]</f>
        <v>720</v>
      </c>
      <c r="O409" s="3">
        <f>Table4[[#This Row],[Total Sales]]-Table4[[#This Row],[COGS]]</f>
        <v>80</v>
      </c>
      <c r="P409" s="22">
        <f>MONTH(Table4[[#This Row],[Sales Date]])</f>
        <v>1</v>
      </c>
      <c r="Q409" s="22" t="str">
        <f>IF(Table4[[#This Row],[Month]]=1,"Jan",IF(Table4[[#This Row],[Month]]=2,"Feb",IF(Table4[[#This Row],[Month]]=3,"Mar","Apr")))</f>
        <v>Jan</v>
      </c>
    </row>
    <row r="410" spans="1:17" x14ac:dyDescent="0.25">
      <c r="A410" s="3" t="s">
        <v>850</v>
      </c>
      <c r="B410" s="4">
        <v>44954</v>
      </c>
      <c r="C410" s="3" t="s">
        <v>1538</v>
      </c>
      <c r="D410" s="3" t="s">
        <v>29</v>
      </c>
      <c r="E410" s="3" t="s">
        <v>35</v>
      </c>
      <c r="F410" s="3" t="s">
        <v>36</v>
      </c>
      <c r="G410" s="3" t="s">
        <v>25</v>
      </c>
      <c r="H410" s="3" t="s">
        <v>38</v>
      </c>
      <c r="I410" s="3">
        <v>2</v>
      </c>
      <c r="J410" s="3" t="s">
        <v>20</v>
      </c>
      <c r="K410" s="3">
        <v>100</v>
      </c>
      <c r="L410" s="3">
        <v>90</v>
      </c>
      <c r="M410" s="3">
        <f>Table4[[#This Row],[Qty]]*Table4[[#This Row],[Price]]</f>
        <v>200</v>
      </c>
      <c r="N410" s="3">
        <f>Table4[[#This Row],[Qty]]*Table4[[#This Row],[Cost]]</f>
        <v>180</v>
      </c>
      <c r="O410" s="3">
        <f>Table4[[#This Row],[Total Sales]]-Table4[[#This Row],[COGS]]</f>
        <v>20</v>
      </c>
      <c r="P410" s="22">
        <f>MONTH(Table4[[#This Row],[Sales Date]])</f>
        <v>1</v>
      </c>
      <c r="Q410" s="22" t="str">
        <f>IF(Table4[[#This Row],[Month]]=1,"Jan",IF(Table4[[#This Row],[Month]]=2,"Feb",IF(Table4[[#This Row],[Month]]=3,"Mar","Apr")))</f>
        <v>Jan</v>
      </c>
    </row>
    <row r="411" spans="1:17" x14ac:dyDescent="0.25">
      <c r="A411" s="3" t="s">
        <v>852</v>
      </c>
      <c r="B411" s="4">
        <v>44955</v>
      </c>
      <c r="C411" s="3" t="s">
        <v>85</v>
      </c>
      <c r="D411" s="3" t="s">
        <v>29</v>
      </c>
      <c r="E411" s="3" t="s">
        <v>23</v>
      </c>
      <c r="F411" s="3" t="s">
        <v>24</v>
      </c>
      <c r="G411" s="3" t="s">
        <v>41</v>
      </c>
      <c r="H411" s="3" t="s">
        <v>2354</v>
      </c>
      <c r="I411" s="3">
        <v>4</v>
      </c>
      <c r="J411" s="3" t="s">
        <v>20</v>
      </c>
      <c r="K411" s="3">
        <v>11000</v>
      </c>
      <c r="L411" s="3">
        <v>10000</v>
      </c>
      <c r="M411" s="3">
        <f>Table4[[#This Row],[Qty]]*Table4[[#This Row],[Price]]</f>
        <v>44000</v>
      </c>
      <c r="N411" s="3">
        <f>Table4[[#This Row],[Qty]]*Table4[[#This Row],[Cost]]</f>
        <v>40000</v>
      </c>
      <c r="O411" s="3">
        <f>Table4[[#This Row],[Total Sales]]-Table4[[#This Row],[COGS]]</f>
        <v>4000</v>
      </c>
      <c r="P411" s="22">
        <f>MONTH(Table4[[#This Row],[Sales Date]])</f>
        <v>1</v>
      </c>
      <c r="Q411" s="22" t="str">
        <f>IF(Table4[[#This Row],[Month]]=1,"Jan",IF(Table4[[#This Row],[Month]]=2,"Feb",IF(Table4[[#This Row],[Month]]=3,"Mar","Apr")))</f>
        <v>Jan</v>
      </c>
    </row>
    <row r="412" spans="1:17" x14ac:dyDescent="0.25">
      <c r="A412" s="3" t="s">
        <v>854</v>
      </c>
      <c r="B412" s="4">
        <v>44955</v>
      </c>
      <c r="C412" s="3" t="s">
        <v>146</v>
      </c>
      <c r="D412" s="3" t="s">
        <v>29</v>
      </c>
      <c r="E412" s="3" t="s">
        <v>17</v>
      </c>
      <c r="F412" s="3" t="s">
        <v>18</v>
      </c>
      <c r="G412" s="3" t="s">
        <v>2351</v>
      </c>
      <c r="H412" s="3" t="s">
        <v>38</v>
      </c>
      <c r="I412" s="3">
        <v>3</v>
      </c>
      <c r="J412" s="3" t="s">
        <v>20</v>
      </c>
      <c r="K412" s="3">
        <v>22000</v>
      </c>
      <c r="L412" s="3">
        <v>20000</v>
      </c>
      <c r="M412" s="3">
        <f>Table4[[#This Row],[Qty]]*Table4[[#This Row],[Price]]</f>
        <v>66000</v>
      </c>
      <c r="N412" s="3">
        <f>Table4[[#This Row],[Qty]]*Table4[[#This Row],[Cost]]</f>
        <v>60000</v>
      </c>
      <c r="O412" s="3">
        <f>Table4[[#This Row],[Total Sales]]-Table4[[#This Row],[COGS]]</f>
        <v>6000</v>
      </c>
      <c r="P412" s="22">
        <f>MONTH(Table4[[#This Row],[Sales Date]])</f>
        <v>1</v>
      </c>
      <c r="Q412" s="22" t="str">
        <f>IF(Table4[[#This Row],[Month]]=1,"Jan",IF(Table4[[#This Row],[Month]]=2,"Feb",IF(Table4[[#This Row],[Month]]=3,"Mar","Apr")))</f>
        <v>Jan</v>
      </c>
    </row>
    <row r="413" spans="1:17" x14ac:dyDescent="0.25">
      <c r="A413" s="3" t="s">
        <v>856</v>
      </c>
      <c r="B413" s="4">
        <v>44955</v>
      </c>
      <c r="C413" s="3" t="s">
        <v>207</v>
      </c>
      <c r="D413" s="3" t="s">
        <v>29</v>
      </c>
      <c r="E413" s="3" t="s">
        <v>17</v>
      </c>
      <c r="F413" s="3" t="s">
        <v>18</v>
      </c>
      <c r="G413" s="3" t="s">
        <v>2352</v>
      </c>
      <c r="H413" s="3" t="s">
        <v>2354</v>
      </c>
      <c r="I413" s="3">
        <v>1</v>
      </c>
      <c r="J413" s="3" t="s">
        <v>20</v>
      </c>
      <c r="K413" s="3">
        <v>8500</v>
      </c>
      <c r="L413" s="3">
        <v>7600</v>
      </c>
      <c r="M413" s="3">
        <f>Table4[[#This Row],[Qty]]*Table4[[#This Row],[Price]]</f>
        <v>8500</v>
      </c>
      <c r="N413" s="3">
        <f>Table4[[#This Row],[Qty]]*Table4[[#This Row],[Cost]]</f>
        <v>7600</v>
      </c>
      <c r="O413" s="3">
        <f>Table4[[#This Row],[Total Sales]]-Table4[[#This Row],[COGS]]</f>
        <v>900</v>
      </c>
      <c r="P413" s="22">
        <f>MONTH(Table4[[#This Row],[Sales Date]])</f>
        <v>1</v>
      </c>
      <c r="Q413" s="22" t="str">
        <f>IF(Table4[[#This Row],[Month]]=1,"Jan",IF(Table4[[#This Row],[Month]]=2,"Feb",IF(Table4[[#This Row],[Month]]=3,"Mar","Apr")))</f>
        <v>Jan</v>
      </c>
    </row>
    <row r="414" spans="1:17" x14ac:dyDescent="0.25">
      <c r="A414" s="3" t="s">
        <v>858</v>
      </c>
      <c r="B414" s="4">
        <v>44955</v>
      </c>
      <c r="C414" s="3" t="s">
        <v>269</v>
      </c>
      <c r="D414" s="3" t="s">
        <v>29</v>
      </c>
      <c r="E414" s="3" t="s">
        <v>23</v>
      </c>
      <c r="F414" s="3" t="s">
        <v>24</v>
      </c>
      <c r="G414" s="3" t="s">
        <v>25</v>
      </c>
      <c r="H414" s="3" t="s">
        <v>2354</v>
      </c>
      <c r="I414" s="3">
        <v>1</v>
      </c>
      <c r="J414" s="3" t="s">
        <v>20</v>
      </c>
      <c r="K414" s="3">
        <v>6700</v>
      </c>
      <c r="L414" s="3">
        <v>5000</v>
      </c>
      <c r="M414" s="3">
        <f>Table4[[#This Row],[Qty]]*Table4[[#This Row],[Price]]</f>
        <v>6700</v>
      </c>
      <c r="N414" s="3">
        <f>Table4[[#This Row],[Qty]]*Table4[[#This Row],[Cost]]</f>
        <v>5000</v>
      </c>
      <c r="O414" s="3">
        <f>Table4[[#This Row],[Total Sales]]-Table4[[#This Row],[COGS]]</f>
        <v>1700</v>
      </c>
      <c r="P414" s="22">
        <f>MONTH(Table4[[#This Row],[Sales Date]])</f>
        <v>1</v>
      </c>
      <c r="Q414" s="22" t="str">
        <f>IF(Table4[[#This Row],[Month]]=1,"Jan",IF(Table4[[#This Row],[Month]]=2,"Feb",IF(Table4[[#This Row],[Month]]=3,"Mar","Apr")))</f>
        <v>Jan</v>
      </c>
    </row>
    <row r="415" spans="1:17" x14ac:dyDescent="0.25">
      <c r="A415" s="3" t="s">
        <v>860</v>
      </c>
      <c r="B415" s="4">
        <v>44955</v>
      </c>
      <c r="C415" s="3" t="s">
        <v>330</v>
      </c>
      <c r="D415" s="3" t="s">
        <v>16</v>
      </c>
      <c r="E415" s="3" t="s">
        <v>35</v>
      </c>
      <c r="F415" s="3" t="s">
        <v>36</v>
      </c>
      <c r="G415" s="3" t="s">
        <v>63</v>
      </c>
      <c r="H415" s="3" t="s">
        <v>45</v>
      </c>
      <c r="I415" s="3">
        <v>1</v>
      </c>
      <c r="J415" s="3" t="s">
        <v>20</v>
      </c>
      <c r="K415" s="3">
        <v>6700</v>
      </c>
      <c r="L415" s="3">
        <v>5001</v>
      </c>
      <c r="M415" s="3">
        <f>Table4[[#This Row],[Qty]]*Table4[[#This Row],[Price]]</f>
        <v>6700</v>
      </c>
      <c r="N415" s="3">
        <f>Table4[[#This Row],[Qty]]*Table4[[#This Row],[Cost]]</f>
        <v>5001</v>
      </c>
      <c r="O415" s="3">
        <f>Table4[[#This Row],[Total Sales]]-Table4[[#This Row],[COGS]]</f>
        <v>1699</v>
      </c>
      <c r="P415" s="22">
        <f>MONTH(Table4[[#This Row],[Sales Date]])</f>
        <v>1</v>
      </c>
      <c r="Q415" s="22" t="str">
        <f>IF(Table4[[#This Row],[Month]]=1,"Jan",IF(Table4[[#This Row],[Month]]=2,"Feb",IF(Table4[[#This Row],[Month]]=3,"Mar","Apr")))</f>
        <v>Jan</v>
      </c>
    </row>
    <row r="416" spans="1:17" x14ac:dyDescent="0.25">
      <c r="A416" s="3" t="s">
        <v>862</v>
      </c>
      <c r="B416" s="4">
        <v>44955</v>
      </c>
      <c r="C416" s="3" t="s">
        <v>1022</v>
      </c>
      <c r="D416" s="3" t="s">
        <v>16</v>
      </c>
      <c r="E416" s="3" t="s">
        <v>17</v>
      </c>
      <c r="F416" s="3" t="s">
        <v>18</v>
      </c>
      <c r="G416" s="3" t="s">
        <v>25</v>
      </c>
      <c r="H416" s="3" t="s">
        <v>38</v>
      </c>
      <c r="I416" s="3">
        <v>2</v>
      </c>
      <c r="J416" s="3" t="s">
        <v>20</v>
      </c>
      <c r="K416" s="3">
        <v>7700</v>
      </c>
      <c r="L416" s="3">
        <v>7000</v>
      </c>
      <c r="M416" s="3">
        <f>Table4[[#This Row],[Qty]]*Table4[[#This Row],[Price]]</f>
        <v>15400</v>
      </c>
      <c r="N416" s="3">
        <f>Table4[[#This Row],[Qty]]*Table4[[#This Row],[Cost]]</f>
        <v>14000</v>
      </c>
      <c r="O416" s="3">
        <f>Table4[[#This Row],[Total Sales]]-Table4[[#This Row],[COGS]]</f>
        <v>1400</v>
      </c>
      <c r="P416" s="22">
        <f>MONTH(Table4[[#This Row],[Sales Date]])</f>
        <v>1</v>
      </c>
      <c r="Q416" s="22" t="str">
        <f>IF(Table4[[#This Row],[Month]]=1,"Jan",IF(Table4[[#This Row],[Month]]=2,"Feb",IF(Table4[[#This Row],[Month]]=3,"Mar","Apr")))</f>
        <v>Jan</v>
      </c>
    </row>
    <row r="417" spans="1:17" x14ac:dyDescent="0.25">
      <c r="A417" s="3" t="s">
        <v>864</v>
      </c>
      <c r="B417" s="4">
        <v>44955</v>
      </c>
      <c r="C417" s="3" t="s">
        <v>1084</v>
      </c>
      <c r="D417" s="3" t="s">
        <v>29</v>
      </c>
      <c r="E417" s="3" t="s">
        <v>17</v>
      </c>
      <c r="F417" s="3" t="s">
        <v>18</v>
      </c>
      <c r="G417" s="3" t="s">
        <v>32</v>
      </c>
      <c r="H417" s="3" t="s">
        <v>45</v>
      </c>
      <c r="I417" s="3">
        <v>1</v>
      </c>
      <c r="J417" s="3" t="s">
        <v>26</v>
      </c>
      <c r="K417" s="3">
        <v>11000</v>
      </c>
      <c r="L417" s="3">
        <v>10000</v>
      </c>
      <c r="M417" s="3">
        <f>Table4[[#This Row],[Qty]]*Table4[[#This Row],[Price]]</f>
        <v>11000</v>
      </c>
      <c r="N417" s="3">
        <f>Table4[[#This Row],[Qty]]*Table4[[#This Row],[Cost]]</f>
        <v>10000</v>
      </c>
      <c r="O417" s="3">
        <f>Table4[[#This Row],[Total Sales]]-Table4[[#This Row],[COGS]]</f>
        <v>1000</v>
      </c>
      <c r="P417" s="22">
        <f>MONTH(Table4[[#This Row],[Sales Date]])</f>
        <v>1</v>
      </c>
      <c r="Q417" s="22" t="str">
        <f>IF(Table4[[#This Row],[Month]]=1,"Jan",IF(Table4[[#This Row],[Month]]=2,"Feb",IF(Table4[[#This Row],[Month]]=3,"Mar","Apr")))</f>
        <v>Jan</v>
      </c>
    </row>
    <row r="418" spans="1:17" x14ac:dyDescent="0.25">
      <c r="A418" s="3" t="s">
        <v>866</v>
      </c>
      <c r="B418" s="4">
        <v>44955</v>
      </c>
      <c r="C418" s="3" t="s">
        <v>1145</v>
      </c>
      <c r="D418" s="3" t="s">
        <v>29</v>
      </c>
      <c r="E418" s="3" t="s">
        <v>17</v>
      </c>
      <c r="F418" s="3" t="s">
        <v>18</v>
      </c>
      <c r="G418" s="3" t="s">
        <v>19</v>
      </c>
      <c r="H418" s="3" t="s">
        <v>2354</v>
      </c>
      <c r="I418" s="3">
        <v>1</v>
      </c>
      <c r="J418" s="3" t="s">
        <v>20</v>
      </c>
      <c r="K418" s="3">
        <v>6700</v>
      </c>
      <c r="L418" s="3">
        <v>5002</v>
      </c>
      <c r="M418" s="3">
        <f>Table4[[#This Row],[Qty]]*Table4[[#This Row],[Price]]</f>
        <v>6700</v>
      </c>
      <c r="N418" s="3">
        <f>Table4[[#This Row],[Qty]]*Table4[[#This Row],[Cost]]</f>
        <v>5002</v>
      </c>
      <c r="O418" s="3">
        <f>Table4[[#This Row],[Total Sales]]-Table4[[#This Row],[COGS]]</f>
        <v>1698</v>
      </c>
      <c r="P418" s="22">
        <f>MONTH(Table4[[#This Row],[Sales Date]])</f>
        <v>1</v>
      </c>
      <c r="Q418" s="22" t="str">
        <f>IF(Table4[[#This Row],[Month]]=1,"Jan",IF(Table4[[#This Row],[Month]]=2,"Feb",IF(Table4[[#This Row],[Month]]=3,"Mar","Apr")))</f>
        <v>Jan</v>
      </c>
    </row>
    <row r="419" spans="1:17" x14ac:dyDescent="0.25">
      <c r="A419" s="3" t="s">
        <v>868</v>
      </c>
      <c r="B419" s="4">
        <v>44955</v>
      </c>
      <c r="C419" s="3" t="s">
        <v>1206</v>
      </c>
      <c r="D419" s="3" t="s">
        <v>29</v>
      </c>
      <c r="E419" s="3" t="s">
        <v>17</v>
      </c>
      <c r="F419" s="3" t="s">
        <v>18</v>
      </c>
      <c r="G419" s="3" t="s">
        <v>32</v>
      </c>
      <c r="H419" s="3" t="s">
        <v>2354</v>
      </c>
      <c r="I419" s="3">
        <v>3</v>
      </c>
      <c r="J419" s="3" t="s">
        <v>20</v>
      </c>
      <c r="K419" s="3">
        <v>22000</v>
      </c>
      <c r="L419" s="3">
        <v>20000</v>
      </c>
      <c r="M419" s="3">
        <f>Table4[[#This Row],[Qty]]*Table4[[#This Row],[Price]]</f>
        <v>66000</v>
      </c>
      <c r="N419" s="3">
        <f>Table4[[#This Row],[Qty]]*Table4[[#This Row],[Cost]]</f>
        <v>60000</v>
      </c>
      <c r="O419" s="3">
        <f>Table4[[#This Row],[Total Sales]]-Table4[[#This Row],[COGS]]</f>
        <v>6000</v>
      </c>
      <c r="P419" s="22">
        <f>MONTH(Table4[[#This Row],[Sales Date]])</f>
        <v>1</v>
      </c>
      <c r="Q419" s="22" t="str">
        <f>IF(Table4[[#This Row],[Month]]=1,"Jan",IF(Table4[[#This Row],[Month]]=2,"Feb",IF(Table4[[#This Row],[Month]]=3,"Mar","Apr")))</f>
        <v>Jan</v>
      </c>
    </row>
    <row r="420" spans="1:17" x14ac:dyDescent="0.25">
      <c r="A420" s="3" t="s">
        <v>870</v>
      </c>
      <c r="B420" s="4">
        <v>44955</v>
      </c>
      <c r="C420" s="3" t="s">
        <v>1295</v>
      </c>
      <c r="D420" s="3" t="s">
        <v>29</v>
      </c>
      <c r="E420" s="3" t="s">
        <v>17</v>
      </c>
      <c r="F420" s="3" t="s">
        <v>18</v>
      </c>
      <c r="G420" s="3" t="s">
        <v>32</v>
      </c>
      <c r="H420" s="3" t="s">
        <v>38</v>
      </c>
      <c r="I420" s="3">
        <v>4</v>
      </c>
      <c r="J420" s="3" t="s">
        <v>20</v>
      </c>
      <c r="K420" s="3">
        <v>11000</v>
      </c>
      <c r="L420" s="3">
        <v>10000</v>
      </c>
      <c r="M420" s="3">
        <f>Table4[[#This Row],[Qty]]*Table4[[#This Row],[Price]]</f>
        <v>44000</v>
      </c>
      <c r="N420" s="3">
        <f>Table4[[#This Row],[Qty]]*Table4[[#This Row],[Cost]]</f>
        <v>40000</v>
      </c>
      <c r="O420" s="3">
        <f>Table4[[#This Row],[Total Sales]]-Table4[[#This Row],[COGS]]</f>
        <v>4000</v>
      </c>
      <c r="P420" s="22">
        <f>MONTH(Table4[[#This Row],[Sales Date]])</f>
        <v>1</v>
      </c>
      <c r="Q420" s="22" t="str">
        <f>IF(Table4[[#This Row],[Month]]=1,"Jan",IF(Table4[[#This Row],[Month]]=2,"Feb",IF(Table4[[#This Row],[Month]]=3,"Mar","Apr")))</f>
        <v>Jan</v>
      </c>
    </row>
    <row r="421" spans="1:17" x14ac:dyDescent="0.25">
      <c r="A421" s="3" t="s">
        <v>872</v>
      </c>
      <c r="B421" s="4">
        <v>44955</v>
      </c>
      <c r="C421" s="3" t="s">
        <v>1356</v>
      </c>
      <c r="D421" s="3" t="s">
        <v>29</v>
      </c>
      <c r="E421" s="3" t="s">
        <v>35</v>
      </c>
      <c r="F421" s="3" t="s">
        <v>36</v>
      </c>
      <c r="G421" s="3" t="s">
        <v>25</v>
      </c>
      <c r="H421" s="3" t="s">
        <v>38</v>
      </c>
      <c r="I421" s="3">
        <v>2</v>
      </c>
      <c r="J421" s="3" t="s">
        <v>20</v>
      </c>
      <c r="K421" s="3">
        <v>100</v>
      </c>
      <c r="L421" s="3">
        <v>90</v>
      </c>
      <c r="M421" s="3">
        <f>Table4[[#This Row],[Qty]]*Table4[[#This Row],[Price]]</f>
        <v>200</v>
      </c>
      <c r="N421" s="3">
        <f>Table4[[#This Row],[Qty]]*Table4[[#This Row],[Cost]]</f>
        <v>180</v>
      </c>
      <c r="O421" s="3">
        <f>Table4[[#This Row],[Total Sales]]-Table4[[#This Row],[COGS]]</f>
        <v>20</v>
      </c>
      <c r="P421" s="22">
        <f>MONTH(Table4[[#This Row],[Sales Date]])</f>
        <v>1</v>
      </c>
      <c r="Q421" s="22" t="str">
        <f>IF(Table4[[#This Row],[Month]]=1,"Jan",IF(Table4[[#This Row],[Month]]=2,"Feb",IF(Table4[[#This Row],[Month]]=3,"Mar","Apr")))</f>
        <v>Jan</v>
      </c>
    </row>
    <row r="422" spans="1:17" x14ac:dyDescent="0.25">
      <c r="A422" s="3" t="s">
        <v>874</v>
      </c>
      <c r="B422" s="4">
        <v>44955</v>
      </c>
      <c r="C422" s="3" t="s">
        <v>1418</v>
      </c>
      <c r="D422" s="3" t="s">
        <v>16</v>
      </c>
      <c r="E422" s="3" t="s">
        <v>17</v>
      </c>
      <c r="F422" s="3" t="s">
        <v>18</v>
      </c>
      <c r="G422" s="3" t="s">
        <v>32</v>
      </c>
      <c r="H422" s="3" t="s">
        <v>2354</v>
      </c>
      <c r="I422" s="3">
        <v>2</v>
      </c>
      <c r="J422" s="3" t="s">
        <v>20</v>
      </c>
      <c r="K422" s="3">
        <v>400</v>
      </c>
      <c r="L422" s="3">
        <v>360</v>
      </c>
      <c r="M422" s="3">
        <f>Table4[[#This Row],[Qty]]*Table4[[#This Row],[Price]]</f>
        <v>800</v>
      </c>
      <c r="N422" s="3">
        <f>Table4[[#This Row],[Qty]]*Table4[[#This Row],[Cost]]</f>
        <v>720</v>
      </c>
      <c r="O422" s="3">
        <f>Table4[[#This Row],[Total Sales]]-Table4[[#This Row],[COGS]]</f>
        <v>80</v>
      </c>
      <c r="P422" s="22">
        <f>MONTH(Table4[[#This Row],[Sales Date]])</f>
        <v>1</v>
      </c>
      <c r="Q422" s="22" t="str">
        <f>IF(Table4[[#This Row],[Month]]=1,"Jan",IF(Table4[[#This Row],[Month]]=2,"Feb",IF(Table4[[#This Row],[Month]]=3,"Mar","Apr")))</f>
        <v>Jan</v>
      </c>
    </row>
    <row r="423" spans="1:17" x14ac:dyDescent="0.25">
      <c r="A423" s="3" t="s">
        <v>876</v>
      </c>
      <c r="B423" s="4">
        <v>44955</v>
      </c>
      <c r="C423" s="3" t="s">
        <v>1478</v>
      </c>
      <c r="D423" s="3" t="s">
        <v>29</v>
      </c>
      <c r="E423" s="3" t="s">
        <v>17</v>
      </c>
      <c r="F423" s="3" t="s">
        <v>18</v>
      </c>
      <c r="G423" s="3" t="s">
        <v>19</v>
      </c>
      <c r="H423" s="3" t="s">
        <v>2354</v>
      </c>
      <c r="I423" s="3">
        <v>1</v>
      </c>
      <c r="J423" s="3" t="s">
        <v>20</v>
      </c>
      <c r="K423" s="3">
        <v>13200.000000000002</v>
      </c>
      <c r="L423" s="3">
        <v>12000</v>
      </c>
      <c r="M423" s="3">
        <f>Table4[[#This Row],[Qty]]*Table4[[#This Row],[Price]]</f>
        <v>13200.000000000002</v>
      </c>
      <c r="N423" s="3">
        <f>Table4[[#This Row],[Qty]]*Table4[[#This Row],[Cost]]</f>
        <v>12000</v>
      </c>
      <c r="O423" s="3">
        <f>Table4[[#This Row],[Total Sales]]-Table4[[#This Row],[COGS]]</f>
        <v>1200.0000000000018</v>
      </c>
      <c r="P423" s="22">
        <f>MONTH(Table4[[#This Row],[Sales Date]])</f>
        <v>1</v>
      </c>
      <c r="Q423" s="22" t="str">
        <f>IF(Table4[[#This Row],[Month]]=1,"Jan",IF(Table4[[#This Row],[Month]]=2,"Feb",IF(Table4[[#This Row],[Month]]=3,"Mar","Apr")))</f>
        <v>Jan</v>
      </c>
    </row>
    <row r="424" spans="1:17" x14ac:dyDescent="0.25">
      <c r="A424" s="3" t="s">
        <v>878</v>
      </c>
      <c r="B424" s="4">
        <v>44955</v>
      </c>
      <c r="C424" s="3" t="s">
        <v>1540</v>
      </c>
      <c r="D424" s="3" t="s">
        <v>29</v>
      </c>
      <c r="E424" s="3" t="s">
        <v>17</v>
      </c>
      <c r="F424" s="3" t="s">
        <v>18</v>
      </c>
      <c r="G424" s="3" t="s">
        <v>32</v>
      </c>
      <c r="H424" s="3" t="s">
        <v>2354</v>
      </c>
      <c r="I424" s="3">
        <v>1</v>
      </c>
      <c r="J424" s="3" t="s">
        <v>20</v>
      </c>
      <c r="K424" s="3">
        <v>1600</v>
      </c>
      <c r="L424" s="3">
        <v>1590</v>
      </c>
      <c r="M424" s="3">
        <f>Table4[[#This Row],[Qty]]*Table4[[#This Row],[Price]]</f>
        <v>1600</v>
      </c>
      <c r="N424" s="3">
        <f>Table4[[#This Row],[Qty]]*Table4[[#This Row],[Cost]]</f>
        <v>1590</v>
      </c>
      <c r="O424" s="3">
        <f>Table4[[#This Row],[Total Sales]]-Table4[[#This Row],[COGS]]</f>
        <v>10</v>
      </c>
      <c r="P424" s="22">
        <f>MONTH(Table4[[#This Row],[Sales Date]])</f>
        <v>1</v>
      </c>
      <c r="Q424" s="22" t="str">
        <f>IF(Table4[[#This Row],[Month]]=1,"Jan",IF(Table4[[#This Row],[Month]]=2,"Feb",IF(Table4[[#This Row],[Month]]=3,"Mar","Apr")))</f>
        <v>Jan</v>
      </c>
    </row>
    <row r="425" spans="1:17" x14ac:dyDescent="0.25">
      <c r="A425" s="3" t="s">
        <v>880</v>
      </c>
      <c r="B425" s="4">
        <v>44956</v>
      </c>
      <c r="C425" s="3" t="s">
        <v>87</v>
      </c>
      <c r="D425" s="3" t="s">
        <v>29</v>
      </c>
      <c r="E425" s="3" t="s">
        <v>30</v>
      </c>
      <c r="F425" s="3" t="s">
        <v>31</v>
      </c>
      <c r="G425" s="3" t="s">
        <v>44</v>
      </c>
      <c r="H425" s="3" t="s">
        <v>45</v>
      </c>
      <c r="I425" s="3">
        <v>1</v>
      </c>
      <c r="J425" s="3" t="s">
        <v>20</v>
      </c>
      <c r="K425" s="3">
        <v>13200.000000000002</v>
      </c>
      <c r="L425" s="3">
        <v>12000</v>
      </c>
      <c r="M425" s="3">
        <f>Table4[[#This Row],[Qty]]*Table4[[#This Row],[Price]]</f>
        <v>13200.000000000002</v>
      </c>
      <c r="N425" s="3">
        <f>Table4[[#This Row],[Qty]]*Table4[[#This Row],[Cost]]</f>
        <v>12000</v>
      </c>
      <c r="O425" s="3">
        <f>Table4[[#This Row],[Total Sales]]-Table4[[#This Row],[COGS]]</f>
        <v>1200.0000000000018</v>
      </c>
      <c r="P425" s="22">
        <f>MONTH(Table4[[#This Row],[Sales Date]])</f>
        <v>1</v>
      </c>
      <c r="Q425" s="22" t="str">
        <f>IF(Table4[[#This Row],[Month]]=1,"Jan",IF(Table4[[#This Row],[Month]]=2,"Feb",IF(Table4[[#This Row],[Month]]=3,"Mar","Apr")))</f>
        <v>Jan</v>
      </c>
    </row>
    <row r="426" spans="1:17" x14ac:dyDescent="0.25">
      <c r="A426" s="3" t="s">
        <v>882</v>
      </c>
      <c r="B426" s="4">
        <v>44956</v>
      </c>
      <c r="C426" s="3" t="s">
        <v>148</v>
      </c>
      <c r="D426" s="3" t="s">
        <v>29</v>
      </c>
      <c r="E426" s="3" t="s">
        <v>35</v>
      </c>
      <c r="F426" s="3" t="s">
        <v>36</v>
      </c>
      <c r="G426" s="3" t="s">
        <v>19</v>
      </c>
      <c r="H426" s="3" t="s">
        <v>2354</v>
      </c>
      <c r="I426" s="3">
        <v>1</v>
      </c>
      <c r="J426" s="3" t="s">
        <v>20</v>
      </c>
      <c r="K426" s="3">
        <v>44000</v>
      </c>
      <c r="L426" s="3">
        <v>40000</v>
      </c>
      <c r="M426" s="3">
        <f>Table4[[#This Row],[Qty]]*Table4[[#This Row],[Price]]</f>
        <v>44000</v>
      </c>
      <c r="N426" s="3">
        <f>Table4[[#This Row],[Qty]]*Table4[[#This Row],[Cost]]</f>
        <v>40000</v>
      </c>
      <c r="O426" s="3">
        <f>Table4[[#This Row],[Total Sales]]-Table4[[#This Row],[COGS]]</f>
        <v>4000</v>
      </c>
      <c r="P426" s="22">
        <f>MONTH(Table4[[#This Row],[Sales Date]])</f>
        <v>1</v>
      </c>
      <c r="Q426" s="22" t="str">
        <f>IF(Table4[[#This Row],[Month]]=1,"Jan",IF(Table4[[#This Row],[Month]]=2,"Feb",IF(Table4[[#This Row],[Month]]=3,"Mar","Apr")))</f>
        <v>Jan</v>
      </c>
    </row>
    <row r="427" spans="1:17" x14ac:dyDescent="0.25">
      <c r="A427" s="3" t="s">
        <v>884</v>
      </c>
      <c r="B427" s="4">
        <v>44956</v>
      </c>
      <c r="C427" s="3" t="s">
        <v>209</v>
      </c>
      <c r="D427" s="3" t="s">
        <v>29</v>
      </c>
      <c r="E427" s="3" t="s">
        <v>35</v>
      </c>
      <c r="F427" s="3" t="s">
        <v>36</v>
      </c>
      <c r="G427" s="3" t="s">
        <v>2350</v>
      </c>
      <c r="H427" s="3" t="s">
        <v>38</v>
      </c>
      <c r="I427" s="3">
        <v>2</v>
      </c>
      <c r="J427" s="3" t="s">
        <v>20</v>
      </c>
      <c r="K427" s="3">
        <v>8500</v>
      </c>
      <c r="L427" s="3">
        <v>7600</v>
      </c>
      <c r="M427" s="3">
        <f>Table4[[#This Row],[Qty]]*Table4[[#This Row],[Price]]</f>
        <v>17000</v>
      </c>
      <c r="N427" s="3">
        <f>Table4[[#This Row],[Qty]]*Table4[[#This Row],[Cost]]</f>
        <v>15200</v>
      </c>
      <c r="O427" s="3">
        <f>Table4[[#This Row],[Total Sales]]-Table4[[#This Row],[COGS]]</f>
        <v>1800</v>
      </c>
      <c r="P427" s="22">
        <f>MONTH(Table4[[#This Row],[Sales Date]])</f>
        <v>1</v>
      </c>
      <c r="Q427" s="22" t="str">
        <f>IF(Table4[[#This Row],[Month]]=1,"Jan",IF(Table4[[#This Row],[Month]]=2,"Feb",IF(Table4[[#This Row],[Month]]=3,"Mar","Apr")))</f>
        <v>Jan</v>
      </c>
    </row>
    <row r="428" spans="1:17" x14ac:dyDescent="0.25">
      <c r="A428" s="3" t="s">
        <v>886</v>
      </c>
      <c r="B428" s="4">
        <v>44956</v>
      </c>
      <c r="C428" s="3" t="s">
        <v>271</v>
      </c>
      <c r="D428" s="3" t="s">
        <v>29</v>
      </c>
      <c r="E428" s="3" t="s">
        <v>30</v>
      </c>
      <c r="F428" s="3" t="s">
        <v>31</v>
      </c>
      <c r="G428" s="3" t="s">
        <v>32</v>
      </c>
      <c r="H428" s="3" t="s">
        <v>2354</v>
      </c>
      <c r="I428" s="3">
        <v>2</v>
      </c>
      <c r="J428" s="3" t="s">
        <v>20</v>
      </c>
      <c r="K428" s="3">
        <v>6700</v>
      </c>
      <c r="L428" s="3">
        <v>5001</v>
      </c>
      <c r="M428" s="3">
        <f>Table4[[#This Row],[Qty]]*Table4[[#This Row],[Price]]</f>
        <v>13400</v>
      </c>
      <c r="N428" s="3">
        <f>Table4[[#This Row],[Qty]]*Table4[[#This Row],[Cost]]</f>
        <v>10002</v>
      </c>
      <c r="O428" s="3">
        <f>Table4[[#This Row],[Total Sales]]-Table4[[#This Row],[COGS]]</f>
        <v>3398</v>
      </c>
      <c r="P428" s="22">
        <f>MONTH(Table4[[#This Row],[Sales Date]])</f>
        <v>1</v>
      </c>
      <c r="Q428" s="22" t="str">
        <f>IF(Table4[[#This Row],[Month]]=1,"Jan",IF(Table4[[#This Row],[Month]]=2,"Feb",IF(Table4[[#This Row],[Month]]=3,"Mar","Apr")))</f>
        <v>Jan</v>
      </c>
    </row>
    <row r="429" spans="1:17" x14ac:dyDescent="0.25">
      <c r="A429" s="3" t="s">
        <v>888</v>
      </c>
      <c r="B429" s="4">
        <v>44956</v>
      </c>
      <c r="C429" s="3" t="s">
        <v>332</v>
      </c>
      <c r="D429" s="3" t="s">
        <v>29</v>
      </c>
      <c r="E429" s="3" t="s">
        <v>17</v>
      </c>
      <c r="F429" s="3" t="s">
        <v>18</v>
      </c>
      <c r="G429" s="3" t="s">
        <v>63</v>
      </c>
      <c r="H429" s="3" t="s">
        <v>2354</v>
      </c>
      <c r="I429" s="3">
        <v>1</v>
      </c>
      <c r="J429" s="3" t="s">
        <v>20</v>
      </c>
      <c r="K429" s="3">
        <v>6700</v>
      </c>
      <c r="L429" s="3">
        <v>5002</v>
      </c>
      <c r="M429" s="3">
        <f>Table4[[#This Row],[Qty]]*Table4[[#This Row],[Price]]</f>
        <v>6700</v>
      </c>
      <c r="N429" s="3">
        <f>Table4[[#This Row],[Qty]]*Table4[[#This Row],[Cost]]</f>
        <v>5002</v>
      </c>
      <c r="O429" s="3">
        <f>Table4[[#This Row],[Total Sales]]-Table4[[#This Row],[COGS]]</f>
        <v>1698</v>
      </c>
      <c r="P429" s="22">
        <f>MONTH(Table4[[#This Row],[Sales Date]])</f>
        <v>1</v>
      </c>
      <c r="Q429" s="22" t="str">
        <f>IF(Table4[[#This Row],[Month]]=1,"Jan",IF(Table4[[#This Row],[Month]]=2,"Feb",IF(Table4[[#This Row],[Month]]=3,"Mar","Apr")))</f>
        <v>Jan</v>
      </c>
    </row>
    <row r="430" spans="1:17" x14ac:dyDescent="0.25">
      <c r="A430" s="3" t="s">
        <v>890</v>
      </c>
      <c r="B430" s="4">
        <v>44956</v>
      </c>
      <c r="C430" s="3" t="s">
        <v>1024</v>
      </c>
      <c r="D430" s="3" t="s">
        <v>29</v>
      </c>
      <c r="E430" s="3" t="s">
        <v>17</v>
      </c>
      <c r="F430" s="3" t="s">
        <v>18</v>
      </c>
      <c r="G430" s="3" t="s">
        <v>32</v>
      </c>
      <c r="H430" s="3" t="s">
        <v>2354</v>
      </c>
      <c r="I430" s="3">
        <v>3</v>
      </c>
      <c r="J430" s="3" t="s">
        <v>20</v>
      </c>
      <c r="K430" s="3">
        <v>22000</v>
      </c>
      <c r="L430" s="3">
        <v>20000</v>
      </c>
      <c r="M430" s="3">
        <f>Table4[[#This Row],[Qty]]*Table4[[#This Row],[Price]]</f>
        <v>66000</v>
      </c>
      <c r="N430" s="3">
        <f>Table4[[#This Row],[Qty]]*Table4[[#This Row],[Cost]]</f>
        <v>60000</v>
      </c>
      <c r="O430" s="3">
        <f>Table4[[#This Row],[Total Sales]]-Table4[[#This Row],[COGS]]</f>
        <v>6000</v>
      </c>
      <c r="P430" s="22">
        <f>MONTH(Table4[[#This Row],[Sales Date]])</f>
        <v>1</v>
      </c>
      <c r="Q430" s="22" t="str">
        <f>IF(Table4[[#This Row],[Month]]=1,"Jan",IF(Table4[[#This Row],[Month]]=2,"Feb",IF(Table4[[#This Row],[Month]]=3,"Mar","Apr")))</f>
        <v>Jan</v>
      </c>
    </row>
    <row r="431" spans="1:17" x14ac:dyDescent="0.25">
      <c r="A431" s="3" t="s">
        <v>892</v>
      </c>
      <c r="B431" s="4">
        <v>44956</v>
      </c>
      <c r="C431" s="3" t="s">
        <v>1086</v>
      </c>
      <c r="D431" s="3" t="s">
        <v>29</v>
      </c>
      <c r="E431" s="3" t="s">
        <v>17</v>
      </c>
      <c r="F431" s="3" t="s">
        <v>18</v>
      </c>
      <c r="G431" s="3" t="s">
        <v>19</v>
      </c>
      <c r="H431" s="3" t="s">
        <v>2354</v>
      </c>
      <c r="I431" s="3">
        <v>1</v>
      </c>
      <c r="J431" s="3" t="s">
        <v>20</v>
      </c>
      <c r="K431" s="3">
        <v>8500</v>
      </c>
      <c r="L431" s="3">
        <v>7600</v>
      </c>
      <c r="M431" s="3">
        <f>Table4[[#This Row],[Qty]]*Table4[[#This Row],[Price]]</f>
        <v>8500</v>
      </c>
      <c r="N431" s="3">
        <f>Table4[[#This Row],[Qty]]*Table4[[#This Row],[Cost]]</f>
        <v>7600</v>
      </c>
      <c r="O431" s="3">
        <f>Table4[[#This Row],[Total Sales]]-Table4[[#This Row],[COGS]]</f>
        <v>900</v>
      </c>
      <c r="P431" s="22">
        <f>MONTH(Table4[[#This Row],[Sales Date]])</f>
        <v>1</v>
      </c>
      <c r="Q431" s="22" t="str">
        <f>IF(Table4[[#This Row],[Month]]=1,"Jan",IF(Table4[[#This Row],[Month]]=2,"Feb",IF(Table4[[#This Row],[Month]]=3,"Mar","Apr")))</f>
        <v>Jan</v>
      </c>
    </row>
    <row r="432" spans="1:17" x14ac:dyDescent="0.25">
      <c r="A432" s="3" t="s">
        <v>894</v>
      </c>
      <c r="B432" s="4">
        <v>44956</v>
      </c>
      <c r="C432" s="3" t="s">
        <v>1147</v>
      </c>
      <c r="D432" s="3" t="s">
        <v>16</v>
      </c>
      <c r="E432" s="3" t="s">
        <v>23</v>
      </c>
      <c r="F432" s="3" t="s">
        <v>24</v>
      </c>
      <c r="G432" s="3" t="s">
        <v>25</v>
      </c>
      <c r="H432" s="3" t="s">
        <v>45</v>
      </c>
      <c r="I432" s="3">
        <v>11</v>
      </c>
      <c r="J432" s="3" t="s">
        <v>20</v>
      </c>
      <c r="K432" s="3">
        <v>6700</v>
      </c>
      <c r="L432" s="3">
        <v>5000</v>
      </c>
      <c r="M432" s="3">
        <f>Table4[[#This Row],[Qty]]*Table4[[#This Row],[Price]]</f>
        <v>73700</v>
      </c>
      <c r="N432" s="3">
        <f>Table4[[#This Row],[Qty]]*Table4[[#This Row],[Cost]]</f>
        <v>55000</v>
      </c>
      <c r="O432" s="3">
        <f>Table4[[#This Row],[Total Sales]]-Table4[[#This Row],[COGS]]</f>
        <v>18700</v>
      </c>
      <c r="P432" s="22">
        <f>MONTH(Table4[[#This Row],[Sales Date]])</f>
        <v>1</v>
      </c>
      <c r="Q432" s="22" t="str">
        <f>IF(Table4[[#This Row],[Month]]=1,"Jan",IF(Table4[[#This Row],[Month]]=2,"Feb",IF(Table4[[#This Row],[Month]]=3,"Mar","Apr")))</f>
        <v>Jan</v>
      </c>
    </row>
    <row r="433" spans="1:17" x14ac:dyDescent="0.25">
      <c r="A433" s="3" t="s">
        <v>896</v>
      </c>
      <c r="B433" s="4">
        <v>44956</v>
      </c>
      <c r="C433" s="3" t="s">
        <v>1208</v>
      </c>
      <c r="D433" s="3" t="s">
        <v>29</v>
      </c>
      <c r="E433" s="3" t="s">
        <v>17</v>
      </c>
      <c r="F433" s="3" t="s">
        <v>18</v>
      </c>
      <c r="G433" s="3" t="s">
        <v>19</v>
      </c>
      <c r="H433" s="3" t="s">
        <v>2354</v>
      </c>
      <c r="I433" s="3">
        <v>1</v>
      </c>
      <c r="J433" s="3" t="s">
        <v>20</v>
      </c>
      <c r="K433" s="3">
        <v>44000</v>
      </c>
      <c r="L433" s="3">
        <v>40000</v>
      </c>
      <c r="M433" s="3">
        <f>Table4[[#This Row],[Qty]]*Table4[[#This Row],[Price]]</f>
        <v>44000</v>
      </c>
      <c r="N433" s="3">
        <f>Table4[[#This Row],[Qty]]*Table4[[#This Row],[Cost]]</f>
        <v>40000</v>
      </c>
      <c r="O433" s="3">
        <f>Table4[[#This Row],[Total Sales]]-Table4[[#This Row],[COGS]]</f>
        <v>4000</v>
      </c>
      <c r="P433" s="22">
        <f>MONTH(Table4[[#This Row],[Sales Date]])</f>
        <v>1</v>
      </c>
      <c r="Q433" s="22" t="str">
        <f>IF(Table4[[#This Row],[Month]]=1,"Jan",IF(Table4[[#This Row],[Month]]=2,"Feb",IF(Table4[[#This Row],[Month]]=3,"Mar","Apr")))</f>
        <v>Jan</v>
      </c>
    </row>
    <row r="434" spans="1:17" x14ac:dyDescent="0.25">
      <c r="A434" s="3" t="s">
        <v>898</v>
      </c>
      <c r="B434" s="4">
        <v>44956</v>
      </c>
      <c r="C434" s="3" t="s">
        <v>1297</v>
      </c>
      <c r="D434" s="3" t="s">
        <v>29</v>
      </c>
      <c r="E434" s="3" t="s">
        <v>17</v>
      </c>
      <c r="F434" s="3" t="s">
        <v>18</v>
      </c>
      <c r="G434" s="3" t="s">
        <v>19</v>
      </c>
      <c r="H434" s="3" t="s">
        <v>2354</v>
      </c>
      <c r="I434" s="3">
        <v>1</v>
      </c>
      <c r="J434" s="3" t="s">
        <v>20</v>
      </c>
      <c r="K434" s="3">
        <v>13200.000000000002</v>
      </c>
      <c r="L434" s="3">
        <v>12000</v>
      </c>
      <c r="M434" s="3">
        <f>Table4[[#This Row],[Qty]]*Table4[[#This Row],[Price]]</f>
        <v>13200.000000000002</v>
      </c>
      <c r="N434" s="3">
        <f>Table4[[#This Row],[Qty]]*Table4[[#This Row],[Cost]]</f>
        <v>12000</v>
      </c>
      <c r="O434" s="3">
        <f>Table4[[#This Row],[Total Sales]]-Table4[[#This Row],[COGS]]</f>
        <v>1200.0000000000018</v>
      </c>
      <c r="P434" s="22">
        <f>MONTH(Table4[[#This Row],[Sales Date]])</f>
        <v>1</v>
      </c>
      <c r="Q434" s="22" t="str">
        <f>IF(Table4[[#This Row],[Month]]=1,"Jan",IF(Table4[[#This Row],[Month]]=2,"Feb",IF(Table4[[#This Row],[Month]]=3,"Mar","Apr")))</f>
        <v>Jan</v>
      </c>
    </row>
    <row r="435" spans="1:17" x14ac:dyDescent="0.25">
      <c r="A435" s="3" t="s">
        <v>900</v>
      </c>
      <c r="B435" s="4">
        <v>44956</v>
      </c>
      <c r="C435" s="3" t="s">
        <v>1358</v>
      </c>
      <c r="D435" s="3" t="s">
        <v>29</v>
      </c>
      <c r="E435" s="3" t="s">
        <v>17</v>
      </c>
      <c r="F435" s="3" t="s">
        <v>18</v>
      </c>
      <c r="G435" s="3" t="s">
        <v>32</v>
      </c>
      <c r="H435" s="3" t="s">
        <v>2354</v>
      </c>
      <c r="I435" s="3">
        <v>1</v>
      </c>
      <c r="J435" s="3" t="s">
        <v>20</v>
      </c>
      <c r="K435" s="3">
        <v>1600</v>
      </c>
      <c r="L435" s="3">
        <v>1590</v>
      </c>
      <c r="M435" s="3">
        <f>Table4[[#This Row],[Qty]]*Table4[[#This Row],[Price]]</f>
        <v>1600</v>
      </c>
      <c r="N435" s="3">
        <f>Table4[[#This Row],[Qty]]*Table4[[#This Row],[Cost]]</f>
        <v>1590</v>
      </c>
      <c r="O435" s="3">
        <f>Table4[[#This Row],[Total Sales]]-Table4[[#This Row],[COGS]]</f>
        <v>10</v>
      </c>
      <c r="P435" s="22">
        <f>MONTH(Table4[[#This Row],[Sales Date]])</f>
        <v>1</v>
      </c>
      <c r="Q435" s="22" t="str">
        <f>IF(Table4[[#This Row],[Month]]=1,"Jan",IF(Table4[[#This Row],[Month]]=2,"Feb",IF(Table4[[#This Row],[Month]]=3,"Mar","Apr")))</f>
        <v>Jan</v>
      </c>
    </row>
    <row r="436" spans="1:17" x14ac:dyDescent="0.25">
      <c r="A436" s="3" t="s">
        <v>902</v>
      </c>
      <c r="B436" s="4">
        <v>44956</v>
      </c>
      <c r="C436" s="3" t="s">
        <v>1420</v>
      </c>
      <c r="D436" s="3" t="s">
        <v>29</v>
      </c>
      <c r="E436" s="3" t="s">
        <v>17</v>
      </c>
      <c r="F436" s="3" t="s">
        <v>18</v>
      </c>
      <c r="G436" s="3" t="s">
        <v>19</v>
      </c>
      <c r="H436" s="3" t="s">
        <v>2354</v>
      </c>
      <c r="I436" s="3">
        <v>2</v>
      </c>
      <c r="J436" s="3" t="s">
        <v>20</v>
      </c>
      <c r="K436" s="3">
        <v>100</v>
      </c>
      <c r="L436" s="3">
        <v>90</v>
      </c>
      <c r="M436" s="3">
        <f>Table4[[#This Row],[Qty]]*Table4[[#This Row],[Price]]</f>
        <v>200</v>
      </c>
      <c r="N436" s="3">
        <f>Table4[[#This Row],[Qty]]*Table4[[#This Row],[Cost]]</f>
        <v>180</v>
      </c>
      <c r="O436" s="3">
        <f>Table4[[#This Row],[Total Sales]]-Table4[[#This Row],[COGS]]</f>
        <v>20</v>
      </c>
      <c r="P436" s="22">
        <f>MONTH(Table4[[#This Row],[Sales Date]])</f>
        <v>1</v>
      </c>
      <c r="Q436" s="22" t="str">
        <f>IF(Table4[[#This Row],[Month]]=1,"Jan",IF(Table4[[#This Row],[Month]]=2,"Feb",IF(Table4[[#This Row],[Month]]=3,"Mar","Apr")))</f>
        <v>Jan</v>
      </c>
    </row>
    <row r="437" spans="1:17" x14ac:dyDescent="0.25">
      <c r="A437" s="3" t="s">
        <v>904</v>
      </c>
      <c r="B437" s="4">
        <v>44956</v>
      </c>
      <c r="C437" s="3" t="s">
        <v>1480</v>
      </c>
      <c r="D437" s="3" t="s">
        <v>29</v>
      </c>
      <c r="E437" s="3" t="s">
        <v>23</v>
      </c>
      <c r="F437" s="3" t="s">
        <v>24</v>
      </c>
      <c r="G437" s="3" t="s">
        <v>25</v>
      </c>
      <c r="H437" s="3" t="s">
        <v>2354</v>
      </c>
      <c r="I437" s="3">
        <v>2</v>
      </c>
      <c r="J437" s="3" t="s">
        <v>20</v>
      </c>
      <c r="K437" s="3">
        <v>9950</v>
      </c>
      <c r="L437" s="3">
        <v>9000</v>
      </c>
      <c r="M437" s="3">
        <f>Table4[[#This Row],[Qty]]*Table4[[#This Row],[Price]]</f>
        <v>19900</v>
      </c>
      <c r="N437" s="3">
        <f>Table4[[#This Row],[Qty]]*Table4[[#This Row],[Cost]]</f>
        <v>18000</v>
      </c>
      <c r="O437" s="3">
        <f>Table4[[#This Row],[Total Sales]]-Table4[[#This Row],[COGS]]</f>
        <v>1900</v>
      </c>
      <c r="P437" s="22">
        <f>MONTH(Table4[[#This Row],[Sales Date]])</f>
        <v>1</v>
      </c>
      <c r="Q437" s="22" t="str">
        <f>IF(Table4[[#This Row],[Month]]=1,"Jan",IF(Table4[[#This Row],[Month]]=2,"Feb",IF(Table4[[#This Row],[Month]]=3,"Mar","Apr")))</f>
        <v>Jan</v>
      </c>
    </row>
    <row r="438" spans="1:17" x14ac:dyDescent="0.25">
      <c r="A438" s="3" t="s">
        <v>906</v>
      </c>
      <c r="B438" s="4">
        <v>44956</v>
      </c>
      <c r="C438" s="3" t="s">
        <v>1542</v>
      </c>
      <c r="D438" s="3" t="s">
        <v>29</v>
      </c>
      <c r="E438" s="3" t="s">
        <v>17</v>
      </c>
      <c r="F438" s="3" t="s">
        <v>18</v>
      </c>
      <c r="G438" s="3" t="s">
        <v>19</v>
      </c>
      <c r="H438" s="3" t="s">
        <v>2354</v>
      </c>
      <c r="I438" s="3">
        <v>1</v>
      </c>
      <c r="J438" s="3" t="s">
        <v>20</v>
      </c>
      <c r="K438" s="3">
        <v>50</v>
      </c>
      <c r="L438" s="3">
        <v>45</v>
      </c>
      <c r="M438" s="3">
        <f>Table4[[#This Row],[Qty]]*Table4[[#This Row],[Price]]</f>
        <v>50</v>
      </c>
      <c r="N438" s="3">
        <f>Table4[[#This Row],[Qty]]*Table4[[#This Row],[Cost]]</f>
        <v>45</v>
      </c>
      <c r="O438" s="3">
        <f>Table4[[#This Row],[Total Sales]]-Table4[[#This Row],[COGS]]</f>
        <v>5</v>
      </c>
      <c r="P438" s="22">
        <f>MONTH(Table4[[#This Row],[Sales Date]])</f>
        <v>1</v>
      </c>
      <c r="Q438" s="22" t="str">
        <f>IF(Table4[[#This Row],[Month]]=1,"Jan",IF(Table4[[#This Row],[Month]]=2,"Feb",IF(Table4[[#This Row],[Month]]=3,"Mar","Apr")))</f>
        <v>Jan</v>
      </c>
    </row>
    <row r="439" spans="1:17" x14ac:dyDescent="0.25">
      <c r="A439" s="3" t="s">
        <v>908</v>
      </c>
      <c r="B439" s="4">
        <v>44957</v>
      </c>
      <c r="C439" s="3" t="s">
        <v>89</v>
      </c>
      <c r="D439" s="3" t="s">
        <v>29</v>
      </c>
      <c r="E439" s="3" t="s">
        <v>35</v>
      </c>
      <c r="F439" s="3" t="s">
        <v>36</v>
      </c>
      <c r="G439" s="3" t="s">
        <v>2352</v>
      </c>
      <c r="H439" s="3" t="s">
        <v>2354</v>
      </c>
      <c r="I439" s="3">
        <v>2</v>
      </c>
      <c r="J439" s="3" t="s">
        <v>20</v>
      </c>
      <c r="K439" s="3">
        <v>9950</v>
      </c>
      <c r="L439" s="3">
        <v>9000</v>
      </c>
      <c r="M439" s="3">
        <f>Table4[[#This Row],[Qty]]*Table4[[#This Row],[Price]]</f>
        <v>19900</v>
      </c>
      <c r="N439" s="3">
        <f>Table4[[#This Row],[Qty]]*Table4[[#This Row],[Cost]]</f>
        <v>18000</v>
      </c>
      <c r="O439" s="3">
        <f>Table4[[#This Row],[Total Sales]]-Table4[[#This Row],[COGS]]</f>
        <v>1900</v>
      </c>
      <c r="P439" s="22">
        <f>MONTH(Table4[[#This Row],[Sales Date]])</f>
        <v>1</v>
      </c>
      <c r="Q439" s="22" t="str">
        <f>IF(Table4[[#This Row],[Month]]=1,"Jan",IF(Table4[[#This Row],[Month]]=2,"Feb",IF(Table4[[#This Row],[Month]]=3,"Mar","Apr")))</f>
        <v>Jan</v>
      </c>
    </row>
    <row r="440" spans="1:17" x14ac:dyDescent="0.25">
      <c r="A440" s="3" t="s">
        <v>910</v>
      </c>
      <c r="B440" s="4">
        <v>44957</v>
      </c>
      <c r="C440" s="3" t="s">
        <v>150</v>
      </c>
      <c r="D440" s="3" t="s">
        <v>29</v>
      </c>
      <c r="E440" s="3" t="s">
        <v>17</v>
      </c>
      <c r="F440" s="3" t="s">
        <v>18</v>
      </c>
      <c r="G440" s="3" t="s">
        <v>25</v>
      </c>
      <c r="H440" s="3" t="s">
        <v>2354</v>
      </c>
      <c r="I440" s="3">
        <v>2</v>
      </c>
      <c r="J440" s="3" t="s">
        <v>20</v>
      </c>
      <c r="K440" s="3">
        <v>19800</v>
      </c>
      <c r="L440" s="3">
        <v>18000</v>
      </c>
      <c r="M440" s="3">
        <f>Table4[[#This Row],[Qty]]*Table4[[#This Row],[Price]]</f>
        <v>39600</v>
      </c>
      <c r="N440" s="3">
        <f>Table4[[#This Row],[Qty]]*Table4[[#This Row],[Cost]]</f>
        <v>36000</v>
      </c>
      <c r="O440" s="3">
        <f>Table4[[#This Row],[Total Sales]]-Table4[[#This Row],[COGS]]</f>
        <v>3600</v>
      </c>
      <c r="P440" s="22">
        <f>MONTH(Table4[[#This Row],[Sales Date]])</f>
        <v>1</v>
      </c>
      <c r="Q440" s="22" t="str">
        <f>IF(Table4[[#This Row],[Month]]=1,"Jan",IF(Table4[[#This Row],[Month]]=2,"Feb",IF(Table4[[#This Row],[Month]]=3,"Mar","Apr")))</f>
        <v>Jan</v>
      </c>
    </row>
    <row r="441" spans="1:17" x14ac:dyDescent="0.25">
      <c r="A441" s="3" t="s">
        <v>911</v>
      </c>
      <c r="B441" s="4">
        <v>44957</v>
      </c>
      <c r="C441" s="3" t="s">
        <v>211</v>
      </c>
      <c r="D441" s="3" t="s">
        <v>29</v>
      </c>
      <c r="E441" s="3" t="s">
        <v>17</v>
      </c>
      <c r="F441" s="3" t="s">
        <v>18</v>
      </c>
      <c r="G441" s="3" t="s">
        <v>19</v>
      </c>
      <c r="H441" s="3" t="s">
        <v>2354</v>
      </c>
      <c r="I441" s="3">
        <v>3</v>
      </c>
      <c r="J441" s="3" t="s">
        <v>20</v>
      </c>
      <c r="K441" s="3">
        <v>13200.000000000002</v>
      </c>
      <c r="L441" s="3">
        <v>12000</v>
      </c>
      <c r="M441" s="3">
        <f>Table4[[#This Row],[Qty]]*Table4[[#This Row],[Price]]</f>
        <v>39600.000000000007</v>
      </c>
      <c r="N441" s="3">
        <f>Table4[[#This Row],[Qty]]*Table4[[#This Row],[Cost]]</f>
        <v>36000</v>
      </c>
      <c r="O441" s="3">
        <f>Table4[[#This Row],[Total Sales]]-Table4[[#This Row],[COGS]]</f>
        <v>3600.0000000000073</v>
      </c>
      <c r="P441" s="22">
        <f>MONTH(Table4[[#This Row],[Sales Date]])</f>
        <v>1</v>
      </c>
      <c r="Q441" s="22" t="str">
        <f>IF(Table4[[#This Row],[Month]]=1,"Jan",IF(Table4[[#This Row],[Month]]=2,"Feb",IF(Table4[[#This Row],[Month]]=3,"Mar","Apr")))</f>
        <v>Jan</v>
      </c>
    </row>
    <row r="442" spans="1:17" x14ac:dyDescent="0.25">
      <c r="A442" s="3" t="s">
        <v>913</v>
      </c>
      <c r="B442" s="4">
        <v>44957</v>
      </c>
      <c r="C442" s="3" t="s">
        <v>273</v>
      </c>
      <c r="D442" s="3" t="s">
        <v>29</v>
      </c>
      <c r="E442" s="3" t="s">
        <v>35</v>
      </c>
      <c r="F442" s="3" t="s">
        <v>36</v>
      </c>
      <c r="G442" s="3" t="s">
        <v>37</v>
      </c>
      <c r="H442" s="3" t="s">
        <v>38</v>
      </c>
      <c r="I442" s="3">
        <v>2</v>
      </c>
      <c r="J442" s="3" t="s">
        <v>20</v>
      </c>
      <c r="K442" s="3">
        <v>6700</v>
      </c>
      <c r="L442" s="3">
        <v>5002</v>
      </c>
      <c r="M442" s="3">
        <f>Table4[[#This Row],[Qty]]*Table4[[#This Row],[Price]]</f>
        <v>13400</v>
      </c>
      <c r="N442" s="3">
        <f>Table4[[#This Row],[Qty]]*Table4[[#This Row],[Cost]]</f>
        <v>10004</v>
      </c>
      <c r="O442" s="3">
        <f>Table4[[#This Row],[Total Sales]]-Table4[[#This Row],[COGS]]</f>
        <v>3396</v>
      </c>
      <c r="P442" s="22">
        <f>MONTH(Table4[[#This Row],[Sales Date]])</f>
        <v>1</v>
      </c>
      <c r="Q442" s="22" t="str">
        <f>IF(Table4[[#This Row],[Month]]=1,"Jan",IF(Table4[[#This Row],[Month]]=2,"Feb",IF(Table4[[#This Row],[Month]]=3,"Mar","Apr")))</f>
        <v>Jan</v>
      </c>
    </row>
    <row r="443" spans="1:17" x14ac:dyDescent="0.25">
      <c r="A443" s="3" t="s">
        <v>915</v>
      </c>
      <c r="B443" s="4">
        <v>44957</v>
      </c>
      <c r="C443" s="3" t="s">
        <v>334</v>
      </c>
      <c r="D443" s="3" t="s">
        <v>29</v>
      </c>
      <c r="E443" s="3" t="s">
        <v>35</v>
      </c>
      <c r="F443" s="3" t="s">
        <v>36</v>
      </c>
      <c r="G443" s="3" t="s">
        <v>63</v>
      </c>
      <c r="H443" s="3" t="s">
        <v>38</v>
      </c>
      <c r="I443" s="3">
        <v>2</v>
      </c>
      <c r="J443" s="3" t="s">
        <v>20</v>
      </c>
      <c r="K443" s="3">
        <v>6700</v>
      </c>
      <c r="L443" s="3">
        <v>5000</v>
      </c>
      <c r="M443" s="3">
        <f>Table4[[#This Row],[Qty]]*Table4[[#This Row],[Price]]</f>
        <v>13400</v>
      </c>
      <c r="N443" s="3">
        <f>Table4[[#This Row],[Qty]]*Table4[[#This Row],[Cost]]</f>
        <v>10000</v>
      </c>
      <c r="O443" s="3">
        <f>Table4[[#This Row],[Total Sales]]-Table4[[#This Row],[COGS]]</f>
        <v>3400</v>
      </c>
      <c r="P443" s="22">
        <f>MONTH(Table4[[#This Row],[Sales Date]])</f>
        <v>1</v>
      </c>
      <c r="Q443" s="22" t="str">
        <f>IF(Table4[[#This Row],[Month]]=1,"Jan",IF(Table4[[#This Row],[Month]]=2,"Feb",IF(Table4[[#This Row],[Month]]=3,"Mar","Apr")))</f>
        <v>Jan</v>
      </c>
    </row>
    <row r="444" spans="1:17" x14ac:dyDescent="0.25">
      <c r="A444" s="3" t="s">
        <v>917</v>
      </c>
      <c r="B444" s="4">
        <v>44957</v>
      </c>
      <c r="C444" s="3" t="s">
        <v>1026</v>
      </c>
      <c r="D444" s="3" t="s">
        <v>29</v>
      </c>
      <c r="E444" s="3" t="s">
        <v>17</v>
      </c>
      <c r="F444" s="3" t="s">
        <v>18</v>
      </c>
      <c r="G444" s="3" t="s">
        <v>19</v>
      </c>
      <c r="H444" s="3" t="s">
        <v>2354</v>
      </c>
      <c r="I444" s="3">
        <v>1</v>
      </c>
      <c r="J444" s="3" t="s">
        <v>20</v>
      </c>
      <c r="K444" s="3">
        <v>44000</v>
      </c>
      <c r="L444" s="3">
        <v>40000</v>
      </c>
      <c r="M444" s="3">
        <f>Table4[[#This Row],[Qty]]*Table4[[#This Row],[Price]]</f>
        <v>44000</v>
      </c>
      <c r="N444" s="3">
        <f>Table4[[#This Row],[Qty]]*Table4[[#This Row],[Cost]]</f>
        <v>40000</v>
      </c>
      <c r="O444" s="3">
        <f>Table4[[#This Row],[Total Sales]]-Table4[[#This Row],[COGS]]</f>
        <v>4000</v>
      </c>
      <c r="P444" s="22">
        <f>MONTH(Table4[[#This Row],[Sales Date]])</f>
        <v>1</v>
      </c>
      <c r="Q444" s="22" t="str">
        <f>IF(Table4[[#This Row],[Month]]=1,"Jan",IF(Table4[[#This Row],[Month]]=2,"Feb",IF(Table4[[#This Row],[Month]]=3,"Mar","Apr")))</f>
        <v>Jan</v>
      </c>
    </row>
    <row r="445" spans="1:17" x14ac:dyDescent="0.25">
      <c r="A445" s="3" t="s">
        <v>919</v>
      </c>
      <c r="B445" s="4">
        <v>44957</v>
      </c>
      <c r="C445" s="3" t="s">
        <v>1088</v>
      </c>
      <c r="D445" s="3" t="s">
        <v>29</v>
      </c>
      <c r="E445" s="3" t="s">
        <v>23</v>
      </c>
      <c r="F445" s="3" t="s">
        <v>24</v>
      </c>
      <c r="G445" s="3" t="s">
        <v>25</v>
      </c>
      <c r="H445" s="3" t="s">
        <v>2354</v>
      </c>
      <c r="I445" s="3">
        <v>2</v>
      </c>
      <c r="J445" s="3" t="s">
        <v>26</v>
      </c>
      <c r="K445" s="3">
        <v>8500</v>
      </c>
      <c r="L445" s="3">
        <v>7600</v>
      </c>
      <c r="M445" s="3">
        <f>Table4[[#This Row],[Qty]]*Table4[[#This Row],[Price]]</f>
        <v>17000</v>
      </c>
      <c r="N445" s="3">
        <f>Table4[[#This Row],[Qty]]*Table4[[#This Row],[Cost]]</f>
        <v>15200</v>
      </c>
      <c r="O445" s="3">
        <f>Table4[[#This Row],[Total Sales]]-Table4[[#This Row],[COGS]]</f>
        <v>1800</v>
      </c>
      <c r="P445" s="22">
        <f>MONTH(Table4[[#This Row],[Sales Date]])</f>
        <v>1</v>
      </c>
      <c r="Q445" s="22" t="str">
        <f>IF(Table4[[#This Row],[Month]]=1,"Jan",IF(Table4[[#This Row],[Month]]=2,"Feb",IF(Table4[[#This Row],[Month]]=3,"Mar","Apr")))</f>
        <v>Jan</v>
      </c>
    </row>
    <row r="446" spans="1:17" x14ac:dyDescent="0.25">
      <c r="A446" s="3" t="s">
        <v>921</v>
      </c>
      <c r="B446" s="4">
        <v>44957</v>
      </c>
      <c r="C446" s="3" t="s">
        <v>1149</v>
      </c>
      <c r="D446" s="3" t="s">
        <v>29</v>
      </c>
      <c r="E446" s="3" t="s">
        <v>17</v>
      </c>
      <c r="F446" s="3" t="s">
        <v>18</v>
      </c>
      <c r="G446" s="3" t="s">
        <v>32</v>
      </c>
      <c r="H446" s="3" t="s">
        <v>38</v>
      </c>
      <c r="I446" s="3">
        <v>11</v>
      </c>
      <c r="J446" s="3" t="s">
        <v>20</v>
      </c>
      <c r="K446" s="3">
        <v>6700</v>
      </c>
      <c r="L446" s="3">
        <v>5000</v>
      </c>
      <c r="M446" s="3">
        <f>Table4[[#This Row],[Qty]]*Table4[[#This Row],[Price]]</f>
        <v>73700</v>
      </c>
      <c r="N446" s="3">
        <f>Table4[[#This Row],[Qty]]*Table4[[#This Row],[Cost]]</f>
        <v>55000</v>
      </c>
      <c r="O446" s="3">
        <f>Table4[[#This Row],[Total Sales]]-Table4[[#This Row],[COGS]]</f>
        <v>18700</v>
      </c>
      <c r="P446" s="22">
        <f>MONTH(Table4[[#This Row],[Sales Date]])</f>
        <v>1</v>
      </c>
      <c r="Q446" s="22" t="str">
        <f>IF(Table4[[#This Row],[Month]]=1,"Jan",IF(Table4[[#This Row],[Month]]=2,"Feb",IF(Table4[[#This Row],[Month]]=3,"Mar","Apr")))</f>
        <v>Jan</v>
      </c>
    </row>
    <row r="447" spans="1:17" x14ac:dyDescent="0.25">
      <c r="A447" s="3" t="s">
        <v>923</v>
      </c>
      <c r="B447" s="4">
        <v>44957</v>
      </c>
      <c r="C447" s="3" t="s">
        <v>1210</v>
      </c>
      <c r="D447" s="3" t="s">
        <v>29</v>
      </c>
      <c r="E447" s="3" t="s">
        <v>23</v>
      </c>
      <c r="F447" s="3" t="s">
        <v>24</v>
      </c>
      <c r="G447" s="3" t="s">
        <v>25</v>
      </c>
      <c r="H447" s="3" t="s">
        <v>2354</v>
      </c>
      <c r="I447" s="3">
        <v>2</v>
      </c>
      <c r="J447" s="3" t="s">
        <v>20</v>
      </c>
      <c r="K447" s="3">
        <v>19800</v>
      </c>
      <c r="L447" s="3">
        <v>18000</v>
      </c>
      <c r="M447" s="3">
        <f>Table4[[#This Row],[Qty]]*Table4[[#This Row],[Price]]</f>
        <v>39600</v>
      </c>
      <c r="N447" s="3">
        <f>Table4[[#This Row],[Qty]]*Table4[[#This Row],[Cost]]</f>
        <v>36000</v>
      </c>
      <c r="O447" s="3">
        <f>Table4[[#This Row],[Total Sales]]-Table4[[#This Row],[COGS]]</f>
        <v>3600</v>
      </c>
      <c r="P447" s="22">
        <f>MONTH(Table4[[#This Row],[Sales Date]])</f>
        <v>1</v>
      </c>
      <c r="Q447" s="22" t="str">
        <f>IF(Table4[[#This Row],[Month]]=1,"Jan",IF(Table4[[#This Row],[Month]]=2,"Feb",IF(Table4[[#This Row],[Month]]=3,"Mar","Apr")))</f>
        <v>Jan</v>
      </c>
    </row>
    <row r="448" spans="1:17" x14ac:dyDescent="0.25">
      <c r="A448" s="3" t="s">
        <v>925</v>
      </c>
      <c r="B448" s="4">
        <v>44957</v>
      </c>
      <c r="C448" s="3" t="s">
        <v>1299</v>
      </c>
      <c r="D448" s="3" t="s">
        <v>29</v>
      </c>
      <c r="E448" s="3" t="s">
        <v>23</v>
      </c>
      <c r="F448" s="3" t="s">
        <v>24</v>
      </c>
      <c r="G448" s="3" t="s">
        <v>25</v>
      </c>
      <c r="H448" s="3" t="s">
        <v>2354</v>
      </c>
      <c r="I448" s="3">
        <v>2</v>
      </c>
      <c r="J448" s="3" t="s">
        <v>20</v>
      </c>
      <c r="K448" s="3">
        <v>9950</v>
      </c>
      <c r="L448" s="3">
        <v>9000</v>
      </c>
      <c r="M448" s="3">
        <f>Table4[[#This Row],[Qty]]*Table4[[#This Row],[Price]]</f>
        <v>19900</v>
      </c>
      <c r="N448" s="3">
        <f>Table4[[#This Row],[Qty]]*Table4[[#This Row],[Cost]]</f>
        <v>18000</v>
      </c>
      <c r="O448" s="3">
        <f>Table4[[#This Row],[Total Sales]]-Table4[[#This Row],[COGS]]</f>
        <v>1900</v>
      </c>
      <c r="P448" s="22">
        <f>MONTH(Table4[[#This Row],[Sales Date]])</f>
        <v>1</v>
      </c>
      <c r="Q448" s="22" t="str">
        <f>IF(Table4[[#This Row],[Month]]=1,"Jan",IF(Table4[[#This Row],[Month]]=2,"Feb",IF(Table4[[#This Row],[Month]]=3,"Mar","Apr")))</f>
        <v>Jan</v>
      </c>
    </row>
    <row r="449" spans="1:17" x14ac:dyDescent="0.25">
      <c r="A449" s="3" t="s">
        <v>927</v>
      </c>
      <c r="B449" s="4">
        <v>44957</v>
      </c>
      <c r="C449" s="3" t="s">
        <v>1360</v>
      </c>
      <c r="D449" s="3" t="s">
        <v>29</v>
      </c>
      <c r="E449" s="3" t="s">
        <v>17</v>
      </c>
      <c r="F449" s="3" t="s">
        <v>18</v>
      </c>
      <c r="G449" s="3" t="s">
        <v>19</v>
      </c>
      <c r="H449" s="3" t="s">
        <v>2354</v>
      </c>
      <c r="I449" s="3">
        <v>1</v>
      </c>
      <c r="J449" s="3" t="s">
        <v>20</v>
      </c>
      <c r="K449" s="3">
        <v>50</v>
      </c>
      <c r="L449" s="3">
        <v>45</v>
      </c>
      <c r="M449" s="3">
        <f>Table4[[#This Row],[Qty]]*Table4[[#This Row],[Price]]</f>
        <v>50</v>
      </c>
      <c r="N449" s="3">
        <f>Table4[[#This Row],[Qty]]*Table4[[#This Row],[Cost]]</f>
        <v>45</v>
      </c>
      <c r="O449" s="3">
        <f>Table4[[#This Row],[Total Sales]]-Table4[[#This Row],[COGS]]</f>
        <v>5</v>
      </c>
      <c r="P449" s="22">
        <f>MONTH(Table4[[#This Row],[Sales Date]])</f>
        <v>1</v>
      </c>
      <c r="Q449" s="22" t="str">
        <f>IF(Table4[[#This Row],[Month]]=1,"Jan",IF(Table4[[#This Row],[Month]]=2,"Feb",IF(Table4[[#This Row],[Month]]=3,"Mar","Apr")))</f>
        <v>Jan</v>
      </c>
    </row>
    <row r="450" spans="1:17" x14ac:dyDescent="0.25">
      <c r="A450" s="3" t="s">
        <v>929</v>
      </c>
      <c r="B450" s="4">
        <v>44957</v>
      </c>
      <c r="C450" s="3" t="s">
        <v>1422</v>
      </c>
      <c r="D450" s="3" t="s">
        <v>29</v>
      </c>
      <c r="E450" s="3" t="s">
        <v>23</v>
      </c>
      <c r="F450" s="3" t="s">
        <v>24</v>
      </c>
      <c r="G450" s="3" t="s">
        <v>25</v>
      </c>
      <c r="H450" s="3" t="s">
        <v>45</v>
      </c>
      <c r="I450" s="3">
        <v>1</v>
      </c>
      <c r="J450" s="3" t="s">
        <v>20</v>
      </c>
      <c r="K450" s="3">
        <v>1600</v>
      </c>
      <c r="L450" s="3">
        <v>1590</v>
      </c>
      <c r="M450" s="3">
        <f>Table4[[#This Row],[Qty]]*Table4[[#This Row],[Price]]</f>
        <v>1600</v>
      </c>
      <c r="N450" s="3">
        <f>Table4[[#This Row],[Qty]]*Table4[[#This Row],[Cost]]</f>
        <v>1590</v>
      </c>
      <c r="O450" s="3">
        <f>Table4[[#This Row],[Total Sales]]-Table4[[#This Row],[COGS]]</f>
        <v>10</v>
      </c>
      <c r="P450" s="22">
        <f>MONTH(Table4[[#This Row],[Sales Date]])</f>
        <v>1</v>
      </c>
      <c r="Q450" s="22" t="str">
        <f>IF(Table4[[#This Row],[Month]]=1,"Jan",IF(Table4[[#This Row],[Month]]=2,"Feb",IF(Table4[[#This Row],[Month]]=3,"Mar","Apr")))</f>
        <v>Jan</v>
      </c>
    </row>
    <row r="451" spans="1:17" x14ac:dyDescent="0.25">
      <c r="A451" s="3" t="s">
        <v>931</v>
      </c>
      <c r="B451" s="4">
        <v>44957</v>
      </c>
      <c r="C451" s="3" t="s">
        <v>1482</v>
      </c>
      <c r="D451" s="3" t="s">
        <v>29</v>
      </c>
      <c r="E451" s="3" t="s">
        <v>30</v>
      </c>
      <c r="F451" s="3" t="s">
        <v>31</v>
      </c>
      <c r="G451" s="3" t="s">
        <v>32</v>
      </c>
      <c r="H451" s="3" t="s">
        <v>2354</v>
      </c>
      <c r="I451" s="3">
        <v>2</v>
      </c>
      <c r="J451" s="3" t="s">
        <v>20</v>
      </c>
      <c r="K451" s="3">
        <v>7700</v>
      </c>
      <c r="L451" s="3">
        <v>7000</v>
      </c>
      <c r="M451" s="3">
        <f>Table4[[#This Row],[Qty]]*Table4[[#This Row],[Price]]</f>
        <v>15400</v>
      </c>
      <c r="N451" s="3">
        <f>Table4[[#This Row],[Qty]]*Table4[[#This Row],[Cost]]</f>
        <v>14000</v>
      </c>
      <c r="O451" s="3">
        <f>Table4[[#This Row],[Total Sales]]-Table4[[#This Row],[COGS]]</f>
        <v>1400</v>
      </c>
      <c r="P451" s="22">
        <f>MONTH(Table4[[#This Row],[Sales Date]])</f>
        <v>1</v>
      </c>
      <c r="Q451" s="22" t="str">
        <f>IF(Table4[[#This Row],[Month]]=1,"Jan",IF(Table4[[#This Row],[Month]]=2,"Feb",IF(Table4[[#This Row],[Month]]=3,"Mar","Apr")))</f>
        <v>Jan</v>
      </c>
    </row>
    <row r="452" spans="1:17" x14ac:dyDescent="0.25">
      <c r="A452" s="3" t="s">
        <v>933</v>
      </c>
      <c r="B452" s="4">
        <v>44957</v>
      </c>
      <c r="C452" s="3" t="s">
        <v>1544</v>
      </c>
      <c r="D452" s="3" t="s">
        <v>29</v>
      </c>
      <c r="E452" s="3" t="s">
        <v>17</v>
      </c>
      <c r="F452" s="3" t="s">
        <v>18</v>
      </c>
      <c r="G452" s="3" t="s">
        <v>25</v>
      </c>
      <c r="H452" s="3" t="s">
        <v>2354</v>
      </c>
      <c r="I452" s="3">
        <v>2</v>
      </c>
      <c r="J452" s="3" t="s">
        <v>20</v>
      </c>
      <c r="K452" s="3">
        <v>600</v>
      </c>
      <c r="L452" s="3">
        <v>450</v>
      </c>
      <c r="M452" s="3">
        <f>Table4[[#This Row],[Qty]]*Table4[[#This Row],[Price]]</f>
        <v>1200</v>
      </c>
      <c r="N452" s="3">
        <f>Table4[[#This Row],[Qty]]*Table4[[#This Row],[Cost]]</f>
        <v>900</v>
      </c>
      <c r="O452" s="3">
        <f>Table4[[#This Row],[Total Sales]]-Table4[[#This Row],[COGS]]</f>
        <v>300</v>
      </c>
      <c r="P452" s="22">
        <f>MONTH(Table4[[#This Row],[Sales Date]])</f>
        <v>1</v>
      </c>
      <c r="Q452" s="22" t="str">
        <f>IF(Table4[[#This Row],[Month]]=1,"Jan",IF(Table4[[#This Row],[Month]]=2,"Feb",IF(Table4[[#This Row],[Month]]=3,"Mar","Apr")))</f>
        <v>Jan</v>
      </c>
    </row>
    <row r="453" spans="1:17" x14ac:dyDescent="0.25">
      <c r="A453" s="3" t="s">
        <v>935</v>
      </c>
      <c r="B453" s="4">
        <v>44958</v>
      </c>
      <c r="C453" s="3" t="s">
        <v>15</v>
      </c>
      <c r="D453" s="3" t="s">
        <v>16</v>
      </c>
      <c r="E453" s="3" t="s">
        <v>17</v>
      </c>
      <c r="F453" s="3" t="s">
        <v>18</v>
      </c>
      <c r="G453" s="3" t="s">
        <v>19</v>
      </c>
      <c r="H453" s="3" t="s">
        <v>2354</v>
      </c>
      <c r="I453" s="3">
        <v>2000</v>
      </c>
      <c r="J453" s="3" t="s">
        <v>20</v>
      </c>
      <c r="K453" s="3">
        <v>13000</v>
      </c>
      <c r="L453" s="3">
        <v>12000</v>
      </c>
      <c r="M453" s="3">
        <f>Table4[[#This Row],[Qty]]*Table4[[#This Row],[Price]]</f>
        <v>26000000</v>
      </c>
      <c r="N453" s="3">
        <f>Table4[[#This Row],[Qty]]*Table4[[#This Row],[Cost]]</f>
        <v>24000000</v>
      </c>
      <c r="O453" s="3">
        <f>Table4[[#This Row],[Total Sales]]-Table4[[#This Row],[COGS]]</f>
        <v>2000000</v>
      </c>
      <c r="P453" s="22">
        <f>MONTH(Table4[[#This Row],[Sales Date]])</f>
        <v>2</v>
      </c>
      <c r="Q453" s="22" t="str">
        <f>IF(Table4[[#This Row],[Month]]=1,"Jan",IF(Table4[[#This Row],[Month]]=2,"Feb",IF(Table4[[#This Row],[Month]]=3,"Mar","Apr")))</f>
        <v>Feb</v>
      </c>
    </row>
    <row r="454" spans="1:17" x14ac:dyDescent="0.25">
      <c r="A454" s="3" t="s">
        <v>937</v>
      </c>
      <c r="B454" s="4">
        <v>44958</v>
      </c>
      <c r="C454" s="3" t="s">
        <v>165</v>
      </c>
      <c r="D454" s="3" t="s">
        <v>29</v>
      </c>
      <c r="E454" s="3" t="s">
        <v>23</v>
      </c>
      <c r="F454" s="3" t="s">
        <v>24</v>
      </c>
      <c r="G454" s="3" t="s">
        <v>78</v>
      </c>
      <c r="H454" s="3" t="s">
        <v>45</v>
      </c>
      <c r="I454" s="3">
        <v>2</v>
      </c>
      <c r="J454" s="3" t="s">
        <v>20</v>
      </c>
      <c r="K454" s="3">
        <v>200</v>
      </c>
      <c r="L454" s="3">
        <v>190</v>
      </c>
      <c r="M454" s="3">
        <f>Table4[[#This Row],[Qty]]*Table4[[#This Row],[Price]]</f>
        <v>400</v>
      </c>
      <c r="N454" s="3">
        <f>Table4[[#This Row],[Qty]]*Table4[[#This Row],[Cost]]</f>
        <v>380</v>
      </c>
      <c r="O454" s="3">
        <f>Table4[[#This Row],[Total Sales]]-Table4[[#This Row],[COGS]]</f>
        <v>20</v>
      </c>
      <c r="P454" s="22">
        <f>MONTH(Table4[[#This Row],[Sales Date]])</f>
        <v>2</v>
      </c>
      <c r="Q454" s="22" t="str">
        <f>IF(Table4[[#This Row],[Month]]=1,"Jan",IF(Table4[[#This Row],[Month]]=2,"Feb",IF(Table4[[#This Row],[Month]]=3,"Mar","Apr")))</f>
        <v>Feb</v>
      </c>
    </row>
    <row r="455" spans="1:17" x14ac:dyDescent="0.25">
      <c r="A455" s="3" t="s">
        <v>939</v>
      </c>
      <c r="B455" s="4">
        <v>44958</v>
      </c>
      <c r="C455" s="3" t="s">
        <v>169</v>
      </c>
      <c r="D455" s="3" t="s">
        <v>29</v>
      </c>
      <c r="E455" s="3" t="s">
        <v>35</v>
      </c>
      <c r="F455" s="3" t="s">
        <v>36</v>
      </c>
      <c r="G455" s="3" t="s">
        <v>2352</v>
      </c>
      <c r="H455" s="3" t="s">
        <v>2354</v>
      </c>
      <c r="I455" s="3">
        <v>1</v>
      </c>
      <c r="J455" s="3" t="s">
        <v>20</v>
      </c>
      <c r="K455" s="3">
        <v>100</v>
      </c>
      <c r="L455" s="3">
        <v>90</v>
      </c>
      <c r="M455" s="3">
        <f>Table4[[#This Row],[Qty]]*Table4[[#This Row],[Price]]</f>
        <v>100</v>
      </c>
      <c r="N455" s="3">
        <f>Table4[[#This Row],[Qty]]*Table4[[#This Row],[Cost]]</f>
        <v>90</v>
      </c>
      <c r="O455" s="3">
        <f>Table4[[#This Row],[Total Sales]]-Table4[[#This Row],[COGS]]</f>
        <v>10</v>
      </c>
      <c r="P455" s="22">
        <f>MONTH(Table4[[#This Row],[Sales Date]])</f>
        <v>2</v>
      </c>
      <c r="Q455" s="22" t="str">
        <f>IF(Table4[[#This Row],[Month]]=1,"Jan",IF(Table4[[#This Row],[Month]]=2,"Feb",IF(Table4[[#This Row],[Month]]=3,"Mar","Apr")))</f>
        <v>Feb</v>
      </c>
    </row>
    <row r="456" spans="1:17" x14ac:dyDescent="0.25">
      <c r="A456" s="3" t="s">
        <v>941</v>
      </c>
      <c r="B456" s="4">
        <v>44958</v>
      </c>
      <c r="C456" s="3" t="s">
        <v>287</v>
      </c>
      <c r="D456" s="3" t="s">
        <v>29</v>
      </c>
      <c r="E456" s="3" t="s">
        <v>30</v>
      </c>
      <c r="F456" s="3" t="s">
        <v>31</v>
      </c>
      <c r="G456" s="3" t="s">
        <v>2351</v>
      </c>
      <c r="H456" s="3" t="s">
        <v>38</v>
      </c>
      <c r="I456" s="3">
        <v>1</v>
      </c>
      <c r="J456" s="3" t="s">
        <v>20</v>
      </c>
      <c r="K456" s="3">
        <v>44000</v>
      </c>
      <c r="L456" s="3">
        <v>40000</v>
      </c>
      <c r="M456" s="3">
        <f>Table4[[#This Row],[Qty]]*Table4[[#This Row],[Price]]</f>
        <v>44000</v>
      </c>
      <c r="N456" s="3">
        <f>Table4[[#This Row],[Qty]]*Table4[[#This Row],[Cost]]</f>
        <v>40000</v>
      </c>
      <c r="O456" s="3">
        <f>Table4[[#This Row],[Total Sales]]-Table4[[#This Row],[COGS]]</f>
        <v>4000</v>
      </c>
      <c r="P456" s="22">
        <f>MONTH(Table4[[#This Row],[Sales Date]])</f>
        <v>2</v>
      </c>
      <c r="Q456" s="22" t="str">
        <f>IF(Table4[[#This Row],[Month]]=1,"Jan",IF(Table4[[#This Row],[Month]]=2,"Feb",IF(Table4[[#This Row],[Month]]=3,"Mar","Apr")))</f>
        <v>Feb</v>
      </c>
    </row>
    <row r="457" spans="1:17" x14ac:dyDescent="0.25">
      <c r="A457" s="3" t="s">
        <v>943</v>
      </c>
      <c r="B457" s="4">
        <v>44958</v>
      </c>
      <c r="C457" s="3" t="s">
        <v>407</v>
      </c>
      <c r="D457" s="3" t="s">
        <v>29</v>
      </c>
      <c r="E457" s="3" t="s">
        <v>35</v>
      </c>
      <c r="F457" s="3" t="s">
        <v>36</v>
      </c>
      <c r="G457" s="3" t="s">
        <v>63</v>
      </c>
      <c r="H457" s="3" t="s">
        <v>2354</v>
      </c>
      <c r="I457" s="3">
        <v>1</v>
      </c>
      <c r="J457" s="3" t="s">
        <v>20</v>
      </c>
      <c r="K457" s="3">
        <v>6700</v>
      </c>
      <c r="L457" s="3">
        <v>5000</v>
      </c>
      <c r="M457" s="3">
        <f>Table4[[#This Row],[Qty]]*Table4[[#This Row],[Price]]</f>
        <v>6700</v>
      </c>
      <c r="N457" s="3">
        <f>Table4[[#This Row],[Qty]]*Table4[[#This Row],[Cost]]</f>
        <v>5000</v>
      </c>
      <c r="O457" s="3">
        <f>Table4[[#This Row],[Total Sales]]-Table4[[#This Row],[COGS]]</f>
        <v>1700</v>
      </c>
      <c r="P457" s="22">
        <f>MONTH(Table4[[#This Row],[Sales Date]])</f>
        <v>2</v>
      </c>
      <c r="Q457" s="22" t="str">
        <f>IF(Table4[[#This Row],[Month]]=1,"Jan",IF(Table4[[#This Row],[Month]]=2,"Feb",IF(Table4[[#This Row],[Month]]=3,"Mar","Apr")))</f>
        <v>Feb</v>
      </c>
    </row>
    <row r="458" spans="1:17" x14ac:dyDescent="0.25">
      <c r="A458" s="3" t="s">
        <v>945</v>
      </c>
      <c r="B458" s="4">
        <v>44958</v>
      </c>
      <c r="C458" s="3" t="s">
        <v>411</v>
      </c>
      <c r="D458" s="3" t="s">
        <v>29</v>
      </c>
      <c r="E458" s="3" t="s">
        <v>17</v>
      </c>
      <c r="F458" s="3" t="s">
        <v>18</v>
      </c>
      <c r="G458" s="3" t="s">
        <v>69</v>
      </c>
      <c r="H458" s="3" t="s">
        <v>38</v>
      </c>
      <c r="I458" s="3">
        <v>2</v>
      </c>
      <c r="J458" s="3" t="s">
        <v>20</v>
      </c>
      <c r="K458" s="3">
        <v>6700</v>
      </c>
      <c r="L458" s="3">
        <v>5002</v>
      </c>
      <c r="M458" s="3">
        <f>Table4[[#This Row],[Qty]]*Table4[[#This Row],[Price]]</f>
        <v>13400</v>
      </c>
      <c r="N458" s="3">
        <f>Table4[[#This Row],[Qty]]*Table4[[#This Row],[Cost]]</f>
        <v>10004</v>
      </c>
      <c r="O458" s="3">
        <f>Table4[[#This Row],[Total Sales]]-Table4[[#This Row],[COGS]]</f>
        <v>3396</v>
      </c>
      <c r="P458" s="22">
        <f>MONTH(Table4[[#This Row],[Sales Date]])</f>
        <v>2</v>
      </c>
      <c r="Q458" s="22" t="str">
        <f>IF(Table4[[#This Row],[Month]]=1,"Jan",IF(Table4[[#This Row],[Month]]=2,"Feb",IF(Table4[[#This Row],[Month]]=3,"Mar","Apr")))</f>
        <v>Feb</v>
      </c>
    </row>
    <row r="459" spans="1:17" x14ac:dyDescent="0.25">
      <c r="A459" s="3" t="s">
        <v>947</v>
      </c>
      <c r="B459" s="4">
        <v>44958</v>
      </c>
      <c r="C459" s="3" t="s">
        <v>528</v>
      </c>
      <c r="D459" s="3" t="s">
        <v>29</v>
      </c>
      <c r="E459" s="3" t="s">
        <v>17</v>
      </c>
      <c r="F459" s="3" t="s">
        <v>18</v>
      </c>
      <c r="G459" s="3" t="s">
        <v>75</v>
      </c>
      <c r="H459" s="3" t="s">
        <v>2354</v>
      </c>
      <c r="I459" s="3">
        <v>2</v>
      </c>
      <c r="J459" s="3" t="s">
        <v>20</v>
      </c>
      <c r="K459" s="3">
        <v>9950</v>
      </c>
      <c r="L459" s="3">
        <v>9000</v>
      </c>
      <c r="M459" s="3">
        <f>Table4[[#This Row],[Qty]]*Table4[[#This Row],[Price]]</f>
        <v>19900</v>
      </c>
      <c r="N459" s="3">
        <f>Table4[[#This Row],[Qty]]*Table4[[#This Row],[Cost]]</f>
        <v>18000</v>
      </c>
      <c r="O459" s="3">
        <f>Table4[[#This Row],[Total Sales]]-Table4[[#This Row],[COGS]]</f>
        <v>1900</v>
      </c>
      <c r="P459" s="22">
        <f>MONTH(Table4[[#This Row],[Sales Date]])</f>
        <v>2</v>
      </c>
      <c r="Q459" s="22" t="str">
        <f>IF(Table4[[#This Row],[Month]]=1,"Jan",IF(Table4[[#This Row],[Month]]=2,"Feb",IF(Table4[[#This Row],[Month]]=3,"Mar","Apr")))</f>
        <v>Feb</v>
      </c>
    </row>
    <row r="460" spans="1:17" x14ac:dyDescent="0.25">
      <c r="A460" s="3" t="s">
        <v>949</v>
      </c>
      <c r="B460" s="4">
        <v>44958</v>
      </c>
      <c r="C460" s="3" t="s">
        <v>647</v>
      </c>
      <c r="D460" s="3" t="s">
        <v>29</v>
      </c>
      <c r="E460" s="3" t="s">
        <v>17</v>
      </c>
      <c r="F460" s="3" t="s">
        <v>18</v>
      </c>
      <c r="G460" s="3" t="s">
        <v>25</v>
      </c>
      <c r="H460" s="3" t="s">
        <v>2354</v>
      </c>
      <c r="I460" s="3">
        <v>2</v>
      </c>
      <c r="J460" s="3" t="s">
        <v>20</v>
      </c>
      <c r="K460" s="3">
        <v>7700</v>
      </c>
      <c r="L460" s="3">
        <v>7000</v>
      </c>
      <c r="M460" s="3">
        <f>Table4[[#This Row],[Qty]]*Table4[[#This Row],[Price]]</f>
        <v>15400</v>
      </c>
      <c r="N460" s="3">
        <f>Table4[[#This Row],[Qty]]*Table4[[#This Row],[Cost]]</f>
        <v>14000</v>
      </c>
      <c r="O460" s="3">
        <f>Table4[[#This Row],[Total Sales]]-Table4[[#This Row],[COGS]]</f>
        <v>1400</v>
      </c>
      <c r="P460" s="22">
        <f>MONTH(Table4[[#This Row],[Sales Date]])</f>
        <v>2</v>
      </c>
      <c r="Q460" s="22" t="str">
        <f>IF(Table4[[#This Row],[Month]]=1,"Jan",IF(Table4[[#This Row],[Month]]=2,"Feb",IF(Table4[[#This Row],[Month]]=3,"Mar","Apr")))</f>
        <v>Feb</v>
      </c>
    </row>
    <row r="461" spans="1:17" x14ac:dyDescent="0.25">
      <c r="A461" s="3" t="s">
        <v>951</v>
      </c>
      <c r="B461" s="4">
        <v>44958</v>
      </c>
      <c r="C461" s="3" t="s">
        <v>651</v>
      </c>
      <c r="D461" s="3" t="s">
        <v>29</v>
      </c>
      <c r="E461" s="3" t="s">
        <v>30</v>
      </c>
      <c r="F461" s="3" t="s">
        <v>31</v>
      </c>
      <c r="G461" s="3" t="s">
        <v>37</v>
      </c>
      <c r="H461" s="3" t="s">
        <v>38</v>
      </c>
      <c r="I461" s="3">
        <v>1</v>
      </c>
      <c r="J461" s="3" t="s">
        <v>20</v>
      </c>
      <c r="K461" s="3">
        <v>13200.000000000002</v>
      </c>
      <c r="L461" s="3">
        <v>12000</v>
      </c>
      <c r="M461" s="3">
        <f>Table4[[#This Row],[Qty]]*Table4[[#This Row],[Price]]</f>
        <v>13200.000000000002</v>
      </c>
      <c r="N461" s="3">
        <f>Table4[[#This Row],[Qty]]*Table4[[#This Row],[Cost]]</f>
        <v>12000</v>
      </c>
      <c r="O461" s="3">
        <f>Table4[[#This Row],[Total Sales]]-Table4[[#This Row],[COGS]]</f>
        <v>1200.0000000000018</v>
      </c>
      <c r="P461" s="22">
        <f>MONTH(Table4[[#This Row],[Sales Date]])</f>
        <v>2</v>
      </c>
      <c r="Q461" s="22" t="str">
        <f>IF(Table4[[#This Row],[Month]]=1,"Jan",IF(Table4[[#This Row],[Month]]=2,"Feb",IF(Table4[[#This Row],[Month]]=3,"Mar","Apr")))</f>
        <v>Feb</v>
      </c>
    </row>
    <row r="462" spans="1:17" x14ac:dyDescent="0.25">
      <c r="A462" s="3" t="s">
        <v>953</v>
      </c>
      <c r="B462" s="4">
        <v>44958</v>
      </c>
      <c r="C462" s="3" t="s">
        <v>768</v>
      </c>
      <c r="D462" s="3" t="s">
        <v>16</v>
      </c>
      <c r="E462" s="3" t="s">
        <v>23</v>
      </c>
      <c r="F462" s="3" t="s">
        <v>24</v>
      </c>
      <c r="G462" s="3" t="s">
        <v>44</v>
      </c>
      <c r="H462" s="3" t="s">
        <v>45</v>
      </c>
      <c r="I462" s="3">
        <v>1</v>
      </c>
      <c r="J462" s="3" t="s">
        <v>20</v>
      </c>
      <c r="K462" s="3">
        <v>22000</v>
      </c>
      <c r="L462" s="3">
        <v>20000</v>
      </c>
      <c r="M462" s="3">
        <f>Table4[[#This Row],[Qty]]*Table4[[#This Row],[Price]]</f>
        <v>22000</v>
      </c>
      <c r="N462" s="3">
        <f>Table4[[#This Row],[Qty]]*Table4[[#This Row],[Cost]]</f>
        <v>20000</v>
      </c>
      <c r="O462" s="3">
        <f>Table4[[#This Row],[Total Sales]]-Table4[[#This Row],[COGS]]</f>
        <v>2000</v>
      </c>
      <c r="P462" s="22">
        <f>MONTH(Table4[[#This Row],[Sales Date]])</f>
        <v>2</v>
      </c>
      <c r="Q462" s="22" t="str">
        <f>IF(Table4[[#This Row],[Month]]=1,"Jan",IF(Table4[[#This Row],[Month]]=2,"Feb",IF(Table4[[#This Row],[Month]]=3,"Mar","Apr")))</f>
        <v>Feb</v>
      </c>
    </row>
    <row r="463" spans="1:17" x14ac:dyDescent="0.25">
      <c r="A463" s="3" t="s">
        <v>955</v>
      </c>
      <c r="B463" s="4">
        <v>44958</v>
      </c>
      <c r="C463" s="3" t="s">
        <v>889</v>
      </c>
      <c r="D463" s="3" t="s">
        <v>16</v>
      </c>
      <c r="E463" s="3" t="s">
        <v>30</v>
      </c>
      <c r="F463" s="3" t="s">
        <v>31</v>
      </c>
      <c r="G463" s="3" t="s">
        <v>54</v>
      </c>
      <c r="H463" s="3" t="s">
        <v>55</v>
      </c>
      <c r="I463" s="3">
        <v>2</v>
      </c>
      <c r="J463" s="3" t="s">
        <v>20</v>
      </c>
      <c r="K463" s="3">
        <v>9950</v>
      </c>
      <c r="L463" s="3">
        <v>9000</v>
      </c>
      <c r="M463" s="3">
        <f>Table4[[#This Row],[Qty]]*Table4[[#This Row],[Price]]</f>
        <v>19900</v>
      </c>
      <c r="N463" s="3">
        <f>Table4[[#This Row],[Qty]]*Table4[[#This Row],[Cost]]</f>
        <v>18000</v>
      </c>
      <c r="O463" s="3">
        <f>Table4[[#This Row],[Total Sales]]-Table4[[#This Row],[COGS]]</f>
        <v>1900</v>
      </c>
      <c r="P463" s="22">
        <f>MONTH(Table4[[#This Row],[Sales Date]])</f>
        <v>2</v>
      </c>
      <c r="Q463" s="22" t="str">
        <f>IF(Table4[[#This Row],[Month]]=1,"Jan",IF(Table4[[#This Row],[Month]]=2,"Feb",IF(Table4[[#This Row],[Month]]=3,"Mar","Apr")))</f>
        <v>Feb</v>
      </c>
    </row>
    <row r="464" spans="1:17" x14ac:dyDescent="0.25">
      <c r="A464" s="3" t="s">
        <v>957</v>
      </c>
      <c r="B464" s="4">
        <v>44958</v>
      </c>
      <c r="C464" s="3" t="s">
        <v>893</v>
      </c>
      <c r="D464" s="3" t="s">
        <v>29</v>
      </c>
      <c r="E464" s="3" t="s">
        <v>17</v>
      </c>
      <c r="F464" s="3" t="s">
        <v>18</v>
      </c>
      <c r="G464" s="3" t="s">
        <v>60</v>
      </c>
      <c r="H464" s="3" t="s">
        <v>45</v>
      </c>
      <c r="I464" s="3">
        <v>1</v>
      </c>
      <c r="J464" s="3" t="s">
        <v>20</v>
      </c>
      <c r="K464" s="3">
        <v>11000</v>
      </c>
      <c r="L464" s="3">
        <v>10000</v>
      </c>
      <c r="M464" s="3">
        <f>Table4[[#This Row],[Qty]]*Table4[[#This Row],[Price]]</f>
        <v>11000</v>
      </c>
      <c r="N464" s="3">
        <f>Table4[[#This Row],[Qty]]*Table4[[#This Row],[Cost]]</f>
        <v>10000</v>
      </c>
      <c r="O464" s="3">
        <f>Table4[[#This Row],[Total Sales]]-Table4[[#This Row],[COGS]]</f>
        <v>1000</v>
      </c>
      <c r="P464" s="22">
        <f>MONTH(Table4[[#This Row],[Sales Date]])</f>
        <v>2</v>
      </c>
      <c r="Q464" s="22" t="str">
        <f>IF(Table4[[#This Row],[Month]]=1,"Jan",IF(Table4[[#This Row],[Month]]=2,"Feb",IF(Table4[[#This Row],[Month]]=3,"Mar","Apr")))</f>
        <v>Feb</v>
      </c>
    </row>
    <row r="465" spans="1:17" x14ac:dyDescent="0.25">
      <c r="A465" s="3" t="s">
        <v>959</v>
      </c>
      <c r="B465" s="4">
        <v>44958</v>
      </c>
      <c r="C465" s="3" t="s">
        <v>1010</v>
      </c>
      <c r="D465" s="3" t="s">
        <v>29</v>
      </c>
      <c r="E465" s="3" t="s">
        <v>35</v>
      </c>
      <c r="F465" s="3" t="s">
        <v>36</v>
      </c>
      <c r="G465" s="3" t="s">
        <v>66</v>
      </c>
      <c r="H465" s="3" t="s">
        <v>2354</v>
      </c>
      <c r="I465" s="3">
        <v>3</v>
      </c>
      <c r="J465" s="3" t="s">
        <v>20</v>
      </c>
      <c r="K465" s="3">
        <v>22000</v>
      </c>
      <c r="L465" s="3">
        <v>20000</v>
      </c>
      <c r="M465" s="3">
        <f>Table4[[#This Row],[Qty]]*Table4[[#This Row],[Price]]</f>
        <v>66000</v>
      </c>
      <c r="N465" s="3">
        <f>Table4[[#This Row],[Qty]]*Table4[[#This Row],[Cost]]</f>
        <v>60000</v>
      </c>
      <c r="O465" s="3">
        <f>Table4[[#This Row],[Total Sales]]-Table4[[#This Row],[COGS]]</f>
        <v>6000</v>
      </c>
      <c r="P465" s="22">
        <f>MONTH(Table4[[#This Row],[Sales Date]])</f>
        <v>2</v>
      </c>
      <c r="Q465" s="22" t="str">
        <f>IF(Table4[[#This Row],[Month]]=1,"Jan",IF(Table4[[#This Row],[Month]]=2,"Feb",IF(Table4[[#This Row],[Month]]=3,"Mar","Apr")))</f>
        <v>Feb</v>
      </c>
    </row>
    <row r="466" spans="1:17" x14ac:dyDescent="0.25">
      <c r="A466" s="3" t="s">
        <v>961</v>
      </c>
      <c r="B466" s="4">
        <v>44958</v>
      </c>
      <c r="C466" s="3" t="s">
        <v>1132</v>
      </c>
      <c r="D466" s="3" t="s">
        <v>29</v>
      </c>
      <c r="E466" s="3" t="s">
        <v>17</v>
      </c>
      <c r="F466" s="3" t="s">
        <v>18</v>
      </c>
      <c r="G466" s="3" t="s">
        <v>78</v>
      </c>
      <c r="H466" s="3" t="s">
        <v>45</v>
      </c>
      <c r="I466" s="3">
        <v>1</v>
      </c>
      <c r="J466" s="3" t="s">
        <v>20</v>
      </c>
      <c r="K466" s="3">
        <v>6700</v>
      </c>
      <c r="L466" s="3">
        <v>5002</v>
      </c>
      <c r="M466" s="3">
        <f>Table4[[#This Row],[Qty]]*Table4[[#This Row],[Price]]</f>
        <v>6700</v>
      </c>
      <c r="N466" s="3">
        <f>Table4[[#This Row],[Qty]]*Table4[[#This Row],[Cost]]</f>
        <v>5002</v>
      </c>
      <c r="O466" s="3">
        <f>Table4[[#This Row],[Total Sales]]-Table4[[#This Row],[COGS]]</f>
        <v>1698</v>
      </c>
      <c r="P466" s="22">
        <f>MONTH(Table4[[#This Row],[Sales Date]])</f>
        <v>2</v>
      </c>
      <c r="Q466" s="22" t="str">
        <f>IF(Table4[[#This Row],[Month]]=1,"Jan",IF(Table4[[#This Row],[Month]]=2,"Feb",IF(Table4[[#This Row],[Month]]=3,"Mar","Apr")))</f>
        <v>Feb</v>
      </c>
    </row>
    <row r="467" spans="1:17" x14ac:dyDescent="0.25">
      <c r="A467" s="3" t="s">
        <v>963</v>
      </c>
      <c r="B467" s="4">
        <v>44958</v>
      </c>
      <c r="C467" s="3" t="s">
        <v>1135</v>
      </c>
      <c r="D467" s="3" t="s">
        <v>29</v>
      </c>
      <c r="E467" s="3" t="s">
        <v>23</v>
      </c>
      <c r="F467" s="3" t="s">
        <v>24</v>
      </c>
      <c r="G467" s="3" t="s">
        <v>19</v>
      </c>
      <c r="H467" s="3" t="s">
        <v>2354</v>
      </c>
      <c r="I467" s="3">
        <v>2</v>
      </c>
      <c r="J467" s="3" t="s">
        <v>20</v>
      </c>
      <c r="K467" s="3">
        <v>6700</v>
      </c>
      <c r="L467" s="3">
        <v>5001</v>
      </c>
      <c r="M467" s="3">
        <f>Table4[[#This Row],[Qty]]*Table4[[#This Row],[Price]]</f>
        <v>13400</v>
      </c>
      <c r="N467" s="3">
        <f>Table4[[#This Row],[Qty]]*Table4[[#This Row],[Cost]]</f>
        <v>10002</v>
      </c>
      <c r="O467" s="3">
        <f>Table4[[#This Row],[Total Sales]]-Table4[[#This Row],[COGS]]</f>
        <v>3398</v>
      </c>
      <c r="P467" s="22">
        <f>MONTH(Table4[[#This Row],[Sales Date]])</f>
        <v>2</v>
      </c>
      <c r="Q467" s="22" t="str">
        <f>IF(Table4[[#This Row],[Month]]=1,"Jan",IF(Table4[[#This Row],[Month]]=2,"Feb",IF(Table4[[#This Row],[Month]]=3,"Mar","Apr")))</f>
        <v>Feb</v>
      </c>
    </row>
    <row r="468" spans="1:17" x14ac:dyDescent="0.25">
      <c r="A468" s="3" t="s">
        <v>965</v>
      </c>
      <c r="B468" s="4">
        <v>44958</v>
      </c>
      <c r="C468" s="3" t="s">
        <v>341</v>
      </c>
      <c r="D468" s="3" t="s">
        <v>29</v>
      </c>
      <c r="E468" s="3" t="s">
        <v>35</v>
      </c>
      <c r="F468" s="3" t="s">
        <v>36</v>
      </c>
      <c r="G468" s="3" t="s">
        <v>19</v>
      </c>
      <c r="H468" s="3" t="s">
        <v>2354</v>
      </c>
      <c r="I468" s="3">
        <v>1</v>
      </c>
      <c r="J468" s="3" t="s">
        <v>20</v>
      </c>
      <c r="K468" s="3">
        <v>2250</v>
      </c>
      <c r="L468" s="3">
        <v>2200</v>
      </c>
      <c r="M468" s="3">
        <f>Table4[[#This Row],[Qty]]*Table4[[#This Row],[Price]]</f>
        <v>2250</v>
      </c>
      <c r="N468" s="3">
        <f>Table4[[#This Row],[Qty]]*Table4[[#This Row],[Cost]]</f>
        <v>2200</v>
      </c>
      <c r="O468" s="3">
        <f>Table4[[#This Row],[Total Sales]]-Table4[[#This Row],[COGS]]</f>
        <v>50</v>
      </c>
      <c r="P468" s="22">
        <f>MONTH(Table4[[#This Row],[Sales Date]])</f>
        <v>2</v>
      </c>
      <c r="Q468" s="22" t="str">
        <f>IF(Table4[[#This Row],[Month]]=1,"Jan",IF(Table4[[#This Row],[Month]]=2,"Feb",IF(Table4[[#This Row],[Month]]=3,"Mar","Apr")))</f>
        <v>Feb</v>
      </c>
    </row>
    <row r="469" spans="1:17" x14ac:dyDescent="0.25">
      <c r="A469" s="3" t="s">
        <v>967</v>
      </c>
      <c r="B469" s="4">
        <v>44958</v>
      </c>
      <c r="C469" s="3" t="s">
        <v>403</v>
      </c>
      <c r="D469" s="3" t="s">
        <v>16</v>
      </c>
      <c r="E469" s="3" t="s">
        <v>30</v>
      </c>
      <c r="F469" s="3" t="s">
        <v>31</v>
      </c>
      <c r="G469" s="3" t="s">
        <v>63</v>
      </c>
      <c r="H469" s="3" t="s">
        <v>2354</v>
      </c>
      <c r="I469" s="3">
        <v>2</v>
      </c>
      <c r="J469" s="3" t="s">
        <v>20</v>
      </c>
      <c r="K469" s="3">
        <v>7700</v>
      </c>
      <c r="L469" s="3">
        <v>7000</v>
      </c>
      <c r="M469" s="3">
        <f>Table4[[#This Row],[Qty]]*Table4[[#This Row],[Price]]</f>
        <v>15400</v>
      </c>
      <c r="N469" s="3">
        <f>Table4[[#This Row],[Qty]]*Table4[[#This Row],[Cost]]</f>
        <v>14000</v>
      </c>
      <c r="O469" s="3">
        <f>Table4[[#This Row],[Total Sales]]-Table4[[#This Row],[COGS]]</f>
        <v>1400</v>
      </c>
      <c r="P469" s="22">
        <f>MONTH(Table4[[#This Row],[Sales Date]])</f>
        <v>2</v>
      </c>
      <c r="Q469" s="22" t="str">
        <f>IF(Table4[[#This Row],[Month]]=1,"Jan",IF(Table4[[#This Row],[Month]]=2,"Feb",IF(Table4[[#This Row],[Month]]=3,"Mar","Apr")))</f>
        <v>Feb</v>
      </c>
    </row>
    <row r="470" spans="1:17" x14ac:dyDescent="0.25">
      <c r="A470" s="3" t="s">
        <v>969</v>
      </c>
      <c r="B470" s="4">
        <v>44958</v>
      </c>
      <c r="C470" s="3" t="s">
        <v>2316</v>
      </c>
      <c r="D470" s="3" t="s">
        <v>29</v>
      </c>
      <c r="E470" s="3" t="s">
        <v>30</v>
      </c>
      <c r="F470" s="3" t="s">
        <v>31</v>
      </c>
      <c r="G470" s="3" t="s">
        <v>19</v>
      </c>
      <c r="H470" s="3" t="s">
        <v>2354</v>
      </c>
      <c r="I470" s="3">
        <v>2</v>
      </c>
      <c r="J470" s="3" t="s">
        <v>20</v>
      </c>
      <c r="K470" s="3">
        <v>19800</v>
      </c>
      <c r="L470" s="3">
        <v>18000</v>
      </c>
      <c r="M470" s="3">
        <f>Table4[[#This Row],[Qty]]*Table4[[#This Row],[Price]]</f>
        <v>39600</v>
      </c>
      <c r="N470" s="3">
        <f>Table4[[#This Row],[Qty]]*Table4[[#This Row],[Cost]]</f>
        <v>36000</v>
      </c>
      <c r="O470" s="3">
        <f>Table4[[#This Row],[Total Sales]]-Table4[[#This Row],[COGS]]</f>
        <v>3600</v>
      </c>
      <c r="P470" s="22">
        <f>MONTH(Table4[[#This Row],[Sales Date]])</f>
        <v>2</v>
      </c>
      <c r="Q470" s="22" t="str">
        <f>IF(Table4[[#This Row],[Month]]=1,"Jan",IF(Table4[[#This Row],[Month]]=2,"Feb",IF(Table4[[#This Row],[Month]]=3,"Mar","Apr")))</f>
        <v>Feb</v>
      </c>
    </row>
    <row r="471" spans="1:17" x14ac:dyDescent="0.25">
      <c r="A471" s="3" t="s">
        <v>971</v>
      </c>
      <c r="B471" s="4">
        <v>44958</v>
      </c>
      <c r="C471" s="3" t="s">
        <v>464</v>
      </c>
      <c r="D471" s="3" t="s">
        <v>29</v>
      </c>
      <c r="E471" s="3" t="s">
        <v>35</v>
      </c>
      <c r="F471" s="3" t="s">
        <v>36</v>
      </c>
      <c r="G471" s="3" t="s">
        <v>25</v>
      </c>
      <c r="H471" s="3" t="s">
        <v>2354</v>
      </c>
      <c r="I471" s="3">
        <v>2</v>
      </c>
      <c r="J471" s="3" t="s">
        <v>20</v>
      </c>
      <c r="K471" s="3">
        <v>9950</v>
      </c>
      <c r="L471" s="3">
        <v>9000</v>
      </c>
      <c r="M471" s="3">
        <f>Table4[[#This Row],[Qty]]*Table4[[#This Row],[Price]]</f>
        <v>19900</v>
      </c>
      <c r="N471" s="3">
        <f>Table4[[#This Row],[Qty]]*Table4[[#This Row],[Cost]]</f>
        <v>18000</v>
      </c>
      <c r="O471" s="3">
        <f>Table4[[#This Row],[Total Sales]]-Table4[[#This Row],[COGS]]</f>
        <v>1900</v>
      </c>
      <c r="P471" s="22">
        <f>MONTH(Table4[[#This Row],[Sales Date]])</f>
        <v>2</v>
      </c>
      <c r="Q471" s="22" t="str">
        <f>IF(Table4[[#This Row],[Month]]=1,"Jan",IF(Table4[[#This Row],[Month]]=2,"Feb",IF(Table4[[#This Row],[Month]]=3,"Mar","Apr")))</f>
        <v>Feb</v>
      </c>
    </row>
    <row r="472" spans="1:17" x14ac:dyDescent="0.25">
      <c r="A472" s="3" t="s">
        <v>973</v>
      </c>
      <c r="B472" s="4">
        <v>44958</v>
      </c>
      <c r="C472" s="3" t="s">
        <v>524</v>
      </c>
      <c r="D472" s="3" t="s">
        <v>29</v>
      </c>
      <c r="E472" s="3" t="s">
        <v>35</v>
      </c>
      <c r="F472" s="3" t="s">
        <v>36</v>
      </c>
      <c r="G472" s="3" t="s">
        <v>2352</v>
      </c>
      <c r="H472" s="3" t="s">
        <v>2354</v>
      </c>
      <c r="I472" s="3">
        <v>3</v>
      </c>
      <c r="J472" s="3" t="s">
        <v>20</v>
      </c>
      <c r="K472" s="3">
        <v>13200.000000000002</v>
      </c>
      <c r="L472" s="3">
        <v>12000</v>
      </c>
      <c r="M472" s="3">
        <f>Table4[[#This Row],[Qty]]*Table4[[#This Row],[Price]]</f>
        <v>39600.000000000007</v>
      </c>
      <c r="N472" s="3">
        <f>Table4[[#This Row],[Qty]]*Table4[[#This Row],[Cost]]</f>
        <v>36000</v>
      </c>
      <c r="O472" s="3">
        <f>Table4[[#This Row],[Total Sales]]-Table4[[#This Row],[COGS]]</f>
        <v>3600.0000000000073</v>
      </c>
      <c r="P472" s="22">
        <f>MONTH(Table4[[#This Row],[Sales Date]])</f>
        <v>2</v>
      </c>
      <c r="Q472" s="22" t="str">
        <f>IF(Table4[[#This Row],[Month]]=1,"Jan",IF(Table4[[#This Row],[Month]]=2,"Feb",IF(Table4[[#This Row],[Month]]=3,"Mar","Apr")))</f>
        <v>Feb</v>
      </c>
    </row>
    <row r="473" spans="1:17" x14ac:dyDescent="0.25">
      <c r="A473" s="3" t="s">
        <v>975</v>
      </c>
      <c r="B473" s="4">
        <v>44958</v>
      </c>
      <c r="C473" s="3" t="s">
        <v>526</v>
      </c>
      <c r="D473" s="3" t="s">
        <v>29</v>
      </c>
      <c r="E473" s="3" t="s">
        <v>17</v>
      </c>
      <c r="F473" s="3" t="s">
        <v>18</v>
      </c>
      <c r="G473" s="3" t="s">
        <v>2350</v>
      </c>
      <c r="H473" s="3" t="s">
        <v>38</v>
      </c>
      <c r="I473" s="3">
        <v>2</v>
      </c>
      <c r="J473" s="3" t="s">
        <v>20</v>
      </c>
      <c r="K473" s="3">
        <v>22000</v>
      </c>
      <c r="L473" s="3">
        <v>20000</v>
      </c>
      <c r="M473" s="3">
        <f>Table4[[#This Row],[Qty]]*Table4[[#This Row],[Price]]</f>
        <v>44000</v>
      </c>
      <c r="N473" s="3">
        <f>Table4[[#This Row],[Qty]]*Table4[[#This Row],[Cost]]</f>
        <v>40000</v>
      </c>
      <c r="O473" s="3">
        <f>Table4[[#This Row],[Total Sales]]-Table4[[#This Row],[COGS]]</f>
        <v>4000</v>
      </c>
      <c r="P473" s="22">
        <f>MONTH(Table4[[#This Row],[Sales Date]])</f>
        <v>2</v>
      </c>
      <c r="Q473" s="22" t="str">
        <f>IF(Table4[[#This Row],[Month]]=1,"Jan",IF(Table4[[#This Row],[Month]]=2,"Feb",IF(Table4[[#This Row],[Month]]=3,"Mar","Apr")))</f>
        <v>Feb</v>
      </c>
    </row>
    <row r="474" spans="1:17" x14ac:dyDescent="0.25">
      <c r="A474" s="3" t="s">
        <v>977</v>
      </c>
      <c r="B474" s="4">
        <v>44958</v>
      </c>
      <c r="C474" s="3" t="s">
        <v>584</v>
      </c>
      <c r="D474" s="3" t="s">
        <v>29</v>
      </c>
      <c r="E474" s="3" t="s">
        <v>17</v>
      </c>
      <c r="F474" s="3" t="s">
        <v>18</v>
      </c>
      <c r="G474" s="3" t="s">
        <v>32</v>
      </c>
      <c r="H474" s="3" t="s">
        <v>2354</v>
      </c>
      <c r="I474" s="3">
        <v>2</v>
      </c>
      <c r="J474" s="3" t="s">
        <v>20</v>
      </c>
      <c r="K474" s="3">
        <v>6700</v>
      </c>
      <c r="L474" s="3">
        <v>5002</v>
      </c>
      <c r="M474" s="3">
        <f>Table4[[#This Row],[Qty]]*Table4[[#This Row],[Price]]</f>
        <v>13400</v>
      </c>
      <c r="N474" s="3">
        <f>Table4[[#This Row],[Qty]]*Table4[[#This Row],[Cost]]</f>
        <v>10004</v>
      </c>
      <c r="O474" s="3">
        <f>Table4[[#This Row],[Total Sales]]-Table4[[#This Row],[COGS]]</f>
        <v>3396</v>
      </c>
      <c r="P474" s="22">
        <f>MONTH(Table4[[#This Row],[Sales Date]])</f>
        <v>2</v>
      </c>
      <c r="Q474" s="22" t="str">
        <f>IF(Table4[[#This Row],[Month]]=1,"Jan",IF(Table4[[#This Row],[Month]]=2,"Feb",IF(Table4[[#This Row],[Month]]=3,"Mar","Apr")))</f>
        <v>Feb</v>
      </c>
    </row>
    <row r="475" spans="1:17" x14ac:dyDescent="0.25">
      <c r="A475" s="3" t="s">
        <v>979</v>
      </c>
      <c r="B475" s="4">
        <v>44958</v>
      </c>
      <c r="C475" s="3" t="s">
        <v>586</v>
      </c>
      <c r="D475" s="3" t="s">
        <v>29</v>
      </c>
      <c r="E475" s="3" t="s">
        <v>17</v>
      </c>
      <c r="F475" s="3" t="s">
        <v>18</v>
      </c>
      <c r="G475" s="3" t="s">
        <v>37</v>
      </c>
      <c r="H475" s="3" t="s">
        <v>38</v>
      </c>
      <c r="I475" s="3">
        <v>1</v>
      </c>
      <c r="J475" s="3" t="s">
        <v>20</v>
      </c>
      <c r="K475" s="3">
        <v>22000</v>
      </c>
      <c r="L475" s="3">
        <v>20000</v>
      </c>
      <c r="M475" s="3">
        <f>Table4[[#This Row],[Qty]]*Table4[[#This Row],[Price]]</f>
        <v>22000</v>
      </c>
      <c r="N475" s="3">
        <f>Table4[[#This Row],[Qty]]*Table4[[#This Row],[Cost]]</f>
        <v>20000</v>
      </c>
      <c r="O475" s="3">
        <f>Table4[[#This Row],[Total Sales]]-Table4[[#This Row],[COGS]]</f>
        <v>2000</v>
      </c>
      <c r="P475" s="22">
        <f>MONTH(Table4[[#This Row],[Sales Date]])</f>
        <v>2</v>
      </c>
      <c r="Q475" s="22" t="str">
        <f>IF(Table4[[#This Row],[Month]]=1,"Jan",IF(Table4[[#This Row],[Month]]=2,"Feb",IF(Table4[[#This Row],[Month]]=3,"Mar","Apr")))</f>
        <v>Feb</v>
      </c>
    </row>
    <row r="476" spans="1:17" x14ac:dyDescent="0.25">
      <c r="A476" s="3" t="s">
        <v>981</v>
      </c>
      <c r="B476" s="4">
        <v>44958</v>
      </c>
      <c r="C476" s="3" t="s">
        <v>645</v>
      </c>
      <c r="D476" s="3" t="s">
        <v>29</v>
      </c>
      <c r="E476" s="3" t="s">
        <v>35</v>
      </c>
      <c r="F476" s="3" t="s">
        <v>36</v>
      </c>
      <c r="G476" s="3" t="s">
        <v>32</v>
      </c>
      <c r="H476" s="3" t="s">
        <v>2354</v>
      </c>
      <c r="I476" s="3">
        <v>2</v>
      </c>
      <c r="J476" s="3" t="s">
        <v>20</v>
      </c>
      <c r="K476" s="3">
        <v>6700</v>
      </c>
      <c r="L476" s="3">
        <v>5000</v>
      </c>
      <c r="M476" s="3">
        <f>Table4[[#This Row],[Qty]]*Table4[[#This Row],[Price]]</f>
        <v>13400</v>
      </c>
      <c r="N476" s="3">
        <f>Table4[[#This Row],[Qty]]*Table4[[#This Row],[Cost]]</f>
        <v>10000</v>
      </c>
      <c r="O476" s="3">
        <f>Table4[[#This Row],[Total Sales]]-Table4[[#This Row],[COGS]]</f>
        <v>3400</v>
      </c>
      <c r="P476" s="22">
        <f>MONTH(Table4[[#This Row],[Sales Date]])</f>
        <v>2</v>
      </c>
      <c r="Q476" s="22" t="str">
        <f>IF(Table4[[#This Row],[Month]]=1,"Jan",IF(Table4[[#This Row],[Month]]=2,"Feb",IF(Table4[[#This Row],[Month]]=3,"Mar","Apr")))</f>
        <v>Feb</v>
      </c>
    </row>
    <row r="477" spans="1:17" x14ac:dyDescent="0.25">
      <c r="A477" s="3" t="s">
        <v>983</v>
      </c>
      <c r="B477" s="4">
        <v>44958</v>
      </c>
      <c r="C477" s="3" t="s">
        <v>647</v>
      </c>
      <c r="D477" s="3" t="s">
        <v>29</v>
      </c>
      <c r="E477" s="3" t="s">
        <v>35</v>
      </c>
      <c r="F477" s="3" t="s">
        <v>36</v>
      </c>
      <c r="G477" s="3" t="s">
        <v>37</v>
      </c>
      <c r="H477" s="3" t="s">
        <v>38</v>
      </c>
      <c r="I477" s="3">
        <v>2</v>
      </c>
      <c r="J477" s="3" t="s">
        <v>20</v>
      </c>
      <c r="K477" s="3">
        <v>6700</v>
      </c>
      <c r="L477" s="3">
        <v>5001</v>
      </c>
      <c r="M477" s="3">
        <f>Table4[[#This Row],[Qty]]*Table4[[#This Row],[Price]]</f>
        <v>13400</v>
      </c>
      <c r="N477" s="3">
        <f>Table4[[#This Row],[Qty]]*Table4[[#This Row],[Cost]]</f>
        <v>10002</v>
      </c>
      <c r="O477" s="3">
        <f>Table4[[#This Row],[Total Sales]]-Table4[[#This Row],[COGS]]</f>
        <v>3398</v>
      </c>
      <c r="P477" s="22">
        <f>MONTH(Table4[[#This Row],[Sales Date]])</f>
        <v>2</v>
      </c>
      <c r="Q477" s="22" t="str">
        <f>IF(Table4[[#This Row],[Month]]=1,"Jan",IF(Table4[[#This Row],[Month]]=2,"Feb",IF(Table4[[#This Row],[Month]]=3,"Mar","Apr")))</f>
        <v>Feb</v>
      </c>
    </row>
    <row r="478" spans="1:17" x14ac:dyDescent="0.25">
      <c r="A478" s="3" t="s">
        <v>985</v>
      </c>
      <c r="B478" s="4">
        <v>44958</v>
      </c>
      <c r="C478" s="3" t="s">
        <v>1546</v>
      </c>
      <c r="D478" s="3" t="s">
        <v>29</v>
      </c>
      <c r="E478" s="3" t="s">
        <v>17</v>
      </c>
      <c r="F478" s="3" t="s">
        <v>18</v>
      </c>
      <c r="G478" s="3" t="s">
        <v>32</v>
      </c>
      <c r="H478" s="3" t="s">
        <v>2354</v>
      </c>
      <c r="I478" s="3">
        <v>2</v>
      </c>
      <c r="J478" s="3" t="s">
        <v>20</v>
      </c>
      <c r="K478" s="3">
        <v>170</v>
      </c>
      <c r="L478" s="3">
        <v>150</v>
      </c>
      <c r="M478" s="3">
        <f>Table4[[#This Row],[Qty]]*Table4[[#This Row],[Price]]</f>
        <v>340</v>
      </c>
      <c r="N478" s="3">
        <f>Table4[[#This Row],[Qty]]*Table4[[#This Row],[Cost]]</f>
        <v>300</v>
      </c>
      <c r="O478" s="3">
        <f>Table4[[#This Row],[Total Sales]]-Table4[[#This Row],[COGS]]</f>
        <v>40</v>
      </c>
      <c r="P478" s="22">
        <f>MONTH(Table4[[#This Row],[Sales Date]])</f>
        <v>2</v>
      </c>
      <c r="Q478" s="22" t="str">
        <f>IF(Table4[[#This Row],[Month]]=1,"Jan",IF(Table4[[#This Row],[Month]]=2,"Feb",IF(Table4[[#This Row],[Month]]=3,"Mar","Apr")))</f>
        <v>Feb</v>
      </c>
    </row>
    <row r="479" spans="1:17" x14ac:dyDescent="0.25">
      <c r="A479" s="3" t="s">
        <v>987</v>
      </c>
      <c r="B479" s="4">
        <v>44959</v>
      </c>
      <c r="C479" s="3" t="s">
        <v>22</v>
      </c>
      <c r="D479" s="3" t="s">
        <v>16</v>
      </c>
      <c r="E479" s="3" t="s">
        <v>23</v>
      </c>
      <c r="F479" s="3" t="s">
        <v>24</v>
      </c>
      <c r="G479" s="3" t="s">
        <v>25</v>
      </c>
      <c r="H479" s="3" t="s">
        <v>2354</v>
      </c>
      <c r="I479" s="3">
        <v>1</v>
      </c>
      <c r="J479" s="3" t="s">
        <v>26</v>
      </c>
      <c r="K479" s="3">
        <v>13200.000000000002</v>
      </c>
      <c r="L479" s="3">
        <v>12000</v>
      </c>
      <c r="M479" s="3">
        <f>Table4[[#This Row],[Qty]]*Table4[[#This Row],[Price]]</f>
        <v>13200.000000000002</v>
      </c>
      <c r="N479" s="3">
        <f>Table4[[#This Row],[Qty]]*Table4[[#This Row],[Cost]]</f>
        <v>12000</v>
      </c>
      <c r="O479" s="3">
        <f>Table4[[#This Row],[Total Sales]]-Table4[[#This Row],[COGS]]</f>
        <v>1200.0000000000018</v>
      </c>
      <c r="P479" s="22">
        <f>MONTH(Table4[[#This Row],[Sales Date]])</f>
        <v>2</v>
      </c>
      <c r="Q479" s="22" t="str">
        <f>IF(Table4[[#This Row],[Month]]=1,"Jan",IF(Table4[[#This Row],[Month]]=2,"Feb",IF(Table4[[#This Row],[Month]]=3,"Mar","Apr")))</f>
        <v>Feb</v>
      </c>
    </row>
    <row r="480" spans="1:17" x14ac:dyDescent="0.25">
      <c r="A480" s="3" t="s">
        <v>989</v>
      </c>
      <c r="B480" s="4">
        <v>44959</v>
      </c>
      <c r="C480" s="3" t="s">
        <v>167</v>
      </c>
      <c r="D480" s="3" t="s">
        <v>29</v>
      </c>
      <c r="E480" s="3" t="s">
        <v>30</v>
      </c>
      <c r="F480" s="3" t="s">
        <v>31</v>
      </c>
      <c r="G480" s="3" t="s">
        <v>81</v>
      </c>
      <c r="H480" s="3" t="s">
        <v>2354</v>
      </c>
      <c r="I480" s="3">
        <v>1</v>
      </c>
      <c r="J480" s="3" t="s">
        <v>20</v>
      </c>
      <c r="K480" s="3">
        <v>2250</v>
      </c>
      <c r="L480" s="3">
        <v>2200</v>
      </c>
      <c r="M480" s="3">
        <f>Table4[[#This Row],[Qty]]*Table4[[#This Row],[Price]]</f>
        <v>2250</v>
      </c>
      <c r="N480" s="3">
        <f>Table4[[#This Row],[Qty]]*Table4[[#This Row],[Cost]]</f>
        <v>2200</v>
      </c>
      <c r="O480" s="3">
        <f>Table4[[#This Row],[Total Sales]]-Table4[[#This Row],[COGS]]</f>
        <v>50</v>
      </c>
      <c r="P480" s="22">
        <f>MONTH(Table4[[#This Row],[Sales Date]])</f>
        <v>2</v>
      </c>
      <c r="Q480" s="22" t="str">
        <f>IF(Table4[[#This Row],[Month]]=1,"Jan",IF(Table4[[#This Row],[Month]]=2,"Feb",IF(Table4[[#This Row],[Month]]=3,"Mar","Apr")))</f>
        <v>Feb</v>
      </c>
    </row>
    <row r="481" spans="1:17" x14ac:dyDescent="0.25">
      <c r="A481" s="3" t="s">
        <v>991</v>
      </c>
      <c r="B481" s="4">
        <v>44959</v>
      </c>
      <c r="C481" s="3" t="s">
        <v>171</v>
      </c>
      <c r="D481" s="3" t="s">
        <v>29</v>
      </c>
      <c r="E481" s="3" t="s">
        <v>17</v>
      </c>
      <c r="F481" s="3" t="s">
        <v>18</v>
      </c>
      <c r="G481" s="3" t="s">
        <v>2350</v>
      </c>
      <c r="H481" s="3" t="s">
        <v>38</v>
      </c>
      <c r="I481" s="3">
        <v>2</v>
      </c>
      <c r="J481" s="3" t="s">
        <v>20</v>
      </c>
      <c r="K481" s="3">
        <v>100</v>
      </c>
      <c r="L481" s="3">
        <v>80</v>
      </c>
      <c r="M481" s="3">
        <f>Table4[[#This Row],[Qty]]*Table4[[#This Row],[Price]]</f>
        <v>200</v>
      </c>
      <c r="N481" s="3">
        <f>Table4[[#This Row],[Qty]]*Table4[[#This Row],[Cost]]</f>
        <v>160</v>
      </c>
      <c r="O481" s="3">
        <f>Table4[[#This Row],[Total Sales]]-Table4[[#This Row],[COGS]]</f>
        <v>40</v>
      </c>
      <c r="P481" s="22">
        <f>MONTH(Table4[[#This Row],[Sales Date]])</f>
        <v>2</v>
      </c>
      <c r="Q481" s="22" t="str">
        <f>IF(Table4[[#This Row],[Month]]=1,"Jan",IF(Table4[[#This Row],[Month]]=2,"Feb",IF(Table4[[#This Row],[Month]]=3,"Mar","Apr")))</f>
        <v>Feb</v>
      </c>
    </row>
    <row r="482" spans="1:17" x14ac:dyDescent="0.25">
      <c r="A482" s="3" t="s">
        <v>993</v>
      </c>
      <c r="B482" s="4">
        <v>44959</v>
      </c>
      <c r="C482" s="3" t="s">
        <v>289</v>
      </c>
      <c r="D482" s="3" t="s">
        <v>29</v>
      </c>
      <c r="E482" s="3" t="s">
        <v>35</v>
      </c>
      <c r="F482" s="3" t="s">
        <v>36</v>
      </c>
      <c r="G482" s="3" t="s">
        <v>54</v>
      </c>
      <c r="H482" s="3" t="s">
        <v>55</v>
      </c>
      <c r="I482" s="3">
        <v>2</v>
      </c>
      <c r="J482" s="3" t="s">
        <v>20</v>
      </c>
      <c r="K482" s="3">
        <v>19800</v>
      </c>
      <c r="L482" s="3">
        <v>18000</v>
      </c>
      <c r="M482" s="3">
        <f>Table4[[#This Row],[Qty]]*Table4[[#This Row],[Price]]</f>
        <v>39600</v>
      </c>
      <c r="N482" s="3">
        <f>Table4[[#This Row],[Qty]]*Table4[[#This Row],[Cost]]</f>
        <v>36000</v>
      </c>
      <c r="O482" s="3">
        <f>Table4[[#This Row],[Total Sales]]-Table4[[#This Row],[COGS]]</f>
        <v>3600</v>
      </c>
      <c r="P482" s="22">
        <f>MONTH(Table4[[#This Row],[Sales Date]])</f>
        <v>2</v>
      </c>
      <c r="Q482" s="22" t="str">
        <f>IF(Table4[[#This Row],[Month]]=1,"Jan",IF(Table4[[#This Row],[Month]]=2,"Feb",IF(Table4[[#This Row],[Month]]=3,"Mar","Apr")))</f>
        <v>Feb</v>
      </c>
    </row>
    <row r="483" spans="1:17" x14ac:dyDescent="0.25">
      <c r="A483" s="3" t="s">
        <v>995</v>
      </c>
      <c r="B483" s="4">
        <v>44959</v>
      </c>
      <c r="C483" s="3" t="s">
        <v>409</v>
      </c>
      <c r="D483" s="3" t="s">
        <v>29</v>
      </c>
      <c r="E483" s="3" t="s">
        <v>17</v>
      </c>
      <c r="F483" s="3" t="s">
        <v>18</v>
      </c>
      <c r="G483" s="3" t="s">
        <v>66</v>
      </c>
      <c r="H483" s="3" t="s">
        <v>2354</v>
      </c>
      <c r="I483" s="3">
        <v>2</v>
      </c>
      <c r="J483" s="3" t="s">
        <v>20</v>
      </c>
      <c r="K483" s="3">
        <v>6700</v>
      </c>
      <c r="L483" s="3">
        <v>5001</v>
      </c>
      <c r="M483" s="3">
        <f>Table4[[#This Row],[Qty]]*Table4[[#This Row],[Price]]</f>
        <v>13400</v>
      </c>
      <c r="N483" s="3">
        <f>Table4[[#This Row],[Qty]]*Table4[[#This Row],[Cost]]</f>
        <v>10002</v>
      </c>
      <c r="O483" s="3">
        <f>Table4[[#This Row],[Total Sales]]-Table4[[#This Row],[COGS]]</f>
        <v>3398</v>
      </c>
      <c r="P483" s="22">
        <f>MONTH(Table4[[#This Row],[Sales Date]])</f>
        <v>2</v>
      </c>
      <c r="Q483" s="22" t="str">
        <f>IF(Table4[[#This Row],[Month]]=1,"Jan",IF(Table4[[#This Row],[Month]]=2,"Feb",IF(Table4[[#This Row],[Month]]=3,"Mar","Apr")))</f>
        <v>Feb</v>
      </c>
    </row>
    <row r="484" spans="1:17" x14ac:dyDescent="0.25">
      <c r="A484" s="3" t="s">
        <v>997</v>
      </c>
      <c r="B484" s="4">
        <v>44959</v>
      </c>
      <c r="C484" s="3" t="s">
        <v>413</v>
      </c>
      <c r="D484" s="3" t="s">
        <v>29</v>
      </c>
      <c r="E484" s="3" t="s">
        <v>23</v>
      </c>
      <c r="F484" s="3" t="s">
        <v>24</v>
      </c>
      <c r="G484" s="3" t="s">
        <v>72</v>
      </c>
      <c r="H484" s="3" t="s">
        <v>2354</v>
      </c>
      <c r="I484" s="3">
        <v>1</v>
      </c>
      <c r="J484" s="3" t="s">
        <v>20</v>
      </c>
      <c r="K484" s="3">
        <v>22000</v>
      </c>
      <c r="L484" s="3">
        <v>20000</v>
      </c>
      <c r="M484" s="3">
        <f>Table4[[#This Row],[Qty]]*Table4[[#This Row],[Price]]</f>
        <v>22000</v>
      </c>
      <c r="N484" s="3">
        <f>Table4[[#This Row],[Qty]]*Table4[[#This Row],[Cost]]</f>
        <v>20000</v>
      </c>
      <c r="O484" s="3">
        <f>Table4[[#This Row],[Total Sales]]-Table4[[#This Row],[COGS]]</f>
        <v>2000</v>
      </c>
      <c r="P484" s="22">
        <f>MONTH(Table4[[#This Row],[Sales Date]])</f>
        <v>2</v>
      </c>
      <c r="Q484" s="22" t="str">
        <f>IF(Table4[[#This Row],[Month]]=1,"Jan",IF(Table4[[#This Row],[Month]]=2,"Feb",IF(Table4[[#This Row],[Month]]=3,"Mar","Apr")))</f>
        <v>Feb</v>
      </c>
    </row>
    <row r="485" spans="1:17" x14ac:dyDescent="0.25">
      <c r="A485" s="3" t="s">
        <v>999</v>
      </c>
      <c r="B485" s="4">
        <v>44959</v>
      </c>
      <c r="C485" s="3" t="s">
        <v>530</v>
      </c>
      <c r="D485" s="3" t="s">
        <v>29</v>
      </c>
      <c r="E485" s="3" t="s">
        <v>17</v>
      </c>
      <c r="F485" s="3" t="s">
        <v>18</v>
      </c>
      <c r="G485" s="3" t="s">
        <v>78</v>
      </c>
      <c r="H485" s="3" t="s">
        <v>45</v>
      </c>
      <c r="I485" s="3">
        <v>2</v>
      </c>
      <c r="J485" s="3" t="s">
        <v>20</v>
      </c>
      <c r="K485" s="3">
        <v>19800</v>
      </c>
      <c r="L485" s="3">
        <v>18000</v>
      </c>
      <c r="M485" s="3">
        <f>Table4[[#This Row],[Qty]]*Table4[[#This Row],[Price]]</f>
        <v>39600</v>
      </c>
      <c r="N485" s="3">
        <f>Table4[[#This Row],[Qty]]*Table4[[#This Row],[Cost]]</f>
        <v>36000</v>
      </c>
      <c r="O485" s="3">
        <f>Table4[[#This Row],[Total Sales]]-Table4[[#This Row],[COGS]]</f>
        <v>3600</v>
      </c>
      <c r="P485" s="22">
        <f>MONTH(Table4[[#This Row],[Sales Date]])</f>
        <v>2</v>
      </c>
      <c r="Q485" s="22" t="str">
        <f>IF(Table4[[#This Row],[Month]]=1,"Jan",IF(Table4[[#This Row],[Month]]=2,"Feb",IF(Table4[[#This Row],[Month]]=3,"Mar","Apr")))</f>
        <v>Feb</v>
      </c>
    </row>
    <row r="486" spans="1:17" x14ac:dyDescent="0.25">
      <c r="A486" s="3" t="s">
        <v>1001</v>
      </c>
      <c r="B486" s="4">
        <v>44959</v>
      </c>
      <c r="C486" s="3" t="s">
        <v>649</v>
      </c>
      <c r="D486" s="3" t="s">
        <v>29</v>
      </c>
      <c r="E486" s="3" t="s">
        <v>23</v>
      </c>
      <c r="F486" s="3" t="s">
        <v>24</v>
      </c>
      <c r="G486" s="3" t="s">
        <v>32</v>
      </c>
      <c r="H486" s="3" t="s">
        <v>2354</v>
      </c>
      <c r="I486" s="3">
        <v>4</v>
      </c>
      <c r="J486" s="3" t="s">
        <v>20</v>
      </c>
      <c r="K486" s="3">
        <v>11000</v>
      </c>
      <c r="L486" s="3">
        <v>10000</v>
      </c>
      <c r="M486" s="3">
        <f>Table4[[#This Row],[Qty]]*Table4[[#This Row],[Price]]</f>
        <v>44000</v>
      </c>
      <c r="N486" s="3">
        <f>Table4[[#This Row],[Qty]]*Table4[[#This Row],[Cost]]</f>
        <v>40000</v>
      </c>
      <c r="O486" s="3">
        <f>Table4[[#This Row],[Total Sales]]-Table4[[#This Row],[COGS]]</f>
        <v>4000</v>
      </c>
      <c r="P486" s="22">
        <f>MONTH(Table4[[#This Row],[Sales Date]])</f>
        <v>2</v>
      </c>
      <c r="Q486" s="22" t="str">
        <f>IF(Table4[[#This Row],[Month]]=1,"Jan",IF(Table4[[#This Row],[Month]]=2,"Feb",IF(Table4[[#This Row],[Month]]=3,"Mar","Apr")))</f>
        <v>Feb</v>
      </c>
    </row>
    <row r="487" spans="1:17" x14ac:dyDescent="0.25">
      <c r="A487" s="3" t="s">
        <v>1003</v>
      </c>
      <c r="B487" s="4">
        <v>44959</v>
      </c>
      <c r="C487" s="3" t="s">
        <v>653</v>
      </c>
      <c r="D487" s="3" t="s">
        <v>29</v>
      </c>
      <c r="E487" s="3" t="s">
        <v>35</v>
      </c>
      <c r="F487" s="3" t="s">
        <v>36</v>
      </c>
      <c r="G487" s="3" t="s">
        <v>41</v>
      </c>
      <c r="H487" s="3" t="s">
        <v>2354</v>
      </c>
      <c r="I487" s="3">
        <v>2</v>
      </c>
      <c r="J487" s="3" t="s">
        <v>20</v>
      </c>
      <c r="K487" s="3">
        <v>9950</v>
      </c>
      <c r="L487" s="3">
        <v>9000</v>
      </c>
      <c r="M487" s="3">
        <f>Table4[[#This Row],[Qty]]*Table4[[#This Row],[Price]]</f>
        <v>19900</v>
      </c>
      <c r="N487" s="3">
        <f>Table4[[#This Row],[Qty]]*Table4[[#This Row],[Cost]]</f>
        <v>18000</v>
      </c>
      <c r="O487" s="3">
        <f>Table4[[#This Row],[Total Sales]]-Table4[[#This Row],[COGS]]</f>
        <v>1900</v>
      </c>
      <c r="P487" s="22">
        <f>MONTH(Table4[[#This Row],[Sales Date]])</f>
        <v>2</v>
      </c>
      <c r="Q487" s="22" t="str">
        <f>IF(Table4[[#This Row],[Month]]=1,"Jan",IF(Table4[[#This Row],[Month]]=2,"Feb",IF(Table4[[#This Row],[Month]]=3,"Mar","Apr")))</f>
        <v>Feb</v>
      </c>
    </row>
    <row r="488" spans="1:17" x14ac:dyDescent="0.25">
      <c r="A488" s="3" t="s">
        <v>1005</v>
      </c>
      <c r="B488" s="4">
        <v>44959</v>
      </c>
      <c r="C488" s="3" t="s">
        <v>770</v>
      </c>
      <c r="D488" s="3" t="s">
        <v>29</v>
      </c>
      <c r="E488" s="3" t="s">
        <v>30</v>
      </c>
      <c r="F488" s="3" t="s">
        <v>31</v>
      </c>
      <c r="G488" s="3" t="s">
        <v>2352</v>
      </c>
      <c r="H488" s="3" t="s">
        <v>2354</v>
      </c>
      <c r="I488" s="3">
        <v>1</v>
      </c>
      <c r="J488" s="3" t="s">
        <v>26</v>
      </c>
      <c r="K488" s="3">
        <v>11000</v>
      </c>
      <c r="L488" s="3">
        <v>10000</v>
      </c>
      <c r="M488" s="3">
        <f>Table4[[#This Row],[Qty]]*Table4[[#This Row],[Price]]</f>
        <v>11000</v>
      </c>
      <c r="N488" s="3">
        <f>Table4[[#This Row],[Qty]]*Table4[[#This Row],[Cost]]</f>
        <v>10000</v>
      </c>
      <c r="O488" s="3">
        <f>Table4[[#This Row],[Total Sales]]-Table4[[#This Row],[COGS]]</f>
        <v>1000</v>
      </c>
      <c r="P488" s="22">
        <f>MONTH(Table4[[#This Row],[Sales Date]])</f>
        <v>2</v>
      </c>
      <c r="Q488" s="22" t="str">
        <f>IF(Table4[[#This Row],[Month]]=1,"Jan",IF(Table4[[#This Row],[Month]]=2,"Feb",IF(Table4[[#This Row],[Month]]=3,"Mar","Apr")))</f>
        <v>Feb</v>
      </c>
    </row>
    <row r="489" spans="1:17" x14ac:dyDescent="0.25">
      <c r="A489" s="3" t="s">
        <v>1007</v>
      </c>
      <c r="B489" s="4">
        <v>44959</v>
      </c>
      <c r="C489" s="3" t="s">
        <v>891</v>
      </c>
      <c r="D489" s="3" t="s">
        <v>29</v>
      </c>
      <c r="E489" s="3" t="s">
        <v>35</v>
      </c>
      <c r="F489" s="3" t="s">
        <v>36</v>
      </c>
      <c r="G489" s="3" t="s">
        <v>2353</v>
      </c>
      <c r="H489" s="3" t="s">
        <v>45</v>
      </c>
      <c r="I489" s="3">
        <v>2</v>
      </c>
      <c r="J489" s="3" t="s">
        <v>20</v>
      </c>
      <c r="K489" s="3">
        <v>7700</v>
      </c>
      <c r="L489" s="3">
        <v>7000</v>
      </c>
      <c r="M489" s="3">
        <f>Table4[[#This Row],[Qty]]*Table4[[#This Row],[Price]]</f>
        <v>15400</v>
      </c>
      <c r="N489" s="3">
        <f>Table4[[#This Row],[Qty]]*Table4[[#This Row],[Cost]]</f>
        <v>14000</v>
      </c>
      <c r="O489" s="3">
        <f>Table4[[#This Row],[Total Sales]]-Table4[[#This Row],[COGS]]</f>
        <v>1400</v>
      </c>
      <c r="P489" s="22">
        <f>MONTH(Table4[[#This Row],[Sales Date]])</f>
        <v>2</v>
      </c>
      <c r="Q489" s="22" t="str">
        <f>IF(Table4[[#This Row],[Month]]=1,"Jan",IF(Table4[[#This Row],[Month]]=2,"Feb",IF(Table4[[#This Row],[Month]]=3,"Mar","Apr")))</f>
        <v>Feb</v>
      </c>
    </row>
    <row r="490" spans="1:17" x14ac:dyDescent="0.25">
      <c r="A490" s="3" t="s">
        <v>1009</v>
      </c>
      <c r="B490" s="4">
        <v>44959</v>
      </c>
      <c r="C490" s="3" t="s">
        <v>895</v>
      </c>
      <c r="D490" s="3" t="s">
        <v>29</v>
      </c>
      <c r="E490" s="3" t="s">
        <v>17</v>
      </c>
      <c r="F490" s="3" t="s">
        <v>18</v>
      </c>
      <c r="G490" s="3" t="s">
        <v>63</v>
      </c>
      <c r="H490" s="3" t="s">
        <v>2354</v>
      </c>
      <c r="I490" s="3">
        <v>1</v>
      </c>
      <c r="J490" s="3" t="s">
        <v>20</v>
      </c>
      <c r="K490" s="3">
        <v>7700.0000000000009</v>
      </c>
      <c r="L490" s="3">
        <v>7000</v>
      </c>
      <c r="M490" s="3">
        <f>Table4[[#This Row],[Qty]]*Table4[[#This Row],[Price]]</f>
        <v>7700.0000000000009</v>
      </c>
      <c r="N490" s="3">
        <f>Table4[[#This Row],[Qty]]*Table4[[#This Row],[Cost]]</f>
        <v>7000</v>
      </c>
      <c r="O490" s="3">
        <f>Table4[[#This Row],[Total Sales]]-Table4[[#This Row],[COGS]]</f>
        <v>700.00000000000091</v>
      </c>
      <c r="P490" s="22">
        <f>MONTH(Table4[[#This Row],[Sales Date]])</f>
        <v>2</v>
      </c>
      <c r="Q490" s="22" t="str">
        <f>IF(Table4[[#This Row],[Month]]=1,"Jan",IF(Table4[[#This Row],[Month]]=2,"Feb",IF(Table4[[#This Row],[Month]]=3,"Mar","Apr")))</f>
        <v>Feb</v>
      </c>
    </row>
    <row r="491" spans="1:17" x14ac:dyDescent="0.25">
      <c r="A491" s="3" t="s">
        <v>1011</v>
      </c>
      <c r="B491" s="4">
        <v>44959</v>
      </c>
      <c r="C491" s="3" t="s">
        <v>1012</v>
      </c>
      <c r="D491" s="3" t="s">
        <v>29</v>
      </c>
      <c r="E491" s="3" t="s">
        <v>17</v>
      </c>
      <c r="F491" s="3" t="s">
        <v>18</v>
      </c>
      <c r="G491" s="3" t="s">
        <v>69</v>
      </c>
      <c r="H491" s="3" t="s">
        <v>38</v>
      </c>
      <c r="I491" s="3">
        <v>1</v>
      </c>
      <c r="J491" s="3" t="s">
        <v>20</v>
      </c>
      <c r="K491" s="3">
        <v>44000</v>
      </c>
      <c r="L491" s="3">
        <v>40000</v>
      </c>
      <c r="M491" s="3">
        <f>Table4[[#This Row],[Qty]]*Table4[[#This Row],[Price]]</f>
        <v>44000</v>
      </c>
      <c r="N491" s="3">
        <f>Table4[[#This Row],[Qty]]*Table4[[#This Row],[Cost]]</f>
        <v>40000</v>
      </c>
      <c r="O491" s="3">
        <f>Table4[[#This Row],[Total Sales]]-Table4[[#This Row],[COGS]]</f>
        <v>4000</v>
      </c>
      <c r="P491" s="22">
        <f>MONTH(Table4[[#This Row],[Sales Date]])</f>
        <v>2</v>
      </c>
      <c r="Q491" s="22" t="str">
        <f>IF(Table4[[#This Row],[Month]]=1,"Jan",IF(Table4[[#This Row],[Month]]=2,"Feb",IF(Table4[[#This Row],[Month]]=3,"Mar","Apr")))</f>
        <v>Feb</v>
      </c>
    </row>
    <row r="492" spans="1:17" x14ac:dyDescent="0.25">
      <c r="A492" s="3" t="s">
        <v>1013</v>
      </c>
      <c r="B492" s="4">
        <v>44959</v>
      </c>
      <c r="C492" s="3" t="s">
        <v>2316</v>
      </c>
      <c r="D492" s="3" t="s">
        <v>29</v>
      </c>
      <c r="E492" s="3" t="s">
        <v>17</v>
      </c>
      <c r="F492" s="3" t="s">
        <v>18</v>
      </c>
      <c r="G492" s="3" t="s">
        <v>81</v>
      </c>
      <c r="H492" s="3" t="s">
        <v>2354</v>
      </c>
      <c r="I492" s="3">
        <v>1</v>
      </c>
      <c r="J492" s="3" t="s">
        <v>20</v>
      </c>
      <c r="K492" s="3">
        <v>6700</v>
      </c>
      <c r="L492" s="3">
        <v>5000</v>
      </c>
      <c r="M492" s="3">
        <f>Table4[[#This Row],[Qty]]*Table4[[#This Row],[Price]]</f>
        <v>6700</v>
      </c>
      <c r="N492" s="3">
        <f>Table4[[#This Row],[Qty]]*Table4[[#This Row],[Cost]]</f>
        <v>5000</v>
      </c>
      <c r="O492" s="3">
        <f>Table4[[#This Row],[Total Sales]]-Table4[[#This Row],[COGS]]</f>
        <v>1700</v>
      </c>
      <c r="P492" s="22">
        <f>MONTH(Table4[[#This Row],[Sales Date]])</f>
        <v>2</v>
      </c>
      <c r="Q492" s="22" t="str">
        <f>IF(Table4[[#This Row],[Month]]=1,"Jan",IF(Table4[[#This Row],[Month]]=2,"Feb",IF(Table4[[#This Row],[Month]]=3,"Mar","Apr")))</f>
        <v>Feb</v>
      </c>
    </row>
    <row r="493" spans="1:17" x14ac:dyDescent="0.25">
      <c r="A493" s="3" t="s">
        <v>1015</v>
      </c>
      <c r="B493" s="4">
        <v>44959</v>
      </c>
      <c r="C493" s="3" t="s">
        <v>1137</v>
      </c>
      <c r="D493" s="3" t="s">
        <v>29</v>
      </c>
      <c r="E493" s="3" t="s">
        <v>30</v>
      </c>
      <c r="F493" s="3" t="s">
        <v>31</v>
      </c>
      <c r="G493" s="3" t="s">
        <v>25</v>
      </c>
      <c r="H493" s="3" t="s">
        <v>2354</v>
      </c>
      <c r="I493" s="3">
        <v>2</v>
      </c>
      <c r="J493" s="3" t="s">
        <v>20</v>
      </c>
      <c r="K493" s="3">
        <v>6700</v>
      </c>
      <c r="L493" s="3">
        <v>5002</v>
      </c>
      <c r="M493" s="3">
        <f>Table4[[#This Row],[Qty]]*Table4[[#This Row],[Price]]</f>
        <v>13400</v>
      </c>
      <c r="N493" s="3">
        <f>Table4[[#This Row],[Qty]]*Table4[[#This Row],[Cost]]</f>
        <v>10004</v>
      </c>
      <c r="O493" s="3">
        <f>Table4[[#This Row],[Total Sales]]-Table4[[#This Row],[COGS]]</f>
        <v>3396</v>
      </c>
      <c r="P493" s="22">
        <f>MONTH(Table4[[#This Row],[Sales Date]])</f>
        <v>2</v>
      </c>
      <c r="Q493" s="22" t="str">
        <f>IF(Table4[[#This Row],[Month]]=1,"Jan",IF(Table4[[#This Row],[Month]]=2,"Feb",IF(Table4[[#This Row],[Month]]=3,"Mar","Apr")))</f>
        <v>Feb</v>
      </c>
    </row>
    <row r="494" spans="1:17" x14ac:dyDescent="0.25">
      <c r="A494" s="3" t="s">
        <v>1017</v>
      </c>
      <c r="B494" s="4">
        <v>44959</v>
      </c>
      <c r="C494" s="3" t="s">
        <v>343</v>
      </c>
      <c r="D494" s="3" t="s">
        <v>29</v>
      </c>
      <c r="E494" s="3" t="s">
        <v>17</v>
      </c>
      <c r="F494" s="3" t="s">
        <v>18</v>
      </c>
      <c r="G494" s="3" t="s">
        <v>25</v>
      </c>
      <c r="H494" s="3" t="s">
        <v>2354</v>
      </c>
      <c r="I494" s="3">
        <v>1</v>
      </c>
      <c r="J494" s="3" t="s">
        <v>20</v>
      </c>
      <c r="K494" s="3">
        <v>100</v>
      </c>
      <c r="L494" s="3">
        <v>90</v>
      </c>
      <c r="M494" s="3">
        <f>Table4[[#This Row],[Qty]]*Table4[[#This Row],[Price]]</f>
        <v>100</v>
      </c>
      <c r="N494" s="3">
        <f>Table4[[#This Row],[Qty]]*Table4[[#This Row],[Cost]]</f>
        <v>90</v>
      </c>
      <c r="O494" s="3">
        <f>Table4[[#This Row],[Total Sales]]-Table4[[#This Row],[COGS]]</f>
        <v>10</v>
      </c>
      <c r="P494" s="22">
        <f>MONTH(Table4[[#This Row],[Sales Date]])</f>
        <v>2</v>
      </c>
      <c r="Q494" s="22" t="str">
        <f>IF(Table4[[#This Row],[Month]]=1,"Jan",IF(Table4[[#This Row],[Month]]=2,"Feb",IF(Table4[[#This Row],[Month]]=3,"Mar","Apr")))</f>
        <v>Feb</v>
      </c>
    </row>
    <row r="495" spans="1:17" x14ac:dyDescent="0.25">
      <c r="A495" s="3" t="s">
        <v>1019</v>
      </c>
      <c r="B495" s="4">
        <v>44959</v>
      </c>
      <c r="C495" s="3" t="s">
        <v>405</v>
      </c>
      <c r="D495" s="3" t="s">
        <v>29</v>
      </c>
      <c r="E495" s="3" t="s">
        <v>35</v>
      </c>
      <c r="F495" s="3" t="s">
        <v>36</v>
      </c>
      <c r="G495" s="3" t="s">
        <v>66</v>
      </c>
      <c r="H495" s="3" t="s">
        <v>2354</v>
      </c>
      <c r="I495" s="3">
        <v>4</v>
      </c>
      <c r="J495" s="3" t="s">
        <v>20</v>
      </c>
      <c r="K495" s="3">
        <v>11000</v>
      </c>
      <c r="L495" s="3">
        <v>10000</v>
      </c>
      <c r="M495" s="3">
        <f>Table4[[#This Row],[Qty]]*Table4[[#This Row],[Price]]</f>
        <v>44000</v>
      </c>
      <c r="N495" s="3">
        <f>Table4[[#This Row],[Qty]]*Table4[[#This Row],[Cost]]</f>
        <v>40000</v>
      </c>
      <c r="O495" s="3">
        <f>Table4[[#This Row],[Total Sales]]-Table4[[#This Row],[COGS]]</f>
        <v>4000</v>
      </c>
      <c r="P495" s="22">
        <f>MONTH(Table4[[#This Row],[Sales Date]])</f>
        <v>2</v>
      </c>
      <c r="Q495" s="22" t="str">
        <f>IF(Table4[[#This Row],[Month]]=1,"Jan",IF(Table4[[#This Row],[Month]]=2,"Feb",IF(Table4[[#This Row],[Month]]=3,"Mar","Apr")))</f>
        <v>Feb</v>
      </c>
    </row>
    <row r="496" spans="1:17" x14ac:dyDescent="0.25">
      <c r="A496" s="3" t="s">
        <v>1021</v>
      </c>
      <c r="B496" s="4">
        <v>44959</v>
      </c>
      <c r="C496" s="3" t="s">
        <v>466</v>
      </c>
      <c r="D496" s="3" t="s">
        <v>29</v>
      </c>
      <c r="E496" s="3" t="s">
        <v>17</v>
      </c>
      <c r="F496" s="3" t="s">
        <v>18</v>
      </c>
      <c r="G496" s="3" t="s">
        <v>32</v>
      </c>
      <c r="H496" s="3" t="s">
        <v>2354</v>
      </c>
      <c r="I496" s="3">
        <v>2</v>
      </c>
      <c r="J496" s="3" t="s">
        <v>20</v>
      </c>
      <c r="K496" s="3">
        <v>7700</v>
      </c>
      <c r="L496" s="3">
        <v>7000</v>
      </c>
      <c r="M496" s="3">
        <f>Table4[[#This Row],[Qty]]*Table4[[#This Row],[Price]]</f>
        <v>15400</v>
      </c>
      <c r="N496" s="3">
        <f>Table4[[#This Row],[Qty]]*Table4[[#This Row],[Cost]]</f>
        <v>14000</v>
      </c>
      <c r="O496" s="3">
        <f>Table4[[#This Row],[Total Sales]]-Table4[[#This Row],[COGS]]</f>
        <v>1400</v>
      </c>
      <c r="P496" s="22">
        <f>MONTH(Table4[[#This Row],[Sales Date]])</f>
        <v>2</v>
      </c>
      <c r="Q496" s="22" t="str">
        <f>IF(Table4[[#This Row],[Month]]=1,"Jan",IF(Table4[[#This Row],[Month]]=2,"Feb",IF(Table4[[#This Row],[Month]]=3,"Mar","Apr")))</f>
        <v>Feb</v>
      </c>
    </row>
    <row r="497" spans="1:17" x14ac:dyDescent="0.25">
      <c r="A497" s="3" t="s">
        <v>1023</v>
      </c>
      <c r="B497" s="4">
        <v>44959</v>
      </c>
      <c r="C497" s="3" t="s">
        <v>528</v>
      </c>
      <c r="D497" s="3" t="s">
        <v>16</v>
      </c>
      <c r="E497" s="3" t="s">
        <v>17</v>
      </c>
      <c r="F497" s="3" t="s">
        <v>18</v>
      </c>
      <c r="G497" s="3" t="s">
        <v>2351</v>
      </c>
      <c r="H497" s="3" t="s">
        <v>38</v>
      </c>
      <c r="I497" s="3">
        <v>2</v>
      </c>
      <c r="J497" s="3" t="s">
        <v>20</v>
      </c>
      <c r="K497" s="3">
        <v>7700</v>
      </c>
      <c r="L497" s="3">
        <v>7000</v>
      </c>
      <c r="M497" s="3">
        <f>Table4[[#This Row],[Qty]]*Table4[[#This Row],[Price]]</f>
        <v>15400</v>
      </c>
      <c r="N497" s="3">
        <f>Table4[[#This Row],[Qty]]*Table4[[#This Row],[Cost]]</f>
        <v>14000</v>
      </c>
      <c r="O497" s="3">
        <f>Table4[[#This Row],[Total Sales]]-Table4[[#This Row],[COGS]]</f>
        <v>1400</v>
      </c>
      <c r="P497" s="22">
        <f>MONTH(Table4[[#This Row],[Sales Date]])</f>
        <v>2</v>
      </c>
      <c r="Q497" s="22" t="str">
        <f>IF(Table4[[#This Row],[Month]]=1,"Jan",IF(Table4[[#This Row],[Month]]=2,"Feb",IF(Table4[[#This Row],[Month]]=3,"Mar","Apr")))</f>
        <v>Feb</v>
      </c>
    </row>
    <row r="498" spans="1:17" x14ac:dyDescent="0.25">
      <c r="A498" s="3" t="s">
        <v>1025</v>
      </c>
      <c r="B498" s="4">
        <v>44959</v>
      </c>
      <c r="C498" s="3" t="s">
        <v>588</v>
      </c>
      <c r="D498" s="3" t="s">
        <v>29</v>
      </c>
      <c r="E498" s="3" t="s">
        <v>23</v>
      </c>
      <c r="F498" s="3" t="s">
        <v>24</v>
      </c>
      <c r="G498" s="3" t="s">
        <v>60</v>
      </c>
      <c r="H498" s="3" t="s">
        <v>45</v>
      </c>
      <c r="I498" s="3">
        <v>1</v>
      </c>
      <c r="J498" s="3" t="s">
        <v>26</v>
      </c>
      <c r="K498" s="3">
        <v>11000</v>
      </c>
      <c r="L498" s="3">
        <v>10000</v>
      </c>
      <c r="M498" s="3">
        <f>Table4[[#This Row],[Qty]]*Table4[[#This Row],[Price]]</f>
        <v>11000</v>
      </c>
      <c r="N498" s="3">
        <f>Table4[[#This Row],[Qty]]*Table4[[#This Row],[Cost]]</f>
        <v>10000</v>
      </c>
      <c r="O498" s="3">
        <f>Table4[[#This Row],[Total Sales]]-Table4[[#This Row],[COGS]]</f>
        <v>1000</v>
      </c>
      <c r="P498" s="22">
        <f>MONTH(Table4[[#This Row],[Sales Date]])</f>
        <v>2</v>
      </c>
      <c r="Q498" s="22" t="str">
        <f>IF(Table4[[#This Row],[Month]]=1,"Jan",IF(Table4[[#This Row],[Month]]=2,"Feb",IF(Table4[[#This Row],[Month]]=3,"Mar","Apr")))</f>
        <v>Feb</v>
      </c>
    </row>
    <row r="499" spans="1:17" x14ac:dyDescent="0.25">
      <c r="A499" s="3" t="s">
        <v>1027</v>
      </c>
      <c r="B499" s="4">
        <v>44959</v>
      </c>
      <c r="C499" s="3" t="s">
        <v>649</v>
      </c>
      <c r="D499" s="3" t="s">
        <v>29</v>
      </c>
      <c r="E499" s="3" t="s">
        <v>35</v>
      </c>
      <c r="F499" s="3" t="s">
        <v>36</v>
      </c>
      <c r="G499" s="3" t="s">
        <v>41</v>
      </c>
      <c r="H499" s="3" t="s">
        <v>2354</v>
      </c>
      <c r="I499" s="3">
        <v>1</v>
      </c>
      <c r="J499" s="3" t="s">
        <v>20</v>
      </c>
      <c r="K499" s="3">
        <v>6700</v>
      </c>
      <c r="L499" s="3">
        <v>5002</v>
      </c>
      <c r="M499" s="3">
        <f>Table4[[#This Row],[Qty]]*Table4[[#This Row],[Price]]</f>
        <v>6700</v>
      </c>
      <c r="N499" s="3">
        <f>Table4[[#This Row],[Qty]]*Table4[[#This Row],[Cost]]</f>
        <v>5002</v>
      </c>
      <c r="O499" s="3">
        <f>Table4[[#This Row],[Total Sales]]-Table4[[#This Row],[COGS]]</f>
        <v>1698</v>
      </c>
      <c r="P499" s="22">
        <f>MONTH(Table4[[#This Row],[Sales Date]])</f>
        <v>2</v>
      </c>
      <c r="Q499" s="22" t="str">
        <f>IF(Table4[[#This Row],[Month]]=1,"Jan",IF(Table4[[#This Row],[Month]]=2,"Feb",IF(Table4[[#This Row],[Month]]=3,"Mar","Apr")))</f>
        <v>Feb</v>
      </c>
    </row>
    <row r="500" spans="1:17" x14ac:dyDescent="0.25">
      <c r="A500" s="3" t="s">
        <v>1029</v>
      </c>
      <c r="B500" s="4">
        <v>44959</v>
      </c>
      <c r="C500" s="3" t="s">
        <v>1548</v>
      </c>
      <c r="D500" s="3" t="s">
        <v>29</v>
      </c>
      <c r="E500" s="3" t="s">
        <v>17</v>
      </c>
      <c r="F500" s="3" t="s">
        <v>18</v>
      </c>
      <c r="G500" s="3" t="s">
        <v>19</v>
      </c>
      <c r="H500" s="3" t="s">
        <v>38</v>
      </c>
      <c r="I500" s="3">
        <v>1</v>
      </c>
      <c r="J500" s="3" t="s">
        <v>20</v>
      </c>
      <c r="K500" s="3">
        <v>25</v>
      </c>
      <c r="L500" s="3">
        <v>20</v>
      </c>
      <c r="M500" s="3">
        <f>Table4[[#This Row],[Qty]]*Table4[[#This Row],[Price]]</f>
        <v>25</v>
      </c>
      <c r="N500" s="3">
        <f>Table4[[#This Row],[Qty]]*Table4[[#This Row],[Cost]]</f>
        <v>20</v>
      </c>
      <c r="O500" s="3">
        <f>Table4[[#This Row],[Total Sales]]-Table4[[#This Row],[COGS]]</f>
        <v>5</v>
      </c>
      <c r="P500" s="22">
        <f>MONTH(Table4[[#This Row],[Sales Date]])</f>
        <v>2</v>
      </c>
      <c r="Q500" s="22" t="str">
        <f>IF(Table4[[#This Row],[Month]]=1,"Jan",IF(Table4[[#This Row],[Month]]=2,"Feb",IF(Table4[[#This Row],[Month]]=3,"Mar","Apr")))</f>
        <v>Feb</v>
      </c>
    </row>
    <row r="501" spans="1:17" x14ac:dyDescent="0.25">
      <c r="A501" s="3" t="s">
        <v>1031</v>
      </c>
      <c r="B501" s="4">
        <v>44960</v>
      </c>
      <c r="C501" s="3" t="s">
        <v>28</v>
      </c>
      <c r="D501" s="3" t="s">
        <v>29</v>
      </c>
      <c r="E501" s="3" t="s">
        <v>30</v>
      </c>
      <c r="F501" s="3" t="s">
        <v>31</v>
      </c>
      <c r="G501" s="3" t="s">
        <v>32</v>
      </c>
      <c r="H501" s="3" t="s">
        <v>2354</v>
      </c>
      <c r="I501" s="3">
        <v>1</v>
      </c>
      <c r="J501" s="3" t="s">
        <v>20</v>
      </c>
      <c r="K501" s="3">
        <v>22000</v>
      </c>
      <c r="L501" s="3">
        <v>20000</v>
      </c>
      <c r="M501" s="3">
        <f>Table4[[#This Row],[Qty]]*Table4[[#This Row],[Price]]</f>
        <v>22000</v>
      </c>
      <c r="N501" s="3">
        <f>Table4[[#This Row],[Qty]]*Table4[[#This Row],[Cost]]</f>
        <v>20000</v>
      </c>
      <c r="O501" s="3">
        <f>Table4[[#This Row],[Total Sales]]-Table4[[#This Row],[COGS]]</f>
        <v>2000</v>
      </c>
      <c r="P501" s="22">
        <f>MONTH(Table4[[#This Row],[Sales Date]])</f>
        <v>2</v>
      </c>
      <c r="Q501" s="22" t="str">
        <f>IF(Table4[[#This Row],[Month]]=1,"Jan",IF(Table4[[#This Row],[Month]]=2,"Feb",IF(Table4[[#This Row],[Month]]=3,"Mar","Apr")))</f>
        <v>Feb</v>
      </c>
    </row>
    <row r="502" spans="1:17" x14ac:dyDescent="0.25">
      <c r="A502" s="3" t="s">
        <v>1033</v>
      </c>
      <c r="B502" s="4">
        <v>44960</v>
      </c>
      <c r="C502" s="3" t="s">
        <v>173</v>
      </c>
      <c r="D502" s="3" t="s">
        <v>16</v>
      </c>
      <c r="E502" s="3" t="s">
        <v>17</v>
      </c>
      <c r="F502" s="3" t="s">
        <v>18</v>
      </c>
      <c r="G502" s="3" t="s">
        <v>2351</v>
      </c>
      <c r="H502" s="3" t="s">
        <v>38</v>
      </c>
      <c r="I502" s="3">
        <v>2</v>
      </c>
      <c r="J502" s="3" t="s">
        <v>20</v>
      </c>
      <c r="K502" s="3">
        <v>2000</v>
      </c>
      <c r="L502" s="3">
        <v>1850</v>
      </c>
      <c r="M502" s="3">
        <f>Table4[[#This Row],[Qty]]*Table4[[#This Row],[Price]]</f>
        <v>4000</v>
      </c>
      <c r="N502" s="3">
        <f>Table4[[#This Row],[Qty]]*Table4[[#This Row],[Cost]]</f>
        <v>3700</v>
      </c>
      <c r="O502" s="3">
        <f>Table4[[#This Row],[Total Sales]]-Table4[[#This Row],[COGS]]</f>
        <v>300</v>
      </c>
      <c r="P502" s="22">
        <f>MONTH(Table4[[#This Row],[Sales Date]])</f>
        <v>2</v>
      </c>
      <c r="Q502" s="22" t="str">
        <f>IF(Table4[[#This Row],[Month]]=1,"Jan",IF(Table4[[#This Row],[Month]]=2,"Feb",IF(Table4[[#This Row],[Month]]=3,"Mar","Apr")))</f>
        <v>Feb</v>
      </c>
    </row>
    <row r="503" spans="1:17" x14ac:dyDescent="0.25">
      <c r="A503" s="3" t="s">
        <v>1035</v>
      </c>
      <c r="B503" s="4">
        <v>44960</v>
      </c>
      <c r="C503" s="3" t="s">
        <v>291</v>
      </c>
      <c r="D503" s="3" t="s">
        <v>29</v>
      </c>
      <c r="E503" s="3" t="s">
        <v>17</v>
      </c>
      <c r="F503" s="3" t="s">
        <v>18</v>
      </c>
      <c r="G503" s="3" t="s">
        <v>2353</v>
      </c>
      <c r="H503" s="3" t="s">
        <v>45</v>
      </c>
      <c r="I503" s="3">
        <v>2</v>
      </c>
      <c r="J503" s="3" t="s">
        <v>20</v>
      </c>
      <c r="K503" s="3">
        <v>9950</v>
      </c>
      <c r="L503" s="3">
        <v>9000</v>
      </c>
      <c r="M503" s="3">
        <f>Table4[[#This Row],[Qty]]*Table4[[#This Row],[Price]]</f>
        <v>19900</v>
      </c>
      <c r="N503" s="3">
        <f>Table4[[#This Row],[Qty]]*Table4[[#This Row],[Cost]]</f>
        <v>18000</v>
      </c>
      <c r="O503" s="3">
        <f>Table4[[#This Row],[Total Sales]]-Table4[[#This Row],[COGS]]</f>
        <v>1900</v>
      </c>
      <c r="P503" s="22">
        <f>MONTH(Table4[[#This Row],[Sales Date]])</f>
        <v>2</v>
      </c>
      <c r="Q503" s="22" t="str">
        <f>IF(Table4[[#This Row],[Month]]=1,"Jan",IF(Table4[[#This Row],[Month]]=2,"Feb",IF(Table4[[#This Row],[Month]]=3,"Mar","Apr")))</f>
        <v>Feb</v>
      </c>
    </row>
    <row r="504" spans="1:17" x14ac:dyDescent="0.25">
      <c r="A504" s="3" t="s">
        <v>1037</v>
      </c>
      <c r="B504" s="4">
        <v>44960</v>
      </c>
      <c r="C504" s="3" t="s">
        <v>415</v>
      </c>
      <c r="D504" s="3" t="s">
        <v>29</v>
      </c>
      <c r="E504" s="3" t="s">
        <v>30</v>
      </c>
      <c r="F504" s="3" t="s">
        <v>31</v>
      </c>
      <c r="G504" s="3" t="s">
        <v>75</v>
      </c>
      <c r="H504" s="3" t="s">
        <v>2354</v>
      </c>
      <c r="I504" s="3">
        <v>1</v>
      </c>
      <c r="J504" s="3" t="s">
        <v>26</v>
      </c>
      <c r="K504" s="3">
        <v>11000</v>
      </c>
      <c r="L504" s="3">
        <v>10000</v>
      </c>
      <c r="M504" s="3">
        <f>Table4[[#This Row],[Qty]]*Table4[[#This Row],[Price]]</f>
        <v>11000</v>
      </c>
      <c r="N504" s="3">
        <f>Table4[[#This Row],[Qty]]*Table4[[#This Row],[Cost]]</f>
        <v>10000</v>
      </c>
      <c r="O504" s="3">
        <f>Table4[[#This Row],[Total Sales]]-Table4[[#This Row],[COGS]]</f>
        <v>1000</v>
      </c>
      <c r="P504" s="22">
        <f>MONTH(Table4[[#This Row],[Sales Date]])</f>
        <v>2</v>
      </c>
      <c r="Q504" s="22" t="str">
        <f>IF(Table4[[#This Row],[Month]]=1,"Jan",IF(Table4[[#This Row],[Month]]=2,"Feb",IF(Table4[[#This Row],[Month]]=3,"Mar","Apr")))</f>
        <v>Feb</v>
      </c>
    </row>
    <row r="505" spans="1:17" x14ac:dyDescent="0.25">
      <c r="A505" s="3" t="s">
        <v>1039</v>
      </c>
      <c r="B505" s="4">
        <v>44960</v>
      </c>
      <c r="C505" s="3" t="s">
        <v>532</v>
      </c>
      <c r="D505" s="3" t="s">
        <v>29</v>
      </c>
      <c r="E505" s="3" t="s">
        <v>23</v>
      </c>
      <c r="F505" s="3" t="s">
        <v>24</v>
      </c>
      <c r="G505" s="3" t="s">
        <v>81</v>
      </c>
      <c r="H505" s="3" t="s">
        <v>2354</v>
      </c>
      <c r="I505" s="3">
        <v>1</v>
      </c>
      <c r="J505" s="3" t="s">
        <v>20</v>
      </c>
      <c r="K505" s="3">
        <v>44000</v>
      </c>
      <c r="L505" s="3">
        <v>40000</v>
      </c>
      <c r="M505" s="3">
        <f>Table4[[#This Row],[Qty]]*Table4[[#This Row],[Price]]</f>
        <v>44000</v>
      </c>
      <c r="N505" s="3">
        <f>Table4[[#This Row],[Qty]]*Table4[[#This Row],[Cost]]</f>
        <v>40000</v>
      </c>
      <c r="O505" s="3">
        <f>Table4[[#This Row],[Total Sales]]-Table4[[#This Row],[COGS]]</f>
        <v>4000</v>
      </c>
      <c r="P505" s="22">
        <f>MONTH(Table4[[#This Row],[Sales Date]])</f>
        <v>2</v>
      </c>
      <c r="Q505" s="22" t="str">
        <f>IF(Table4[[#This Row],[Month]]=1,"Jan",IF(Table4[[#This Row],[Month]]=2,"Feb",IF(Table4[[#This Row],[Month]]=3,"Mar","Apr")))</f>
        <v>Feb</v>
      </c>
    </row>
    <row r="506" spans="1:17" x14ac:dyDescent="0.25">
      <c r="A506" s="3" t="s">
        <v>1041</v>
      </c>
      <c r="B506" s="4">
        <v>44960</v>
      </c>
      <c r="C506" s="3" t="s">
        <v>655</v>
      </c>
      <c r="D506" s="3" t="s">
        <v>29</v>
      </c>
      <c r="E506" s="3" t="s">
        <v>17</v>
      </c>
      <c r="F506" s="3" t="s">
        <v>18</v>
      </c>
      <c r="G506" s="3" t="s">
        <v>44</v>
      </c>
      <c r="H506" s="3" t="s">
        <v>45</v>
      </c>
      <c r="I506" s="3">
        <v>2</v>
      </c>
      <c r="J506" s="3" t="s">
        <v>20</v>
      </c>
      <c r="K506" s="3">
        <v>7700</v>
      </c>
      <c r="L506" s="3">
        <v>7000</v>
      </c>
      <c r="M506" s="3">
        <f>Table4[[#This Row],[Qty]]*Table4[[#This Row],[Price]]</f>
        <v>15400</v>
      </c>
      <c r="N506" s="3">
        <f>Table4[[#This Row],[Qty]]*Table4[[#This Row],[Cost]]</f>
        <v>14000</v>
      </c>
      <c r="O506" s="3">
        <f>Table4[[#This Row],[Total Sales]]-Table4[[#This Row],[COGS]]</f>
        <v>1400</v>
      </c>
      <c r="P506" s="22">
        <f>MONTH(Table4[[#This Row],[Sales Date]])</f>
        <v>2</v>
      </c>
      <c r="Q506" s="22" t="str">
        <f>IF(Table4[[#This Row],[Month]]=1,"Jan",IF(Table4[[#This Row],[Month]]=2,"Feb",IF(Table4[[#This Row],[Month]]=3,"Mar","Apr")))</f>
        <v>Feb</v>
      </c>
    </row>
    <row r="507" spans="1:17" x14ac:dyDescent="0.25">
      <c r="A507" s="3" t="s">
        <v>1043</v>
      </c>
      <c r="B507" s="4">
        <v>44960</v>
      </c>
      <c r="C507" s="3" t="s">
        <v>772</v>
      </c>
      <c r="D507" s="3" t="s">
        <v>29</v>
      </c>
      <c r="E507" s="3" t="s">
        <v>35</v>
      </c>
      <c r="F507" s="3" t="s">
        <v>36</v>
      </c>
      <c r="G507" s="3" t="s">
        <v>2350</v>
      </c>
      <c r="H507" s="3" t="s">
        <v>38</v>
      </c>
      <c r="I507" s="3">
        <v>1</v>
      </c>
      <c r="J507" s="3" t="s">
        <v>20</v>
      </c>
      <c r="K507" s="3">
        <v>8500</v>
      </c>
      <c r="L507" s="3">
        <v>7600</v>
      </c>
      <c r="M507" s="3">
        <f>Table4[[#This Row],[Qty]]*Table4[[#This Row],[Price]]</f>
        <v>8500</v>
      </c>
      <c r="N507" s="3">
        <f>Table4[[#This Row],[Qty]]*Table4[[#This Row],[Cost]]</f>
        <v>7600</v>
      </c>
      <c r="O507" s="3">
        <f>Table4[[#This Row],[Total Sales]]-Table4[[#This Row],[COGS]]</f>
        <v>900</v>
      </c>
      <c r="P507" s="22">
        <f>MONTH(Table4[[#This Row],[Sales Date]])</f>
        <v>2</v>
      </c>
      <c r="Q507" s="22" t="str">
        <f>IF(Table4[[#This Row],[Month]]=1,"Jan",IF(Table4[[#This Row],[Month]]=2,"Feb",IF(Table4[[#This Row],[Month]]=3,"Mar","Apr")))</f>
        <v>Feb</v>
      </c>
    </row>
    <row r="508" spans="1:17" x14ac:dyDescent="0.25">
      <c r="A508" s="3" t="s">
        <v>1045</v>
      </c>
      <c r="B508" s="4">
        <v>44960</v>
      </c>
      <c r="C508" s="3" t="s">
        <v>897</v>
      </c>
      <c r="D508" s="3" t="s">
        <v>29</v>
      </c>
      <c r="E508" s="3" t="s">
        <v>23</v>
      </c>
      <c r="F508" s="3" t="s">
        <v>24</v>
      </c>
      <c r="G508" s="3" t="s">
        <v>66</v>
      </c>
      <c r="H508" s="3" t="s">
        <v>2354</v>
      </c>
      <c r="I508" s="3">
        <v>2</v>
      </c>
      <c r="J508" s="3" t="s">
        <v>20</v>
      </c>
      <c r="K508" s="3">
        <v>9950</v>
      </c>
      <c r="L508" s="3">
        <v>9000</v>
      </c>
      <c r="M508" s="3">
        <f>Table4[[#This Row],[Qty]]*Table4[[#This Row],[Price]]</f>
        <v>19900</v>
      </c>
      <c r="N508" s="3">
        <f>Table4[[#This Row],[Qty]]*Table4[[#This Row],[Cost]]</f>
        <v>18000</v>
      </c>
      <c r="O508" s="3">
        <f>Table4[[#This Row],[Total Sales]]-Table4[[#This Row],[COGS]]</f>
        <v>1900</v>
      </c>
      <c r="P508" s="22">
        <f>MONTH(Table4[[#This Row],[Sales Date]])</f>
        <v>2</v>
      </c>
      <c r="Q508" s="22" t="str">
        <f>IF(Table4[[#This Row],[Month]]=1,"Jan",IF(Table4[[#This Row],[Month]]=2,"Feb",IF(Table4[[#This Row],[Month]]=3,"Mar","Apr")))</f>
        <v>Feb</v>
      </c>
    </row>
    <row r="509" spans="1:17" x14ac:dyDescent="0.25">
      <c r="A509" s="3" t="s">
        <v>1047</v>
      </c>
      <c r="B509" s="4">
        <v>44960</v>
      </c>
      <c r="C509" s="3" t="s">
        <v>1014</v>
      </c>
      <c r="D509" s="3" t="s">
        <v>16</v>
      </c>
      <c r="E509" s="3" t="s">
        <v>17</v>
      </c>
      <c r="F509" s="3" t="s">
        <v>18</v>
      </c>
      <c r="G509" s="3" t="s">
        <v>72</v>
      </c>
      <c r="H509" s="3" t="s">
        <v>2354</v>
      </c>
      <c r="I509" s="3">
        <v>2</v>
      </c>
      <c r="J509" s="3" t="s">
        <v>20</v>
      </c>
      <c r="K509" s="3">
        <v>19800</v>
      </c>
      <c r="L509" s="3">
        <v>18000</v>
      </c>
      <c r="M509" s="3">
        <f>Table4[[#This Row],[Qty]]*Table4[[#This Row],[Price]]</f>
        <v>39600</v>
      </c>
      <c r="N509" s="3">
        <f>Table4[[#This Row],[Qty]]*Table4[[#This Row],[Cost]]</f>
        <v>36000</v>
      </c>
      <c r="O509" s="3">
        <f>Table4[[#This Row],[Total Sales]]-Table4[[#This Row],[COGS]]</f>
        <v>3600</v>
      </c>
      <c r="P509" s="22">
        <f>MONTH(Table4[[#This Row],[Sales Date]])</f>
        <v>2</v>
      </c>
      <c r="Q509" s="22" t="str">
        <f>IF(Table4[[#This Row],[Month]]=1,"Jan",IF(Table4[[#This Row],[Month]]=2,"Feb",IF(Table4[[#This Row],[Month]]=3,"Mar","Apr")))</f>
        <v>Feb</v>
      </c>
    </row>
    <row r="510" spans="1:17" x14ac:dyDescent="0.25">
      <c r="A510" s="3" t="s">
        <v>1049</v>
      </c>
      <c r="B510" s="4">
        <v>44960</v>
      </c>
      <c r="C510" s="3" t="s">
        <v>1139</v>
      </c>
      <c r="D510" s="3" t="s">
        <v>16</v>
      </c>
      <c r="E510" s="3" t="s">
        <v>35</v>
      </c>
      <c r="F510" s="3" t="s">
        <v>36</v>
      </c>
      <c r="G510" s="3" t="s">
        <v>32</v>
      </c>
      <c r="H510" s="3" t="s">
        <v>2354</v>
      </c>
      <c r="I510" s="3">
        <v>1</v>
      </c>
      <c r="J510" s="3" t="s">
        <v>20</v>
      </c>
      <c r="K510" s="3">
        <v>22000</v>
      </c>
      <c r="L510" s="3">
        <v>20000</v>
      </c>
      <c r="M510" s="3">
        <f>Table4[[#This Row],[Qty]]*Table4[[#This Row],[Price]]</f>
        <v>22000</v>
      </c>
      <c r="N510" s="3">
        <f>Table4[[#This Row],[Qty]]*Table4[[#This Row],[Cost]]</f>
        <v>20000</v>
      </c>
      <c r="O510" s="3">
        <f>Table4[[#This Row],[Total Sales]]-Table4[[#This Row],[COGS]]</f>
        <v>2000</v>
      </c>
      <c r="P510" s="22">
        <f>MONTH(Table4[[#This Row],[Sales Date]])</f>
        <v>2</v>
      </c>
      <c r="Q510" s="22" t="str">
        <f>IF(Table4[[#This Row],[Month]]=1,"Jan",IF(Table4[[#This Row],[Month]]=2,"Feb",IF(Table4[[#This Row],[Month]]=3,"Mar","Apr")))</f>
        <v>Feb</v>
      </c>
    </row>
    <row r="511" spans="1:17" x14ac:dyDescent="0.25">
      <c r="A511" s="3" t="s">
        <v>1051</v>
      </c>
      <c r="B511" s="4">
        <v>44960</v>
      </c>
      <c r="C511" s="3" t="s">
        <v>345</v>
      </c>
      <c r="D511" s="3" t="s">
        <v>29</v>
      </c>
      <c r="E511" s="3" t="s">
        <v>35</v>
      </c>
      <c r="F511" s="3" t="s">
        <v>36</v>
      </c>
      <c r="G511" s="3" t="s">
        <v>32</v>
      </c>
      <c r="H511" s="3" t="s">
        <v>2354</v>
      </c>
      <c r="I511" s="3">
        <v>2</v>
      </c>
      <c r="J511" s="3" t="s">
        <v>20</v>
      </c>
      <c r="K511" s="3">
        <v>100</v>
      </c>
      <c r="L511" s="3">
        <v>80</v>
      </c>
      <c r="M511" s="3">
        <f>Table4[[#This Row],[Qty]]*Table4[[#This Row],[Price]]</f>
        <v>200</v>
      </c>
      <c r="N511" s="3">
        <f>Table4[[#This Row],[Qty]]*Table4[[#This Row],[Cost]]</f>
        <v>160</v>
      </c>
      <c r="O511" s="3">
        <f>Table4[[#This Row],[Total Sales]]-Table4[[#This Row],[COGS]]</f>
        <v>40</v>
      </c>
      <c r="P511" s="22">
        <f>MONTH(Table4[[#This Row],[Sales Date]])</f>
        <v>2</v>
      </c>
      <c r="Q511" s="22" t="str">
        <f>IF(Table4[[#This Row],[Month]]=1,"Jan",IF(Table4[[#This Row],[Month]]=2,"Feb",IF(Table4[[#This Row],[Month]]=3,"Mar","Apr")))</f>
        <v>Feb</v>
      </c>
    </row>
    <row r="512" spans="1:17" x14ac:dyDescent="0.25">
      <c r="A512" s="3" t="s">
        <v>1053</v>
      </c>
      <c r="B512" s="4">
        <v>44960</v>
      </c>
      <c r="C512" s="3" t="s">
        <v>401</v>
      </c>
      <c r="D512" s="3" t="s">
        <v>29</v>
      </c>
      <c r="E512" s="3" t="s">
        <v>23</v>
      </c>
      <c r="F512" s="3" t="s">
        <v>24</v>
      </c>
      <c r="G512" s="3" t="s">
        <v>60</v>
      </c>
      <c r="H512" s="3" t="s">
        <v>45</v>
      </c>
      <c r="I512" s="3">
        <v>2</v>
      </c>
      <c r="J512" s="3" t="s">
        <v>20</v>
      </c>
      <c r="K512" s="3">
        <v>9950</v>
      </c>
      <c r="L512" s="3">
        <v>9000</v>
      </c>
      <c r="M512" s="3">
        <f>Table4[[#This Row],[Qty]]*Table4[[#This Row],[Price]]</f>
        <v>19900</v>
      </c>
      <c r="N512" s="3">
        <f>Table4[[#This Row],[Qty]]*Table4[[#This Row],[Cost]]</f>
        <v>18000</v>
      </c>
      <c r="O512" s="3">
        <f>Table4[[#This Row],[Total Sales]]-Table4[[#This Row],[COGS]]</f>
        <v>1900</v>
      </c>
      <c r="P512" s="22">
        <f>MONTH(Table4[[#This Row],[Sales Date]])</f>
        <v>2</v>
      </c>
      <c r="Q512" s="22" t="str">
        <f>IF(Table4[[#This Row],[Month]]=1,"Jan",IF(Table4[[#This Row],[Month]]=2,"Feb",IF(Table4[[#This Row],[Month]]=3,"Mar","Apr")))</f>
        <v>Feb</v>
      </c>
    </row>
    <row r="513" spans="1:17" x14ac:dyDescent="0.25">
      <c r="A513" s="3" t="s">
        <v>1055</v>
      </c>
      <c r="B513" s="4">
        <v>44960</v>
      </c>
      <c r="C513" s="3" t="s">
        <v>407</v>
      </c>
      <c r="D513" s="3" t="s">
        <v>29</v>
      </c>
      <c r="E513" s="3" t="s">
        <v>17</v>
      </c>
      <c r="F513" s="3" t="s">
        <v>18</v>
      </c>
      <c r="G513" s="3" t="s">
        <v>69</v>
      </c>
      <c r="H513" s="3" t="s">
        <v>38</v>
      </c>
      <c r="I513" s="3">
        <v>1</v>
      </c>
      <c r="J513" s="3" t="s">
        <v>20</v>
      </c>
      <c r="K513" s="3">
        <v>13200.000000000002</v>
      </c>
      <c r="L513" s="3">
        <v>12000</v>
      </c>
      <c r="M513" s="3">
        <f>Table4[[#This Row],[Qty]]*Table4[[#This Row],[Price]]</f>
        <v>13200.000000000002</v>
      </c>
      <c r="N513" s="3">
        <f>Table4[[#This Row],[Qty]]*Table4[[#This Row],[Cost]]</f>
        <v>12000</v>
      </c>
      <c r="O513" s="3">
        <f>Table4[[#This Row],[Total Sales]]-Table4[[#This Row],[COGS]]</f>
        <v>1200.0000000000018</v>
      </c>
      <c r="P513" s="22">
        <f>MONTH(Table4[[#This Row],[Sales Date]])</f>
        <v>2</v>
      </c>
      <c r="Q513" s="22" t="str">
        <f>IF(Table4[[#This Row],[Month]]=1,"Jan",IF(Table4[[#This Row],[Month]]=2,"Feb",IF(Table4[[#This Row],[Month]]=3,"Mar","Apr")))</f>
        <v>Feb</v>
      </c>
    </row>
    <row r="514" spans="1:17" x14ac:dyDescent="0.25">
      <c r="A514" s="3" t="s">
        <v>1057</v>
      </c>
      <c r="B514" s="4">
        <v>44960</v>
      </c>
      <c r="C514" s="3" t="s">
        <v>468</v>
      </c>
      <c r="D514" s="3" t="s">
        <v>29</v>
      </c>
      <c r="E514" s="3" t="s">
        <v>17</v>
      </c>
      <c r="F514" s="3" t="s">
        <v>18</v>
      </c>
      <c r="G514" s="3" t="s">
        <v>37</v>
      </c>
      <c r="H514" s="3" t="s">
        <v>38</v>
      </c>
      <c r="I514" s="3">
        <v>4</v>
      </c>
      <c r="J514" s="3" t="s">
        <v>20</v>
      </c>
      <c r="K514" s="3">
        <v>11000</v>
      </c>
      <c r="L514" s="3">
        <v>10000</v>
      </c>
      <c r="M514" s="3">
        <f>Table4[[#This Row],[Qty]]*Table4[[#This Row],[Price]]</f>
        <v>44000</v>
      </c>
      <c r="N514" s="3">
        <f>Table4[[#This Row],[Qty]]*Table4[[#This Row],[Cost]]</f>
        <v>40000</v>
      </c>
      <c r="O514" s="3">
        <f>Table4[[#This Row],[Total Sales]]-Table4[[#This Row],[COGS]]</f>
        <v>4000</v>
      </c>
      <c r="P514" s="22">
        <f>MONTH(Table4[[#This Row],[Sales Date]])</f>
        <v>2</v>
      </c>
      <c r="Q514" s="22" t="str">
        <f>IF(Table4[[#This Row],[Month]]=1,"Jan",IF(Table4[[#This Row],[Month]]=2,"Feb",IF(Table4[[#This Row],[Month]]=3,"Mar","Apr")))</f>
        <v>Feb</v>
      </c>
    </row>
    <row r="515" spans="1:17" x14ac:dyDescent="0.25">
      <c r="A515" s="3" t="s">
        <v>1059</v>
      </c>
      <c r="B515" s="4">
        <v>44960</v>
      </c>
      <c r="C515" s="3" t="s">
        <v>530</v>
      </c>
      <c r="D515" s="3" t="s">
        <v>29</v>
      </c>
      <c r="E515" s="3" t="s">
        <v>23</v>
      </c>
      <c r="F515" s="3" t="s">
        <v>24</v>
      </c>
      <c r="G515" s="3" t="s">
        <v>19</v>
      </c>
      <c r="H515" s="3" t="s">
        <v>2354</v>
      </c>
      <c r="I515" s="3">
        <v>3</v>
      </c>
      <c r="J515" s="3" t="s">
        <v>20</v>
      </c>
      <c r="K515" s="3">
        <v>22000</v>
      </c>
      <c r="L515" s="3">
        <v>20000</v>
      </c>
      <c r="M515" s="3">
        <f>Table4[[#This Row],[Qty]]*Table4[[#This Row],[Price]]</f>
        <v>66000</v>
      </c>
      <c r="N515" s="3">
        <f>Table4[[#This Row],[Qty]]*Table4[[#This Row],[Cost]]</f>
        <v>60000</v>
      </c>
      <c r="O515" s="3">
        <f>Table4[[#This Row],[Total Sales]]-Table4[[#This Row],[COGS]]</f>
        <v>6000</v>
      </c>
      <c r="P515" s="22">
        <f>MONTH(Table4[[#This Row],[Sales Date]])</f>
        <v>2</v>
      </c>
      <c r="Q515" s="22" t="str">
        <f>IF(Table4[[#This Row],[Month]]=1,"Jan",IF(Table4[[#This Row],[Month]]=2,"Feb",IF(Table4[[#This Row],[Month]]=3,"Mar","Apr")))</f>
        <v>Feb</v>
      </c>
    </row>
    <row r="516" spans="1:17" x14ac:dyDescent="0.25">
      <c r="A516" s="3" t="s">
        <v>1061</v>
      </c>
      <c r="B516" s="4">
        <v>44960</v>
      </c>
      <c r="C516" s="3" t="s">
        <v>590</v>
      </c>
      <c r="D516" s="3" t="s">
        <v>29</v>
      </c>
      <c r="E516" s="3" t="s">
        <v>30</v>
      </c>
      <c r="F516" s="3" t="s">
        <v>31</v>
      </c>
      <c r="G516" s="3" t="s">
        <v>63</v>
      </c>
      <c r="H516" s="3" t="s">
        <v>2354</v>
      </c>
      <c r="I516" s="3">
        <v>1</v>
      </c>
      <c r="J516" s="3" t="s">
        <v>20</v>
      </c>
      <c r="K516" s="3">
        <v>8500</v>
      </c>
      <c r="L516" s="3">
        <v>7600</v>
      </c>
      <c r="M516" s="3">
        <f>Table4[[#This Row],[Qty]]*Table4[[#This Row],[Price]]</f>
        <v>8500</v>
      </c>
      <c r="N516" s="3">
        <f>Table4[[#This Row],[Qty]]*Table4[[#This Row],[Cost]]</f>
        <v>7600</v>
      </c>
      <c r="O516" s="3">
        <f>Table4[[#This Row],[Total Sales]]-Table4[[#This Row],[COGS]]</f>
        <v>900</v>
      </c>
      <c r="P516" s="22">
        <f>MONTH(Table4[[#This Row],[Sales Date]])</f>
        <v>2</v>
      </c>
      <c r="Q516" s="22" t="str">
        <f>IF(Table4[[#This Row],[Month]]=1,"Jan",IF(Table4[[#This Row],[Month]]=2,"Feb",IF(Table4[[#This Row],[Month]]=3,"Mar","Apr")))</f>
        <v>Feb</v>
      </c>
    </row>
    <row r="517" spans="1:17" x14ac:dyDescent="0.25">
      <c r="A517" s="3" t="s">
        <v>1063</v>
      </c>
      <c r="B517" s="4">
        <v>44960</v>
      </c>
      <c r="C517" s="3" t="s">
        <v>651</v>
      </c>
      <c r="D517" s="3" t="s">
        <v>16</v>
      </c>
      <c r="E517" s="3" t="s">
        <v>35</v>
      </c>
      <c r="F517" s="3" t="s">
        <v>36</v>
      </c>
      <c r="G517" s="3" t="s">
        <v>44</v>
      </c>
      <c r="H517" s="3" t="s">
        <v>45</v>
      </c>
      <c r="I517" s="3">
        <v>1</v>
      </c>
      <c r="J517" s="3" t="s">
        <v>20</v>
      </c>
      <c r="K517" s="3">
        <v>6700</v>
      </c>
      <c r="L517" s="3">
        <v>5000</v>
      </c>
      <c r="M517" s="3">
        <f>Table4[[#This Row],[Qty]]*Table4[[#This Row],[Price]]</f>
        <v>6700</v>
      </c>
      <c r="N517" s="3">
        <f>Table4[[#This Row],[Qty]]*Table4[[#This Row],[Cost]]</f>
        <v>5000</v>
      </c>
      <c r="O517" s="3">
        <f>Table4[[#This Row],[Total Sales]]-Table4[[#This Row],[COGS]]</f>
        <v>1700</v>
      </c>
      <c r="P517" s="22">
        <f>MONTH(Table4[[#This Row],[Sales Date]])</f>
        <v>2</v>
      </c>
      <c r="Q517" s="22" t="str">
        <f>IF(Table4[[#This Row],[Month]]=1,"Jan",IF(Table4[[#This Row],[Month]]=2,"Feb",IF(Table4[[#This Row],[Month]]=3,"Mar","Apr")))</f>
        <v>Feb</v>
      </c>
    </row>
    <row r="518" spans="1:17" x14ac:dyDescent="0.25">
      <c r="A518" s="3" t="s">
        <v>1065</v>
      </c>
      <c r="B518" s="4">
        <v>44961</v>
      </c>
      <c r="C518" s="3" t="s">
        <v>34</v>
      </c>
      <c r="D518" s="3" t="s">
        <v>16</v>
      </c>
      <c r="E518" s="3" t="s">
        <v>35</v>
      </c>
      <c r="F518" s="3" t="s">
        <v>36</v>
      </c>
      <c r="G518" s="3" t="s">
        <v>37</v>
      </c>
      <c r="H518" s="3" t="s">
        <v>38</v>
      </c>
      <c r="I518" s="3">
        <v>1</v>
      </c>
      <c r="J518" s="3" t="s">
        <v>20</v>
      </c>
      <c r="K518" s="3">
        <v>1600</v>
      </c>
      <c r="L518" s="3">
        <v>1590</v>
      </c>
      <c r="M518" s="3">
        <f>Table4[[#This Row],[Qty]]*Table4[[#This Row],[Price]]</f>
        <v>1600</v>
      </c>
      <c r="N518" s="3">
        <f>Table4[[#This Row],[Qty]]*Table4[[#This Row],[Cost]]</f>
        <v>1590</v>
      </c>
      <c r="O518" s="3">
        <f>Table4[[#This Row],[Total Sales]]-Table4[[#This Row],[COGS]]</f>
        <v>10</v>
      </c>
      <c r="P518" s="22">
        <f>MONTH(Table4[[#This Row],[Sales Date]])</f>
        <v>2</v>
      </c>
      <c r="Q518" s="22" t="str">
        <f>IF(Table4[[#This Row],[Month]]=1,"Jan",IF(Table4[[#This Row],[Month]]=2,"Feb",IF(Table4[[#This Row],[Month]]=3,"Mar","Apr")))</f>
        <v>Feb</v>
      </c>
    </row>
    <row r="519" spans="1:17" x14ac:dyDescent="0.25">
      <c r="A519" s="3" t="s">
        <v>1067</v>
      </c>
      <c r="B519" s="4">
        <v>44961</v>
      </c>
      <c r="C519" s="3" t="s">
        <v>175</v>
      </c>
      <c r="D519" s="3" t="s">
        <v>16</v>
      </c>
      <c r="E519" s="3" t="s">
        <v>23</v>
      </c>
      <c r="F519" s="3" t="s">
        <v>24</v>
      </c>
      <c r="G519" s="3" t="s">
        <v>54</v>
      </c>
      <c r="H519" s="3" t="s">
        <v>55</v>
      </c>
      <c r="I519" s="3">
        <v>1</v>
      </c>
      <c r="J519" s="3" t="s">
        <v>20</v>
      </c>
      <c r="K519" s="3">
        <v>9500</v>
      </c>
      <c r="L519" s="3">
        <v>8000</v>
      </c>
      <c r="M519" s="3">
        <f>Table4[[#This Row],[Qty]]*Table4[[#This Row],[Price]]</f>
        <v>9500</v>
      </c>
      <c r="N519" s="3">
        <f>Table4[[#This Row],[Qty]]*Table4[[#This Row],[Cost]]</f>
        <v>8000</v>
      </c>
      <c r="O519" s="3">
        <f>Table4[[#This Row],[Total Sales]]-Table4[[#This Row],[COGS]]</f>
        <v>1500</v>
      </c>
      <c r="P519" s="22">
        <f>MONTH(Table4[[#This Row],[Sales Date]])</f>
        <v>2</v>
      </c>
      <c r="Q519" s="22" t="str">
        <f>IF(Table4[[#This Row],[Month]]=1,"Jan",IF(Table4[[#This Row],[Month]]=2,"Feb",IF(Table4[[#This Row],[Month]]=3,"Mar","Apr")))</f>
        <v>Feb</v>
      </c>
    </row>
    <row r="520" spans="1:17" x14ac:dyDescent="0.25">
      <c r="A520" s="3" t="s">
        <v>1069</v>
      </c>
      <c r="B520" s="4">
        <v>44961</v>
      </c>
      <c r="C520" s="3" t="s">
        <v>293</v>
      </c>
      <c r="D520" s="3" t="s">
        <v>29</v>
      </c>
      <c r="E520" s="3" t="s">
        <v>17</v>
      </c>
      <c r="F520" s="3" t="s">
        <v>18</v>
      </c>
      <c r="G520" s="3" t="s">
        <v>60</v>
      </c>
      <c r="H520" s="3" t="s">
        <v>45</v>
      </c>
      <c r="I520" s="3">
        <v>2</v>
      </c>
      <c r="J520" s="3" t="s">
        <v>20</v>
      </c>
      <c r="K520" s="3">
        <v>7700</v>
      </c>
      <c r="L520" s="3">
        <v>7000</v>
      </c>
      <c r="M520" s="3">
        <f>Table4[[#This Row],[Qty]]*Table4[[#This Row],[Price]]</f>
        <v>15400</v>
      </c>
      <c r="N520" s="3">
        <f>Table4[[#This Row],[Qty]]*Table4[[#This Row],[Cost]]</f>
        <v>14000</v>
      </c>
      <c r="O520" s="3">
        <f>Table4[[#This Row],[Total Sales]]-Table4[[#This Row],[COGS]]</f>
        <v>1400</v>
      </c>
      <c r="P520" s="22">
        <f>MONTH(Table4[[#This Row],[Sales Date]])</f>
        <v>2</v>
      </c>
      <c r="Q520" s="22" t="str">
        <f>IF(Table4[[#This Row],[Month]]=1,"Jan",IF(Table4[[#This Row],[Month]]=2,"Feb",IF(Table4[[#This Row],[Month]]=3,"Mar","Apr")))</f>
        <v>Feb</v>
      </c>
    </row>
    <row r="521" spans="1:17" x14ac:dyDescent="0.25">
      <c r="A521" s="3" t="s">
        <v>1071</v>
      </c>
      <c r="B521" s="4">
        <v>44961</v>
      </c>
      <c r="C521" s="3" t="s">
        <v>417</v>
      </c>
      <c r="D521" s="3" t="s">
        <v>29</v>
      </c>
      <c r="E521" s="3" t="s">
        <v>35</v>
      </c>
      <c r="F521" s="3" t="s">
        <v>36</v>
      </c>
      <c r="G521" s="3" t="s">
        <v>78</v>
      </c>
      <c r="H521" s="3" t="s">
        <v>45</v>
      </c>
      <c r="I521" s="3">
        <v>1</v>
      </c>
      <c r="J521" s="3" t="s">
        <v>20</v>
      </c>
      <c r="K521" s="3">
        <v>8500</v>
      </c>
      <c r="L521" s="3">
        <v>7600</v>
      </c>
      <c r="M521" s="3">
        <f>Table4[[#This Row],[Qty]]*Table4[[#This Row],[Price]]</f>
        <v>8500</v>
      </c>
      <c r="N521" s="3">
        <f>Table4[[#This Row],[Qty]]*Table4[[#This Row],[Cost]]</f>
        <v>7600</v>
      </c>
      <c r="O521" s="3">
        <f>Table4[[#This Row],[Total Sales]]-Table4[[#This Row],[COGS]]</f>
        <v>900</v>
      </c>
      <c r="P521" s="22">
        <f>MONTH(Table4[[#This Row],[Sales Date]])</f>
        <v>2</v>
      </c>
      <c r="Q521" s="22" t="str">
        <f>IF(Table4[[#This Row],[Month]]=1,"Jan",IF(Table4[[#This Row],[Month]]=2,"Feb",IF(Table4[[#This Row],[Month]]=3,"Mar","Apr")))</f>
        <v>Feb</v>
      </c>
    </row>
    <row r="522" spans="1:17" x14ac:dyDescent="0.25">
      <c r="A522" s="3" t="s">
        <v>1073</v>
      </c>
      <c r="B522" s="4">
        <v>44961</v>
      </c>
      <c r="C522" s="3" t="s">
        <v>534</v>
      </c>
      <c r="D522" s="3" t="s">
        <v>29</v>
      </c>
      <c r="E522" s="3" t="s">
        <v>30</v>
      </c>
      <c r="F522" s="3" t="s">
        <v>31</v>
      </c>
      <c r="G522" s="3" t="s">
        <v>19</v>
      </c>
      <c r="H522" s="3" t="s">
        <v>2354</v>
      </c>
      <c r="I522" s="3">
        <v>1</v>
      </c>
      <c r="J522" s="3" t="s">
        <v>20</v>
      </c>
      <c r="K522" s="3">
        <v>22000</v>
      </c>
      <c r="L522" s="3">
        <v>20000</v>
      </c>
      <c r="M522" s="3">
        <f>Table4[[#This Row],[Qty]]*Table4[[#This Row],[Price]]</f>
        <v>22000</v>
      </c>
      <c r="N522" s="3">
        <f>Table4[[#This Row],[Qty]]*Table4[[#This Row],[Cost]]</f>
        <v>20000</v>
      </c>
      <c r="O522" s="3">
        <f>Table4[[#This Row],[Total Sales]]-Table4[[#This Row],[COGS]]</f>
        <v>2000</v>
      </c>
      <c r="P522" s="22">
        <f>MONTH(Table4[[#This Row],[Sales Date]])</f>
        <v>2</v>
      </c>
      <c r="Q522" s="22" t="str">
        <f>IF(Table4[[#This Row],[Month]]=1,"Jan",IF(Table4[[#This Row],[Month]]=2,"Feb",IF(Table4[[#This Row],[Month]]=3,"Mar","Apr")))</f>
        <v>Feb</v>
      </c>
    </row>
    <row r="523" spans="1:17" x14ac:dyDescent="0.25">
      <c r="A523" s="3" t="s">
        <v>1075</v>
      </c>
      <c r="B523" s="4">
        <v>44961</v>
      </c>
      <c r="C523" s="3" t="s">
        <v>657</v>
      </c>
      <c r="D523" s="3" t="s">
        <v>29</v>
      </c>
      <c r="E523" s="3" t="s">
        <v>17</v>
      </c>
      <c r="F523" s="3" t="s">
        <v>18</v>
      </c>
      <c r="G523" s="3" t="s">
        <v>2352</v>
      </c>
      <c r="H523" s="3" t="s">
        <v>2354</v>
      </c>
      <c r="I523" s="3">
        <v>4</v>
      </c>
      <c r="J523" s="3" t="s">
        <v>20</v>
      </c>
      <c r="K523" s="3">
        <v>11000</v>
      </c>
      <c r="L523" s="3">
        <v>10000</v>
      </c>
      <c r="M523" s="3">
        <f>Table4[[#This Row],[Qty]]*Table4[[#This Row],[Price]]</f>
        <v>44000</v>
      </c>
      <c r="N523" s="3">
        <f>Table4[[#This Row],[Qty]]*Table4[[#This Row],[Cost]]</f>
        <v>40000</v>
      </c>
      <c r="O523" s="3">
        <f>Table4[[#This Row],[Total Sales]]-Table4[[#This Row],[COGS]]</f>
        <v>4000</v>
      </c>
      <c r="P523" s="22">
        <f>MONTH(Table4[[#This Row],[Sales Date]])</f>
        <v>2</v>
      </c>
      <c r="Q523" s="22" t="str">
        <f>IF(Table4[[#This Row],[Month]]=1,"Jan",IF(Table4[[#This Row],[Month]]=2,"Feb",IF(Table4[[#This Row],[Month]]=3,"Mar","Apr")))</f>
        <v>Feb</v>
      </c>
    </row>
    <row r="524" spans="1:17" x14ac:dyDescent="0.25">
      <c r="A524" s="3" t="s">
        <v>1077</v>
      </c>
      <c r="B524" s="4">
        <v>44961</v>
      </c>
      <c r="C524" s="3" t="s">
        <v>774</v>
      </c>
      <c r="D524" s="3" t="s">
        <v>29</v>
      </c>
      <c r="E524" s="3" t="s">
        <v>17</v>
      </c>
      <c r="F524" s="3" t="s">
        <v>18</v>
      </c>
      <c r="G524" s="3" t="s">
        <v>2351</v>
      </c>
      <c r="H524" s="3" t="s">
        <v>38</v>
      </c>
      <c r="I524" s="3">
        <v>2</v>
      </c>
      <c r="J524" s="3" t="s">
        <v>26</v>
      </c>
      <c r="K524" s="3">
        <v>8500</v>
      </c>
      <c r="L524" s="3">
        <v>7600</v>
      </c>
      <c r="M524" s="3">
        <f>Table4[[#This Row],[Qty]]*Table4[[#This Row],[Price]]</f>
        <v>17000</v>
      </c>
      <c r="N524" s="3">
        <f>Table4[[#This Row],[Qty]]*Table4[[#This Row],[Cost]]</f>
        <v>15200</v>
      </c>
      <c r="O524" s="3">
        <f>Table4[[#This Row],[Total Sales]]-Table4[[#This Row],[COGS]]</f>
        <v>1800</v>
      </c>
      <c r="P524" s="22">
        <f>MONTH(Table4[[#This Row],[Sales Date]])</f>
        <v>2</v>
      </c>
      <c r="Q524" s="22" t="str">
        <f>IF(Table4[[#This Row],[Month]]=1,"Jan",IF(Table4[[#This Row],[Month]]=2,"Feb",IF(Table4[[#This Row],[Month]]=3,"Mar","Apr")))</f>
        <v>Feb</v>
      </c>
    </row>
    <row r="525" spans="1:17" x14ac:dyDescent="0.25">
      <c r="A525" s="3" t="s">
        <v>1079</v>
      </c>
      <c r="B525" s="4">
        <v>44961</v>
      </c>
      <c r="C525" s="3" t="s">
        <v>899</v>
      </c>
      <c r="D525" s="3" t="s">
        <v>29</v>
      </c>
      <c r="E525" s="3" t="s">
        <v>30</v>
      </c>
      <c r="F525" s="3" t="s">
        <v>31</v>
      </c>
      <c r="G525" s="3" t="s">
        <v>69</v>
      </c>
      <c r="H525" s="3" t="s">
        <v>38</v>
      </c>
      <c r="I525" s="3">
        <v>2</v>
      </c>
      <c r="J525" s="3" t="s">
        <v>20</v>
      </c>
      <c r="K525" s="3">
        <v>19800</v>
      </c>
      <c r="L525" s="3">
        <v>18000</v>
      </c>
      <c r="M525" s="3">
        <f>Table4[[#This Row],[Qty]]*Table4[[#This Row],[Price]]</f>
        <v>39600</v>
      </c>
      <c r="N525" s="3">
        <f>Table4[[#This Row],[Qty]]*Table4[[#This Row],[Cost]]</f>
        <v>36000</v>
      </c>
      <c r="O525" s="3">
        <f>Table4[[#This Row],[Total Sales]]-Table4[[#This Row],[COGS]]</f>
        <v>3600</v>
      </c>
      <c r="P525" s="22">
        <f>MONTH(Table4[[#This Row],[Sales Date]])</f>
        <v>2</v>
      </c>
      <c r="Q525" s="22" t="str">
        <f>IF(Table4[[#This Row],[Month]]=1,"Jan",IF(Table4[[#This Row],[Month]]=2,"Feb",IF(Table4[[#This Row],[Month]]=3,"Mar","Apr")))</f>
        <v>Feb</v>
      </c>
    </row>
    <row r="526" spans="1:17" x14ac:dyDescent="0.25">
      <c r="A526" s="3" t="s">
        <v>1081</v>
      </c>
      <c r="B526" s="4">
        <v>44961</v>
      </c>
      <c r="C526" s="3" t="s">
        <v>1016</v>
      </c>
      <c r="D526" s="3" t="s">
        <v>29</v>
      </c>
      <c r="E526" s="3" t="s">
        <v>23</v>
      </c>
      <c r="F526" s="3" t="s">
        <v>24</v>
      </c>
      <c r="G526" s="3" t="s">
        <v>75</v>
      </c>
      <c r="H526" s="3" t="s">
        <v>2354</v>
      </c>
      <c r="I526" s="3">
        <v>2</v>
      </c>
      <c r="J526" s="3" t="s">
        <v>20</v>
      </c>
      <c r="K526" s="3">
        <v>9950</v>
      </c>
      <c r="L526" s="3">
        <v>9000</v>
      </c>
      <c r="M526" s="3">
        <f>Table4[[#This Row],[Qty]]*Table4[[#This Row],[Price]]</f>
        <v>19900</v>
      </c>
      <c r="N526" s="3">
        <f>Table4[[#This Row],[Qty]]*Table4[[#This Row],[Cost]]</f>
        <v>18000</v>
      </c>
      <c r="O526" s="3">
        <f>Table4[[#This Row],[Total Sales]]-Table4[[#This Row],[COGS]]</f>
        <v>1900</v>
      </c>
      <c r="P526" s="22">
        <f>MONTH(Table4[[#This Row],[Sales Date]])</f>
        <v>2</v>
      </c>
      <c r="Q526" s="22" t="str">
        <f>IF(Table4[[#This Row],[Month]]=1,"Jan",IF(Table4[[#This Row],[Month]]=2,"Feb",IF(Table4[[#This Row],[Month]]=3,"Mar","Apr")))</f>
        <v>Feb</v>
      </c>
    </row>
    <row r="527" spans="1:17" x14ac:dyDescent="0.25">
      <c r="A527" s="3" t="s">
        <v>1083</v>
      </c>
      <c r="B527" s="4">
        <v>44961</v>
      </c>
      <c r="C527" s="3" t="s">
        <v>1141</v>
      </c>
      <c r="D527" s="3" t="s">
        <v>29</v>
      </c>
      <c r="E527" s="3" t="s">
        <v>17</v>
      </c>
      <c r="F527" s="3" t="s">
        <v>18</v>
      </c>
      <c r="G527" s="3" t="s">
        <v>37</v>
      </c>
      <c r="H527" s="3" t="s">
        <v>38</v>
      </c>
      <c r="I527" s="3">
        <v>1</v>
      </c>
      <c r="J527" s="3" t="s">
        <v>26</v>
      </c>
      <c r="K527" s="3">
        <v>11000</v>
      </c>
      <c r="L527" s="3">
        <v>10000</v>
      </c>
      <c r="M527" s="3">
        <f>Table4[[#This Row],[Qty]]*Table4[[#This Row],[Price]]</f>
        <v>11000</v>
      </c>
      <c r="N527" s="3">
        <f>Table4[[#This Row],[Qty]]*Table4[[#This Row],[Cost]]</f>
        <v>10000</v>
      </c>
      <c r="O527" s="3">
        <f>Table4[[#This Row],[Total Sales]]-Table4[[#This Row],[COGS]]</f>
        <v>1000</v>
      </c>
      <c r="P527" s="22">
        <f>MONTH(Table4[[#This Row],[Sales Date]])</f>
        <v>2</v>
      </c>
      <c r="Q527" s="22" t="str">
        <f>IF(Table4[[#This Row],[Month]]=1,"Jan",IF(Table4[[#This Row],[Month]]=2,"Feb",IF(Table4[[#This Row],[Month]]=3,"Mar","Apr")))</f>
        <v>Feb</v>
      </c>
    </row>
    <row r="528" spans="1:17" x14ac:dyDescent="0.25">
      <c r="A528" s="3" t="s">
        <v>1085</v>
      </c>
      <c r="B528" s="4">
        <v>44961</v>
      </c>
      <c r="C528" s="3" t="s">
        <v>347</v>
      </c>
      <c r="D528" s="3" t="s">
        <v>16</v>
      </c>
      <c r="E528" s="3" t="s">
        <v>17</v>
      </c>
      <c r="F528" s="3" t="s">
        <v>18</v>
      </c>
      <c r="G528" s="3" t="s">
        <v>37</v>
      </c>
      <c r="H528" s="3" t="s">
        <v>38</v>
      </c>
      <c r="I528" s="3">
        <v>2</v>
      </c>
      <c r="J528" s="3" t="s">
        <v>20</v>
      </c>
      <c r="K528" s="3">
        <v>2000</v>
      </c>
      <c r="L528" s="3">
        <v>1850</v>
      </c>
      <c r="M528" s="3">
        <f>Table4[[#This Row],[Qty]]*Table4[[#This Row],[Price]]</f>
        <v>4000</v>
      </c>
      <c r="N528" s="3">
        <f>Table4[[#This Row],[Qty]]*Table4[[#This Row],[Cost]]</f>
        <v>3700</v>
      </c>
      <c r="O528" s="3">
        <f>Table4[[#This Row],[Total Sales]]-Table4[[#This Row],[COGS]]</f>
        <v>300</v>
      </c>
      <c r="P528" s="22">
        <f>MONTH(Table4[[#This Row],[Sales Date]])</f>
        <v>2</v>
      </c>
      <c r="Q528" s="22" t="str">
        <f>IF(Table4[[#This Row],[Month]]=1,"Jan",IF(Table4[[#This Row],[Month]]=2,"Feb",IF(Table4[[#This Row],[Month]]=3,"Mar","Apr")))</f>
        <v>Feb</v>
      </c>
    </row>
    <row r="529" spans="1:17" x14ac:dyDescent="0.25">
      <c r="A529" s="3" t="s">
        <v>1087</v>
      </c>
      <c r="B529" s="4">
        <v>44961</v>
      </c>
      <c r="C529" s="3" t="s">
        <v>409</v>
      </c>
      <c r="D529" s="3" t="s">
        <v>29</v>
      </c>
      <c r="E529" s="3" t="s">
        <v>35</v>
      </c>
      <c r="F529" s="3" t="s">
        <v>36</v>
      </c>
      <c r="G529" s="3" t="s">
        <v>44</v>
      </c>
      <c r="H529" s="3" t="s">
        <v>45</v>
      </c>
      <c r="I529" s="3">
        <v>2</v>
      </c>
      <c r="J529" s="3" t="s">
        <v>20</v>
      </c>
      <c r="K529" s="3">
        <v>9950</v>
      </c>
      <c r="L529" s="3">
        <v>9000</v>
      </c>
      <c r="M529" s="3">
        <f>Table4[[#This Row],[Qty]]*Table4[[#This Row],[Price]]</f>
        <v>19900</v>
      </c>
      <c r="N529" s="3">
        <f>Table4[[#This Row],[Qty]]*Table4[[#This Row],[Cost]]</f>
        <v>18000</v>
      </c>
      <c r="O529" s="3">
        <f>Table4[[#This Row],[Total Sales]]-Table4[[#This Row],[COGS]]</f>
        <v>1900</v>
      </c>
      <c r="P529" s="22">
        <f>MONTH(Table4[[#This Row],[Sales Date]])</f>
        <v>2</v>
      </c>
      <c r="Q529" s="22" t="str">
        <f>IF(Table4[[#This Row],[Month]]=1,"Jan",IF(Table4[[#This Row],[Month]]=2,"Feb",IF(Table4[[#This Row],[Month]]=3,"Mar","Apr")))</f>
        <v>Feb</v>
      </c>
    </row>
    <row r="530" spans="1:17" x14ac:dyDescent="0.25">
      <c r="A530" s="3" t="s">
        <v>1089</v>
      </c>
      <c r="B530" s="4">
        <v>44961</v>
      </c>
      <c r="C530" s="3" t="s">
        <v>470</v>
      </c>
      <c r="D530" s="3" t="s">
        <v>29</v>
      </c>
      <c r="E530" s="3" t="s">
        <v>23</v>
      </c>
      <c r="F530" s="3" t="s">
        <v>24</v>
      </c>
      <c r="G530" s="3" t="s">
        <v>2351</v>
      </c>
      <c r="H530" s="3" t="s">
        <v>38</v>
      </c>
      <c r="I530" s="3">
        <v>1</v>
      </c>
      <c r="J530" s="3" t="s">
        <v>20</v>
      </c>
      <c r="K530" s="3">
        <v>13200.000000000002</v>
      </c>
      <c r="L530" s="3">
        <v>12000</v>
      </c>
      <c r="M530" s="3">
        <f>Table4[[#This Row],[Qty]]*Table4[[#This Row],[Price]]</f>
        <v>13200.000000000002</v>
      </c>
      <c r="N530" s="3">
        <f>Table4[[#This Row],[Qty]]*Table4[[#This Row],[Cost]]</f>
        <v>12000</v>
      </c>
      <c r="O530" s="3">
        <f>Table4[[#This Row],[Total Sales]]-Table4[[#This Row],[COGS]]</f>
        <v>1200.0000000000018</v>
      </c>
      <c r="P530" s="22">
        <f>MONTH(Table4[[#This Row],[Sales Date]])</f>
        <v>2</v>
      </c>
      <c r="Q530" s="22" t="str">
        <f>IF(Table4[[#This Row],[Month]]=1,"Jan",IF(Table4[[#This Row],[Month]]=2,"Feb",IF(Table4[[#This Row],[Month]]=3,"Mar","Apr")))</f>
        <v>Feb</v>
      </c>
    </row>
    <row r="531" spans="1:17" x14ac:dyDescent="0.25">
      <c r="A531" s="3" t="s">
        <v>1091</v>
      </c>
      <c r="B531" s="4">
        <v>44961</v>
      </c>
      <c r="C531" s="3" t="s">
        <v>532</v>
      </c>
      <c r="D531" s="3" t="s">
        <v>29</v>
      </c>
      <c r="E531" s="3" t="s">
        <v>30</v>
      </c>
      <c r="F531" s="3" t="s">
        <v>31</v>
      </c>
      <c r="G531" s="3" t="s">
        <v>25</v>
      </c>
      <c r="H531" s="3" t="s">
        <v>2354</v>
      </c>
      <c r="I531" s="3">
        <v>1</v>
      </c>
      <c r="J531" s="3" t="s">
        <v>20</v>
      </c>
      <c r="K531" s="3">
        <v>44000</v>
      </c>
      <c r="L531" s="3">
        <v>40000</v>
      </c>
      <c r="M531" s="3">
        <f>Table4[[#This Row],[Qty]]*Table4[[#This Row],[Price]]</f>
        <v>44000</v>
      </c>
      <c r="N531" s="3">
        <f>Table4[[#This Row],[Qty]]*Table4[[#This Row],[Cost]]</f>
        <v>40000</v>
      </c>
      <c r="O531" s="3">
        <f>Table4[[#This Row],[Total Sales]]-Table4[[#This Row],[COGS]]</f>
        <v>4000</v>
      </c>
      <c r="P531" s="22">
        <f>MONTH(Table4[[#This Row],[Sales Date]])</f>
        <v>2</v>
      </c>
      <c r="Q531" s="22" t="str">
        <f>IF(Table4[[#This Row],[Month]]=1,"Jan",IF(Table4[[#This Row],[Month]]=2,"Feb",IF(Table4[[#This Row],[Month]]=3,"Mar","Apr")))</f>
        <v>Feb</v>
      </c>
    </row>
    <row r="532" spans="1:17" x14ac:dyDescent="0.25">
      <c r="A532" s="3" t="s">
        <v>1093</v>
      </c>
      <c r="B532" s="4">
        <v>44961</v>
      </c>
      <c r="C532" s="3" t="s">
        <v>592</v>
      </c>
      <c r="D532" s="3" t="s">
        <v>29</v>
      </c>
      <c r="E532" s="3" t="s">
        <v>35</v>
      </c>
      <c r="F532" s="3" t="s">
        <v>36</v>
      </c>
      <c r="G532" s="3" t="s">
        <v>66</v>
      </c>
      <c r="H532" s="3" t="s">
        <v>2354</v>
      </c>
      <c r="I532" s="3">
        <v>2</v>
      </c>
      <c r="J532" s="3" t="s">
        <v>26</v>
      </c>
      <c r="K532" s="3">
        <v>8500</v>
      </c>
      <c r="L532" s="3">
        <v>7600</v>
      </c>
      <c r="M532" s="3">
        <f>Table4[[#This Row],[Qty]]*Table4[[#This Row],[Price]]</f>
        <v>17000</v>
      </c>
      <c r="N532" s="3">
        <f>Table4[[#This Row],[Qty]]*Table4[[#This Row],[Cost]]</f>
        <v>15200</v>
      </c>
      <c r="O532" s="3">
        <f>Table4[[#This Row],[Total Sales]]-Table4[[#This Row],[COGS]]</f>
        <v>1800</v>
      </c>
      <c r="P532" s="22">
        <f>MONTH(Table4[[#This Row],[Sales Date]])</f>
        <v>2</v>
      </c>
      <c r="Q532" s="22" t="str">
        <f>IF(Table4[[#This Row],[Month]]=1,"Jan",IF(Table4[[#This Row],[Month]]=2,"Feb",IF(Table4[[#This Row],[Month]]=3,"Mar","Apr")))</f>
        <v>Feb</v>
      </c>
    </row>
    <row r="533" spans="1:17" x14ac:dyDescent="0.25">
      <c r="A533" s="3" t="s">
        <v>1095</v>
      </c>
      <c r="B533" s="4">
        <v>44962</v>
      </c>
      <c r="C533" s="3" t="s">
        <v>40</v>
      </c>
      <c r="D533" s="3" t="s">
        <v>16</v>
      </c>
      <c r="E533" s="3" t="s">
        <v>17</v>
      </c>
      <c r="F533" s="3" t="s">
        <v>18</v>
      </c>
      <c r="G533" s="3" t="s">
        <v>41</v>
      </c>
      <c r="H533" s="3" t="s">
        <v>2354</v>
      </c>
      <c r="I533" s="3">
        <v>50</v>
      </c>
      <c r="J533" s="3" t="s">
        <v>20</v>
      </c>
      <c r="K533" s="3">
        <v>13000</v>
      </c>
      <c r="L533" s="3">
        <v>12000</v>
      </c>
      <c r="M533" s="3">
        <f>Table4[[#This Row],[Qty]]*Table4[[#This Row],[Price]]</f>
        <v>650000</v>
      </c>
      <c r="N533" s="3">
        <f>Table4[[#This Row],[Qty]]*Table4[[#This Row],[Cost]]</f>
        <v>600000</v>
      </c>
      <c r="O533" s="3">
        <f>Table4[[#This Row],[Total Sales]]-Table4[[#This Row],[COGS]]</f>
        <v>50000</v>
      </c>
      <c r="P533" s="22">
        <f>MONTH(Table4[[#This Row],[Sales Date]])</f>
        <v>2</v>
      </c>
      <c r="Q533" s="22" t="str">
        <f>IF(Table4[[#This Row],[Month]]=1,"Jan",IF(Table4[[#This Row],[Month]]=2,"Feb",IF(Table4[[#This Row],[Month]]=3,"Mar","Apr")))</f>
        <v>Feb</v>
      </c>
    </row>
    <row r="534" spans="1:17" x14ac:dyDescent="0.25">
      <c r="A534" s="3" t="s">
        <v>1097</v>
      </c>
      <c r="B534" s="4">
        <v>44962</v>
      </c>
      <c r="C534" s="3" t="s">
        <v>177</v>
      </c>
      <c r="D534" s="3" t="s">
        <v>16</v>
      </c>
      <c r="E534" s="3" t="s">
        <v>30</v>
      </c>
      <c r="F534" s="3" t="s">
        <v>31</v>
      </c>
      <c r="G534" s="3" t="s">
        <v>2353</v>
      </c>
      <c r="H534" s="3" t="s">
        <v>45</v>
      </c>
      <c r="I534" s="3">
        <v>1</v>
      </c>
      <c r="J534" s="3" t="s">
        <v>20</v>
      </c>
      <c r="K534" s="3">
        <v>4700</v>
      </c>
      <c r="L534" s="3">
        <v>4000</v>
      </c>
      <c r="M534" s="3">
        <f>Table4[[#This Row],[Qty]]*Table4[[#This Row],[Price]]</f>
        <v>4700</v>
      </c>
      <c r="N534" s="3">
        <f>Table4[[#This Row],[Qty]]*Table4[[#This Row],[Cost]]</f>
        <v>4000</v>
      </c>
      <c r="O534" s="3">
        <f>Table4[[#This Row],[Total Sales]]-Table4[[#This Row],[COGS]]</f>
        <v>700</v>
      </c>
      <c r="P534" s="22">
        <f>MONTH(Table4[[#This Row],[Sales Date]])</f>
        <v>2</v>
      </c>
      <c r="Q534" s="22" t="str">
        <f>IF(Table4[[#This Row],[Month]]=1,"Jan",IF(Table4[[#This Row],[Month]]=2,"Feb",IF(Table4[[#This Row],[Month]]=3,"Mar","Apr")))</f>
        <v>Feb</v>
      </c>
    </row>
    <row r="535" spans="1:17" x14ac:dyDescent="0.25">
      <c r="A535" s="3" t="s">
        <v>1099</v>
      </c>
      <c r="B535" s="4">
        <v>44962</v>
      </c>
      <c r="C535" s="3" t="s">
        <v>295</v>
      </c>
      <c r="D535" s="3" t="s">
        <v>29</v>
      </c>
      <c r="E535" s="3" t="s">
        <v>23</v>
      </c>
      <c r="F535" s="3" t="s">
        <v>24</v>
      </c>
      <c r="G535" s="3" t="s">
        <v>63</v>
      </c>
      <c r="H535" s="3" t="s">
        <v>2354</v>
      </c>
      <c r="I535" s="3">
        <v>4</v>
      </c>
      <c r="J535" s="3" t="s">
        <v>20</v>
      </c>
      <c r="K535" s="3">
        <v>11000</v>
      </c>
      <c r="L535" s="3">
        <v>10000</v>
      </c>
      <c r="M535" s="3">
        <f>Table4[[#This Row],[Qty]]*Table4[[#This Row],[Price]]</f>
        <v>44000</v>
      </c>
      <c r="N535" s="3">
        <f>Table4[[#This Row],[Qty]]*Table4[[#This Row],[Cost]]</f>
        <v>40000</v>
      </c>
      <c r="O535" s="3">
        <f>Table4[[#This Row],[Total Sales]]-Table4[[#This Row],[COGS]]</f>
        <v>4000</v>
      </c>
      <c r="P535" s="22">
        <f>MONTH(Table4[[#This Row],[Sales Date]])</f>
        <v>2</v>
      </c>
      <c r="Q535" s="22" t="str">
        <f>IF(Table4[[#This Row],[Month]]=1,"Jan",IF(Table4[[#This Row],[Month]]=2,"Feb",IF(Table4[[#This Row],[Month]]=3,"Mar","Apr")))</f>
        <v>Feb</v>
      </c>
    </row>
    <row r="536" spans="1:17" x14ac:dyDescent="0.25">
      <c r="A536" s="3" t="s">
        <v>1101</v>
      </c>
      <c r="B536" s="4">
        <v>44962</v>
      </c>
      <c r="C536" s="3" t="s">
        <v>419</v>
      </c>
      <c r="D536" s="3" t="s">
        <v>29</v>
      </c>
      <c r="E536" s="3" t="s">
        <v>17</v>
      </c>
      <c r="F536" s="3" t="s">
        <v>18</v>
      </c>
      <c r="G536" s="3" t="s">
        <v>81</v>
      </c>
      <c r="H536" s="3" t="s">
        <v>2354</v>
      </c>
      <c r="I536" s="3">
        <v>2</v>
      </c>
      <c r="J536" s="3" t="s">
        <v>26</v>
      </c>
      <c r="K536" s="3">
        <v>8500</v>
      </c>
      <c r="L536" s="3">
        <v>7600</v>
      </c>
      <c r="M536" s="3">
        <f>Table4[[#This Row],[Qty]]*Table4[[#This Row],[Price]]</f>
        <v>17000</v>
      </c>
      <c r="N536" s="3">
        <f>Table4[[#This Row],[Qty]]*Table4[[#This Row],[Cost]]</f>
        <v>15200</v>
      </c>
      <c r="O536" s="3">
        <f>Table4[[#This Row],[Total Sales]]-Table4[[#This Row],[COGS]]</f>
        <v>1800</v>
      </c>
      <c r="P536" s="22">
        <f>MONTH(Table4[[#This Row],[Sales Date]])</f>
        <v>2</v>
      </c>
      <c r="Q536" s="22" t="str">
        <f>IF(Table4[[#This Row],[Month]]=1,"Jan",IF(Table4[[#This Row],[Month]]=2,"Feb",IF(Table4[[#This Row],[Month]]=3,"Mar","Apr")))</f>
        <v>Feb</v>
      </c>
    </row>
    <row r="537" spans="1:17" x14ac:dyDescent="0.25">
      <c r="A537" s="3" t="s">
        <v>1103</v>
      </c>
      <c r="B537" s="4">
        <v>44962</v>
      </c>
      <c r="C537" s="3" t="s">
        <v>536</v>
      </c>
      <c r="D537" s="3" t="s">
        <v>29</v>
      </c>
      <c r="E537" s="3" t="s">
        <v>35</v>
      </c>
      <c r="F537" s="3" t="s">
        <v>36</v>
      </c>
      <c r="G537" s="3" t="s">
        <v>25</v>
      </c>
      <c r="H537" s="3" t="s">
        <v>2354</v>
      </c>
      <c r="I537" s="3">
        <v>2</v>
      </c>
      <c r="J537" s="3" t="s">
        <v>20</v>
      </c>
      <c r="K537" s="3">
        <v>13000</v>
      </c>
      <c r="L537" s="3">
        <v>12000</v>
      </c>
      <c r="M537" s="3">
        <f>Table4[[#This Row],[Qty]]*Table4[[#This Row],[Price]]</f>
        <v>26000</v>
      </c>
      <c r="N537" s="3">
        <f>Table4[[#This Row],[Qty]]*Table4[[#This Row],[Cost]]</f>
        <v>24000</v>
      </c>
      <c r="O537" s="3">
        <f>Table4[[#This Row],[Total Sales]]-Table4[[#This Row],[COGS]]</f>
        <v>2000</v>
      </c>
      <c r="P537" s="22">
        <f>MONTH(Table4[[#This Row],[Sales Date]])</f>
        <v>2</v>
      </c>
      <c r="Q537" s="22" t="str">
        <f>IF(Table4[[#This Row],[Month]]=1,"Jan",IF(Table4[[#This Row],[Month]]=2,"Feb",IF(Table4[[#This Row],[Month]]=3,"Mar","Apr")))</f>
        <v>Feb</v>
      </c>
    </row>
    <row r="538" spans="1:17" x14ac:dyDescent="0.25">
      <c r="A538" s="3" t="s">
        <v>1105</v>
      </c>
      <c r="B538" s="4">
        <v>44962</v>
      </c>
      <c r="C538" s="3" t="s">
        <v>659</v>
      </c>
      <c r="D538" s="3" t="s">
        <v>29</v>
      </c>
      <c r="E538" s="3" t="s">
        <v>23</v>
      </c>
      <c r="F538" s="3" t="s">
        <v>24</v>
      </c>
      <c r="G538" s="3" t="s">
        <v>2350</v>
      </c>
      <c r="H538" s="3" t="s">
        <v>38</v>
      </c>
      <c r="I538" s="3">
        <v>1</v>
      </c>
      <c r="J538" s="3" t="s">
        <v>20</v>
      </c>
      <c r="K538" s="3">
        <v>13200.000000000002</v>
      </c>
      <c r="L538" s="3">
        <v>12000</v>
      </c>
      <c r="M538" s="3">
        <f>Table4[[#This Row],[Qty]]*Table4[[#This Row],[Price]]</f>
        <v>13200.000000000002</v>
      </c>
      <c r="N538" s="3">
        <f>Table4[[#This Row],[Qty]]*Table4[[#This Row],[Cost]]</f>
        <v>12000</v>
      </c>
      <c r="O538" s="3">
        <f>Table4[[#This Row],[Total Sales]]-Table4[[#This Row],[COGS]]</f>
        <v>1200.0000000000018</v>
      </c>
      <c r="P538" s="22">
        <f>MONTH(Table4[[#This Row],[Sales Date]])</f>
        <v>2</v>
      </c>
      <c r="Q538" s="22" t="str">
        <f>IF(Table4[[#This Row],[Month]]=1,"Jan",IF(Table4[[#This Row],[Month]]=2,"Feb",IF(Table4[[#This Row],[Month]]=3,"Mar","Apr")))</f>
        <v>Feb</v>
      </c>
    </row>
    <row r="539" spans="1:17" x14ac:dyDescent="0.25">
      <c r="A539" s="3" t="s">
        <v>1107</v>
      </c>
      <c r="B539" s="4">
        <v>44962</v>
      </c>
      <c r="C539" s="3" t="s">
        <v>776</v>
      </c>
      <c r="D539" s="3" t="s">
        <v>29</v>
      </c>
      <c r="E539" s="3" t="s">
        <v>17</v>
      </c>
      <c r="F539" s="3" t="s">
        <v>18</v>
      </c>
      <c r="G539" s="3" t="s">
        <v>54</v>
      </c>
      <c r="H539" s="3" t="s">
        <v>55</v>
      </c>
      <c r="I539" s="3">
        <v>3</v>
      </c>
      <c r="J539" s="3" t="s">
        <v>20</v>
      </c>
      <c r="K539" s="3">
        <v>13200.000000000002</v>
      </c>
      <c r="L539" s="3">
        <v>12000</v>
      </c>
      <c r="M539" s="3">
        <f>Table4[[#This Row],[Qty]]*Table4[[#This Row],[Price]]</f>
        <v>39600.000000000007</v>
      </c>
      <c r="N539" s="3">
        <f>Table4[[#This Row],[Qty]]*Table4[[#This Row],[Cost]]</f>
        <v>36000</v>
      </c>
      <c r="O539" s="3">
        <f>Table4[[#This Row],[Total Sales]]-Table4[[#This Row],[COGS]]</f>
        <v>3600.0000000000073</v>
      </c>
      <c r="P539" s="22">
        <f>MONTH(Table4[[#This Row],[Sales Date]])</f>
        <v>2</v>
      </c>
      <c r="Q539" s="22" t="str">
        <f>IF(Table4[[#This Row],[Month]]=1,"Jan",IF(Table4[[#This Row],[Month]]=2,"Feb",IF(Table4[[#This Row],[Month]]=3,"Mar","Apr")))</f>
        <v>Feb</v>
      </c>
    </row>
    <row r="540" spans="1:17" x14ac:dyDescent="0.25">
      <c r="A540" s="3" t="s">
        <v>1109</v>
      </c>
      <c r="B540" s="4">
        <v>44962</v>
      </c>
      <c r="C540" s="3" t="s">
        <v>901</v>
      </c>
      <c r="D540" s="3" t="s">
        <v>29</v>
      </c>
      <c r="E540" s="3" t="s">
        <v>35</v>
      </c>
      <c r="F540" s="3" t="s">
        <v>36</v>
      </c>
      <c r="G540" s="3" t="s">
        <v>72</v>
      </c>
      <c r="H540" s="3" t="s">
        <v>2354</v>
      </c>
      <c r="I540" s="3">
        <v>1</v>
      </c>
      <c r="J540" s="3" t="s">
        <v>20</v>
      </c>
      <c r="K540" s="3">
        <v>44000</v>
      </c>
      <c r="L540" s="3">
        <v>40000</v>
      </c>
      <c r="M540" s="3">
        <f>Table4[[#This Row],[Qty]]*Table4[[#This Row],[Price]]</f>
        <v>44000</v>
      </c>
      <c r="N540" s="3">
        <f>Table4[[#This Row],[Qty]]*Table4[[#This Row],[Cost]]</f>
        <v>40000</v>
      </c>
      <c r="O540" s="3">
        <f>Table4[[#This Row],[Total Sales]]-Table4[[#This Row],[COGS]]</f>
        <v>4000</v>
      </c>
      <c r="P540" s="22">
        <f>MONTH(Table4[[#This Row],[Sales Date]])</f>
        <v>2</v>
      </c>
      <c r="Q540" s="22" t="str">
        <f>IF(Table4[[#This Row],[Month]]=1,"Jan",IF(Table4[[#This Row],[Month]]=2,"Feb",IF(Table4[[#This Row],[Month]]=3,"Mar","Apr")))</f>
        <v>Feb</v>
      </c>
    </row>
    <row r="541" spans="1:17" x14ac:dyDescent="0.25">
      <c r="A541" s="3" t="s">
        <v>1111</v>
      </c>
      <c r="B541" s="4">
        <v>44962</v>
      </c>
      <c r="C541" s="3" t="s">
        <v>1018</v>
      </c>
      <c r="D541" s="3" t="s">
        <v>29</v>
      </c>
      <c r="E541" s="3" t="s">
        <v>30</v>
      </c>
      <c r="F541" s="3" t="s">
        <v>31</v>
      </c>
      <c r="G541" s="3" t="s">
        <v>78</v>
      </c>
      <c r="H541" s="3" t="s">
        <v>45</v>
      </c>
      <c r="I541" s="3">
        <v>2</v>
      </c>
      <c r="J541" s="3" t="s">
        <v>20</v>
      </c>
      <c r="K541" s="3">
        <v>7700</v>
      </c>
      <c r="L541" s="3">
        <v>7000</v>
      </c>
      <c r="M541" s="3">
        <f>Table4[[#This Row],[Qty]]*Table4[[#This Row],[Price]]</f>
        <v>15400</v>
      </c>
      <c r="N541" s="3">
        <f>Table4[[#This Row],[Qty]]*Table4[[#This Row],[Cost]]</f>
        <v>14000</v>
      </c>
      <c r="O541" s="3">
        <f>Table4[[#This Row],[Total Sales]]-Table4[[#This Row],[COGS]]</f>
        <v>1400</v>
      </c>
      <c r="P541" s="22">
        <f>MONTH(Table4[[#This Row],[Sales Date]])</f>
        <v>2</v>
      </c>
      <c r="Q541" s="22" t="str">
        <f>IF(Table4[[#This Row],[Month]]=1,"Jan",IF(Table4[[#This Row],[Month]]=2,"Feb",IF(Table4[[#This Row],[Month]]=3,"Mar","Apr")))</f>
        <v>Feb</v>
      </c>
    </row>
    <row r="542" spans="1:17" x14ac:dyDescent="0.25">
      <c r="A542" s="3" t="s">
        <v>1113</v>
      </c>
      <c r="B542" s="4">
        <v>44962</v>
      </c>
      <c r="C542" s="3" t="s">
        <v>1143</v>
      </c>
      <c r="D542" s="3" t="s">
        <v>29</v>
      </c>
      <c r="E542" s="3" t="s">
        <v>17</v>
      </c>
      <c r="F542" s="3" t="s">
        <v>18</v>
      </c>
      <c r="G542" s="3" t="s">
        <v>41</v>
      </c>
      <c r="H542" s="3" t="s">
        <v>2354</v>
      </c>
      <c r="I542" s="3">
        <v>1</v>
      </c>
      <c r="J542" s="3" t="s">
        <v>20</v>
      </c>
      <c r="K542" s="3">
        <v>8500</v>
      </c>
      <c r="L542" s="3">
        <v>7600</v>
      </c>
      <c r="M542" s="3">
        <f>Table4[[#This Row],[Qty]]*Table4[[#This Row],[Price]]</f>
        <v>8500</v>
      </c>
      <c r="N542" s="3">
        <f>Table4[[#This Row],[Qty]]*Table4[[#This Row],[Cost]]</f>
        <v>7600</v>
      </c>
      <c r="O542" s="3">
        <f>Table4[[#This Row],[Total Sales]]-Table4[[#This Row],[COGS]]</f>
        <v>900</v>
      </c>
      <c r="P542" s="22">
        <f>MONTH(Table4[[#This Row],[Sales Date]])</f>
        <v>2</v>
      </c>
      <c r="Q542" s="22" t="str">
        <f>IF(Table4[[#This Row],[Month]]=1,"Jan",IF(Table4[[#This Row],[Month]]=2,"Feb",IF(Table4[[#This Row],[Month]]=3,"Mar","Apr")))</f>
        <v>Feb</v>
      </c>
    </row>
    <row r="543" spans="1:17" x14ac:dyDescent="0.25">
      <c r="A543" s="3" t="s">
        <v>1115</v>
      </c>
      <c r="B543" s="4">
        <v>44963</v>
      </c>
      <c r="C543" s="3" t="s">
        <v>43</v>
      </c>
      <c r="D543" s="3" t="s">
        <v>29</v>
      </c>
      <c r="E543" s="3" t="s">
        <v>17</v>
      </c>
      <c r="F543" s="3" t="s">
        <v>18</v>
      </c>
      <c r="G543" s="3" t="s">
        <v>44</v>
      </c>
      <c r="H543" s="3" t="s">
        <v>45</v>
      </c>
      <c r="I543" s="3">
        <v>2</v>
      </c>
      <c r="J543" s="3" t="s">
        <v>20</v>
      </c>
      <c r="K543" s="3">
        <v>10000</v>
      </c>
      <c r="L543" s="3">
        <v>9000</v>
      </c>
      <c r="M543" s="3">
        <f>Table4[[#This Row],[Qty]]*Table4[[#This Row],[Price]]</f>
        <v>20000</v>
      </c>
      <c r="N543" s="3">
        <f>Table4[[#This Row],[Qty]]*Table4[[#This Row],[Cost]]</f>
        <v>18000</v>
      </c>
      <c r="O543" s="3">
        <f>Table4[[#This Row],[Total Sales]]-Table4[[#This Row],[COGS]]</f>
        <v>2000</v>
      </c>
      <c r="P543" s="22">
        <f>MONTH(Table4[[#This Row],[Sales Date]])</f>
        <v>2</v>
      </c>
      <c r="Q543" s="22" t="str">
        <f>IF(Table4[[#This Row],[Month]]=1,"Jan",IF(Table4[[#This Row],[Month]]=2,"Feb",IF(Table4[[#This Row],[Month]]=3,"Mar","Apr")))</f>
        <v>Feb</v>
      </c>
    </row>
    <row r="544" spans="1:17" x14ac:dyDescent="0.25">
      <c r="A544" s="3" t="s">
        <v>1117</v>
      </c>
      <c r="B544" s="4">
        <v>44963</v>
      </c>
      <c r="C544" s="3" t="s">
        <v>179</v>
      </c>
      <c r="D544" s="3" t="s">
        <v>29</v>
      </c>
      <c r="E544" s="3" t="s">
        <v>35</v>
      </c>
      <c r="F544" s="3" t="s">
        <v>36</v>
      </c>
      <c r="G544" s="3" t="s">
        <v>60</v>
      </c>
      <c r="H544" s="3" t="s">
        <v>45</v>
      </c>
      <c r="I544" s="3">
        <v>2</v>
      </c>
      <c r="J544" s="3" t="s">
        <v>20</v>
      </c>
      <c r="K544" s="3">
        <v>400</v>
      </c>
      <c r="L544" s="3">
        <v>360</v>
      </c>
      <c r="M544" s="3">
        <f>Table4[[#This Row],[Qty]]*Table4[[#This Row],[Price]]</f>
        <v>800</v>
      </c>
      <c r="N544" s="3">
        <f>Table4[[#This Row],[Qty]]*Table4[[#This Row],[Cost]]</f>
        <v>720</v>
      </c>
      <c r="O544" s="3">
        <f>Table4[[#This Row],[Total Sales]]-Table4[[#This Row],[COGS]]</f>
        <v>80</v>
      </c>
      <c r="P544" s="22">
        <f>MONTH(Table4[[#This Row],[Sales Date]])</f>
        <v>2</v>
      </c>
      <c r="Q544" s="22" t="str">
        <f>IF(Table4[[#This Row],[Month]]=1,"Jan",IF(Table4[[#This Row],[Month]]=2,"Feb",IF(Table4[[#This Row],[Month]]=3,"Mar","Apr")))</f>
        <v>Feb</v>
      </c>
    </row>
    <row r="545" spans="1:17" x14ac:dyDescent="0.25">
      <c r="A545" s="3" t="s">
        <v>1119</v>
      </c>
      <c r="B545" s="4">
        <v>44963</v>
      </c>
      <c r="C545" s="3" t="s">
        <v>297</v>
      </c>
      <c r="D545" s="3" t="s">
        <v>29</v>
      </c>
      <c r="E545" s="3" t="s">
        <v>30</v>
      </c>
      <c r="F545" s="3" t="s">
        <v>31</v>
      </c>
      <c r="G545" s="3" t="s">
        <v>66</v>
      </c>
      <c r="H545" s="3" t="s">
        <v>2354</v>
      </c>
      <c r="I545" s="3">
        <v>1</v>
      </c>
      <c r="J545" s="3" t="s">
        <v>20</v>
      </c>
      <c r="K545" s="3">
        <v>13200.000000000002</v>
      </c>
      <c r="L545" s="3">
        <v>12000</v>
      </c>
      <c r="M545" s="3">
        <f>Table4[[#This Row],[Qty]]*Table4[[#This Row],[Price]]</f>
        <v>13200.000000000002</v>
      </c>
      <c r="N545" s="3">
        <f>Table4[[#This Row],[Qty]]*Table4[[#This Row],[Cost]]</f>
        <v>12000</v>
      </c>
      <c r="O545" s="3">
        <f>Table4[[#This Row],[Total Sales]]-Table4[[#This Row],[COGS]]</f>
        <v>1200.0000000000018</v>
      </c>
      <c r="P545" s="22">
        <f>MONTH(Table4[[#This Row],[Sales Date]])</f>
        <v>2</v>
      </c>
      <c r="Q545" s="22" t="str">
        <f>IF(Table4[[#This Row],[Month]]=1,"Jan",IF(Table4[[#This Row],[Month]]=2,"Feb",IF(Table4[[#This Row],[Month]]=3,"Mar","Apr")))</f>
        <v>Feb</v>
      </c>
    </row>
    <row r="546" spans="1:17" x14ac:dyDescent="0.25">
      <c r="A546" s="3" t="s">
        <v>1121</v>
      </c>
      <c r="B546" s="4">
        <v>44963</v>
      </c>
      <c r="C546" s="3" t="s">
        <v>421</v>
      </c>
      <c r="D546" s="3" t="s">
        <v>29</v>
      </c>
      <c r="E546" s="3" t="s">
        <v>17</v>
      </c>
      <c r="F546" s="3" t="s">
        <v>18</v>
      </c>
      <c r="G546" s="3" t="s">
        <v>19</v>
      </c>
      <c r="H546" s="3" t="s">
        <v>2354</v>
      </c>
      <c r="I546" s="3">
        <v>3</v>
      </c>
      <c r="J546" s="3" t="s">
        <v>20</v>
      </c>
      <c r="K546" s="3">
        <v>13200.000000000002</v>
      </c>
      <c r="L546" s="3">
        <v>12000</v>
      </c>
      <c r="M546" s="3">
        <f>Table4[[#This Row],[Qty]]*Table4[[#This Row],[Price]]</f>
        <v>39600.000000000007</v>
      </c>
      <c r="N546" s="3">
        <f>Table4[[#This Row],[Qty]]*Table4[[#This Row],[Cost]]</f>
        <v>36000</v>
      </c>
      <c r="O546" s="3">
        <f>Table4[[#This Row],[Total Sales]]-Table4[[#This Row],[COGS]]</f>
        <v>3600.0000000000073</v>
      </c>
      <c r="P546" s="22">
        <f>MONTH(Table4[[#This Row],[Sales Date]])</f>
        <v>2</v>
      </c>
      <c r="Q546" s="22" t="str">
        <f>IF(Table4[[#This Row],[Month]]=1,"Jan",IF(Table4[[#This Row],[Month]]=2,"Feb",IF(Table4[[#This Row],[Month]]=3,"Mar","Apr")))</f>
        <v>Feb</v>
      </c>
    </row>
    <row r="547" spans="1:17" x14ac:dyDescent="0.25">
      <c r="A547" s="3" t="s">
        <v>1123</v>
      </c>
      <c r="B547" s="4">
        <v>44963</v>
      </c>
      <c r="C547" s="3" t="s">
        <v>538</v>
      </c>
      <c r="D547" s="3" t="s">
        <v>29</v>
      </c>
      <c r="E547" s="3" t="s">
        <v>17</v>
      </c>
      <c r="F547" s="3" t="s">
        <v>18</v>
      </c>
      <c r="G547" s="3" t="s">
        <v>32</v>
      </c>
      <c r="H547" s="3" t="s">
        <v>2354</v>
      </c>
      <c r="I547" s="3">
        <v>2</v>
      </c>
      <c r="J547" s="3" t="s">
        <v>20</v>
      </c>
      <c r="K547" s="3">
        <v>6700</v>
      </c>
      <c r="L547" s="3">
        <v>5000</v>
      </c>
      <c r="M547" s="3">
        <f>Table4[[#This Row],[Qty]]*Table4[[#This Row],[Price]]</f>
        <v>13400</v>
      </c>
      <c r="N547" s="3">
        <f>Table4[[#This Row],[Qty]]*Table4[[#This Row],[Cost]]</f>
        <v>10000</v>
      </c>
      <c r="O547" s="3">
        <f>Table4[[#This Row],[Total Sales]]-Table4[[#This Row],[COGS]]</f>
        <v>3400</v>
      </c>
      <c r="P547" s="22">
        <f>MONTH(Table4[[#This Row],[Sales Date]])</f>
        <v>2</v>
      </c>
      <c r="Q547" s="22" t="str">
        <f>IF(Table4[[#This Row],[Month]]=1,"Jan",IF(Table4[[#This Row],[Month]]=2,"Feb",IF(Table4[[#This Row],[Month]]=3,"Mar","Apr")))</f>
        <v>Feb</v>
      </c>
    </row>
    <row r="548" spans="1:17" x14ac:dyDescent="0.25">
      <c r="A548" s="3" t="s">
        <v>1125</v>
      </c>
      <c r="B548" s="4">
        <v>44963</v>
      </c>
      <c r="C548" s="3" t="s">
        <v>661</v>
      </c>
      <c r="D548" s="3" t="s">
        <v>29</v>
      </c>
      <c r="E548" s="3" t="s">
        <v>30</v>
      </c>
      <c r="F548" s="3" t="s">
        <v>31</v>
      </c>
      <c r="G548" s="3" t="s">
        <v>2351</v>
      </c>
      <c r="H548" s="3" t="s">
        <v>38</v>
      </c>
      <c r="I548" s="3">
        <v>2</v>
      </c>
      <c r="J548" s="3" t="s">
        <v>20</v>
      </c>
      <c r="K548" s="3">
        <v>9950</v>
      </c>
      <c r="L548" s="3">
        <v>9000</v>
      </c>
      <c r="M548" s="3">
        <f>Table4[[#This Row],[Qty]]*Table4[[#This Row],[Price]]</f>
        <v>19900</v>
      </c>
      <c r="N548" s="3">
        <f>Table4[[#This Row],[Qty]]*Table4[[#This Row],[Cost]]</f>
        <v>18000</v>
      </c>
      <c r="O548" s="3">
        <f>Table4[[#This Row],[Total Sales]]-Table4[[#This Row],[COGS]]</f>
        <v>1900</v>
      </c>
      <c r="P548" s="22">
        <f>MONTH(Table4[[#This Row],[Sales Date]])</f>
        <v>2</v>
      </c>
      <c r="Q548" s="22" t="str">
        <f>IF(Table4[[#This Row],[Month]]=1,"Jan",IF(Table4[[#This Row],[Month]]=2,"Feb",IF(Table4[[#This Row],[Month]]=3,"Mar","Apr")))</f>
        <v>Feb</v>
      </c>
    </row>
    <row r="549" spans="1:17" x14ac:dyDescent="0.25">
      <c r="A549" s="3" t="s">
        <v>1127</v>
      </c>
      <c r="B549" s="4">
        <v>44963</v>
      </c>
      <c r="C549" s="3" t="s">
        <v>778</v>
      </c>
      <c r="D549" s="3" t="s">
        <v>29</v>
      </c>
      <c r="E549" s="3" t="s">
        <v>23</v>
      </c>
      <c r="F549" s="3" t="s">
        <v>24</v>
      </c>
      <c r="G549" s="3" t="s">
        <v>2353</v>
      </c>
      <c r="H549" s="3" t="s">
        <v>45</v>
      </c>
      <c r="I549" s="3">
        <v>2</v>
      </c>
      <c r="J549" s="3" t="s">
        <v>20</v>
      </c>
      <c r="K549" s="3">
        <v>22000</v>
      </c>
      <c r="L549" s="3">
        <v>20000</v>
      </c>
      <c r="M549" s="3">
        <f>Table4[[#This Row],[Qty]]*Table4[[#This Row],[Price]]</f>
        <v>44000</v>
      </c>
      <c r="N549" s="3">
        <f>Table4[[#This Row],[Qty]]*Table4[[#This Row],[Cost]]</f>
        <v>40000</v>
      </c>
      <c r="O549" s="3">
        <f>Table4[[#This Row],[Total Sales]]-Table4[[#This Row],[COGS]]</f>
        <v>4000</v>
      </c>
      <c r="P549" s="22">
        <f>MONTH(Table4[[#This Row],[Sales Date]])</f>
        <v>2</v>
      </c>
      <c r="Q549" s="22" t="str">
        <f>IF(Table4[[#This Row],[Month]]=1,"Jan",IF(Table4[[#This Row],[Month]]=2,"Feb",IF(Table4[[#This Row],[Month]]=3,"Mar","Apr")))</f>
        <v>Feb</v>
      </c>
    </row>
    <row r="550" spans="1:17" x14ac:dyDescent="0.25">
      <c r="A550" s="3" t="s">
        <v>1129</v>
      </c>
      <c r="B550" s="4">
        <v>44963</v>
      </c>
      <c r="C550" s="3" t="s">
        <v>903</v>
      </c>
      <c r="D550" s="3" t="s">
        <v>29</v>
      </c>
      <c r="E550" s="3" t="s">
        <v>17</v>
      </c>
      <c r="F550" s="3" t="s">
        <v>18</v>
      </c>
      <c r="G550" s="3" t="s">
        <v>75</v>
      </c>
      <c r="H550" s="3" t="s">
        <v>2354</v>
      </c>
      <c r="I550" s="3">
        <v>1</v>
      </c>
      <c r="J550" s="3" t="s">
        <v>20</v>
      </c>
      <c r="K550" s="3">
        <v>22000</v>
      </c>
      <c r="L550" s="3">
        <v>20000</v>
      </c>
      <c r="M550" s="3">
        <f>Table4[[#This Row],[Qty]]*Table4[[#This Row],[Price]]</f>
        <v>22000</v>
      </c>
      <c r="N550" s="3">
        <f>Table4[[#This Row],[Qty]]*Table4[[#This Row],[Cost]]</f>
        <v>20000</v>
      </c>
      <c r="O550" s="3">
        <f>Table4[[#This Row],[Total Sales]]-Table4[[#This Row],[COGS]]</f>
        <v>2000</v>
      </c>
      <c r="P550" s="22">
        <f>MONTH(Table4[[#This Row],[Sales Date]])</f>
        <v>2</v>
      </c>
      <c r="Q550" s="22" t="str">
        <f>IF(Table4[[#This Row],[Month]]=1,"Jan",IF(Table4[[#This Row],[Month]]=2,"Feb",IF(Table4[[#This Row],[Month]]=3,"Mar","Apr")))</f>
        <v>Feb</v>
      </c>
    </row>
    <row r="551" spans="1:17" x14ac:dyDescent="0.25">
      <c r="A551" s="3" t="s">
        <v>1131</v>
      </c>
      <c r="B551" s="4">
        <v>44963</v>
      </c>
      <c r="C551" s="3" t="s">
        <v>1020</v>
      </c>
      <c r="D551" s="3" t="s">
        <v>29</v>
      </c>
      <c r="E551" s="3" t="s">
        <v>35</v>
      </c>
      <c r="F551" s="3" t="s">
        <v>36</v>
      </c>
      <c r="G551" s="3" t="s">
        <v>81</v>
      </c>
      <c r="H551" s="3" t="s">
        <v>2354</v>
      </c>
      <c r="I551" s="3">
        <v>4</v>
      </c>
      <c r="J551" s="3" t="s">
        <v>20</v>
      </c>
      <c r="K551" s="3">
        <v>11000</v>
      </c>
      <c r="L551" s="3">
        <v>10000</v>
      </c>
      <c r="M551" s="3">
        <f>Table4[[#This Row],[Qty]]*Table4[[#This Row],[Price]]</f>
        <v>44000</v>
      </c>
      <c r="N551" s="3">
        <f>Table4[[#This Row],[Qty]]*Table4[[#This Row],[Cost]]</f>
        <v>40000</v>
      </c>
      <c r="O551" s="3">
        <f>Table4[[#This Row],[Total Sales]]-Table4[[#This Row],[COGS]]</f>
        <v>4000</v>
      </c>
      <c r="P551" s="22">
        <f>MONTH(Table4[[#This Row],[Sales Date]])</f>
        <v>2</v>
      </c>
      <c r="Q551" s="22" t="str">
        <f>IF(Table4[[#This Row],[Month]]=1,"Jan",IF(Table4[[#This Row],[Month]]=2,"Feb",IF(Table4[[#This Row],[Month]]=3,"Mar","Apr")))</f>
        <v>Feb</v>
      </c>
    </row>
    <row r="552" spans="1:17" x14ac:dyDescent="0.25">
      <c r="A552" s="3" t="s">
        <v>1133</v>
      </c>
      <c r="B552" s="4">
        <v>44963</v>
      </c>
      <c r="C552" s="3" t="s">
        <v>1145</v>
      </c>
      <c r="D552" s="3" t="s">
        <v>29</v>
      </c>
      <c r="E552" s="3" t="s">
        <v>23</v>
      </c>
      <c r="F552" s="3" t="s">
        <v>24</v>
      </c>
      <c r="G552" s="3" t="s">
        <v>44</v>
      </c>
      <c r="H552" s="3" t="s">
        <v>45</v>
      </c>
      <c r="I552" s="3">
        <v>2</v>
      </c>
      <c r="J552" s="3" t="s">
        <v>26</v>
      </c>
      <c r="K552" s="3">
        <v>8500</v>
      </c>
      <c r="L552" s="3">
        <v>7600</v>
      </c>
      <c r="M552" s="3">
        <f>Table4[[#This Row],[Qty]]*Table4[[#This Row],[Price]]</f>
        <v>17000</v>
      </c>
      <c r="N552" s="3">
        <f>Table4[[#This Row],[Qty]]*Table4[[#This Row],[Cost]]</f>
        <v>15200</v>
      </c>
      <c r="O552" s="3">
        <f>Table4[[#This Row],[Total Sales]]-Table4[[#This Row],[COGS]]</f>
        <v>1800</v>
      </c>
      <c r="P552" s="22">
        <f>MONTH(Table4[[#This Row],[Sales Date]])</f>
        <v>2</v>
      </c>
      <c r="Q552" s="22" t="str">
        <f>IF(Table4[[#This Row],[Month]]=1,"Jan",IF(Table4[[#This Row],[Month]]=2,"Feb",IF(Table4[[#This Row],[Month]]=3,"Mar","Apr")))</f>
        <v>Feb</v>
      </c>
    </row>
    <row r="553" spans="1:17" x14ac:dyDescent="0.25">
      <c r="A553" s="3" t="s">
        <v>1134</v>
      </c>
      <c r="B553" s="4">
        <v>44963</v>
      </c>
      <c r="C553" s="3" t="s">
        <v>349</v>
      </c>
      <c r="D553" s="3" t="s">
        <v>16</v>
      </c>
      <c r="E553" s="3" t="s">
        <v>17</v>
      </c>
      <c r="F553" s="3" t="s">
        <v>18</v>
      </c>
      <c r="G553" s="3" t="s">
        <v>41</v>
      </c>
      <c r="H553" s="3" t="s">
        <v>2354</v>
      </c>
      <c r="I553" s="3">
        <v>1</v>
      </c>
      <c r="J553" s="3" t="s">
        <v>20</v>
      </c>
      <c r="K553" s="3">
        <v>9500</v>
      </c>
      <c r="L553" s="3">
        <v>8000</v>
      </c>
      <c r="M553" s="3">
        <f>Table4[[#This Row],[Qty]]*Table4[[#This Row],[Price]]</f>
        <v>9500</v>
      </c>
      <c r="N553" s="3">
        <f>Table4[[#This Row],[Qty]]*Table4[[#This Row],[Cost]]</f>
        <v>8000</v>
      </c>
      <c r="O553" s="3">
        <f>Table4[[#This Row],[Total Sales]]-Table4[[#This Row],[COGS]]</f>
        <v>1500</v>
      </c>
      <c r="P553" s="22">
        <f>MONTH(Table4[[#This Row],[Sales Date]])</f>
        <v>2</v>
      </c>
      <c r="Q553" s="22" t="str">
        <f>IF(Table4[[#This Row],[Month]]=1,"Jan",IF(Table4[[#This Row],[Month]]=2,"Feb",IF(Table4[[#This Row],[Month]]=3,"Mar","Apr")))</f>
        <v>Feb</v>
      </c>
    </row>
    <row r="554" spans="1:17" x14ac:dyDescent="0.25">
      <c r="A554" s="3" t="s">
        <v>1136</v>
      </c>
      <c r="B554" s="4">
        <v>44963</v>
      </c>
      <c r="C554" s="3" t="s">
        <v>351</v>
      </c>
      <c r="D554" s="3" t="s">
        <v>16</v>
      </c>
      <c r="E554" s="3" t="s">
        <v>23</v>
      </c>
      <c r="F554" s="3" t="s">
        <v>24</v>
      </c>
      <c r="G554" s="3" t="s">
        <v>44</v>
      </c>
      <c r="H554" s="3" t="s">
        <v>45</v>
      </c>
      <c r="I554" s="3">
        <v>100</v>
      </c>
      <c r="J554" s="3" t="s">
        <v>20</v>
      </c>
      <c r="K554" s="3">
        <v>4700</v>
      </c>
      <c r="L554" s="3">
        <v>4000</v>
      </c>
      <c r="M554" s="3">
        <f>Table4[[#This Row],[Qty]]*Table4[[#This Row],[Price]]</f>
        <v>470000</v>
      </c>
      <c r="N554" s="3">
        <f>Table4[[#This Row],[Qty]]*Table4[[#This Row],[Cost]]</f>
        <v>400000</v>
      </c>
      <c r="O554" s="3">
        <f>Table4[[#This Row],[Total Sales]]-Table4[[#This Row],[COGS]]</f>
        <v>70000</v>
      </c>
      <c r="P554" s="22">
        <f>MONTH(Table4[[#This Row],[Sales Date]])</f>
        <v>2</v>
      </c>
      <c r="Q554" s="22" t="str">
        <f>IF(Table4[[#This Row],[Month]]=1,"Jan",IF(Table4[[#This Row],[Month]]=2,"Feb",IF(Table4[[#This Row],[Month]]=3,"Mar","Apr")))</f>
        <v>Feb</v>
      </c>
    </row>
    <row r="555" spans="1:17" x14ac:dyDescent="0.25">
      <c r="A555" s="3" t="s">
        <v>1138</v>
      </c>
      <c r="B555" s="4">
        <v>44963</v>
      </c>
      <c r="C555" s="3" t="s">
        <v>355</v>
      </c>
      <c r="D555" s="3" t="s">
        <v>29</v>
      </c>
      <c r="E555" s="3" t="s">
        <v>35</v>
      </c>
      <c r="F555" s="3" t="s">
        <v>36</v>
      </c>
      <c r="G555" s="3" t="s">
        <v>2350</v>
      </c>
      <c r="H555" s="3" t="s">
        <v>38</v>
      </c>
      <c r="I555" s="3">
        <v>2</v>
      </c>
      <c r="J555" s="3" t="s">
        <v>20</v>
      </c>
      <c r="K555" s="3">
        <v>100</v>
      </c>
      <c r="L555" s="3">
        <v>90</v>
      </c>
      <c r="M555" s="3">
        <f>Table4[[#This Row],[Qty]]*Table4[[#This Row],[Price]]</f>
        <v>200</v>
      </c>
      <c r="N555" s="3">
        <f>Table4[[#This Row],[Qty]]*Table4[[#This Row],[Cost]]</f>
        <v>180</v>
      </c>
      <c r="O555" s="3">
        <f>Table4[[#This Row],[Total Sales]]-Table4[[#This Row],[COGS]]</f>
        <v>20</v>
      </c>
      <c r="P555" s="22">
        <f>MONTH(Table4[[#This Row],[Sales Date]])</f>
        <v>2</v>
      </c>
      <c r="Q555" s="22" t="str">
        <f>IF(Table4[[#This Row],[Month]]=1,"Jan",IF(Table4[[#This Row],[Month]]=2,"Feb",IF(Table4[[#This Row],[Month]]=3,"Mar","Apr")))</f>
        <v>Feb</v>
      </c>
    </row>
    <row r="556" spans="1:17" x14ac:dyDescent="0.25">
      <c r="A556" s="3" t="s">
        <v>1140</v>
      </c>
      <c r="B556" s="4">
        <v>44963</v>
      </c>
      <c r="C556" s="3" t="s">
        <v>411</v>
      </c>
      <c r="D556" s="3" t="s">
        <v>29</v>
      </c>
      <c r="E556" s="3" t="s">
        <v>17</v>
      </c>
      <c r="F556" s="3" t="s">
        <v>18</v>
      </c>
      <c r="G556" s="3" t="s">
        <v>2352</v>
      </c>
      <c r="H556" s="3" t="s">
        <v>2354</v>
      </c>
      <c r="I556" s="3">
        <v>2</v>
      </c>
      <c r="J556" s="3" t="s">
        <v>20</v>
      </c>
      <c r="K556" s="3">
        <v>7700</v>
      </c>
      <c r="L556" s="3">
        <v>7000</v>
      </c>
      <c r="M556" s="3">
        <f>Table4[[#This Row],[Qty]]*Table4[[#This Row],[Price]]</f>
        <v>15400</v>
      </c>
      <c r="N556" s="3">
        <f>Table4[[#This Row],[Qty]]*Table4[[#This Row],[Cost]]</f>
        <v>14000</v>
      </c>
      <c r="O556" s="3">
        <f>Table4[[#This Row],[Total Sales]]-Table4[[#This Row],[COGS]]</f>
        <v>1400</v>
      </c>
      <c r="P556" s="22">
        <f>MONTH(Table4[[#This Row],[Sales Date]])</f>
        <v>2</v>
      </c>
      <c r="Q556" s="22" t="str">
        <f>IF(Table4[[#This Row],[Month]]=1,"Jan",IF(Table4[[#This Row],[Month]]=2,"Feb",IF(Table4[[#This Row],[Month]]=3,"Mar","Apr")))</f>
        <v>Feb</v>
      </c>
    </row>
    <row r="557" spans="1:17" x14ac:dyDescent="0.25">
      <c r="A557" s="3" t="s">
        <v>1142</v>
      </c>
      <c r="B557" s="4">
        <v>44963</v>
      </c>
      <c r="C557" s="3" t="s">
        <v>413</v>
      </c>
      <c r="D557" s="3" t="s">
        <v>29</v>
      </c>
      <c r="E557" s="3" t="s">
        <v>35</v>
      </c>
      <c r="F557" s="3" t="s">
        <v>36</v>
      </c>
      <c r="G557" s="3" t="s">
        <v>2350</v>
      </c>
      <c r="H557" s="3" t="s">
        <v>38</v>
      </c>
      <c r="I557" s="3">
        <v>1</v>
      </c>
      <c r="J557" s="3" t="s">
        <v>20</v>
      </c>
      <c r="K557" s="3">
        <v>11000</v>
      </c>
      <c r="L557" s="3">
        <v>10000</v>
      </c>
      <c r="M557" s="3">
        <f>Table4[[#This Row],[Qty]]*Table4[[#This Row],[Price]]</f>
        <v>11000</v>
      </c>
      <c r="N557" s="3">
        <f>Table4[[#This Row],[Qty]]*Table4[[#This Row],[Cost]]</f>
        <v>10000</v>
      </c>
      <c r="O557" s="3">
        <f>Table4[[#This Row],[Total Sales]]-Table4[[#This Row],[COGS]]</f>
        <v>1000</v>
      </c>
      <c r="P557" s="22">
        <f>MONTH(Table4[[#This Row],[Sales Date]])</f>
        <v>2</v>
      </c>
      <c r="Q557" s="22" t="str">
        <f>IF(Table4[[#This Row],[Month]]=1,"Jan",IF(Table4[[#This Row],[Month]]=2,"Feb",IF(Table4[[#This Row],[Month]]=3,"Mar","Apr")))</f>
        <v>Feb</v>
      </c>
    </row>
    <row r="558" spans="1:17" x14ac:dyDescent="0.25">
      <c r="A558" s="3" t="s">
        <v>1144</v>
      </c>
      <c r="B558" s="4">
        <v>44963</v>
      </c>
      <c r="C558" s="3" t="s">
        <v>417</v>
      </c>
      <c r="D558" s="3" t="s">
        <v>29</v>
      </c>
      <c r="E558" s="3" t="s">
        <v>35</v>
      </c>
      <c r="F558" s="3" t="s">
        <v>36</v>
      </c>
      <c r="G558" s="3" t="s">
        <v>19</v>
      </c>
      <c r="H558" s="3" t="s">
        <v>2354</v>
      </c>
      <c r="I558" s="3">
        <v>2</v>
      </c>
      <c r="J558" s="3" t="s">
        <v>20</v>
      </c>
      <c r="K558" s="3">
        <v>9950</v>
      </c>
      <c r="L558" s="3">
        <v>9000</v>
      </c>
      <c r="M558" s="3">
        <f>Table4[[#This Row],[Qty]]*Table4[[#This Row],[Price]]</f>
        <v>19900</v>
      </c>
      <c r="N558" s="3">
        <f>Table4[[#This Row],[Qty]]*Table4[[#This Row],[Cost]]</f>
        <v>18000</v>
      </c>
      <c r="O558" s="3">
        <f>Table4[[#This Row],[Total Sales]]-Table4[[#This Row],[COGS]]</f>
        <v>1900</v>
      </c>
      <c r="P558" s="22">
        <f>MONTH(Table4[[#This Row],[Sales Date]])</f>
        <v>2</v>
      </c>
      <c r="Q558" s="22" t="str">
        <f>IF(Table4[[#This Row],[Month]]=1,"Jan",IF(Table4[[#This Row],[Month]]=2,"Feb",IF(Table4[[#This Row],[Month]]=3,"Mar","Apr")))</f>
        <v>Feb</v>
      </c>
    </row>
    <row r="559" spans="1:17" x14ac:dyDescent="0.25">
      <c r="A559" s="3" t="s">
        <v>1146</v>
      </c>
      <c r="B559" s="4">
        <v>44963</v>
      </c>
      <c r="C559" s="3" t="s">
        <v>472</v>
      </c>
      <c r="D559" s="3" t="s">
        <v>16</v>
      </c>
      <c r="E559" s="3" t="s">
        <v>30</v>
      </c>
      <c r="F559" s="3" t="s">
        <v>31</v>
      </c>
      <c r="G559" s="3" t="s">
        <v>54</v>
      </c>
      <c r="H559" s="3" t="s">
        <v>55</v>
      </c>
      <c r="I559" s="3">
        <v>2</v>
      </c>
      <c r="J559" s="3" t="s">
        <v>20</v>
      </c>
      <c r="K559" s="3">
        <v>9950</v>
      </c>
      <c r="L559" s="3">
        <v>9000</v>
      </c>
      <c r="M559" s="3">
        <f>Table4[[#This Row],[Qty]]*Table4[[#This Row],[Price]]</f>
        <v>19900</v>
      </c>
      <c r="N559" s="3">
        <f>Table4[[#This Row],[Qty]]*Table4[[#This Row],[Cost]]</f>
        <v>18000</v>
      </c>
      <c r="O559" s="3">
        <f>Table4[[#This Row],[Total Sales]]-Table4[[#This Row],[COGS]]</f>
        <v>1900</v>
      </c>
      <c r="P559" s="22">
        <f>MONTH(Table4[[#This Row],[Sales Date]])</f>
        <v>2</v>
      </c>
      <c r="Q559" s="22" t="str">
        <f>IF(Table4[[#This Row],[Month]]=1,"Jan",IF(Table4[[#This Row],[Month]]=2,"Feb",IF(Table4[[#This Row],[Month]]=3,"Mar","Apr")))</f>
        <v>Feb</v>
      </c>
    </row>
    <row r="560" spans="1:17" x14ac:dyDescent="0.25">
      <c r="A560" s="3" t="s">
        <v>1148</v>
      </c>
      <c r="B560" s="4">
        <v>44963</v>
      </c>
      <c r="C560" s="3" t="s">
        <v>474</v>
      </c>
      <c r="D560" s="3" t="s">
        <v>16</v>
      </c>
      <c r="E560" s="3" t="s">
        <v>35</v>
      </c>
      <c r="F560" s="3" t="s">
        <v>36</v>
      </c>
      <c r="G560" s="3" t="s">
        <v>2353</v>
      </c>
      <c r="H560" s="3" t="s">
        <v>45</v>
      </c>
      <c r="I560" s="3">
        <v>2</v>
      </c>
      <c r="J560" s="3" t="s">
        <v>20</v>
      </c>
      <c r="K560" s="3">
        <v>7700</v>
      </c>
      <c r="L560" s="3">
        <v>7000</v>
      </c>
      <c r="M560" s="3">
        <f>Table4[[#This Row],[Qty]]*Table4[[#This Row],[Price]]</f>
        <v>15400</v>
      </c>
      <c r="N560" s="3">
        <f>Table4[[#This Row],[Qty]]*Table4[[#This Row],[Cost]]</f>
        <v>14000</v>
      </c>
      <c r="O560" s="3">
        <f>Table4[[#This Row],[Total Sales]]-Table4[[#This Row],[COGS]]</f>
        <v>1400</v>
      </c>
      <c r="P560" s="22">
        <f>MONTH(Table4[[#This Row],[Sales Date]])</f>
        <v>2</v>
      </c>
      <c r="Q560" s="22" t="str">
        <f>IF(Table4[[#This Row],[Month]]=1,"Jan",IF(Table4[[#This Row],[Month]]=2,"Feb",IF(Table4[[#This Row],[Month]]=3,"Mar","Apr")))</f>
        <v>Feb</v>
      </c>
    </row>
    <row r="561" spans="1:17" x14ac:dyDescent="0.25">
      <c r="A561" s="3" t="s">
        <v>1150</v>
      </c>
      <c r="B561" s="4">
        <v>44963</v>
      </c>
      <c r="C561" s="3" t="s">
        <v>478</v>
      </c>
      <c r="D561" s="3" t="s">
        <v>29</v>
      </c>
      <c r="E561" s="3" t="s">
        <v>17</v>
      </c>
      <c r="F561" s="3" t="s">
        <v>18</v>
      </c>
      <c r="G561" s="3" t="s">
        <v>63</v>
      </c>
      <c r="H561" s="3" t="s">
        <v>2354</v>
      </c>
      <c r="I561" s="3">
        <v>1</v>
      </c>
      <c r="J561" s="3" t="s">
        <v>20</v>
      </c>
      <c r="K561" s="3">
        <v>13200.000000000002</v>
      </c>
      <c r="L561" s="3">
        <v>12000</v>
      </c>
      <c r="M561" s="3">
        <f>Table4[[#This Row],[Qty]]*Table4[[#This Row],[Price]]</f>
        <v>13200.000000000002</v>
      </c>
      <c r="N561" s="3">
        <f>Table4[[#This Row],[Qty]]*Table4[[#This Row],[Cost]]</f>
        <v>12000</v>
      </c>
      <c r="O561" s="3">
        <f>Table4[[#This Row],[Total Sales]]-Table4[[#This Row],[COGS]]</f>
        <v>1200.0000000000018</v>
      </c>
      <c r="P561" s="22">
        <f>MONTH(Table4[[#This Row],[Sales Date]])</f>
        <v>2</v>
      </c>
      <c r="Q561" s="22" t="str">
        <f>IF(Table4[[#This Row],[Month]]=1,"Jan",IF(Table4[[#This Row],[Month]]=2,"Feb",IF(Table4[[#This Row],[Month]]=3,"Mar","Apr")))</f>
        <v>Feb</v>
      </c>
    </row>
    <row r="562" spans="1:17" x14ac:dyDescent="0.25">
      <c r="A562" s="3" t="s">
        <v>1152</v>
      </c>
      <c r="B562" s="4">
        <v>44963</v>
      </c>
      <c r="C562" s="3" t="s">
        <v>534</v>
      </c>
      <c r="D562" s="3" t="s">
        <v>29</v>
      </c>
      <c r="E562" s="3" t="s">
        <v>35</v>
      </c>
      <c r="F562" s="3" t="s">
        <v>36</v>
      </c>
      <c r="G562" s="3" t="s">
        <v>32</v>
      </c>
      <c r="H562" s="3" t="s">
        <v>2354</v>
      </c>
      <c r="I562" s="3">
        <v>2</v>
      </c>
      <c r="J562" s="3" t="s">
        <v>20</v>
      </c>
      <c r="K562" s="3">
        <v>19800</v>
      </c>
      <c r="L562" s="3">
        <v>18000</v>
      </c>
      <c r="M562" s="3">
        <f>Table4[[#This Row],[Qty]]*Table4[[#This Row],[Price]]</f>
        <v>39600</v>
      </c>
      <c r="N562" s="3">
        <f>Table4[[#This Row],[Qty]]*Table4[[#This Row],[Cost]]</f>
        <v>36000</v>
      </c>
      <c r="O562" s="3">
        <f>Table4[[#This Row],[Total Sales]]-Table4[[#This Row],[COGS]]</f>
        <v>3600</v>
      </c>
      <c r="P562" s="22">
        <f>MONTH(Table4[[#This Row],[Sales Date]])</f>
        <v>2</v>
      </c>
      <c r="Q562" s="22" t="str">
        <f>IF(Table4[[#This Row],[Month]]=1,"Jan",IF(Table4[[#This Row],[Month]]=2,"Feb",IF(Table4[[#This Row],[Month]]=3,"Mar","Apr")))</f>
        <v>Feb</v>
      </c>
    </row>
    <row r="563" spans="1:17" x14ac:dyDescent="0.25">
      <c r="A563" s="3" t="s">
        <v>1154</v>
      </c>
      <c r="B563" s="4">
        <v>44963</v>
      </c>
      <c r="C563" s="3" t="s">
        <v>536</v>
      </c>
      <c r="D563" s="3" t="s">
        <v>29</v>
      </c>
      <c r="E563" s="3" t="s">
        <v>17</v>
      </c>
      <c r="F563" s="3" t="s">
        <v>18</v>
      </c>
      <c r="G563" s="3" t="s">
        <v>37</v>
      </c>
      <c r="H563" s="3" t="s">
        <v>38</v>
      </c>
      <c r="I563" s="3">
        <v>2</v>
      </c>
      <c r="J563" s="3" t="s">
        <v>20</v>
      </c>
      <c r="K563" s="3">
        <v>9950</v>
      </c>
      <c r="L563" s="3">
        <v>9000</v>
      </c>
      <c r="M563" s="3">
        <f>Table4[[#This Row],[Qty]]*Table4[[#This Row],[Price]]</f>
        <v>19900</v>
      </c>
      <c r="N563" s="3">
        <f>Table4[[#This Row],[Qty]]*Table4[[#This Row],[Cost]]</f>
        <v>18000</v>
      </c>
      <c r="O563" s="3">
        <f>Table4[[#This Row],[Total Sales]]-Table4[[#This Row],[COGS]]</f>
        <v>1900</v>
      </c>
      <c r="P563" s="22">
        <f>MONTH(Table4[[#This Row],[Sales Date]])</f>
        <v>2</v>
      </c>
      <c r="Q563" s="22" t="str">
        <f>IF(Table4[[#This Row],[Month]]=1,"Jan",IF(Table4[[#This Row],[Month]]=2,"Feb",IF(Table4[[#This Row],[Month]]=3,"Mar","Apr")))</f>
        <v>Feb</v>
      </c>
    </row>
    <row r="564" spans="1:17" x14ac:dyDescent="0.25">
      <c r="A564" s="3" t="s">
        <v>1156</v>
      </c>
      <c r="B564" s="4">
        <v>44963</v>
      </c>
      <c r="C564" s="3" t="s">
        <v>540</v>
      </c>
      <c r="D564" s="3" t="s">
        <v>29</v>
      </c>
      <c r="E564" s="3" t="s">
        <v>23</v>
      </c>
      <c r="F564" s="3" t="s">
        <v>24</v>
      </c>
      <c r="G564" s="3" t="s">
        <v>44</v>
      </c>
      <c r="H564" s="3" t="s">
        <v>45</v>
      </c>
      <c r="I564" s="3">
        <v>4</v>
      </c>
      <c r="J564" s="3" t="s">
        <v>20</v>
      </c>
      <c r="K564" s="3">
        <v>11000</v>
      </c>
      <c r="L564" s="3">
        <v>10000</v>
      </c>
      <c r="M564" s="3">
        <f>Table4[[#This Row],[Qty]]*Table4[[#This Row],[Price]]</f>
        <v>44000</v>
      </c>
      <c r="N564" s="3">
        <f>Table4[[#This Row],[Qty]]*Table4[[#This Row],[Cost]]</f>
        <v>40000</v>
      </c>
      <c r="O564" s="3">
        <f>Table4[[#This Row],[Total Sales]]-Table4[[#This Row],[COGS]]</f>
        <v>4000</v>
      </c>
      <c r="P564" s="22">
        <f>MONTH(Table4[[#This Row],[Sales Date]])</f>
        <v>2</v>
      </c>
      <c r="Q564" s="22" t="str">
        <f>IF(Table4[[#This Row],[Month]]=1,"Jan",IF(Table4[[#This Row],[Month]]=2,"Feb",IF(Table4[[#This Row],[Month]]=3,"Mar","Apr")))</f>
        <v>Feb</v>
      </c>
    </row>
    <row r="565" spans="1:17" x14ac:dyDescent="0.25">
      <c r="A565" s="3" t="s">
        <v>1158</v>
      </c>
      <c r="B565" s="4">
        <v>44963</v>
      </c>
      <c r="C565" s="3" t="s">
        <v>594</v>
      </c>
      <c r="D565" s="3" t="s">
        <v>29</v>
      </c>
      <c r="E565" s="3" t="s">
        <v>17</v>
      </c>
      <c r="F565" s="3" t="s">
        <v>18</v>
      </c>
      <c r="G565" s="3" t="s">
        <v>69</v>
      </c>
      <c r="H565" s="3" t="s">
        <v>38</v>
      </c>
      <c r="I565" s="3">
        <v>3</v>
      </c>
      <c r="J565" s="3" t="s">
        <v>20</v>
      </c>
      <c r="K565" s="3">
        <v>13200.000000000002</v>
      </c>
      <c r="L565" s="3">
        <v>12000</v>
      </c>
      <c r="M565" s="3">
        <f>Table4[[#This Row],[Qty]]*Table4[[#This Row],[Price]]</f>
        <v>39600.000000000007</v>
      </c>
      <c r="N565" s="3">
        <f>Table4[[#This Row],[Qty]]*Table4[[#This Row],[Cost]]</f>
        <v>36000</v>
      </c>
      <c r="O565" s="3">
        <f>Table4[[#This Row],[Total Sales]]-Table4[[#This Row],[COGS]]</f>
        <v>3600.0000000000073</v>
      </c>
      <c r="P565" s="22">
        <f>MONTH(Table4[[#This Row],[Sales Date]])</f>
        <v>2</v>
      </c>
      <c r="Q565" s="22" t="str">
        <f>IF(Table4[[#This Row],[Month]]=1,"Jan",IF(Table4[[#This Row],[Month]]=2,"Feb",IF(Table4[[#This Row],[Month]]=3,"Mar","Apr")))</f>
        <v>Feb</v>
      </c>
    </row>
    <row r="566" spans="1:17" x14ac:dyDescent="0.25">
      <c r="A566" s="3" t="s">
        <v>1160</v>
      </c>
      <c r="B566" s="4">
        <v>44963</v>
      </c>
      <c r="C566" s="3" t="s">
        <v>596</v>
      </c>
      <c r="D566" s="3" t="s">
        <v>16</v>
      </c>
      <c r="E566" s="3" t="s">
        <v>17</v>
      </c>
      <c r="F566" s="3" t="s">
        <v>18</v>
      </c>
      <c r="G566" s="3" t="s">
        <v>72</v>
      </c>
      <c r="H566" s="3" t="s">
        <v>2354</v>
      </c>
      <c r="I566" s="3">
        <v>2</v>
      </c>
      <c r="J566" s="3" t="s">
        <v>20</v>
      </c>
      <c r="K566" s="3">
        <v>22000</v>
      </c>
      <c r="L566" s="3">
        <v>20000</v>
      </c>
      <c r="M566" s="3">
        <f>Table4[[#This Row],[Qty]]*Table4[[#This Row],[Price]]</f>
        <v>44000</v>
      </c>
      <c r="N566" s="3">
        <f>Table4[[#This Row],[Qty]]*Table4[[#This Row],[Cost]]</f>
        <v>40000</v>
      </c>
      <c r="O566" s="3">
        <f>Table4[[#This Row],[Total Sales]]-Table4[[#This Row],[COGS]]</f>
        <v>4000</v>
      </c>
      <c r="P566" s="22">
        <f>MONTH(Table4[[#This Row],[Sales Date]])</f>
        <v>2</v>
      </c>
      <c r="Q566" s="22" t="str">
        <f>IF(Table4[[#This Row],[Month]]=1,"Jan",IF(Table4[[#This Row],[Month]]=2,"Feb",IF(Table4[[#This Row],[Month]]=3,"Mar","Apr")))</f>
        <v>Feb</v>
      </c>
    </row>
    <row r="567" spans="1:17" x14ac:dyDescent="0.25">
      <c r="A567" s="3" t="s">
        <v>1162</v>
      </c>
      <c r="B567" s="4">
        <v>44963</v>
      </c>
      <c r="C567" s="3" t="s">
        <v>600</v>
      </c>
      <c r="D567" s="3" t="s">
        <v>16</v>
      </c>
      <c r="E567" s="3" t="s">
        <v>30</v>
      </c>
      <c r="F567" s="3" t="s">
        <v>31</v>
      </c>
      <c r="G567" s="3" t="s">
        <v>78</v>
      </c>
      <c r="H567" s="3" t="s">
        <v>45</v>
      </c>
      <c r="I567" s="3">
        <v>3</v>
      </c>
      <c r="J567" s="3" t="s">
        <v>20</v>
      </c>
      <c r="K567" s="3">
        <v>22000</v>
      </c>
      <c r="L567" s="3">
        <v>20000</v>
      </c>
      <c r="M567" s="3">
        <f>Table4[[#This Row],[Qty]]*Table4[[#This Row],[Price]]</f>
        <v>66000</v>
      </c>
      <c r="N567" s="3">
        <f>Table4[[#This Row],[Qty]]*Table4[[#This Row],[Cost]]</f>
        <v>60000</v>
      </c>
      <c r="O567" s="3">
        <f>Table4[[#This Row],[Total Sales]]-Table4[[#This Row],[COGS]]</f>
        <v>6000</v>
      </c>
      <c r="P567" s="22">
        <f>MONTH(Table4[[#This Row],[Sales Date]])</f>
        <v>2</v>
      </c>
      <c r="Q567" s="22" t="str">
        <f>IF(Table4[[#This Row],[Month]]=1,"Jan",IF(Table4[[#This Row],[Month]]=2,"Feb",IF(Table4[[#This Row],[Month]]=3,"Mar","Apr")))</f>
        <v>Feb</v>
      </c>
    </row>
    <row r="568" spans="1:17" x14ac:dyDescent="0.25">
      <c r="A568" s="3" t="s">
        <v>1164</v>
      </c>
      <c r="B568" s="4">
        <v>44964</v>
      </c>
      <c r="C568" s="3" t="s">
        <v>47</v>
      </c>
      <c r="D568" s="3" t="s">
        <v>29</v>
      </c>
      <c r="E568" s="3" t="s">
        <v>23</v>
      </c>
      <c r="F568" s="3" t="s">
        <v>24</v>
      </c>
      <c r="G568" s="3" t="s">
        <v>2352</v>
      </c>
      <c r="H568" s="3" t="s">
        <v>2354</v>
      </c>
      <c r="I568" s="3">
        <v>20</v>
      </c>
      <c r="J568" s="3" t="s">
        <v>20</v>
      </c>
      <c r="K568" s="3">
        <v>22000</v>
      </c>
      <c r="L568" s="3">
        <v>20000</v>
      </c>
      <c r="M568" s="3">
        <f>Table4[[#This Row],[Qty]]*Table4[[#This Row],[Price]]</f>
        <v>440000</v>
      </c>
      <c r="N568" s="3">
        <f>Table4[[#This Row],[Qty]]*Table4[[#This Row],[Cost]]</f>
        <v>400000</v>
      </c>
      <c r="O568" s="3">
        <f>Table4[[#This Row],[Total Sales]]-Table4[[#This Row],[COGS]]</f>
        <v>40000</v>
      </c>
      <c r="P568" s="22">
        <f>MONTH(Table4[[#This Row],[Sales Date]])</f>
        <v>2</v>
      </c>
      <c r="Q568" s="22" t="str">
        <f>IF(Table4[[#This Row],[Month]]=1,"Jan",IF(Table4[[#This Row],[Month]]=2,"Feb",IF(Table4[[#This Row],[Month]]=3,"Mar","Apr")))</f>
        <v>Feb</v>
      </c>
    </row>
    <row r="569" spans="1:17" x14ac:dyDescent="0.25">
      <c r="A569" s="3" t="s">
        <v>1166</v>
      </c>
      <c r="B569" s="4">
        <v>44964</v>
      </c>
      <c r="C569" s="3" t="s">
        <v>181</v>
      </c>
      <c r="D569" s="3" t="s">
        <v>29</v>
      </c>
      <c r="E569" s="3" t="s">
        <v>17</v>
      </c>
      <c r="F569" s="3" t="s">
        <v>18</v>
      </c>
      <c r="G569" s="3" t="s">
        <v>63</v>
      </c>
      <c r="H569" s="3" t="s">
        <v>2354</v>
      </c>
      <c r="I569" s="3">
        <v>2</v>
      </c>
      <c r="J569" s="3" t="s">
        <v>20</v>
      </c>
      <c r="K569" s="3">
        <v>100</v>
      </c>
      <c r="L569" s="3">
        <v>90</v>
      </c>
      <c r="M569" s="3">
        <f>Table4[[#This Row],[Qty]]*Table4[[#This Row],[Price]]</f>
        <v>200</v>
      </c>
      <c r="N569" s="3">
        <f>Table4[[#This Row],[Qty]]*Table4[[#This Row],[Cost]]</f>
        <v>180</v>
      </c>
      <c r="O569" s="3">
        <f>Table4[[#This Row],[Total Sales]]-Table4[[#This Row],[COGS]]</f>
        <v>20</v>
      </c>
      <c r="P569" s="22">
        <f>MONTH(Table4[[#This Row],[Sales Date]])</f>
        <v>2</v>
      </c>
      <c r="Q569" s="22" t="str">
        <f>IF(Table4[[#This Row],[Month]]=1,"Jan",IF(Table4[[#This Row],[Month]]=2,"Feb",IF(Table4[[#This Row],[Month]]=3,"Mar","Apr")))</f>
        <v>Feb</v>
      </c>
    </row>
    <row r="570" spans="1:17" x14ac:dyDescent="0.25">
      <c r="A570" s="3" t="s">
        <v>1168</v>
      </c>
      <c r="B570" s="4">
        <v>44964</v>
      </c>
      <c r="C570" s="3" t="s">
        <v>299</v>
      </c>
      <c r="D570" s="3" t="s">
        <v>16</v>
      </c>
      <c r="E570" s="3" t="s">
        <v>35</v>
      </c>
      <c r="F570" s="3" t="s">
        <v>36</v>
      </c>
      <c r="G570" s="3" t="s">
        <v>69</v>
      </c>
      <c r="H570" s="3" t="s">
        <v>38</v>
      </c>
      <c r="I570" s="3">
        <v>2</v>
      </c>
      <c r="J570" s="3" t="s">
        <v>20</v>
      </c>
      <c r="K570" s="3">
        <v>9950</v>
      </c>
      <c r="L570" s="3">
        <v>9000</v>
      </c>
      <c r="M570" s="3">
        <f>Table4[[#This Row],[Qty]]*Table4[[#This Row],[Price]]</f>
        <v>19900</v>
      </c>
      <c r="N570" s="3">
        <f>Table4[[#This Row],[Qty]]*Table4[[#This Row],[Cost]]</f>
        <v>18000</v>
      </c>
      <c r="O570" s="3">
        <f>Table4[[#This Row],[Total Sales]]-Table4[[#This Row],[COGS]]</f>
        <v>1900</v>
      </c>
      <c r="P570" s="22">
        <f>MONTH(Table4[[#This Row],[Sales Date]])</f>
        <v>2</v>
      </c>
      <c r="Q570" s="22" t="str">
        <f>IF(Table4[[#This Row],[Month]]=1,"Jan",IF(Table4[[#This Row],[Month]]=2,"Feb",IF(Table4[[#This Row],[Month]]=3,"Mar","Apr")))</f>
        <v>Feb</v>
      </c>
    </row>
    <row r="571" spans="1:17" x14ac:dyDescent="0.25">
      <c r="A571" s="3" t="s">
        <v>1170</v>
      </c>
      <c r="B571" s="4">
        <v>44964</v>
      </c>
      <c r="C571" s="3" t="s">
        <v>423</v>
      </c>
      <c r="D571" s="3" t="s">
        <v>16</v>
      </c>
      <c r="E571" s="3" t="s">
        <v>23</v>
      </c>
      <c r="F571" s="3" t="s">
        <v>24</v>
      </c>
      <c r="G571" s="3" t="s">
        <v>25</v>
      </c>
      <c r="H571" s="3" t="s">
        <v>2354</v>
      </c>
      <c r="I571" s="3">
        <v>2</v>
      </c>
      <c r="J571" s="3" t="s">
        <v>20</v>
      </c>
      <c r="K571" s="3">
        <v>22000</v>
      </c>
      <c r="L571" s="3">
        <v>20000</v>
      </c>
      <c r="M571" s="3">
        <f>Table4[[#This Row],[Qty]]*Table4[[#This Row],[Price]]</f>
        <v>44000</v>
      </c>
      <c r="N571" s="3">
        <f>Table4[[#This Row],[Qty]]*Table4[[#This Row],[Cost]]</f>
        <v>40000</v>
      </c>
      <c r="O571" s="3">
        <f>Table4[[#This Row],[Total Sales]]-Table4[[#This Row],[COGS]]</f>
        <v>4000</v>
      </c>
      <c r="P571" s="22">
        <f>MONTH(Table4[[#This Row],[Sales Date]])</f>
        <v>2</v>
      </c>
      <c r="Q571" s="22" t="str">
        <f>IF(Table4[[#This Row],[Month]]=1,"Jan",IF(Table4[[#This Row],[Month]]=2,"Feb",IF(Table4[[#This Row],[Month]]=3,"Mar","Apr")))</f>
        <v>Feb</v>
      </c>
    </row>
    <row r="572" spans="1:17" x14ac:dyDescent="0.25">
      <c r="A572" s="3" t="s">
        <v>1172</v>
      </c>
      <c r="B572" s="4">
        <v>44964</v>
      </c>
      <c r="C572" s="3" t="s">
        <v>540</v>
      </c>
      <c r="D572" s="3" t="s">
        <v>29</v>
      </c>
      <c r="E572" s="3" t="s">
        <v>17</v>
      </c>
      <c r="F572" s="3" t="s">
        <v>18</v>
      </c>
      <c r="G572" s="3" t="s">
        <v>37</v>
      </c>
      <c r="H572" s="3" t="s">
        <v>38</v>
      </c>
      <c r="I572" s="3">
        <v>1</v>
      </c>
      <c r="J572" s="3" t="s">
        <v>20</v>
      </c>
      <c r="K572" s="3">
        <v>6700</v>
      </c>
      <c r="L572" s="3">
        <v>5001</v>
      </c>
      <c r="M572" s="3">
        <f>Table4[[#This Row],[Qty]]*Table4[[#This Row],[Price]]</f>
        <v>6700</v>
      </c>
      <c r="N572" s="3">
        <f>Table4[[#This Row],[Qty]]*Table4[[#This Row],[Cost]]</f>
        <v>5001</v>
      </c>
      <c r="O572" s="3">
        <f>Table4[[#This Row],[Total Sales]]-Table4[[#This Row],[COGS]]</f>
        <v>1699</v>
      </c>
      <c r="P572" s="22">
        <f>MONTH(Table4[[#This Row],[Sales Date]])</f>
        <v>2</v>
      </c>
      <c r="Q572" s="22" t="str">
        <f>IF(Table4[[#This Row],[Month]]=1,"Jan",IF(Table4[[#This Row],[Month]]=2,"Feb",IF(Table4[[#This Row],[Month]]=3,"Mar","Apr")))</f>
        <v>Feb</v>
      </c>
    </row>
    <row r="573" spans="1:17" x14ac:dyDescent="0.25">
      <c r="A573" s="3" t="s">
        <v>1174</v>
      </c>
      <c r="B573" s="4">
        <v>44964</v>
      </c>
      <c r="C573" s="3" t="s">
        <v>663</v>
      </c>
      <c r="D573" s="3" t="s">
        <v>29</v>
      </c>
      <c r="E573" s="3" t="s">
        <v>35</v>
      </c>
      <c r="F573" s="3" t="s">
        <v>36</v>
      </c>
      <c r="G573" s="3" t="s">
        <v>54</v>
      </c>
      <c r="H573" s="3" t="s">
        <v>55</v>
      </c>
      <c r="I573" s="3">
        <v>2</v>
      </c>
      <c r="J573" s="3" t="s">
        <v>20</v>
      </c>
      <c r="K573" s="3">
        <v>7700</v>
      </c>
      <c r="L573" s="3">
        <v>7000</v>
      </c>
      <c r="M573" s="3">
        <f>Table4[[#This Row],[Qty]]*Table4[[#This Row],[Price]]</f>
        <v>15400</v>
      </c>
      <c r="N573" s="3">
        <f>Table4[[#This Row],[Qty]]*Table4[[#This Row],[Cost]]</f>
        <v>14000</v>
      </c>
      <c r="O573" s="3">
        <f>Table4[[#This Row],[Total Sales]]-Table4[[#This Row],[COGS]]</f>
        <v>1400</v>
      </c>
      <c r="P573" s="22">
        <f>MONTH(Table4[[#This Row],[Sales Date]])</f>
        <v>2</v>
      </c>
      <c r="Q573" s="22" t="str">
        <f>IF(Table4[[#This Row],[Month]]=1,"Jan",IF(Table4[[#This Row],[Month]]=2,"Feb",IF(Table4[[#This Row],[Month]]=3,"Mar","Apr")))</f>
        <v>Feb</v>
      </c>
    </row>
    <row r="574" spans="1:17" x14ac:dyDescent="0.25">
      <c r="A574" s="3" t="s">
        <v>1176</v>
      </c>
      <c r="B574" s="4">
        <v>44964</v>
      </c>
      <c r="C574" s="3" t="s">
        <v>780</v>
      </c>
      <c r="D574" s="3" t="s">
        <v>29</v>
      </c>
      <c r="E574" s="3" t="s">
        <v>30</v>
      </c>
      <c r="F574" s="3" t="s">
        <v>31</v>
      </c>
      <c r="G574" s="3" t="s">
        <v>60</v>
      </c>
      <c r="H574" s="3" t="s">
        <v>45</v>
      </c>
      <c r="I574" s="3">
        <v>2</v>
      </c>
      <c r="J574" s="3" t="s">
        <v>20</v>
      </c>
      <c r="K574" s="3">
        <v>7700</v>
      </c>
      <c r="L574" s="3">
        <v>7000</v>
      </c>
      <c r="M574" s="3">
        <f>Table4[[#This Row],[Qty]]*Table4[[#This Row],[Price]]</f>
        <v>15400</v>
      </c>
      <c r="N574" s="3">
        <f>Table4[[#This Row],[Qty]]*Table4[[#This Row],[Cost]]</f>
        <v>14000</v>
      </c>
      <c r="O574" s="3">
        <f>Table4[[#This Row],[Total Sales]]-Table4[[#This Row],[COGS]]</f>
        <v>1400</v>
      </c>
      <c r="P574" s="22">
        <f>MONTH(Table4[[#This Row],[Sales Date]])</f>
        <v>2</v>
      </c>
      <c r="Q574" s="22" t="str">
        <f>IF(Table4[[#This Row],[Month]]=1,"Jan",IF(Table4[[#This Row],[Month]]=2,"Feb",IF(Table4[[#This Row],[Month]]=3,"Mar","Apr")))</f>
        <v>Feb</v>
      </c>
    </row>
    <row r="575" spans="1:17" x14ac:dyDescent="0.25">
      <c r="A575" s="3" t="s">
        <v>1178</v>
      </c>
      <c r="B575" s="4">
        <v>44964</v>
      </c>
      <c r="C575" s="3" t="s">
        <v>905</v>
      </c>
      <c r="D575" s="3" t="s">
        <v>29</v>
      </c>
      <c r="E575" s="3" t="s">
        <v>17</v>
      </c>
      <c r="F575" s="3" t="s">
        <v>18</v>
      </c>
      <c r="G575" s="3" t="s">
        <v>78</v>
      </c>
      <c r="H575" s="3" t="s">
        <v>45</v>
      </c>
      <c r="I575" s="3">
        <v>2</v>
      </c>
      <c r="J575" s="3" t="s">
        <v>20</v>
      </c>
      <c r="K575" s="3">
        <v>13000</v>
      </c>
      <c r="L575" s="3">
        <v>12000</v>
      </c>
      <c r="M575" s="3">
        <f>Table4[[#This Row],[Qty]]*Table4[[#This Row],[Price]]</f>
        <v>26000</v>
      </c>
      <c r="N575" s="3">
        <f>Table4[[#This Row],[Qty]]*Table4[[#This Row],[Cost]]</f>
        <v>24000</v>
      </c>
      <c r="O575" s="3">
        <f>Table4[[#This Row],[Total Sales]]-Table4[[#This Row],[COGS]]</f>
        <v>2000</v>
      </c>
      <c r="P575" s="22">
        <f>MONTH(Table4[[#This Row],[Sales Date]])</f>
        <v>2</v>
      </c>
      <c r="Q575" s="22" t="str">
        <f>IF(Table4[[#This Row],[Month]]=1,"Jan",IF(Table4[[#This Row],[Month]]=2,"Feb",IF(Table4[[#This Row],[Month]]=3,"Mar","Apr")))</f>
        <v>Feb</v>
      </c>
    </row>
    <row r="576" spans="1:17" x14ac:dyDescent="0.25">
      <c r="A576" s="3" t="s">
        <v>1180</v>
      </c>
      <c r="B576" s="4">
        <v>44964</v>
      </c>
      <c r="C576" s="3" t="s">
        <v>1022</v>
      </c>
      <c r="D576" s="3" t="s">
        <v>29</v>
      </c>
      <c r="E576" s="3" t="s">
        <v>17</v>
      </c>
      <c r="F576" s="3" t="s">
        <v>18</v>
      </c>
      <c r="G576" s="3" t="s">
        <v>19</v>
      </c>
      <c r="H576" s="3" t="s">
        <v>2354</v>
      </c>
      <c r="I576" s="3">
        <v>1</v>
      </c>
      <c r="J576" s="3" t="s">
        <v>20</v>
      </c>
      <c r="K576" s="3">
        <v>13200.000000000002</v>
      </c>
      <c r="L576" s="3">
        <v>12000</v>
      </c>
      <c r="M576" s="3">
        <f>Table4[[#This Row],[Qty]]*Table4[[#This Row],[Price]]</f>
        <v>13200.000000000002</v>
      </c>
      <c r="N576" s="3">
        <f>Table4[[#This Row],[Qty]]*Table4[[#This Row],[Cost]]</f>
        <v>12000</v>
      </c>
      <c r="O576" s="3">
        <f>Table4[[#This Row],[Total Sales]]-Table4[[#This Row],[COGS]]</f>
        <v>1200.0000000000018</v>
      </c>
      <c r="P576" s="22">
        <f>MONTH(Table4[[#This Row],[Sales Date]])</f>
        <v>2</v>
      </c>
      <c r="Q576" s="22" t="str">
        <f>IF(Table4[[#This Row],[Month]]=1,"Jan",IF(Table4[[#This Row],[Month]]=2,"Feb",IF(Table4[[#This Row],[Month]]=3,"Mar","Apr")))</f>
        <v>Feb</v>
      </c>
    </row>
    <row r="577" spans="1:17" x14ac:dyDescent="0.25">
      <c r="A577" s="3" t="s">
        <v>1182</v>
      </c>
      <c r="B577" s="4">
        <v>44964</v>
      </c>
      <c r="C577" s="3" t="s">
        <v>1147</v>
      </c>
      <c r="D577" s="3" t="s">
        <v>29</v>
      </c>
      <c r="E577" s="3" t="s">
        <v>30</v>
      </c>
      <c r="F577" s="3" t="s">
        <v>31</v>
      </c>
      <c r="G577" s="3" t="s">
        <v>2352</v>
      </c>
      <c r="H577" s="3" t="s">
        <v>2354</v>
      </c>
      <c r="I577" s="3">
        <v>3</v>
      </c>
      <c r="J577" s="3" t="s">
        <v>20</v>
      </c>
      <c r="K577" s="3">
        <v>13200.000000000002</v>
      </c>
      <c r="L577" s="3">
        <v>12000</v>
      </c>
      <c r="M577" s="3">
        <f>Table4[[#This Row],[Qty]]*Table4[[#This Row],[Price]]</f>
        <v>39600.000000000007</v>
      </c>
      <c r="N577" s="3">
        <f>Table4[[#This Row],[Qty]]*Table4[[#This Row],[Cost]]</f>
        <v>36000</v>
      </c>
      <c r="O577" s="3">
        <f>Table4[[#This Row],[Total Sales]]-Table4[[#This Row],[COGS]]</f>
        <v>3600.0000000000073</v>
      </c>
      <c r="P577" s="22">
        <f>MONTH(Table4[[#This Row],[Sales Date]])</f>
        <v>2</v>
      </c>
      <c r="Q577" s="22" t="str">
        <f>IF(Table4[[#This Row],[Month]]=1,"Jan",IF(Table4[[#This Row],[Month]]=2,"Feb",IF(Table4[[#This Row],[Month]]=3,"Mar","Apr")))</f>
        <v>Feb</v>
      </c>
    </row>
    <row r="578" spans="1:17" x14ac:dyDescent="0.25">
      <c r="A578" s="3" t="s">
        <v>1184</v>
      </c>
      <c r="B578" s="4">
        <v>44964</v>
      </c>
      <c r="C578" s="3" t="s">
        <v>353</v>
      </c>
      <c r="D578" s="3" t="s">
        <v>29</v>
      </c>
      <c r="E578" s="3" t="s">
        <v>30</v>
      </c>
      <c r="F578" s="3" t="s">
        <v>31</v>
      </c>
      <c r="G578" s="3" t="s">
        <v>2352</v>
      </c>
      <c r="H578" s="3" t="s">
        <v>2354</v>
      </c>
      <c r="I578" s="3">
        <v>2</v>
      </c>
      <c r="J578" s="3" t="s">
        <v>20</v>
      </c>
      <c r="K578" s="3">
        <v>400</v>
      </c>
      <c r="L578" s="3">
        <v>360</v>
      </c>
      <c r="M578" s="3">
        <f>Table4[[#This Row],[Qty]]*Table4[[#This Row],[Price]]</f>
        <v>800</v>
      </c>
      <c r="N578" s="3">
        <f>Table4[[#This Row],[Qty]]*Table4[[#This Row],[Cost]]</f>
        <v>720</v>
      </c>
      <c r="O578" s="3">
        <f>Table4[[#This Row],[Total Sales]]-Table4[[#This Row],[COGS]]</f>
        <v>80</v>
      </c>
      <c r="P578" s="22">
        <f>MONTH(Table4[[#This Row],[Sales Date]])</f>
        <v>2</v>
      </c>
      <c r="Q578" s="22" t="str">
        <f>IF(Table4[[#This Row],[Month]]=1,"Jan",IF(Table4[[#This Row],[Month]]=2,"Feb",IF(Table4[[#This Row],[Month]]=3,"Mar","Apr")))</f>
        <v>Feb</v>
      </c>
    </row>
    <row r="579" spans="1:17" x14ac:dyDescent="0.25">
      <c r="A579" s="3" t="s">
        <v>1186</v>
      </c>
      <c r="B579" s="4">
        <v>44964</v>
      </c>
      <c r="C579" s="3" t="s">
        <v>415</v>
      </c>
      <c r="D579" s="3" t="s">
        <v>29</v>
      </c>
      <c r="E579" s="3" t="s">
        <v>17</v>
      </c>
      <c r="F579" s="3" t="s">
        <v>18</v>
      </c>
      <c r="G579" s="3" t="s">
        <v>2351</v>
      </c>
      <c r="H579" s="3" t="s">
        <v>38</v>
      </c>
      <c r="I579" s="3">
        <v>1</v>
      </c>
      <c r="J579" s="3" t="s">
        <v>20</v>
      </c>
      <c r="K579" s="3">
        <v>7700.0000000000009</v>
      </c>
      <c r="L579" s="3">
        <v>7000</v>
      </c>
      <c r="M579" s="3">
        <f>Table4[[#This Row],[Qty]]*Table4[[#This Row],[Price]]</f>
        <v>7700.0000000000009</v>
      </c>
      <c r="N579" s="3">
        <f>Table4[[#This Row],[Qty]]*Table4[[#This Row],[Cost]]</f>
        <v>7000</v>
      </c>
      <c r="O579" s="3">
        <f>Table4[[#This Row],[Total Sales]]-Table4[[#This Row],[COGS]]</f>
        <v>700.00000000000091</v>
      </c>
      <c r="P579" s="22">
        <f>MONTH(Table4[[#This Row],[Sales Date]])</f>
        <v>2</v>
      </c>
      <c r="Q579" s="22" t="str">
        <f>IF(Table4[[#This Row],[Month]]=1,"Jan",IF(Table4[[#This Row],[Month]]=2,"Feb",IF(Table4[[#This Row],[Month]]=3,"Mar","Apr")))</f>
        <v>Feb</v>
      </c>
    </row>
    <row r="580" spans="1:17" x14ac:dyDescent="0.25">
      <c r="A580" s="3" t="s">
        <v>1188</v>
      </c>
      <c r="B580" s="4">
        <v>44964</v>
      </c>
      <c r="C580" s="3" t="s">
        <v>476</v>
      </c>
      <c r="D580" s="3" t="s">
        <v>16</v>
      </c>
      <c r="E580" s="3" t="s">
        <v>17</v>
      </c>
      <c r="F580" s="3" t="s">
        <v>18</v>
      </c>
      <c r="G580" s="3" t="s">
        <v>60</v>
      </c>
      <c r="H580" s="3" t="s">
        <v>45</v>
      </c>
      <c r="I580" s="3">
        <v>4</v>
      </c>
      <c r="J580" s="3" t="s">
        <v>20</v>
      </c>
      <c r="K580" s="3">
        <v>11000</v>
      </c>
      <c r="L580" s="3">
        <v>10000</v>
      </c>
      <c r="M580" s="3">
        <f>Table4[[#This Row],[Qty]]*Table4[[#This Row],[Price]]</f>
        <v>44000</v>
      </c>
      <c r="N580" s="3">
        <f>Table4[[#This Row],[Qty]]*Table4[[#This Row],[Cost]]</f>
        <v>40000</v>
      </c>
      <c r="O580" s="3">
        <f>Table4[[#This Row],[Total Sales]]-Table4[[#This Row],[COGS]]</f>
        <v>4000</v>
      </c>
      <c r="P580" s="22">
        <f>MONTH(Table4[[#This Row],[Sales Date]])</f>
        <v>2</v>
      </c>
      <c r="Q580" s="22" t="str">
        <f>IF(Table4[[#This Row],[Month]]=1,"Jan",IF(Table4[[#This Row],[Month]]=2,"Feb",IF(Table4[[#This Row],[Month]]=3,"Mar","Apr")))</f>
        <v>Feb</v>
      </c>
    </row>
    <row r="581" spans="1:17" x14ac:dyDescent="0.25">
      <c r="A581" s="3" t="s">
        <v>1190</v>
      </c>
      <c r="B581" s="4">
        <v>44964</v>
      </c>
      <c r="C581" s="3" t="s">
        <v>538</v>
      </c>
      <c r="D581" s="3" t="s">
        <v>29</v>
      </c>
      <c r="E581" s="3" t="s">
        <v>17</v>
      </c>
      <c r="F581" s="3" t="s">
        <v>18</v>
      </c>
      <c r="G581" s="3" t="s">
        <v>41</v>
      </c>
      <c r="H581" s="3" t="s">
        <v>2354</v>
      </c>
      <c r="I581" s="3">
        <v>2</v>
      </c>
      <c r="J581" s="3" t="s">
        <v>20</v>
      </c>
      <c r="K581" s="3">
        <v>7700</v>
      </c>
      <c r="L581" s="3">
        <v>7000</v>
      </c>
      <c r="M581" s="3">
        <f>Table4[[#This Row],[Qty]]*Table4[[#This Row],[Price]]</f>
        <v>15400</v>
      </c>
      <c r="N581" s="3">
        <f>Table4[[#This Row],[Qty]]*Table4[[#This Row],[Cost]]</f>
        <v>14000</v>
      </c>
      <c r="O581" s="3">
        <f>Table4[[#This Row],[Total Sales]]-Table4[[#This Row],[COGS]]</f>
        <v>1400</v>
      </c>
      <c r="P581" s="22">
        <f>MONTH(Table4[[#This Row],[Sales Date]])</f>
        <v>2</v>
      </c>
      <c r="Q581" s="22" t="str">
        <f>IF(Table4[[#This Row],[Month]]=1,"Jan",IF(Table4[[#This Row],[Month]]=2,"Feb",IF(Table4[[#This Row],[Month]]=3,"Mar","Apr")))</f>
        <v>Feb</v>
      </c>
    </row>
    <row r="582" spans="1:17" x14ac:dyDescent="0.25">
      <c r="A582" s="3" t="s">
        <v>1192</v>
      </c>
      <c r="B582" s="4">
        <v>44964</v>
      </c>
      <c r="C582" s="3" t="s">
        <v>598</v>
      </c>
      <c r="D582" s="3" t="s">
        <v>16</v>
      </c>
      <c r="E582" s="3" t="s">
        <v>23</v>
      </c>
      <c r="F582" s="3" t="s">
        <v>24</v>
      </c>
      <c r="G582" s="3" t="s">
        <v>75</v>
      </c>
      <c r="H582" s="3" t="s">
        <v>2354</v>
      </c>
      <c r="I582" s="3">
        <v>2</v>
      </c>
      <c r="J582" s="3" t="s">
        <v>20</v>
      </c>
      <c r="K582" s="3">
        <v>7700</v>
      </c>
      <c r="L582" s="3">
        <v>7000</v>
      </c>
      <c r="M582" s="3">
        <f>Table4[[#This Row],[Qty]]*Table4[[#This Row],[Price]]</f>
        <v>15400</v>
      </c>
      <c r="N582" s="3">
        <f>Table4[[#This Row],[Qty]]*Table4[[#This Row],[Cost]]</f>
        <v>14000</v>
      </c>
      <c r="O582" s="3">
        <f>Table4[[#This Row],[Total Sales]]-Table4[[#This Row],[COGS]]</f>
        <v>1400</v>
      </c>
      <c r="P582" s="22">
        <f>MONTH(Table4[[#This Row],[Sales Date]])</f>
        <v>2</v>
      </c>
      <c r="Q582" s="22" t="str">
        <f>IF(Table4[[#This Row],[Month]]=1,"Jan",IF(Table4[[#This Row],[Month]]=2,"Feb",IF(Table4[[#This Row],[Month]]=3,"Mar","Apr")))</f>
        <v>Feb</v>
      </c>
    </row>
    <row r="583" spans="1:17" x14ac:dyDescent="0.25">
      <c r="A583" s="3" t="s">
        <v>1194</v>
      </c>
      <c r="B583" s="4">
        <v>44965</v>
      </c>
      <c r="C583" s="3" t="s">
        <v>49</v>
      </c>
      <c r="D583" s="3" t="s">
        <v>16</v>
      </c>
      <c r="E583" s="3" t="s">
        <v>30</v>
      </c>
      <c r="F583" s="3" t="s">
        <v>31</v>
      </c>
      <c r="G583" s="3" t="s">
        <v>2350</v>
      </c>
      <c r="H583" s="3" t="s">
        <v>38</v>
      </c>
      <c r="I583" s="3">
        <v>100</v>
      </c>
      <c r="J583" s="3" t="s">
        <v>20</v>
      </c>
      <c r="K583" s="3">
        <v>100</v>
      </c>
      <c r="L583" s="3">
        <v>80</v>
      </c>
      <c r="M583" s="3">
        <f>Table4[[#This Row],[Qty]]*Table4[[#This Row],[Price]]</f>
        <v>10000</v>
      </c>
      <c r="N583" s="3">
        <f>Table4[[#This Row],[Qty]]*Table4[[#This Row],[Cost]]</f>
        <v>8000</v>
      </c>
      <c r="O583" s="3">
        <f>Table4[[#This Row],[Total Sales]]-Table4[[#This Row],[COGS]]</f>
        <v>2000</v>
      </c>
      <c r="P583" s="22">
        <f>MONTH(Table4[[#This Row],[Sales Date]])</f>
        <v>2</v>
      </c>
      <c r="Q583" s="22" t="str">
        <f>IF(Table4[[#This Row],[Month]]=1,"Jan",IF(Table4[[#This Row],[Month]]=2,"Feb",IF(Table4[[#This Row],[Month]]=3,"Mar","Apr")))</f>
        <v>Feb</v>
      </c>
    </row>
    <row r="584" spans="1:17" x14ac:dyDescent="0.25">
      <c r="A584" s="3" t="s">
        <v>1196</v>
      </c>
      <c r="B584" s="4">
        <v>44965</v>
      </c>
      <c r="C584" s="3" t="s">
        <v>183</v>
      </c>
      <c r="D584" s="3" t="s">
        <v>29</v>
      </c>
      <c r="E584" s="3" t="s">
        <v>17</v>
      </c>
      <c r="F584" s="3" t="s">
        <v>18</v>
      </c>
      <c r="G584" s="3" t="s">
        <v>66</v>
      </c>
      <c r="H584" s="3" t="s">
        <v>2354</v>
      </c>
      <c r="I584" s="3">
        <v>1</v>
      </c>
      <c r="J584" s="3" t="s">
        <v>20</v>
      </c>
      <c r="K584" s="3">
        <v>1600</v>
      </c>
      <c r="L584" s="3">
        <v>1590</v>
      </c>
      <c r="M584" s="3">
        <f>Table4[[#This Row],[Qty]]*Table4[[#This Row],[Price]]</f>
        <v>1600</v>
      </c>
      <c r="N584" s="3">
        <f>Table4[[#This Row],[Qty]]*Table4[[#This Row],[Cost]]</f>
        <v>1590</v>
      </c>
      <c r="O584" s="3">
        <f>Table4[[#This Row],[Total Sales]]-Table4[[#This Row],[COGS]]</f>
        <v>10</v>
      </c>
      <c r="P584" s="22">
        <f>MONTH(Table4[[#This Row],[Sales Date]])</f>
        <v>2</v>
      </c>
      <c r="Q584" s="22" t="str">
        <f>IF(Table4[[#This Row],[Month]]=1,"Jan",IF(Table4[[#This Row],[Month]]=2,"Feb",IF(Table4[[#This Row],[Month]]=3,"Mar","Apr")))</f>
        <v>Feb</v>
      </c>
    </row>
    <row r="585" spans="1:17" x14ac:dyDescent="0.25">
      <c r="A585" s="3" t="s">
        <v>1198</v>
      </c>
      <c r="B585" s="4">
        <v>44965</v>
      </c>
      <c r="C585" s="3" t="s">
        <v>301</v>
      </c>
      <c r="D585" s="3" t="s">
        <v>16</v>
      </c>
      <c r="E585" s="3" t="s">
        <v>17</v>
      </c>
      <c r="F585" s="3" t="s">
        <v>18</v>
      </c>
      <c r="G585" s="3" t="s">
        <v>72</v>
      </c>
      <c r="H585" s="3" t="s">
        <v>2354</v>
      </c>
      <c r="I585" s="3">
        <v>2</v>
      </c>
      <c r="J585" s="3" t="s">
        <v>20</v>
      </c>
      <c r="K585" s="3">
        <v>7700</v>
      </c>
      <c r="L585" s="3">
        <v>7000</v>
      </c>
      <c r="M585" s="3">
        <f>Table4[[#This Row],[Qty]]*Table4[[#This Row],[Price]]</f>
        <v>15400</v>
      </c>
      <c r="N585" s="3">
        <f>Table4[[#This Row],[Qty]]*Table4[[#This Row],[Cost]]</f>
        <v>14000</v>
      </c>
      <c r="O585" s="3">
        <f>Table4[[#This Row],[Total Sales]]-Table4[[#This Row],[COGS]]</f>
        <v>1400</v>
      </c>
      <c r="P585" s="22">
        <f>MONTH(Table4[[#This Row],[Sales Date]])</f>
        <v>2</v>
      </c>
      <c r="Q585" s="22" t="str">
        <f>IF(Table4[[#This Row],[Month]]=1,"Jan",IF(Table4[[#This Row],[Month]]=2,"Feb",IF(Table4[[#This Row],[Month]]=3,"Mar","Apr")))</f>
        <v>Feb</v>
      </c>
    </row>
    <row r="586" spans="1:17" x14ac:dyDescent="0.25">
      <c r="A586" s="3" t="s">
        <v>1200</v>
      </c>
      <c r="B586" s="4">
        <v>44965</v>
      </c>
      <c r="C586" s="3" t="s">
        <v>425</v>
      </c>
      <c r="D586" s="3" t="s">
        <v>16</v>
      </c>
      <c r="E586" s="3" t="s">
        <v>30</v>
      </c>
      <c r="F586" s="3" t="s">
        <v>31</v>
      </c>
      <c r="G586" s="3" t="s">
        <v>75</v>
      </c>
      <c r="H586" s="3" t="s">
        <v>2354</v>
      </c>
      <c r="I586" s="3">
        <v>2</v>
      </c>
      <c r="J586" s="3" t="s">
        <v>20</v>
      </c>
      <c r="K586" s="3">
        <v>7700</v>
      </c>
      <c r="L586" s="3">
        <v>7000</v>
      </c>
      <c r="M586" s="3">
        <f>Table4[[#This Row],[Qty]]*Table4[[#This Row],[Price]]</f>
        <v>15400</v>
      </c>
      <c r="N586" s="3">
        <f>Table4[[#This Row],[Qty]]*Table4[[#This Row],[Cost]]</f>
        <v>14000</v>
      </c>
      <c r="O586" s="3">
        <f>Table4[[#This Row],[Total Sales]]-Table4[[#This Row],[COGS]]</f>
        <v>1400</v>
      </c>
      <c r="P586" s="22">
        <f>MONTH(Table4[[#This Row],[Sales Date]])</f>
        <v>2</v>
      </c>
      <c r="Q586" s="22" t="str">
        <f>IF(Table4[[#This Row],[Month]]=1,"Jan",IF(Table4[[#This Row],[Month]]=2,"Feb",IF(Table4[[#This Row],[Month]]=3,"Mar","Apr")))</f>
        <v>Feb</v>
      </c>
    </row>
    <row r="587" spans="1:17" x14ac:dyDescent="0.25">
      <c r="A587" s="3" t="s">
        <v>1202</v>
      </c>
      <c r="B587" s="4">
        <v>44965</v>
      </c>
      <c r="C587" s="3" t="s">
        <v>542</v>
      </c>
      <c r="D587" s="3" t="s">
        <v>29</v>
      </c>
      <c r="E587" s="3" t="s">
        <v>23</v>
      </c>
      <c r="F587" s="3" t="s">
        <v>24</v>
      </c>
      <c r="G587" s="3" t="s">
        <v>41</v>
      </c>
      <c r="H587" s="3" t="s">
        <v>2354</v>
      </c>
      <c r="I587" s="3">
        <v>1</v>
      </c>
      <c r="J587" s="3" t="s">
        <v>20</v>
      </c>
      <c r="K587" s="3">
        <v>6700</v>
      </c>
      <c r="L587" s="3">
        <v>5002</v>
      </c>
      <c r="M587" s="3">
        <f>Table4[[#This Row],[Qty]]*Table4[[#This Row],[Price]]</f>
        <v>6700</v>
      </c>
      <c r="N587" s="3">
        <f>Table4[[#This Row],[Qty]]*Table4[[#This Row],[Cost]]</f>
        <v>5002</v>
      </c>
      <c r="O587" s="3">
        <f>Table4[[#This Row],[Total Sales]]-Table4[[#This Row],[COGS]]</f>
        <v>1698</v>
      </c>
      <c r="P587" s="22">
        <f>MONTH(Table4[[#This Row],[Sales Date]])</f>
        <v>2</v>
      </c>
      <c r="Q587" s="22" t="str">
        <f>IF(Table4[[#This Row],[Month]]=1,"Jan",IF(Table4[[#This Row],[Month]]=2,"Feb",IF(Table4[[#This Row],[Month]]=3,"Mar","Apr")))</f>
        <v>Feb</v>
      </c>
    </row>
    <row r="588" spans="1:17" x14ac:dyDescent="0.25">
      <c r="A588" s="3" t="s">
        <v>1203</v>
      </c>
      <c r="B588" s="4">
        <v>44965</v>
      </c>
      <c r="C588" s="3" t="s">
        <v>665</v>
      </c>
      <c r="D588" s="3" t="s">
        <v>29</v>
      </c>
      <c r="E588" s="3" t="s">
        <v>17</v>
      </c>
      <c r="F588" s="3" t="s">
        <v>18</v>
      </c>
      <c r="G588" s="3" t="s">
        <v>2353</v>
      </c>
      <c r="H588" s="3" t="s">
        <v>45</v>
      </c>
      <c r="I588" s="3">
        <v>1000</v>
      </c>
      <c r="J588" s="3" t="s">
        <v>20</v>
      </c>
      <c r="K588" s="3">
        <v>11000</v>
      </c>
      <c r="L588" s="3">
        <v>10000</v>
      </c>
      <c r="M588" s="3">
        <f>Table4[[#This Row],[Qty]]*Table4[[#This Row],[Price]]</f>
        <v>11000000</v>
      </c>
      <c r="N588" s="3">
        <f>Table4[[#This Row],[Qty]]*Table4[[#This Row],[Cost]]</f>
        <v>10000000</v>
      </c>
      <c r="O588" s="3">
        <f>Table4[[#This Row],[Total Sales]]-Table4[[#This Row],[COGS]]</f>
        <v>1000000</v>
      </c>
      <c r="P588" s="22">
        <f>MONTH(Table4[[#This Row],[Sales Date]])</f>
        <v>2</v>
      </c>
      <c r="Q588" s="22" t="str">
        <f>IF(Table4[[#This Row],[Month]]=1,"Jan",IF(Table4[[#This Row],[Month]]=2,"Feb",IF(Table4[[#This Row],[Month]]=3,"Mar","Apr")))</f>
        <v>Feb</v>
      </c>
    </row>
    <row r="589" spans="1:17" x14ac:dyDescent="0.25">
      <c r="A589" s="3" t="s">
        <v>1205</v>
      </c>
      <c r="B589" s="4">
        <v>44965</v>
      </c>
      <c r="C589" s="3" t="s">
        <v>782</v>
      </c>
      <c r="D589" s="3" t="s">
        <v>29</v>
      </c>
      <c r="E589" s="3" t="s">
        <v>35</v>
      </c>
      <c r="F589" s="3" t="s">
        <v>36</v>
      </c>
      <c r="G589" s="3" t="s">
        <v>63</v>
      </c>
      <c r="H589" s="3" t="s">
        <v>2354</v>
      </c>
      <c r="I589" s="3">
        <v>3</v>
      </c>
      <c r="J589" s="3" t="s">
        <v>20</v>
      </c>
      <c r="K589" s="3">
        <v>22000</v>
      </c>
      <c r="L589" s="3">
        <v>20000</v>
      </c>
      <c r="M589" s="3">
        <f>Table4[[#This Row],[Qty]]*Table4[[#This Row],[Price]]</f>
        <v>66000</v>
      </c>
      <c r="N589" s="3">
        <f>Table4[[#This Row],[Qty]]*Table4[[#This Row],[Cost]]</f>
        <v>60000</v>
      </c>
      <c r="O589" s="3">
        <f>Table4[[#This Row],[Total Sales]]-Table4[[#This Row],[COGS]]</f>
        <v>6000</v>
      </c>
      <c r="P589" s="22">
        <f>MONTH(Table4[[#This Row],[Sales Date]])</f>
        <v>2</v>
      </c>
      <c r="Q589" s="22" t="str">
        <f>IF(Table4[[#This Row],[Month]]=1,"Jan",IF(Table4[[#This Row],[Month]]=2,"Feb",IF(Table4[[#This Row],[Month]]=3,"Mar","Apr")))</f>
        <v>Feb</v>
      </c>
    </row>
    <row r="590" spans="1:17" x14ac:dyDescent="0.25">
      <c r="A590" s="3" t="s">
        <v>1207</v>
      </c>
      <c r="B590" s="4">
        <v>44965</v>
      </c>
      <c r="C590" s="3" t="s">
        <v>907</v>
      </c>
      <c r="D590" s="3" t="s">
        <v>29</v>
      </c>
      <c r="E590" s="3" t="s">
        <v>23</v>
      </c>
      <c r="F590" s="3" t="s">
        <v>24</v>
      </c>
      <c r="G590" s="3" t="s">
        <v>81</v>
      </c>
      <c r="H590" s="3" t="s">
        <v>2354</v>
      </c>
      <c r="I590" s="3">
        <v>2</v>
      </c>
      <c r="J590" s="3" t="s">
        <v>20</v>
      </c>
      <c r="K590" s="3">
        <v>6700</v>
      </c>
      <c r="L590" s="3">
        <v>5000</v>
      </c>
      <c r="M590" s="3">
        <f>Table4[[#This Row],[Qty]]*Table4[[#This Row],[Price]]</f>
        <v>13400</v>
      </c>
      <c r="N590" s="3">
        <f>Table4[[#This Row],[Qty]]*Table4[[#This Row],[Cost]]</f>
        <v>10000</v>
      </c>
      <c r="O590" s="3">
        <f>Table4[[#This Row],[Total Sales]]-Table4[[#This Row],[COGS]]</f>
        <v>3400</v>
      </c>
      <c r="P590" s="22">
        <f>MONTH(Table4[[#This Row],[Sales Date]])</f>
        <v>2</v>
      </c>
      <c r="Q590" s="22" t="str">
        <f>IF(Table4[[#This Row],[Month]]=1,"Jan",IF(Table4[[#This Row],[Month]]=2,"Feb",IF(Table4[[#This Row],[Month]]=3,"Mar","Apr")))</f>
        <v>Feb</v>
      </c>
    </row>
    <row r="591" spans="1:17" x14ac:dyDescent="0.25">
      <c r="A591" s="3" t="s">
        <v>1209</v>
      </c>
      <c r="B591" s="4">
        <v>44965</v>
      </c>
      <c r="C591" s="3" t="s">
        <v>1024</v>
      </c>
      <c r="D591" s="3" t="s">
        <v>29</v>
      </c>
      <c r="E591" s="3" t="s">
        <v>17</v>
      </c>
      <c r="F591" s="3" t="s">
        <v>18</v>
      </c>
      <c r="G591" s="3" t="s">
        <v>25</v>
      </c>
      <c r="H591" s="3" t="s">
        <v>2354</v>
      </c>
      <c r="I591" s="3">
        <v>2</v>
      </c>
      <c r="J591" s="3" t="s">
        <v>20</v>
      </c>
      <c r="K591" s="3">
        <v>9950</v>
      </c>
      <c r="L591" s="3">
        <v>9000</v>
      </c>
      <c r="M591" s="3">
        <f>Table4[[#This Row],[Qty]]*Table4[[#This Row],[Price]]</f>
        <v>19900</v>
      </c>
      <c r="N591" s="3">
        <f>Table4[[#This Row],[Qty]]*Table4[[#This Row],[Cost]]</f>
        <v>18000</v>
      </c>
      <c r="O591" s="3">
        <f>Table4[[#This Row],[Total Sales]]-Table4[[#This Row],[COGS]]</f>
        <v>1900</v>
      </c>
      <c r="P591" s="22">
        <f>MONTH(Table4[[#This Row],[Sales Date]])</f>
        <v>2</v>
      </c>
      <c r="Q591" s="22" t="str">
        <f>IF(Table4[[#This Row],[Month]]=1,"Jan",IF(Table4[[#This Row],[Month]]=2,"Feb",IF(Table4[[#This Row],[Month]]=3,"Mar","Apr")))</f>
        <v>Feb</v>
      </c>
    </row>
    <row r="592" spans="1:17" x14ac:dyDescent="0.25">
      <c r="A592" s="3" t="s">
        <v>1211</v>
      </c>
      <c r="B592" s="4">
        <v>44965</v>
      </c>
      <c r="C592" s="3" t="s">
        <v>1149</v>
      </c>
      <c r="D592" s="3" t="s">
        <v>29</v>
      </c>
      <c r="E592" s="3" t="s">
        <v>35</v>
      </c>
      <c r="F592" s="3" t="s">
        <v>36</v>
      </c>
      <c r="G592" s="3" t="s">
        <v>2350</v>
      </c>
      <c r="H592" s="3" t="s">
        <v>38</v>
      </c>
      <c r="I592" s="3">
        <v>2</v>
      </c>
      <c r="J592" s="3" t="s">
        <v>20</v>
      </c>
      <c r="K592" s="3">
        <v>22000</v>
      </c>
      <c r="L592" s="3">
        <v>20000</v>
      </c>
      <c r="M592" s="3">
        <f>Table4[[#This Row],[Qty]]*Table4[[#This Row],[Price]]</f>
        <v>44000</v>
      </c>
      <c r="N592" s="3">
        <f>Table4[[#This Row],[Qty]]*Table4[[#This Row],[Cost]]</f>
        <v>40000</v>
      </c>
      <c r="O592" s="3">
        <f>Table4[[#This Row],[Total Sales]]-Table4[[#This Row],[COGS]]</f>
        <v>4000</v>
      </c>
      <c r="P592" s="22">
        <f>MONTH(Table4[[#This Row],[Sales Date]])</f>
        <v>2</v>
      </c>
      <c r="Q592" s="22" t="str">
        <f>IF(Table4[[#This Row],[Month]]=1,"Jan",IF(Table4[[#This Row],[Month]]=2,"Feb",IF(Table4[[#This Row],[Month]]=3,"Mar","Apr")))</f>
        <v>Feb</v>
      </c>
    </row>
    <row r="593" spans="1:17" x14ac:dyDescent="0.25">
      <c r="A593" s="3" t="s">
        <v>1213</v>
      </c>
      <c r="B593" s="4">
        <v>44966</v>
      </c>
      <c r="C593" s="3" t="s">
        <v>51</v>
      </c>
      <c r="D593" s="3" t="s">
        <v>29</v>
      </c>
      <c r="E593" s="3" t="s">
        <v>35</v>
      </c>
      <c r="F593" s="3" t="s">
        <v>36</v>
      </c>
      <c r="G593" s="3" t="s">
        <v>2351</v>
      </c>
      <c r="H593" s="3" t="s">
        <v>38</v>
      </c>
      <c r="I593" s="3">
        <v>1</v>
      </c>
      <c r="J593" s="3" t="s">
        <v>20</v>
      </c>
      <c r="K593" s="3">
        <v>170</v>
      </c>
      <c r="L593" s="3">
        <v>150</v>
      </c>
      <c r="M593" s="3">
        <f>Table4[[#This Row],[Qty]]*Table4[[#This Row],[Price]]</f>
        <v>170</v>
      </c>
      <c r="N593" s="3">
        <f>Table4[[#This Row],[Qty]]*Table4[[#This Row],[Cost]]</f>
        <v>150</v>
      </c>
      <c r="O593" s="3">
        <f>Table4[[#This Row],[Total Sales]]-Table4[[#This Row],[COGS]]</f>
        <v>20</v>
      </c>
      <c r="P593" s="22">
        <f>MONTH(Table4[[#This Row],[Sales Date]])</f>
        <v>2</v>
      </c>
      <c r="Q593" s="22" t="str">
        <f>IF(Table4[[#This Row],[Month]]=1,"Jan",IF(Table4[[#This Row],[Month]]=2,"Feb",IF(Table4[[#This Row],[Month]]=3,"Mar","Apr")))</f>
        <v>Feb</v>
      </c>
    </row>
    <row r="594" spans="1:17" x14ac:dyDescent="0.25">
      <c r="A594" s="3" t="s">
        <v>1215</v>
      </c>
      <c r="B594" s="4">
        <v>44966</v>
      </c>
      <c r="C594" s="3" t="s">
        <v>185</v>
      </c>
      <c r="D594" s="3" t="s">
        <v>29</v>
      </c>
      <c r="E594" s="3" t="s">
        <v>23</v>
      </c>
      <c r="F594" s="3" t="s">
        <v>24</v>
      </c>
      <c r="G594" s="3" t="s">
        <v>75</v>
      </c>
      <c r="H594" s="3" t="s">
        <v>2354</v>
      </c>
      <c r="I594" s="3">
        <v>1</v>
      </c>
      <c r="J594" s="3" t="s">
        <v>20</v>
      </c>
      <c r="K594" s="3">
        <v>50</v>
      </c>
      <c r="L594" s="3">
        <v>45</v>
      </c>
      <c r="M594" s="3">
        <f>Table4[[#This Row],[Qty]]*Table4[[#This Row],[Price]]</f>
        <v>50</v>
      </c>
      <c r="N594" s="3">
        <f>Table4[[#This Row],[Qty]]*Table4[[#This Row],[Cost]]</f>
        <v>45</v>
      </c>
      <c r="O594" s="3">
        <f>Table4[[#This Row],[Total Sales]]-Table4[[#This Row],[COGS]]</f>
        <v>5</v>
      </c>
      <c r="P594" s="22">
        <f>MONTH(Table4[[#This Row],[Sales Date]])</f>
        <v>2</v>
      </c>
      <c r="Q594" s="22" t="str">
        <f>IF(Table4[[#This Row],[Month]]=1,"Jan",IF(Table4[[#This Row],[Month]]=2,"Feb",IF(Table4[[#This Row],[Month]]=3,"Mar","Apr")))</f>
        <v>Feb</v>
      </c>
    </row>
    <row r="595" spans="1:17" x14ac:dyDescent="0.25">
      <c r="A595" s="3" t="s">
        <v>1217</v>
      </c>
      <c r="B595" s="4">
        <v>44966</v>
      </c>
      <c r="C595" s="3" t="s">
        <v>303</v>
      </c>
      <c r="D595" s="3" t="s">
        <v>16</v>
      </c>
      <c r="E595" s="3" t="s">
        <v>17</v>
      </c>
      <c r="F595" s="3" t="s">
        <v>18</v>
      </c>
      <c r="G595" s="3" t="s">
        <v>75</v>
      </c>
      <c r="H595" s="3" t="s">
        <v>2354</v>
      </c>
      <c r="I595" s="3">
        <v>4</v>
      </c>
      <c r="J595" s="3" t="s">
        <v>20</v>
      </c>
      <c r="K595" s="3">
        <v>11000</v>
      </c>
      <c r="L595" s="3">
        <v>10000</v>
      </c>
      <c r="M595" s="3">
        <f>Table4[[#This Row],[Qty]]*Table4[[#This Row],[Price]]</f>
        <v>44000</v>
      </c>
      <c r="N595" s="3">
        <f>Table4[[#This Row],[Qty]]*Table4[[#This Row],[Cost]]</f>
        <v>40000</v>
      </c>
      <c r="O595" s="3">
        <f>Table4[[#This Row],[Total Sales]]-Table4[[#This Row],[COGS]]</f>
        <v>4000</v>
      </c>
      <c r="P595" s="22">
        <f>MONTH(Table4[[#This Row],[Sales Date]])</f>
        <v>2</v>
      </c>
      <c r="Q595" s="22" t="str">
        <f>IF(Table4[[#This Row],[Month]]=1,"Jan",IF(Table4[[#This Row],[Month]]=2,"Feb",IF(Table4[[#This Row],[Month]]=3,"Mar","Apr")))</f>
        <v>Feb</v>
      </c>
    </row>
    <row r="596" spans="1:17" x14ac:dyDescent="0.25">
      <c r="A596" s="3" t="s">
        <v>1219</v>
      </c>
      <c r="B596" s="4">
        <v>44966</v>
      </c>
      <c r="C596" s="3" t="s">
        <v>427</v>
      </c>
      <c r="D596" s="3" t="s">
        <v>16</v>
      </c>
      <c r="E596" s="3" t="s">
        <v>35</v>
      </c>
      <c r="F596" s="3" t="s">
        <v>36</v>
      </c>
      <c r="G596" s="3" t="s">
        <v>78</v>
      </c>
      <c r="H596" s="3" t="s">
        <v>45</v>
      </c>
      <c r="I596" s="3">
        <v>3</v>
      </c>
      <c r="J596" s="3" t="s">
        <v>20</v>
      </c>
      <c r="K596" s="3">
        <v>22000</v>
      </c>
      <c r="L596" s="3">
        <v>20000</v>
      </c>
      <c r="M596" s="3">
        <f>Table4[[#This Row],[Qty]]*Table4[[#This Row],[Price]]</f>
        <v>66000</v>
      </c>
      <c r="N596" s="3">
        <f>Table4[[#This Row],[Qty]]*Table4[[#This Row],[Cost]]</f>
        <v>60000</v>
      </c>
      <c r="O596" s="3">
        <f>Table4[[#This Row],[Total Sales]]-Table4[[#This Row],[COGS]]</f>
        <v>6000</v>
      </c>
      <c r="P596" s="22">
        <f>MONTH(Table4[[#This Row],[Sales Date]])</f>
        <v>2</v>
      </c>
      <c r="Q596" s="22" t="str">
        <f>IF(Table4[[#This Row],[Month]]=1,"Jan",IF(Table4[[#This Row],[Month]]=2,"Feb",IF(Table4[[#This Row],[Month]]=3,"Mar","Apr")))</f>
        <v>Feb</v>
      </c>
    </row>
    <row r="597" spans="1:17" x14ac:dyDescent="0.25">
      <c r="A597" s="3" t="s">
        <v>1221</v>
      </c>
      <c r="B597" s="4">
        <v>44966</v>
      </c>
      <c r="C597" s="3" t="s">
        <v>544</v>
      </c>
      <c r="D597" s="3" t="s">
        <v>29</v>
      </c>
      <c r="E597" s="3" t="s">
        <v>30</v>
      </c>
      <c r="F597" s="3" t="s">
        <v>31</v>
      </c>
      <c r="G597" s="3" t="s">
        <v>44</v>
      </c>
      <c r="H597" s="3" t="s">
        <v>45</v>
      </c>
      <c r="I597" s="3">
        <v>2</v>
      </c>
      <c r="J597" s="3" t="s">
        <v>20</v>
      </c>
      <c r="K597" s="3">
        <v>6700</v>
      </c>
      <c r="L597" s="3">
        <v>5000</v>
      </c>
      <c r="M597" s="3">
        <f>Table4[[#This Row],[Qty]]*Table4[[#This Row],[Price]]</f>
        <v>13400</v>
      </c>
      <c r="N597" s="3">
        <f>Table4[[#This Row],[Qty]]*Table4[[#This Row],[Cost]]</f>
        <v>10000</v>
      </c>
      <c r="O597" s="3">
        <f>Table4[[#This Row],[Total Sales]]-Table4[[#This Row],[COGS]]</f>
        <v>3400</v>
      </c>
      <c r="P597" s="22">
        <f>MONTH(Table4[[#This Row],[Sales Date]])</f>
        <v>2</v>
      </c>
      <c r="Q597" s="22" t="str">
        <f>IF(Table4[[#This Row],[Month]]=1,"Jan",IF(Table4[[#This Row],[Month]]=2,"Feb",IF(Table4[[#This Row],[Month]]=3,"Mar","Apr")))</f>
        <v>Feb</v>
      </c>
    </row>
    <row r="598" spans="1:17" x14ac:dyDescent="0.25">
      <c r="A598" s="3" t="s">
        <v>1223</v>
      </c>
      <c r="B598" s="4">
        <v>44966</v>
      </c>
      <c r="C598" s="3" t="s">
        <v>667</v>
      </c>
      <c r="D598" s="3" t="s">
        <v>29</v>
      </c>
      <c r="E598" s="3" t="s">
        <v>17</v>
      </c>
      <c r="F598" s="3" t="s">
        <v>18</v>
      </c>
      <c r="G598" s="3" t="s">
        <v>60</v>
      </c>
      <c r="H598" s="3" t="s">
        <v>45</v>
      </c>
      <c r="I598" s="3">
        <v>1</v>
      </c>
      <c r="J598" s="3" t="s">
        <v>20</v>
      </c>
      <c r="K598" s="3">
        <v>7700.0000000000009</v>
      </c>
      <c r="L598" s="3">
        <v>7000</v>
      </c>
      <c r="M598" s="3">
        <f>Table4[[#This Row],[Qty]]*Table4[[#This Row],[Price]]</f>
        <v>7700.0000000000009</v>
      </c>
      <c r="N598" s="3">
        <f>Table4[[#This Row],[Qty]]*Table4[[#This Row],[Cost]]</f>
        <v>7000</v>
      </c>
      <c r="O598" s="3">
        <f>Table4[[#This Row],[Total Sales]]-Table4[[#This Row],[COGS]]</f>
        <v>700.00000000000091</v>
      </c>
      <c r="P598" s="22">
        <f>MONTH(Table4[[#This Row],[Sales Date]])</f>
        <v>2</v>
      </c>
      <c r="Q598" s="22" t="str">
        <f>IF(Table4[[#This Row],[Month]]=1,"Jan",IF(Table4[[#This Row],[Month]]=2,"Feb",IF(Table4[[#This Row],[Month]]=3,"Mar","Apr")))</f>
        <v>Feb</v>
      </c>
    </row>
    <row r="599" spans="1:17" x14ac:dyDescent="0.25">
      <c r="A599" s="3" t="s">
        <v>1225</v>
      </c>
      <c r="B599" s="4">
        <v>44966</v>
      </c>
      <c r="C599" s="3" t="s">
        <v>784</v>
      </c>
      <c r="D599" s="3" t="s">
        <v>29</v>
      </c>
      <c r="E599" s="3" t="s">
        <v>17</v>
      </c>
      <c r="F599" s="3" t="s">
        <v>18</v>
      </c>
      <c r="G599" s="3" t="s">
        <v>66</v>
      </c>
      <c r="H599" s="3" t="s">
        <v>2354</v>
      </c>
      <c r="I599" s="3">
        <v>1</v>
      </c>
      <c r="J599" s="3" t="s">
        <v>20</v>
      </c>
      <c r="K599" s="3">
        <v>44000</v>
      </c>
      <c r="L599" s="3">
        <v>40000</v>
      </c>
      <c r="M599" s="3">
        <f>Table4[[#This Row],[Qty]]*Table4[[#This Row],[Price]]</f>
        <v>44000</v>
      </c>
      <c r="N599" s="3">
        <f>Table4[[#This Row],[Qty]]*Table4[[#This Row],[Cost]]</f>
        <v>40000</v>
      </c>
      <c r="O599" s="3">
        <f>Table4[[#This Row],[Total Sales]]-Table4[[#This Row],[COGS]]</f>
        <v>4000</v>
      </c>
      <c r="P599" s="22">
        <f>MONTH(Table4[[#This Row],[Sales Date]])</f>
        <v>2</v>
      </c>
      <c r="Q599" s="22" t="str">
        <f>IF(Table4[[#This Row],[Month]]=1,"Jan",IF(Table4[[#This Row],[Month]]=2,"Feb",IF(Table4[[#This Row],[Month]]=3,"Mar","Apr")))</f>
        <v>Feb</v>
      </c>
    </row>
    <row r="600" spans="1:17" x14ac:dyDescent="0.25">
      <c r="A600" s="3" t="s">
        <v>1227</v>
      </c>
      <c r="B600" s="4">
        <v>44966</v>
      </c>
      <c r="C600" s="3" t="s">
        <v>909</v>
      </c>
      <c r="D600" s="3" t="s">
        <v>29</v>
      </c>
      <c r="E600" s="3" t="s">
        <v>30</v>
      </c>
      <c r="F600" s="3" t="s">
        <v>31</v>
      </c>
      <c r="G600" s="3" t="s">
        <v>19</v>
      </c>
      <c r="H600" s="3" t="s">
        <v>2354</v>
      </c>
      <c r="I600" s="3">
        <v>1</v>
      </c>
      <c r="J600" s="3" t="s">
        <v>20</v>
      </c>
      <c r="K600" s="3">
        <v>6700</v>
      </c>
      <c r="L600" s="3">
        <v>5001</v>
      </c>
      <c r="M600" s="3">
        <f>Table4[[#This Row],[Qty]]*Table4[[#This Row],[Price]]</f>
        <v>6700</v>
      </c>
      <c r="N600" s="3">
        <f>Table4[[#This Row],[Qty]]*Table4[[#This Row],[Cost]]</f>
        <v>5001</v>
      </c>
      <c r="O600" s="3">
        <f>Table4[[#This Row],[Total Sales]]-Table4[[#This Row],[COGS]]</f>
        <v>1699</v>
      </c>
      <c r="P600" s="22">
        <f>MONTH(Table4[[#This Row],[Sales Date]])</f>
        <v>2</v>
      </c>
      <c r="Q600" s="22" t="str">
        <f>IF(Table4[[#This Row],[Month]]=1,"Jan",IF(Table4[[#This Row],[Month]]=2,"Feb",IF(Table4[[#This Row],[Month]]=3,"Mar","Apr")))</f>
        <v>Feb</v>
      </c>
    </row>
    <row r="601" spans="1:17" x14ac:dyDescent="0.25">
      <c r="A601" s="3" t="s">
        <v>1229</v>
      </c>
      <c r="B601" s="4">
        <v>44966</v>
      </c>
      <c r="C601" s="3" t="s">
        <v>1026</v>
      </c>
      <c r="D601" s="3" t="s">
        <v>29</v>
      </c>
      <c r="E601" s="3" t="s">
        <v>23</v>
      </c>
      <c r="F601" s="3" t="s">
        <v>24</v>
      </c>
      <c r="G601" s="3" t="s">
        <v>32</v>
      </c>
      <c r="H601" s="3" t="s">
        <v>2354</v>
      </c>
      <c r="I601" s="3">
        <v>2</v>
      </c>
      <c r="J601" s="3" t="s">
        <v>20</v>
      </c>
      <c r="K601" s="3">
        <v>7700</v>
      </c>
      <c r="L601" s="3">
        <v>7000</v>
      </c>
      <c r="M601" s="3">
        <f>Table4[[#This Row],[Qty]]*Table4[[#This Row],[Price]]</f>
        <v>15400</v>
      </c>
      <c r="N601" s="3">
        <f>Table4[[#This Row],[Qty]]*Table4[[#This Row],[Cost]]</f>
        <v>14000</v>
      </c>
      <c r="O601" s="3">
        <f>Table4[[#This Row],[Total Sales]]-Table4[[#This Row],[COGS]]</f>
        <v>1400</v>
      </c>
      <c r="P601" s="22">
        <f>MONTH(Table4[[#This Row],[Sales Date]])</f>
        <v>2</v>
      </c>
      <c r="Q601" s="22" t="str">
        <f>IF(Table4[[#This Row],[Month]]=1,"Jan",IF(Table4[[#This Row],[Month]]=2,"Feb",IF(Table4[[#This Row],[Month]]=3,"Mar","Apr")))</f>
        <v>Feb</v>
      </c>
    </row>
    <row r="602" spans="1:17" x14ac:dyDescent="0.25">
      <c r="A602" s="3" t="s">
        <v>1231</v>
      </c>
      <c r="B602" s="4">
        <v>44966</v>
      </c>
      <c r="C602" s="3" t="s">
        <v>1151</v>
      </c>
      <c r="D602" s="3" t="s">
        <v>29</v>
      </c>
      <c r="E602" s="3" t="s">
        <v>17</v>
      </c>
      <c r="F602" s="3" t="s">
        <v>18</v>
      </c>
      <c r="G602" s="3" t="s">
        <v>2351</v>
      </c>
      <c r="H602" s="3" t="s">
        <v>38</v>
      </c>
      <c r="I602" s="3">
        <v>2</v>
      </c>
      <c r="J602" s="3" t="s">
        <v>20</v>
      </c>
      <c r="K602" s="3">
        <v>7700</v>
      </c>
      <c r="L602" s="3">
        <v>7000</v>
      </c>
      <c r="M602" s="3">
        <f>Table4[[#This Row],[Qty]]*Table4[[#This Row],[Price]]</f>
        <v>15400</v>
      </c>
      <c r="N602" s="3">
        <f>Table4[[#This Row],[Qty]]*Table4[[#This Row],[Cost]]</f>
        <v>14000</v>
      </c>
      <c r="O602" s="3">
        <f>Table4[[#This Row],[Total Sales]]-Table4[[#This Row],[COGS]]</f>
        <v>1400</v>
      </c>
      <c r="P602" s="22">
        <f>MONTH(Table4[[#This Row],[Sales Date]])</f>
        <v>2</v>
      </c>
      <c r="Q602" s="22" t="str">
        <f>IF(Table4[[#This Row],[Month]]=1,"Jan",IF(Table4[[#This Row],[Month]]=2,"Feb",IF(Table4[[#This Row],[Month]]=3,"Mar","Apr")))</f>
        <v>Feb</v>
      </c>
    </row>
    <row r="603" spans="1:17" x14ac:dyDescent="0.25">
      <c r="A603" s="3" t="s">
        <v>1233</v>
      </c>
      <c r="B603" s="4">
        <v>44966</v>
      </c>
      <c r="C603" s="3" t="s">
        <v>357</v>
      </c>
      <c r="D603" s="3" t="s">
        <v>29</v>
      </c>
      <c r="E603" s="3" t="s">
        <v>17</v>
      </c>
      <c r="F603" s="3" t="s">
        <v>18</v>
      </c>
      <c r="G603" s="3" t="s">
        <v>19</v>
      </c>
      <c r="H603" s="3" t="s">
        <v>2354</v>
      </c>
      <c r="I603" s="3">
        <v>20</v>
      </c>
      <c r="J603" s="3" t="s">
        <v>20</v>
      </c>
      <c r="K603" s="3">
        <v>1600</v>
      </c>
      <c r="L603" s="3">
        <v>1590</v>
      </c>
      <c r="M603" s="3">
        <f>Table4[[#This Row],[Qty]]*Table4[[#This Row],[Price]]</f>
        <v>32000</v>
      </c>
      <c r="N603" s="3">
        <f>Table4[[#This Row],[Qty]]*Table4[[#This Row],[Cost]]</f>
        <v>31800</v>
      </c>
      <c r="O603" s="3">
        <f>Table4[[#This Row],[Total Sales]]-Table4[[#This Row],[COGS]]</f>
        <v>200</v>
      </c>
      <c r="P603" s="22">
        <f>MONTH(Table4[[#This Row],[Sales Date]])</f>
        <v>2</v>
      </c>
      <c r="Q603" s="22" t="str">
        <f>IF(Table4[[#This Row],[Month]]=1,"Jan",IF(Table4[[#This Row],[Month]]=2,"Feb",IF(Table4[[#This Row],[Month]]=3,"Mar","Apr")))</f>
        <v>Feb</v>
      </c>
    </row>
    <row r="604" spans="1:17" x14ac:dyDescent="0.25">
      <c r="A604" s="3" t="s">
        <v>1235</v>
      </c>
      <c r="B604" s="4">
        <v>44966</v>
      </c>
      <c r="C604" s="3" t="s">
        <v>419</v>
      </c>
      <c r="D604" s="3" t="s">
        <v>29</v>
      </c>
      <c r="E604" s="3" t="s">
        <v>17</v>
      </c>
      <c r="F604" s="3" t="s">
        <v>18</v>
      </c>
      <c r="G604" s="3" t="s">
        <v>25</v>
      </c>
      <c r="H604" s="3" t="s">
        <v>2354</v>
      </c>
      <c r="I604" s="3">
        <v>2</v>
      </c>
      <c r="J604" s="3" t="s">
        <v>20</v>
      </c>
      <c r="K604" s="3">
        <v>19800</v>
      </c>
      <c r="L604" s="3">
        <v>18000</v>
      </c>
      <c r="M604" s="3">
        <f>Table4[[#This Row],[Qty]]*Table4[[#This Row],[Price]]</f>
        <v>39600</v>
      </c>
      <c r="N604" s="3">
        <f>Table4[[#This Row],[Qty]]*Table4[[#This Row],[Cost]]</f>
        <v>36000</v>
      </c>
      <c r="O604" s="3">
        <f>Table4[[#This Row],[Total Sales]]-Table4[[#This Row],[COGS]]</f>
        <v>3600</v>
      </c>
      <c r="P604" s="22">
        <f>MONTH(Table4[[#This Row],[Sales Date]])</f>
        <v>2</v>
      </c>
      <c r="Q604" s="22" t="str">
        <f>IF(Table4[[#This Row],[Month]]=1,"Jan",IF(Table4[[#This Row],[Month]]=2,"Feb",IF(Table4[[#This Row],[Month]]=3,"Mar","Apr")))</f>
        <v>Feb</v>
      </c>
    </row>
    <row r="605" spans="1:17" x14ac:dyDescent="0.25">
      <c r="A605" s="3" t="s">
        <v>1237</v>
      </c>
      <c r="B605" s="4">
        <v>44966</v>
      </c>
      <c r="C605" s="3" t="s">
        <v>480</v>
      </c>
      <c r="D605" s="3" t="s">
        <v>29</v>
      </c>
      <c r="E605" s="3" t="s">
        <v>23</v>
      </c>
      <c r="F605" s="3" t="s">
        <v>24</v>
      </c>
      <c r="G605" s="3" t="s">
        <v>66</v>
      </c>
      <c r="H605" s="3" t="s">
        <v>2354</v>
      </c>
      <c r="I605" s="3">
        <v>2</v>
      </c>
      <c r="J605" s="3" t="s">
        <v>20</v>
      </c>
      <c r="K605" s="3">
        <v>1900</v>
      </c>
      <c r="L605" s="3">
        <v>1800</v>
      </c>
      <c r="M605" s="3">
        <f>Table4[[#This Row],[Qty]]*Table4[[#This Row],[Price]]</f>
        <v>3800</v>
      </c>
      <c r="N605" s="3">
        <f>Table4[[#This Row],[Qty]]*Table4[[#This Row],[Cost]]</f>
        <v>3600</v>
      </c>
      <c r="O605" s="3">
        <f>Table4[[#This Row],[Total Sales]]-Table4[[#This Row],[COGS]]</f>
        <v>200</v>
      </c>
      <c r="P605" s="22">
        <f>MONTH(Table4[[#This Row],[Sales Date]])</f>
        <v>2</v>
      </c>
      <c r="Q605" s="22" t="str">
        <f>IF(Table4[[#This Row],[Month]]=1,"Jan",IF(Table4[[#This Row],[Month]]=2,"Feb",IF(Table4[[#This Row],[Month]]=3,"Mar","Apr")))</f>
        <v>Feb</v>
      </c>
    </row>
    <row r="606" spans="1:17" x14ac:dyDescent="0.25">
      <c r="A606" s="3" t="s">
        <v>1239</v>
      </c>
      <c r="B606" s="4">
        <v>44966</v>
      </c>
      <c r="C606" s="3" t="s">
        <v>542</v>
      </c>
      <c r="D606" s="3" t="s">
        <v>29</v>
      </c>
      <c r="E606" s="3" t="s">
        <v>30</v>
      </c>
      <c r="F606" s="3" t="s">
        <v>31</v>
      </c>
      <c r="G606" s="3" t="s">
        <v>19</v>
      </c>
      <c r="H606" s="3" t="s">
        <v>2354</v>
      </c>
      <c r="I606" s="3">
        <v>1</v>
      </c>
      <c r="J606" s="3" t="s">
        <v>20</v>
      </c>
      <c r="K606" s="3">
        <v>13200.000000000002</v>
      </c>
      <c r="L606" s="3">
        <v>12000</v>
      </c>
      <c r="M606" s="3">
        <f>Table4[[#This Row],[Qty]]*Table4[[#This Row],[Price]]</f>
        <v>13200.000000000002</v>
      </c>
      <c r="N606" s="3">
        <f>Table4[[#This Row],[Qty]]*Table4[[#This Row],[Cost]]</f>
        <v>12000</v>
      </c>
      <c r="O606" s="3">
        <f>Table4[[#This Row],[Total Sales]]-Table4[[#This Row],[COGS]]</f>
        <v>1200.0000000000018</v>
      </c>
      <c r="P606" s="22">
        <f>MONTH(Table4[[#This Row],[Sales Date]])</f>
        <v>2</v>
      </c>
      <c r="Q606" s="22" t="str">
        <f>IF(Table4[[#This Row],[Month]]=1,"Jan",IF(Table4[[#This Row],[Month]]=2,"Feb",IF(Table4[[#This Row],[Month]]=3,"Mar","Apr")))</f>
        <v>Feb</v>
      </c>
    </row>
    <row r="607" spans="1:17" x14ac:dyDescent="0.25">
      <c r="A607" s="3" t="s">
        <v>1241</v>
      </c>
      <c r="B607" s="4">
        <v>44966</v>
      </c>
      <c r="C607" s="3" t="s">
        <v>602</v>
      </c>
      <c r="D607" s="3" t="s">
        <v>29</v>
      </c>
      <c r="E607" s="3" t="s">
        <v>35</v>
      </c>
      <c r="F607" s="3" t="s">
        <v>36</v>
      </c>
      <c r="G607" s="3" t="s">
        <v>81</v>
      </c>
      <c r="H607" s="3" t="s">
        <v>2354</v>
      </c>
      <c r="I607" s="3">
        <v>1</v>
      </c>
      <c r="J607" s="3" t="s">
        <v>20</v>
      </c>
      <c r="K607" s="3">
        <v>44000</v>
      </c>
      <c r="L607" s="3">
        <v>40000</v>
      </c>
      <c r="M607" s="3">
        <f>Table4[[#This Row],[Qty]]*Table4[[#This Row],[Price]]</f>
        <v>44000</v>
      </c>
      <c r="N607" s="3">
        <f>Table4[[#This Row],[Qty]]*Table4[[#This Row],[Cost]]</f>
        <v>40000</v>
      </c>
      <c r="O607" s="3">
        <f>Table4[[#This Row],[Total Sales]]-Table4[[#This Row],[COGS]]</f>
        <v>4000</v>
      </c>
      <c r="P607" s="22">
        <f>MONTH(Table4[[#This Row],[Sales Date]])</f>
        <v>2</v>
      </c>
      <c r="Q607" s="22" t="str">
        <f>IF(Table4[[#This Row],[Month]]=1,"Jan",IF(Table4[[#This Row],[Month]]=2,"Feb",IF(Table4[[#This Row],[Month]]=3,"Mar","Apr")))</f>
        <v>Feb</v>
      </c>
    </row>
    <row r="608" spans="1:17" x14ac:dyDescent="0.25">
      <c r="A608" s="3" t="s">
        <v>1243</v>
      </c>
      <c r="B608" s="4">
        <v>44967</v>
      </c>
      <c r="C608" s="3" t="s">
        <v>53</v>
      </c>
      <c r="D608" s="3" t="s">
        <v>16</v>
      </c>
      <c r="E608" s="3" t="s">
        <v>30</v>
      </c>
      <c r="F608" s="3" t="s">
        <v>31</v>
      </c>
      <c r="G608" s="3" t="s">
        <v>54</v>
      </c>
      <c r="H608" s="3" t="s">
        <v>55</v>
      </c>
      <c r="I608" s="3">
        <v>150</v>
      </c>
      <c r="J608" s="3" t="s">
        <v>20</v>
      </c>
      <c r="K608" s="3">
        <v>44000</v>
      </c>
      <c r="L608" s="3">
        <v>40000</v>
      </c>
      <c r="M608" s="3">
        <f>Table4[[#This Row],[Qty]]*Table4[[#This Row],[Price]]</f>
        <v>6600000</v>
      </c>
      <c r="N608" s="3">
        <f>Table4[[#This Row],[Qty]]*Table4[[#This Row],[Cost]]</f>
        <v>6000000</v>
      </c>
      <c r="O608" s="3">
        <f>Table4[[#This Row],[Total Sales]]-Table4[[#This Row],[COGS]]</f>
        <v>600000</v>
      </c>
      <c r="P608" s="22">
        <f>MONTH(Table4[[#This Row],[Sales Date]])</f>
        <v>2</v>
      </c>
      <c r="Q608" s="22" t="str">
        <f>IF(Table4[[#This Row],[Month]]=1,"Jan",IF(Table4[[#This Row],[Month]]=2,"Feb",IF(Table4[[#This Row],[Month]]=3,"Mar","Apr")))</f>
        <v>Feb</v>
      </c>
    </row>
    <row r="609" spans="1:17" x14ac:dyDescent="0.25">
      <c r="A609" s="3" t="s">
        <v>1245</v>
      </c>
      <c r="B609" s="4">
        <v>44967</v>
      </c>
      <c r="C609" s="3" t="s">
        <v>187</v>
      </c>
      <c r="D609" s="3" t="s">
        <v>16</v>
      </c>
      <c r="E609" s="3" t="s">
        <v>30</v>
      </c>
      <c r="F609" s="3" t="s">
        <v>31</v>
      </c>
      <c r="G609" s="3" t="s">
        <v>78</v>
      </c>
      <c r="H609" s="3" t="s">
        <v>45</v>
      </c>
      <c r="I609" s="3">
        <v>2</v>
      </c>
      <c r="J609" s="3" t="s">
        <v>20</v>
      </c>
      <c r="K609" s="3">
        <v>600</v>
      </c>
      <c r="L609" s="3">
        <v>450</v>
      </c>
      <c r="M609" s="3">
        <f>Table4[[#This Row],[Qty]]*Table4[[#This Row],[Price]]</f>
        <v>1200</v>
      </c>
      <c r="N609" s="3">
        <f>Table4[[#This Row],[Qty]]*Table4[[#This Row],[Cost]]</f>
        <v>900</v>
      </c>
      <c r="O609" s="3">
        <f>Table4[[#This Row],[Total Sales]]-Table4[[#This Row],[COGS]]</f>
        <v>300</v>
      </c>
      <c r="P609" s="22">
        <f>MONTH(Table4[[#This Row],[Sales Date]])</f>
        <v>2</v>
      </c>
      <c r="Q609" s="22" t="str">
        <f>IF(Table4[[#This Row],[Month]]=1,"Jan",IF(Table4[[#This Row],[Month]]=2,"Feb",IF(Table4[[#This Row],[Month]]=3,"Mar","Apr")))</f>
        <v>Feb</v>
      </c>
    </row>
    <row r="610" spans="1:17" x14ac:dyDescent="0.25">
      <c r="A610" s="3" t="s">
        <v>1247</v>
      </c>
      <c r="B610" s="4">
        <v>44967</v>
      </c>
      <c r="C610" s="3" t="s">
        <v>305</v>
      </c>
      <c r="D610" s="3" t="s">
        <v>29</v>
      </c>
      <c r="E610" s="3" t="s">
        <v>23</v>
      </c>
      <c r="F610" s="3" t="s">
        <v>24</v>
      </c>
      <c r="G610" s="3" t="s">
        <v>78</v>
      </c>
      <c r="H610" s="3" t="s">
        <v>45</v>
      </c>
      <c r="I610" s="3">
        <v>1</v>
      </c>
      <c r="J610" s="3" t="s">
        <v>20</v>
      </c>
      <c r="K610" s="3">
        <v>13200.000000000002</v>
      </c>
      <c r="L610" s="3">
        <v>12000</v>
      </c>
      <c r="M610" s="3">
        <f>Table4[[#This Row],[Qty]]*Table4[[#This Row],[Price]]</f>
        <v>13200.000000000002</v>
      </c>
      <c r="N610" s="3">
        <f>Table4[[#This Row],[Qty]]*Table4[[#This Row],[Cost]]</f>
        <v>12000</v>
      </c>
      <c r="O610" s="3">
        <f>Table4[[#This Row],[Total Sales]]-Table4[[#This Row],[COGS]]</f>
        <v>1200.0000000000018</v>
      </c>
      <c r="P610" s="22">
        <f>MONTH(Table4[[#This Row],[Sales Date]])</f>
        <v>2</v>
      </c>
      <c r="Q610" s="22" t="str">
        <f>IF(Table4[[#This Row],[Month]]=1,"Jan",IF(Table4[[#This Row],[Month]]=2,"Feb",IF(Table4[[#This Row],[Month]]=3,"Mar","Apr")))</f>
        <v>Feb</v>
      </c>
    </row>
    <row r="611" spans="1:17" x14ac:dyDescent="0.25">
      <c r="A611" s="3" t="s">
        <v>1249</v>
      </c>
      <c r="B611" s="4">
        <v>44967</v>
      </c>
      <c r="C611" s="3" t="s">
        <v>429</v>
      </c>
      <c r="D611" s="3" t="s">
        <v>29</v>
      </c>
      <c r="E611" s="3" t="s">
        <v>17</v>
      </c>
      <c r="F611" s="3" t="s">
        <v>18</v>
      </c>
      <c r="G611" s="3" t="s">
        <v>81</v>
      </c>
      <c r="H611" s="3" t="s">
        <v>2354</v>
      </c>
      <c r="I611" s="3">
        <v>1</v>
      </c>
      <c r="J611" s="3" t="s">
        <v>20</v>
      </c>
      <c r="K611" s="3">
        <v>44000</v>
      </c>
      <c r="L611" s="3">
        <v>40000</v>
      </c>
      <c r="M611" s="3">
        <f>Table4[[#This Row],[Qty]]*Table4[[#This Row],[Price]]</f>
        <v>44000</v>
      </c>
      <c r="N611" s="3">
        <f>Table4[[#This Row],[Qty]]*Table4[[#This Row],[Cost]]</f>
        <v>40000</v>
      </c>
      <c r="O611" s="3">
        <f>Table4[[#This Row],[Total Sales]]-Table4[[#This Row],[COGS]]</f>
        <v>4000</v>
      </c>
      <c r="P611" s="22">
        <f>MONTH(Table4[[#This Row],[Sales Date]])</f>
        <v>2</v>
      </c>
      <c r="Q611" s="22" t="str">
        <f>IF(Table4[[#This Row],[Month]]=1,"Jan",IF(Table4[[#This Row],[Month]]=2,"Feb",IF(Table4[[#This Row],[Month]]=3,"Mar","Apr")))</f>
        <v>Feb</v>
      </c>
    </row>
    <row r="612" spans="1:17" x14ac:dyDescent="0.25">
      <c r="A612" s="3" t="s">
        <v>1251</v>
      </c>
      <c r="B612" s="4">
        <v>44967</v>
      </c>
      <c r="C612" s="3" t="s">
        <v>546</v>
      </c>
      <c r="D612" s="3" t="s">
        <v>29</v>
      </c>
      <c r="E612" s="3" t="s">
        <v>35</v>
      </c>
      <c r="F612" s="3" t="s">
        <v>36</v>
      </c>
      <c r="G612" s="3" t="s">
        <v>2352</v>
      </c>
      <c r="H612" s="3" t="s">
        <v>2354</v>
      </c>
      <c r="I612" s="3">
        <v>2</v>
      </c>
      <c r="J612" s="3" t="s">
        <v>20</v>
      </c>
      <c r="K612" s="3">
        <v>6700</v>
      </c>
      <c r="L612" s="3">
        <v>5001</v>
      </c>
      <c r="M612" s="3">
        <f>Table4[[#This Row],[Qty]]*Table4[[#This Row],[Price]]</f>
        <v>13400</v>
      </c>
      <c r="N612" s="3">
        <f>Table4[[#This Row],[Qty]]*Table4[[#This Row],[Cost]]</f>
        <v>10002</v>
      </c>
      <c r="O612" s="3">
        <f>Table4[[#This Row],[Total Sales]]-Table4[[#This Row],[COGS]]</f>
        <v>3398</v>
      </c>
      <c r="P612" s="22">
        <f>MONTH(Table4[[#This Row],[Sales Date]])</f>
        <v>2</v>
      </c>
      <c r="Q612" s="22" t="str">
        <f>IF(Table4[[#This Row],[Month]]=1,"Jan",IF(Table4[[#This Row],[Month]]=2,"Feb",IF(Table4[[#This Row],[Month]]=3,"Mar","Apr")))</f>
        <v>Feb</v>
      </c>
    </row>
    <row r="613" spans="1:17" x14ac:dyDescent="0.25">
      <c r="A613" s="3" t="s">
        <v>1253</v>
      </c>
      <c r="B613" s="4">
        <v>44967</v>
      </c>
      <c r="C613" s="3" t="s">
        <v>2316</v>
      </c>
      <c r="D613" s="3" t="s">
        <v>29</v>
      </c>
      <c r="E613" s="3" t="s">
        <v>23</v>
      </c>
      <c r="F613" s="3" t="s">
        <v>24</v>
      </c>
      <c r="G613" s="3" t="s">
        <v>63</v>
      </c>
      <c r="H613" s="3" t="s">
        <v>2354</v>
      </c>
      <c r="I613" s="3">
        <v>2</v>
      </c>
      <c r="J613" s="3" t="s">
        <v>20</v>
      </c>
      <c r="K613" s="3">
        <v>9950</v>
      </c>
      <c r="L613" s="3">
        <v>9000</v>
      </c>
      <c r="M613" s="3">
        <f>Table4[[#This Row],[Qty]]*Table4[[#This Row],[Price]]</f>
        <v>19900</v>
      </c>
      <c r="N613" s="3">
        <f>Table4[[#This Row],[Qty]]*Table4[[#This Row],[Cost]]</f>
        <v>18000</v>
      </c>
      <c r="O613" s="3">
        <f>Table4[[#This Row],[Total Sales]]-Table4[[#This Row],[COGS]]</f>
        <v>1900</v>
      </c>
      <c r="P613" s="22">
        <f>MONTH(Table4[[#This Row],[Sales Date]])</f>
        <v>2</v>
      </c>
      <c r="Q613" s="22" t="str">
        <f>IF(Table4[[#This Row],[Month]]=1,"Jan",IF(Table4[[#This Row],[Month]]=2,"Feb",IF(Table4[[#This Row],[Month]]=3,"Mar","Apr")))</f>
        <v>Feb</v>
      </c>
    </row>
    <row r="614" spans="1:17" x14ac:dyDescent="0.25">
      <c r="A614" s="3" t="s">
        <v>1255</v>
      </c>
      <c r="B614" s="4">
        <v>44967</v>
      </c>
      <c r="C614" s="3" t="s">
        <v>786</v>
      </c>
      <c r="D614" s="3" t="s">
        <v>29</v>
      </c>
      <c r="E614" s="3" t="s">
        <v>17</v>
      </c>
      <c r="F614" s="3" t="s">
        <v>18</v>
      </c>
      <c r="G614" s="3" t="s">
        <v>69</v>
      </c>
      <c r="H614" s="3" t="s">
        <v>38</v>
      </c>
      <c r="I614" s="3">
        <v>2</v>
      </c>
      <c r="J614" s="3" t="s">
        <v>20</v>
      </c>
      <c r="K614" s="3">
        <v>19800</v>
      </c>
      <c r="L614" s="3">
        <v>18000</v>
      </c>
      <c r="M614" s="3">
        <f>Table4[[#This Row],[Qty]]*Table4[[#This Row],[Price]]</f>
        <v>39600</v>
      </c>
      <c r="N614" s="3">
        <f>Table4[[#This Row],[Qty]]*Table4[[#This Row],[Cost]]</f>
        <v>36000</v>
      </c>
      <c r="O614" s="3">
        <f>Table4[[#This Row],[Total Sales]]-Table4[[#This Row],[COGS]]</f>
        <v>3600</v>
      </c>
      <c r="P614" s="22">
        <f>MONTH(Table4[[#This Row],[Sales Date]])</f>
        <v>2</v>
      </c>
      <c r="Q614" s="22" t="str">
        <f>IF(Table4[[#This Row],[Month]]=1,"Jan",IF(Table4[[#This Row],[Month]]=2,"Feb",IF(Table4[[#This Row],[Month]]=3,"Mar","Apr")))</f>
        <v>Feb</v>
      </c>
    </row>
    <row r="615" spans="1:17" x14ac:dyDescent="0.25">
      <c r="A615" s="3" t="s">
        <v>1257</v>
      </c>
      <c r="B615" s="4">
        <v>44967</v>
      </c>
      <c r="C615" s="3" t="s">
        <v>2316</v>
      </c>
      <c r="D615" s="3" t="s">
        <v>29</v>
      </c>
      <c r="E615" s="3" t="s">
        <v>35</v>
      </c>
      <c r="F615" s="3" t="s">
        <v>36</v>
      </c>
      <c r="G615" s="3" t="s">
        <v>25</v>
      </c>
      <c r="H615" s="3" t="s">
        <v>2354</v>
      </c>
      <c r="I615" s="3">
        <v>1</v>
      </c>
      <c r="J615" s="3" t="s">
        <v>20</v>
      </c>
      <c r="K615" s="3">
        <v>6700</v>
      </c>
      <c r="L615" s="3">
        <v>5002</v>
      </c>
      <c r="M615" s="3">
        <f>Table4[[#This Row],[Qty]]*Table4[[#This Row],[Price]]</f>
        <v>6700</v>
      </c>
      <c r="N615" s="3">
        <f>Table4[[#This Row],[Qty]]*Table4[[#This Row],[Cost]]</f>
        <v>5002</v>
      </c>
      <c r="O615" s="3">
        <f>Table4[[#This Row],[Total Sales]]-Table4[[#This Row],[COGS]]</f>
        <v>1698</v>
      </c>
      <c r="P615" s="22">
        <f>MONTH(Table4[[#This Row],[Sales Date]])</f>
        <v>2</v>
      </c>
      <c r="Q615" s="22" t="str">
        <f>IF(Table4[[#This Row],[Month]]=1,"Jan",IF(Table4[[#This Row],[Month]]=2,"Feb",IF(Table4[[#This Row],[Month]]=3,"Mar","Apr")))</f>
        <v>Feb</v>
      </c>
    </row>
    <row r="616" spans="1:17" x14ac:dyDescent="0.25">
      <c r="A616" s="3" t="s">
        <v>1259</v>
      </c>
      <c r="B616" s="4">
        <v>44967</v>
      </c>
      <c r="C616" s="3" t="s">
        <v>1028</v>
      </c>
      <c r="D616" s="3" t="s">
        <v>29</v>
      </c>
      <c r="E616" s="3" t="s">
        <v>30</v>
      </c>
      <c r="F616" s="3" t="s">
        <v>31</v>
      </c>
      <c r="G616" s="3" t="s">
        <v>37</v>
      </c>
      <c r="H616" s="3" t="s">
        <v>38</v>
      </c>
      <c r="I616" s="3">
        <v>4</v>
      </c>
      <c r="J616" s="3" t="s">
        <v>20</v>
      </c>
      <c r="K616" s="3">
        <v>11000</v>
      </c>
      <c r="L616" s="3">
        <v>10000</v>
      </c>
      <c r="M616" s="3">
        <f>Table4[[#This Row],[Qty]]*Table4[[#This Row],[Price]]</f>
        <v>44000</v>
      </c>
      <c r="N616" s="3">
        <f>Table4[[#This Row],[Qty]]*Table4[[#This Row],[Cost]]</f>
        <v>40000</v>
      </c>
      <c r="O616" s="3">
        <f>Table4[[#This Row],[Total Sales]]-Table4[[#This Row],[COGS]]</f>
        <v>4000</v>
      </c>
      <c r="P616" s="22">
        <f>MONTH(Table4[[#This Row],[Sales Date]])</f>
        <v>2</v>
      </c>
      <c r="Q616" s="22" t="str">
        <f>IF(Table4[[#This Row],[Month]]=1,"Jan",IF(Table4[[#This Row],[Month]]=2,"Feb",IF(Table4[[#This Row],[Month]]=3,"Mar","Apr")))</f>
        <v>Feb</v>
      </c>
    </row>
    <row r="617" spans="1:17" x14ac:dyDescent="0.25">
      <c r="A617" s="3" t="s">
        <v>1261</v>
      </c>
      <c r="B617" s="4">
        <v>44967</v>
      </c>
      <c r="C617" s="3" t="s">
        <v>1153</v>
      </c>
      <c r="D617" s="3" t="s">
        <v>29</v>
      </c>
      <c r="E617" s="3" t="s">
        <v>17</v>
      </c>
      <c r="F617" s="3" t="s">
        <v>18</v>
      </c>
      <c r="G617" s="3" t="s">
        <v>54</v>
      </c>
      <c r="H617" s="3" t="s">
        <v>55</v>
      </c>
      <c r="I617" s="3">
        <v>3</v>
      </c>
      <c r="J617" s="3" t="s">
        <v>20</v>
      </c>
      <c r="K617" s="3">
        <v>22000</v>
      </c>
      <c r="L617" s="3">
        <v>20000</v>
      </c>
      <c r="M617" s="3">
        <f>Table4[[#This Row],[Qty]]*Table4[[#This Row],[Price]]</f>
        <v>66000</v>
      </c>
      <c r="N617" s="3">
        <f>Table4[[#This Row],[Qty]]*Table4[[#This Row],[Cost]]</f>
        <v>60000</v>
      </c>
      <c r="O617" s="3">
        <f>Table4[[#This Row],[Total Sales]]-Table4[[#This Row],[COGS]]</f>
        <v>6000</v>
      </c>
      <c r="P617" s="22">
        <f>MONTH(Table4[[#This Row],[Sales Date]])</f>
        <v>2</v>
      </c>
      <c r="Q617" s="22" t="str">
        <f>IF(Table4[[#This Row],[Month]]=1,"Jan",IF(Table4[[#This Row],[Month]]=2,"Feb",IF(Table4[[#This Row],[Month]]=3,"Mar","Apr")))</f>
        <v>Feb</v>
      </c>
    </row>
    <row r="618" spans="1:17" x14ac:dyDescent="0.25">
      <c r="A618" s="3" t="s">
        <v>1263</v>
      </c>
      <c r="B618" s="4">
        <v>44967</v>
      </c>
      <c r="C618" s="3" t="s">
        <v>359</v>
      </c>
      <c r="D618" s="3" t="s">
        <v>29</v>
      </c>
      <c r="E618" s="3" t="s">
        <v>17</v>
      </c>
      <c r="F618" s="3" t="s">
        <v>18</v>
      </c>
      <c r="G618" s="3" t="s">
        <v>25</v>
      </c>
      <c r="H618" s="3" t="s">
        <v>2354</v>
      </c>
      <c r="I618" s="3">
        <v>1</v>
      </c>
      <c r="J618" s="3" t="s">
        <v>20</v>
      </c>
      <c r="K618" s="3">
        <v>50</v>
      </c>
      <c r="L618" s="3">
        <v>45</v>
      </c>
      <c r="M618" s="3">
        <f>Table4[[#This Row],[Qty]]*Table4[[#This Row],[Price]]</f>
        <v>50</v>
      </c>
      <c r="N618" s="3">
        <f>Table4[[#This Row],[Qty]]*Table4[[#This Row],[Cost]]</f>
        <v>45</v>
      </c>
      <c r="O618" s="3">
        <f>Table4[[#This Row],[Total Sales]]-Table4[[#This Row],[COGS]]</f>
        <v>5</v>
      </c>
      <c r="P618" s="22">
        <f>MONTH(Table4[[#This Row],[Sales Date]])</f>
        <v>2</v>
      </c>
      <c r="Q618" s="22" t="str">
        <f>IF(Table4[[#This Row],[Month]]=1,"Jan",IF(Table4[[#This Row],[Month]]=2,"Feb",IF(Table4[[#This Row],[Month]]=3,"Mar","Apr")))</f>
        <v>Feb</v>
      </c>
    </row>
    <row r="619" spans="1:17" x14ac:dyDescent="0.25">
      <c r="A619" s="3" t="s">
        <v>1265</v>
      </c>
      <c r="B619" s="4">
        <v>44967</v>
      </c>
      <c r="C619" s="3" t="s">
        <v>421</v>
      </c>
      <c r="D619" s="3" t="s">
        <v>29</v>
      </c>
      <c r="E619" s="3" t="s">
        <v>35</v>
      </c>
      <c r="F619" s="3" t="s">
        <v>36</v>
      </c>
      <c r="G619" s="3" t="s">
        <v>19</v>
      </c>
      <c r="H619" s="3" t="s">
        <v>2354</v>
      </c>
      <c r="I619" s="3">
        <v>1</v>
      </c>
      <c r="J619" s="3" t="s">
        <v>20</v>
      </c>
      <c r="K619" s="3">
        <v>44000</v>
      </c>
      <c r="L619" s="3">
        <v>40000</v>
      </c>
      <c r="M619" s="3">
        <f>Table4[[#This Row],[Qty]]*Table4[[#This Row],[Price]]</f>
        <v>44000</v>
      </c>
      <c r="N619" s="3">
        <f>Table4[[#This Row],[Qty]]*Table4[[#This Row],[Cost]]</f>
        <v>40000</v>
      </c>
      <c r="O619" s="3">
        <f>Table4[[#This Row],[Total Sales]]-Table4[[#This Row],[COGS]]</f>
        <v>4000</v>
      </c>
      <c r="P619" s="22">
        <f>MONTH(Table4[[#This Row],[Sales Date]])</f>
        <v>2</v>
      </c>
      <c r="Q619" s="22" t="str">
        <f>IF(Table4[[#This Row],[Month]]=1,"Jan",IF(Table4[[#This Row],[Month]]=2,"Feb",IF(Table4[[#This Row],[Month]]=3,"Mar","Apr")))</f>
        <v>Feb</v>
      </c>
    </row>
    <row r="620" spans="1:17" x14ac:dyDescent="0.25">
      <c r="A620" s="3" t="s">
        <v>1267</v>
      </c>
      <c r="B620" s="4">
        <v>44967</v>
      </c>
      <c r="C620" s="3" t="s">
        <v>482</v>
      </c>
      <c r="D620" s="3" t="s">
        <v>29</v>
      </c>
      <c r="E620" s="3" t="s">
        <v>30</v>
      </c>
      <c r="F620" s="3" t="s">
        <v>31</v>
      </c>
      <c r="G620" s="3" t="s">
        <v>69</v>
      </c>
      <c r="H620" s="3" t="s">
        <v>38</v>
      </c>
      <c r="I620" s="3">
        <v>2</v>
      </c>
      <c r="J620" s="3" t="s">
        <v>20</v>
      </c>
      <c r="K620" s="3">
        <v>200</v>
      </c>
      <c r="L620" s="3">
        <v>190</v>
      </c>
      <c r="M620" s="3">
        <f>Table4[[#This Row],[Qty]]*Table4[[#This Row],[Price]]</f>
        <v>400</v>
      </c>
      <c r="N620" s="3">
        <f>Table4[[#This Row],[Qty]]*Table4[[#This Row],[Cost]]</f>
        <v>380</v>
      </c>
      <c r="O620" s="3">
        <f>Table4[[#This Row],[Total Sales]]-Table4[[#This Row],[COGS]]</f>
        <v>20</v>
      </c>
      <c r="P620" s="22">
        <f>MONTH(Table4[[#This Row],[Sales Date]])</f>
        <v>2</v>
      </c>
      <c r="Q620" s="22" t="str">
        <f>IF(Table4[[#This Row],[Month]]=1,"Jan",IF(Table4[[#This Row],[Month]]=2,"Feb",IF(Table4[[#This Row],[Month]]=3,"Mar","Apr")))</f>
        <v>Feb</v>
      </c>
    </row>
    <row r="621" spans="1:17" x14ac:dyDescent="0.25">
      <c r="A621" s="3" t="s">
        <v>1269</v>
      </c>
      <c r="B621" s="4">
        <v>44967</v>
      </c>
      <c r="C621" s="3" t="s">
        <v>544</v>
      </c>
      <c r="D621" s="3" t="s">
        <v>29</v>
      </c>
      <c r="E621" s="3" t="s">
        <v>35</v>
      </c>
      <c r="F621" s="3" t="s">
        <v>36</v>
      </c>
      <c r="G621" s="3" t="s">
        <v>25</v>
      </c>
      <c r="H621" s="3" t="s">
        <v>2354</v>
      </c>
      <c r="I621" s="3">
        <v>2</v>
      </c>
      <c r="J621" s="3" t="s">
        <v>20</v>
      </c>
      <c r="K621" s="3">
        <v>1900</v>
      </c>
      <c r="L621" s="3">
        <v>1800</v>
      </c>
      <c r="M621" s="3">
        <f>Table4[[#This Row],[Qty]]*Table4[[#This Row],[Price]]</f>
        <v>3800</v>
      </c>
      <c r="N621" s="3">
        <f>Table4[[#This Row],[Qty]]*Table4[[#This Row],[Cost]]</f>
        <v>3600</v>
      </c>
      <c r="O621" s="3">
        <f>Table4[[#This Row],[Total Sales]]-Table4[[#This Row],[COGS]]</f>
        <v>200</v>
      </c>
      <c r="P621" s="22">
        <f>MONTH(Table4[[#This Row],[Sales Date]])</f>
        <v>2</v>
      </c>
      <c r="Q621" s="22" t="str">
        <f>IF(Table4[[#This Row],[Month]]=1,"Jan",IF(Table4[[#This Row],[Month]]=2,"Feb",IF(Table4[[#This Row],[Month]]=3,"Mar","Apr")))</f>
        <v>Feb</v>
      </c>
    </row>
    <row r="622" spans="1:17" x14ac:dyDescent="0.25">
      <c r="A622" s="3" t="s">
        <v>1271</v>
      </c>
      <c r="B622" s="4">
        <v>44967</v>
      </c>
      <c r="C622" s="3" t="s">
        <v>604</v>
      </c>
      <c r="D622" s="3" t="s">
        <v>29</v>
      </c>
      <c r="E622" s="3" t="s">
        <v>17</v>
      </c>
      <c r="F622" s="3" t="s">
        <v>18</v>
      </c>
      <c r="G622" s="3" t="s">
        <v>19</v>
      </c>
      <c r="H622" s="3" t="s">
        <v>2354</v>
      </c>
      <c r="I622" s="3">
        <v>2</v>
      </c>
      <c r="J622" s="3" t="s">
        <v>20</v>
      </c>
      <c r="K622" s="3">
        <v>19800</v>
      </c>
      <c r="L622" s="3">
        <v>18000</v>
      </c>
      <c r="M622" s="3">
        <f>Table4[[#This Row],[Qty]]*Table4[[#This Row],[Price]]</f>
        <v>39600</v>
      </c>
      <c r="N622" s="3">
        <f>Table4[[#This Row],[Qty]]*Table4[[#This Row],[Cost]]</f>
        <v>36000</v>
      </c>
      <c r="O622" s="3">
        <f>Table4[[#This Row],[Total Sales]]-Table4[[#This Row],[COGS]]</f>
        <v>3600</v>
      </c>
      <c r="P622" s="22">
        <f>MONTH(Table4[[#This Row],[Sales Date]])</f>
        <v>2</v>
      </c>
      <c r="Q622" s="22" t="str">
        <f>IF(Table4[[#This Row],[Month]]=1,"Jan",IF(Table4[[#This Row],[Month]]=2,"Feb",IF(Table4[[#This Row],[Month]]=3,"Mar","Apr")))</f>
        <v>Feb</v>
      </c>
    </row>
    <row r="623" spans="1:17" x14ac:dyDescent="0.25">
      <c r="A623" s="3" t="s">
        <v>1273</v>
      </c>
      <c r="B623" s="4">
        <v>44968</v>
      </c>
      <c r="C623" s="3" t="s">
        <v>57</v>
      </c>
      <c r="D623" s="3" t="s">
        <v>16</v>
      </c>
      <c r="E623" s="3" t="s">
        <v>35</v>
      </c>
      <c r="F623" s="3" t="s">
        <v>36</v>
      </c>
      <c r="G623" s="3" t="s">
        <v>2353</v>
      </c>
      <c r="H623" s="3" t="s">
        <v>45</v>
      </c>
      <c r="I623" s="3">
        <v>50</v>
      </c>
      <c r="J623" s="3" t="s">
        <v>20</v>
      </c>
      <c r="K623" s="3">
        <v>5500</v>
      </c>
      <c r="L623" s="3">
        <v>5000</v>
      </c>
      <c r="M623" s="3">
        <f>Table4[[#This Row],[Qty]]*Table4[[#This Row],[Price]]</f>
        <v>275000</v>
      </c>
      <c r="N623" s="3">
        <f>Table4[[#This Row],[Qty]]*Table4[[#This Row],[Cost]]</f>
        <v>250000</v>
      </c>
      <c r="O623" s="3">
        <f>Table4[[#This Row],[Total Sales]]-Table4[[#This Row],[COGS]]</f>
        <v>25000</v>
      </c>
      <c r="P623" s="22">
        <f>MONTH(Table4[[#This Row],[Sales Date]])</f>
        <v>2</v>
      </c>
      <c r="Q623" s="22" t="str">
        <f>IF(Table4[[#This Row],[Month]]=1,"Jan",IF(Table4[[#This Row],[Month]]=2,"Feb",IF(Table4[[#This Row],[Month]]=3,"Mar","Apr")))</f>
        <v>Feb</v>
      </c>
    </row>
    <row r="624" spans="1:17" x14ac:dyDescent="0.25">
      <c r="A624" s="3" t="s">
        <v>1275</v>
      </c>
      <c r="B624" s="4">
        <v>44968</v>
      </c>
      <c r="C624" s="3" t="s">
        <v>189</v>
      </c>
      <c r="D624" s="3" t="s">
        <v>29</v>
      </c>
      <c r="E624" s="3" t="s">
        <v>35</v>
      </c>
      <c r="F624" s="3" t="s">
        <v>36</v>
      </c>
      <c r="G624" s="3" t="s">
        <v>81</v>
      </c>
      <c r="H624" s="3" t="s">
        <v>2354</v>
      </c>
      <c r="I624" s="3">
        <v>2</v>
      </c>
      <c r="J624" s="3" t="s">
        <v>20</v>
      </c>
      <c r="K624" s="3">
        <v>170</v>
      </c>
      <c r="L624" s="3">
        <v>150</v>
      </c>
      <c r="M624" s="3">
        <f>Table4[[#This Row],[Qty]]*Table4[[#This Row],[Price]]</f>
        <v>340</v>
      </c>
      <c r="N624" s="3">
        <f>Table4[[#This Row],[Qty]]*Table4[[#This Row],[Cost]]</f>
        <v>300</v>
      </c>
      <c r="O624" s="3">
        <f>Table4[[#This Row],[Total Sales]]-Table4[[#This Row],[COGS]]</f>
        <v>40</v>
      </c>
      <c r="P624" s="22">
        <f>MONTH(Table4[[#This Row],[Sales Date]])</f>
        <v>2</v>
      </c>
      <c r="Q624" s="22" t="str">
        <f>IF(Table4[[#This Row],[Month]]=1,"Jan",IF(Table4[[#This Row],[Month]]=2,"Feb",IF(Table4[[#This Row],[Month]]=3,"Mar","Apr")))</f>
        <v>Feb</v>
      </c>
    </row>
    <row r="625" spans="1:17" x14ac:dyDescent="0.25">
      <c r="A625" s="3" t="s">
        <v>1276</v>
      </c>
      <c r="B625" s="4">
        <v>44968</v>
      </c>
      <c r="C625" s="3" t="s">
        <v>307</v>
      </c>
      <c r="D625" s="3" t="s">
        <v>29</v>
      </c>
      <c r="E625" s="3" t="s">
        <v>30</v>
      </c>
      <c r="F625" s="3" t="s">
        <v>31</v>
      </c>
      <c r="G625" s="3" t="s">
        <v>81</v>
      </c>
      <c r="H625" s="3" t="s">
        <v>2354</v>
      </c>
      <c r="I625" s="3">
        <v>2</v>
      </c>
      <c r="J625" s="3" t="s">
        <v>20</v>
      </c>
      <c r="K625" s="3">
        <v>1900</v>
      </c>
      <c r="L625" s="3">
        <v>1800</v>
      </c>
      <c r="M625" s="3">
        <f>Table4[[#This Row],[Qty]]*Table4[[#This Row],[Price]]</f>
        <v>3800</v>
      </c>
      <c r="N625" s="3">
        <f>Table4[[#This Row],[Qty]]*Table4[[#This Row],[Cost]]</f>
        <v>3600</v>
      </c>
      <c r="O625" s="3">
        <f>Table4[[#This Row],[Total Sales]]-Table4[[#This Row],[COGS]]</f>
        <v>200</v>
      </c>
      <c r="P625" s="22">
        <f>MONTH(Table4[[#This Row],[Sales Date]])</f>
        <v>2</v>
      </c>
      <c r="Q625" s="22" t="str">
        <f>IF(Table4[[#This Row],[Month]]=1,"Jan",IF(Table4[[#This Row],[Month]]=2,"Feb",IF(Table4[[#This Row],[Month]]=3,"Mar","Apr")))</f>
        <v>Feb</v>
      </c>
    </row>
    <row r="626" spans="1:17" x14ac:dyDescent="0.25">
      <c r="A626" s="3" t="s">
        <v>1278</v>
      </c>
      <c r="B626" s="4">
        <v>44968</v>
      </c>
      <c r="C626" s="3" t="s">
        <v>431</v>
      </c>
      <c r="D626" s="3" t="s">
        <v>29</v>
      </c>
      <c r="E626" s="3" t="s">
        <v>17</v>
      </c>
      <c r="F626" s="3" t="s">
        <v>18</v>
      </c>
      <c r="G626" s="3" t="s">
        <v>44</v>
      </c>
      <c r="H626" s="3" t="s">
        <v>45</v>
      </c>
      <c r="I626" s="3">
        <v>2</v>
      </c>
      <c r="J626" s="3" t="s">
        <v>20</v>
      </c>
      <c r="K626" s="3">
        <v>19800</v>
      </c>
      <c r="L626" s="3">
        <v>18000</v>
      </c>
      <c r="M626" s="3">
        <f>Table4[[#This Row],[Qty]]*Table4[[#This Row],[Price]]</f>
        <v>39600</v>
      </c>
      <c r="N626" s="3">
        <f>Table4[[#This Row],[Qty]]*Table4[[#This Row],[Cost]]</f>
        <v>36000</v>
      </c>
      <c r="O626" s="3">
        <f>Table4[[#This Row],[Total Sales]]-Table4[[#This Row],[COGS]]</f>
        <v>3600</v>
      </c>
      <c r="P626" s="22">
        <f>MONTH(Table4[[#This Row],[Sales Date]])</f>
        <v>2</v>
      </c>
      <c r="Q626" s="22" t="str">
        <f>IF(Table4[[#This Row],[Month]]=1,"Jan",IF(Table4[[#This Row],[Month]]=2,"Feb",IF(Table4[[#This Row],[Month]]=3,"Mar","Apr")))</f>
        <v>Feb</v>
      </c>
    </row>
    <row r="627" spans="1:17" x14ac:dyDescent="0.25">
      <c r="A627" s="3" t="s">
        <v>1280</v>
      </c>
      <c r="B627" s="4">
        <v>44968</v>
      </c>
      <c r="C627" s="3" t="s">
        <v>548</v>
      </c>
      <c r="D627" s="3" t="s">
        <v>16</v>
      </c>
      <c r="E627" s="3" t="s">
        <v>17</v>
      </c>
      <c r="F627" s="3" t="s">
        <v>18</v>
      </c>
      <c r="G627" s="3" t="s">
        <v>2350</v>
      </c>
      <c r="H627" s="3" t="s">
        <v>38</v>
      </c>
      <c r="I627" s="3">
        <v>1</v>
      </c>
      <c r="J627" s="3" t="s">
        <v>20</v>
      </c>
      <c r="K627" s="3">
        <v>6700</v>
      </c>
      <c r="L627" s="3">
        <v>5002</v>
      </c>
      <c r="M627" s="3">
        <f>Table4[[#This Row],[Qty]]*Table4[[#This Row],[Price]]</f>
        <v>6700</v>
      </c>
      <c r="N627" s="3">
        <f>Table4[[#This Row],[Qty]]*Table4[[#This Row],[Cost]]</f>
        <v>5002</v>
      </c>
      <c r="O627" s="3">
        <f>Table4[[#This Row],[Total Sales]]-Table4[[#This Row],[COGS]]</f>
        <v>1698</v>
      </c>
      <c r="P627" s="22">
        <f>MONTH(Table4[[#This Row],[Sales Date]])</f>
        <v>2</v>
      </c>
      <c r="Q627" s="22" t="str">
        <f>IF(Table4[[#This Row],[Month]]=1,"Jan",IF(Table4[[#This Row],[Month]]=2,"Feb",IF(Table4[[#This Row],[Month]]=3,"Mar","Apr")))</f>
        <v>Feb</v>
      </c>
    </row>
    <row r="628" spans="1:17" x14ac:dyDescent="0.25">
      <c r="A628" s="3" t="s">
        <v>1282</v>
      </c>
      <c r="B628" s="4">
        <v>44968</v>
      </c>
      <c r="C628" s="3" t="s">
        <v>670</v>
      </c>
      <c r="D628" s="3" t="s">
        <v>16</v>
      </c>
      <c r="E628" s="3" t="s">
        <v>30</v>
      </c>
      <c r="F628" s="3" t="s">
        <v>31</v>
      </c>
      <c r="G628" s="3" t="s">
        <v>66</v>
      </c>
      <c r="H628" s="3" t="s">
        <v>2354</v>
      </c>
      <c r="I628" s="3">
        <v>2</v>
      </c>
      <c r="J628" s="3" t="s">
        <v>20</v>
      </c>
      <c r="K628" s="3">
        <v>19800</v>
      </c>
      <c r="L628" s="3">
        <v>18000</v>
      </c>
      <c r="M628" s="3">
        <f>Table4[[#This Row],[Qty]]*Table4[[#This Row],[Price]]</f>
        <v>39600</v>
      </c>
      <c r="N628" s="3">
        <f>Table4[[#This Row],[Qty]]*Table4[[#This Row],[Cost]]</f>
        <v>36000</v>
      </c>
      <c r="O628" s="3">
        <f>Table4[[#This Row],[Total Sales]]-Table4[[#This Row],[COGS]]</f>
        <v>3600</v>
      </c>
      <c r="P628" s="22">
        <f>MONTH(Table4[[#This Row],[Sales Date]])</f>
        <v>2</v>
      </c>
      <c r="Q628" s="22" t="str">
        <f>IF(Table4[[#This Row],[Month]]=1,"Jan",IF(Table4[[#This Row],[Month]]=2,"Feb",IF(Table4[[#This Row],[Month]]=3,"Mar","Apr")))</f>
        <v>Feb</v>
      </c>
    </row>
    <row r="629" spans="1:17" x14ac:dyDescent="0.25">
      <c r="A629" s="3" t="s">
        <v>1284</v>
      </c>
      <c r="B629" s="4">
        <v>44968</v>
      </c>
      <c r="C629" s="3" t="s">
        <v>788</v>
      </c>
      <c r="D629" s="3" t="s">
        <v>29</v>
      </c>
      <c r="E629" s="3" t="s">
        <v>23</v>
      </c>
      <c r="F629" s="3" t="s">
        <v>24</v>
      </c>
      <c r="G629" s="3" t="s">
        <v>72</v>
      </c>
      <c r="H629" s="3" t="s">
        <v>2354</v>
      </c>
      <c r="I629" s="3">
        <v>2</v>
      </c>
      <c r="J629" s="3" t="s">
        <v>20</v>
      </c>
      <c r="K629" s="3">
        <v>9950</v>
      </c>
      <c r="L629" s="3">
        <v>9000</v>
      </c>
      <c r="M629" s="3">
        <f>Table4[[#This Row],[Qty]]*Table4[[#This Row],[Price]]</f>
        <v>19900</v>
      </c>
      <c r="N629" s="3">
        <f>Table4[[#This Row],[Qty]]*Table4[[#This Row],[Cost]]</f>
        <v>18000</v>
      </c>
      <c r="O629" s="3">
        <f>Table4[[#This Row],[Total Sales]]-Table4[[#This Row],[COGS]]</f>
        <v>1900</v>
      </c>
      <c r="P629" s="22">
        <f>MONTH(Table4[[#This Row],[Sales Date]])</f>
        <v>2</v>
      </c>
      <c r="Q629" s="22" t="str">
        <f>IF(Table4[[#This Row],[Month]]=1,"Jan",IF(Table4[[#This Row],[Month]]=2,"Feb",IF(Table4[[#This Row],[Month]]=3,"Mar","Apr")))</f>
        <v>Feb</v>
      </c>
    </row>
    <row r="630" spans="1:17" x14ac:dyDescent="0.25">
      <c r="A630" s="3" t="s">
        <v>1286</v>
      </c>
      <c r="B630" s="4">
        <v>44968</v>
      </c>
      <c r="C630" s="3" t="s">
        <v>912</v>
      </c>
      <c r="D630" s="3" t="s">
        <v>29</v>
      </c>
      <c r="E630" s="3" t="s">
        <v>17</v>
      </c>
      <c r="F630" s="3" t="s">
        <v>18</v>
      </c>
      <c r="G630" s="3" t="s">
        <v>32</v>
      </c>
      <c r="H630" s="3" t="s">
        <v>2354</v>
      </c>
      <c r="I630" s="3">
        <v>2</v>
      </c>
      <c r="J630" s="3" t="s">
        <v>20</v>
      </c>
      <c r="K630" s="3">
        <v>6700</v>
      </c>
      <c r="L630" s="3">
        <v>5000</v>
      </c>
      <c r="M630" s="3">
        <f>Table4[[#This Row],[Qty]]*Table4[[#This Row],[Price]]</f>
        <v>13400</v>
      </c>
      <c r="N630" s="3">
        <f>Table4[[#This Row],[Qty]]*Table4[[#This Row],[Cost]]</f>
        <v>10000</v>
      </c>
      <c r="O630" s="3">
        <f>Table4[[#This Row],[Total Sales]]-Table4[[#This Row],[COGS]]</f>
        <v>3400</v>
      </c>
      <c r="P630" s="22">
        <f>MONTH(Table4[[#This Row],[Sales Date]])</f>
        <v>2</v>
      </c>
      <c r="Q630" s="22" t="str">
        <f>IF(Table4[[#This Row],[Month]]=1,"Jan",IF(Table4[[#This Row],[Month]]=2,"Feb",IF(Table4[[#This Row],[Month]]=3,"Mar","Apr")))</f>
        <v>Feb</v>
      </c>
    </row>
    <row r="631" spans="1:17" x14ac:dyDescent="0.25">
      <c r="A631" s="3" t="s">
        <v>1288</v>
      </c>
      <c r="B631" s="4">
        <v>44968</v>
      </c>
      <c r="C631" s="3" t="s">
        <v>1030</v>
      </c>
      <c r="D631" s="3" t="s">
        <v>29</v>
      </c>
      <c r="E631" s="3" t="s">
        <v>35</v>
      </c>
      <c r="F631" s="3" t="s">
        <v>36</v>
      </c>
      <c r="G631" s="3" t="s">
        <v>41</v>
      </c>
      <c r="H631" s="3" t="s">
        <v>2354</v>
      </c>
      <c r="I631" s="3">
        <v>1</v>
      </c>
      <c r="J631" s="3" t="s">
        <v>20</v>
      </c>
      <c r="K631" s="3">
        <v>13200.000000000002</v>
      </c>
      <c r="L631" s="3">
        <v>12000</v>
      </c>
      <c r="M631" s="3">
        <f>Table4[[#This Row],[Qty]]*Table4[[#This Row],[Price]]</f>
        <v>13200.000000000002</v>
      </c>
      <c r="N631" s="3">
        <f>Table4[[#This Row],[Qty]]*Table4[[#This Row],[Cost]]</f>
        <v>12000</v>
      </c>
      <c r="O631" s="3">
        <f>Table4[[#This Row],[Total Sales]]-Table4[[#This Row],[COGS]]</f>
        <v>1200.0000000000018</v>
      </c>
      <c r="P631" s="22">
        <f>MONTH(Table4[[#This Row],[Sales Date]])</f>
        <v>2</v>
      </c>
      <c r="Q631" s="22" t="str">
        <f>IF(Table4[[#This Row],[Month]]=1,"Jan",IF(Table4[[#This Row],[Month]]=2,"Feb",IF(Table4[[#This Row],[Month]]=3,"Mar","Apr")))</f>
        <v>Feb</v>
      </c>
    </row>
    <row r="632" spans="1:17" x14ac:dyDescent="0.25">
      <c r="A632" s="3" t="s">
        <v>1290</v>
      </c>
      <c r="B632" s="4">
        <v>44968</v>
      </c>
      <c r="C632" s="3" t="s">
        <v>1155</v>
      </c>
      <c r="D632" s="3" t="s">
        <v>29</v>
      </c>
      <c r="E632" s="3" t="s">
        <v>23</v>
      </c>
      <c r="F632" s="3" t="s">
        <v>24</v>
      </c>
      <c r="G632" s="3" t="s">
        <v>2353</v>
      </c>
      <c r="H632" s="3" t="s">
        <v>45</v>
      </c>
      <c r="I632" s="3">
        <v>1</v>
      </c>
      <c r="J632" s="3" t="s">
        <v>20</v>
      </c>
      <c r="K632" s="3">
        <v>44000</v>
      </c>
      <c r="L632" s="3">
        <v>40000</v>
      </c>
      <c r="M632" s="3">
        <f>Table4[[#This Row],[Qty]]*Table4[[#This Row],[Price]]</f>
        <v>44000</v>
      </c>
      <c r="N632" s="3">
        <f>Table4[[#This Row],[Qty]]*Table4[[#This Row],[Cost]]</f>
        <v>40000</v>
      </c>
      <c r="O632" s="3">
        <f>Table4[[#This Row],[Total Sales]]-Table4[[#This Row],[COGS]]</f>
        <v>4000</v>
      </c>
      <c r="P632" s="22">
        <f>MONTH(Table4[[#This Row],[Sales Date]])</f>
        <v>2</v>
      </c>
      <c r="Q632" s="22" t="str">
        <f>IF(Table4[[#This Row],[Month]]=1,"Jan",IF(Table4[[#This Row],[Month]]=2,"Feb",IF(Table4[[#This Row],[Month]]=3,"Mar","Apr")))</f>
        <v>Feb</v>
      </c>
    </row>
    <row r="633" spans="1:17" x14ac:dyDescent="0.25">
      <c r="A633" s="3" t="s">
        <v>1292</v>
      </c>
      <c r="B633" s="4">
        <v>44968</v>
      </c>
      <c r="C633" s="3" t="s">
        <v>361</v>
      </c>
      <c r="D633" s="3" t="s">
        <v>16</v>
      </c>
      <c r="E633" s="3" t="s">
        <v>23</v>
      </c>
      <c r="F633" s="3" t="s">
        <v>24</v>
      </c>
      <c r="G633" s="3" t="s">
        <v>32</v>
      </c>
      <c r="H633" s="3" t="s">
        <v>2354</v>
      </c>
      <c r="I633" s="3">
        <v>2</v>
      </c>
      <c r="J633" s="3" t="s">
        <v>20</v>
      </c>
      <c r="K633" s="3">
        <v>600</v>
      </c>
      <c r="L633" s="3">
        <v>450</v>
      </c>
      <c r="M633" s="3">
        <f>Table4[[#This Row],[Qty]]*Table4[[#This Row],[Price]]</f>
        <v>1200</v>
      </c>
      <c r="N633" s="3">
        <f>Table4[[#This Row],[Qty]]*Table4[[#This Row],[Cost]]</f>
        <v>900</v>
      </c>
      <c r="O633" s="3">
        <f>Table4[[#This Row],[Total Sales]]-Table4[[#This Row],[COGS]]</f>
        <v>300</v>
      </c>
      <c r="P633" s="22">
        <f>MONTH(Table4[[#This Row],[Sales Date]])</f>
        <v>2</v>
      </c>
      <c r="Q633" s="22" t="str">
        <f>IF(Table4[[#This Row],[Month]]=1,"Jan",IF(Table4[[#This Row],[Month]]=2,"Feb",IF(Table4[[#This Row],[Month]]=3,"Mar","Apr")))</f>
        <v>Feb</v>
      </c>
    </row>
    <row r="634" spans="1:17" x14ac:dyDescent="0.25">
      <c r="A634" s="3" t="s">
        <v>1294</v>
      </c>
      <c r="B634" s="4">
        <v>44968</v>
      </c>
      <c r="C634" s="3" t="s">
        <v>423</v>
      </c>
      <c r="D634" s="3" t="s">
        <v>29</v>
      </c>
      <c r="E634" s="3" t="s">
        <v>17</v>
      </c>
      <c r="F634" s="3" t="s">
        <v>18</v>
      </c>
      <c r="G634" s="3" t="s">
        <v>25</v>
      </c>
      <c r="H634" s="3" t="s">
        <v>2354</v>
      </c>
      <c r="I634" s="3">
        <v>1</v>
      </c>
      <c r="J634" s="3" t="s">
        <v>20</v>
      </c>
      <c r="K634" s="3">
        <v>22000</v>
      </c>
      <c r="L634" s="3">
        <v>20000</v>
      </c>
      <c r="M634" s="3">
        <f>Table4[[#This Row],[Qty]]*Table4[[#This Row],[Price]]</f>
        <v>22000</v>
      </c>
      <c r="N634" s="3">
        <f>Table4[[#This Row],[Qty]]*Table4[[#This Row],[Cost]]</f>
        <v>20000</v>
      </c>
      <c r="O634" s="3">
        <f>Table4[[#This Row],[Total Sales]]-Table4[[#This Row],[COGS]]</f>
        <v>2000</v>
      </c>
      <c r="P634" s="22">
        <f>MONTH(Table4[[#This Row],[Sales Date]])</f>
        <v>2</v>
      </c>
      <c r="Q634" s="22" t="str">
        <f>IF(Table4[[#This Row],[Month]]=1,"Jan",IF(Table4[[#This Row],[Month]]=2,"Feb",IF(Table4[[#This Row],[Month]]=3,"Mar","Apr")))</f>
        <v>Feb</v>
      </c>
    </row>
    <row r="635" spans="1:17" x14ac:dyDescent="0.25">
      <c r="A635" s="3" t="s">
        <v>1296</v>
      </c>
      <c r="B635" s="4">
        <v>44968</v>
      </c>
      <c r="C635" s="3" t="s">
        <v>484</v>
      </c>
      <c r="D635" s="3" t="s">
        <v>29</v>
      </c>
      <c r="E635" s="3" t="s">
        <v>35</v>
      </c>
      <c r="F635" s="3" t="s">
        <v>36</v>
      </c>
      <c r="G635" s="3" t="s">
        <v>72</v>
      </c>
      <c r="H635" s="3" t="s">
        <v>2354</v>
      </c>
      <c r="I635" s="3">
        <v>1</v>
      </c>
      <c r="J635" s="3" t="s">
        <v>20</v>
      </c>
      <c r="K635" s="3">
        <v>2250</v>
      </c>
      <c r="L635" s="3">
        <v>2200</v>
      </c>
      <c r="M635" s="3">
        <f>Table4[[#This Row],[Qty]]*Table4[[#This Row],[Price]]</f>
        <v>2250</v>
      </c>
      <c r="N635" s="3">
        <f>Table4[[#This Row],[Qty]]*Table4[[#This Row],[Cost]]</f>
        <v>2200</v>
      </c>
      <c r="O635" s="3">
        <f>Table4[[#This Row],[Total Sales]]-Table4[[#This Row],[COGS]]</f>
        <v>50</v>
      </c>
      <c r="P635" s="22">
        <f>MONTH(Table4[[#This Row],[Sales Date]])</f>
        <v>2</v>
      </c>
      <c r="Q635" s="22" t="str">
        <f>IF(Table4[[#This Row],[Month]]=1,"Jan",IF(Table4[[#This Row],[Month]]=2,"Feb",IF(Table4[[#This Row],[Month]]=3,"Mar","Apr")))</f>
        <v>Feb</v>
      </c>
    </row>
    <row r="636" spans="1:17" x14ac:dyDescent="0.25">
      <c r="A636" s="3" t="s">
        <v>1298</v>
      </c>
      <c r="B636" s="4">
        <v>44968</v>
      </c>
      <c r="C636" s="3" t="s">
        <v>546</v>
      </c>
      <c r="D636" s="3" t="s">
        <v>29</v>
      </c>
      <c r="E636" s="3" t="s">
        <v>17</v>
      </c>
      <c r="F636" s="3" t="s">
        <v>18</v>
      </c>
      <c r="G636" s="3" t="s">
        <v>32</v>
      </c>
      <c r="H636" s="3" t="s">
        <v>2354</v>
      </c>
      <c r="I636" s="3">
        <v>2</v>
      </c>
      <c r="J636" s="3" t="s">
        <v>20</v>
      </c>
      <c r="K636" s="3">
        <v>200</v>
      </c>
      <c r="L636" s="3">
        <v>190</v>
      </c>
      <c r="M636" s="3">
        <f>Table4[[#This Row],[Qty]]*Table4[[#This Row],[Price]]</f>
        <v>400</v>
      </c>
      <c r="N636" s="3">
        <f>Table4[[#This Row],[Qty]]*Table4[[#This Row],[Cost]]</f>
        <v>380</v>
      </c>
      <c r="O636" s="3">
        <f>Table4[[#This Row],[Total Sales]]-Table4[[#This Row],[COGS]]</f>
        <v>20</v>
      </c>
      <c r="P636" s="22">
        <f>MONTH(Table4[[#This Row],[Sales Date]])</f>
        <v>2</v>
      </c>
      <c r="Q636" s="22" t="str">
        <f>IF(Table4[[#This Row],[Month]]=1,"Jan",IF(Table4[[#This Row],[Month]]=2,"Feb",IF(Table4[[#This Row],[Month]]=3,"Mar","Apr")))</f>
        <v>Feb</v>
      </c>
    </row>
    <row r="637" spans="1:17" x14ac:dyDescent="0.25">
      <c r="A637" s="3" t="s">
        <v>1300</v>
      </c>
      <c r="B637" s="4">
        <v>44968</v>
      </c>
      <c r="C637" s="3" t="s">
        <v>606</v>
      </c>
      <c r="D637" s="3" t="s">
        <v>29</v>
      </c>
      <c r="E637" s="3" t="s">
        <v>17</v>
      </c>
      <c r="F637" s="3" t="s">
        <v>18</v>
      </c>
      <c r="G637" s="3" t="s">
        <v>25</v>
      </c>
      <c r="H637" s="3" t="s">
        <v>2354</v>
      </c>
      <c r="I637" s="3">
        <v>2</v>
      </c>
      <c r="J637" s="3" t="s">
        <v>20</v>
      </c>
      <c r="K637" s="3">
        <v>9950</v>
      </c>
      <c r="L637" s="3">
        <v>9000</v>
      </c>
      <c r="M637" s="3">
        <f>Table4[[#This Row],[Qty]]*Table4[[#This Row],[Price]]</f>
        <v>19900</v>
      </c>
      <c r="N637" s="3">
        <f>Table4[[#This Row],[Qty]]*Table4[[#This Row],[Cost]]</f>
        <v>18000</v>
      </c>
      <c r="O637" s="3">
        <f>Table4[[#This Row],[Total Sales]]-Table4[[#This Row],[COGS]]</f>
        <v>1900</v>
      </c>
      <c r="P637" s="22">
        <f>MONTH(Table4[[#This Row],[Sales Date]])</f>
        <v>2</v>
      </c>
      <c r="Q637" s="22" t="str">
        <f>IF(Table4[[#This Row],[Month]]=1,"Jan",IF(Table4[[#This Row],[Month]]=2,"Feb",IF(Table4[[#This Row],[Month]]=3,"Mar","Apr")))</f>
        <v>Feb</v>
      </c>
    </row>
    <row r="638" spans="1:17" x14ac:dyDescent="0.25">
      <c r="A638" s="3" t="s">
        <v>1302</v>
      </c>
      <c r="B638" s="4">
        <v>44969</v>
      </c>
      <c r="C638" s="3" t="s">
        <v>59</v>
      </c>
      <c r="D638" s="3" t="s">
        <v>16</v>
      </c>
      <c r="E638" s="3" t="s">
        <v>30</v>
      </c>
      <c r="F638" s="3" t="s">
        <v>31</v>
      </c>
      <c r="G638" s="3" t="s">
        <v>60</v>
      </c>
      <c r="H638" s="3" t="s">
        <v>45</v>
      </c>
      <c r="I638" s="3">
        <v>100</v>
      </c>
      <c r="J638" s="3" t="s">
        <v>20</v>
      </c>
      <c r="K638" s="3">
        <v>22000</v>
      </c>
      <c r="L638" s="3">
        <v>20000</v>
      </c>
      <c r="M638" s="3">
        <f>Table4[[#This Row],[Qty]]*Table4[[#This Row],[Price]]</f>
        <v>2200000</v>
      </c>
      <c r="N638" s="3">
        <f>Table4[[#This Row],[Qty]]*Table4[[#This Row],[Cost]]</f>
        <v>2000000</v>
      </c>
      <c r="O638" s="3">
        <f>Table4[[#This Row],[Total Sales]]-Table4[[#This Row],[COGS]]</f>
        <v>200000</v>
      </c>
      <c r="P638" s="22">
        <f>MONTH(Table4[[#This Row],[Sales Date]])</f>
        <v>2</v>
      </c>
      <c r="Q638" s="22" t="str">
        <f>IF(Table4[[#This Row],[Month]]=1,"Jan",IF(Table4[[#This Row],[Month]]=2,"Feb",IF(Table4[[#This Row],[Month]]=3,"Mar","Apr")))</f>
        <v>Feb</v>
      </c>
    </row>
    <row r="639" spans="1:17" x14ac:dyDescent="0.25">
      <c r="A639" s="3" t="s">
        <v>1304</v>
      </c>
      <c r="B639" s="4">
        <v>44969</v>
      </c>
      <c r="C639" s="3" t="s">
        <v>191</v>
      </c>
      <c r="D639" s="3" t="s">
        <v>29</v>
      </c>
      <c r="E639" s="3" t="s">
        <v>17</v>
      </c>
      <c r="F639" s="3" t="s">
        <v>18</v>
      </c>
      <c r="G639" s="3" t="s">
        <v>78</v>
      </c>
      <c r="H639" s="3" t="s">
        <v>45</v>
      </c>
      <c r="I639" s="3">
        <v>1</v>
      </c>
      <c r="J639" s="3" t="s">
        <v>20</v>
      </c>
      <c r="K639" s="3">
        <v>25</v>
      </c>
      <c r="L639" s="3">
        <v>20</v>
      </c>
      <c r="M639" s="3">
        <f>Table4[[#This Row],[Qty]]*Table4[[#This Row],[Price]]</f>
        <v>25</v>
      </c>
      <c r="N639" s="3">
        <f>Table4[[#This Row],[Qty]]*Table4[[#This Row],[Cost]]</f>
        <v>20</v>
      </c>
      <c r="O639" s="3">
        <f>Table4[[#This Row],[Total Sales]]-Table4[[#This Row],[COGS]]</f>
        <v>5</v>
      </c>
      <c r="P639" s="22">
        <f>MONTH(Table4[[#This Row],[Sales Date]])</f>
        <v>2</v>
      </c>
      <c r="Q639" s="22" t="str">
        <f>IF(Table4[[#This Row],[Month]]=1,"Jan",IF(Table4[[#This Row],[Month]]=2,"Feb",IF(Table4[[#This Row],[Month]]=3,"Mar","Apr")))</f>
        <v>Feb</v>
      </c>
    </row>
    <row r="640" spans="1:17" x14ac:dyDescent="0.25">
      <c r="A640" s="3" t="s">
        <v>1306</v>
      </c>
      <c r="B640" s="4">
        <v>44969</v>
      </c>
      <c r="C640" s="3" t="s">
        <v>309</v>
      </c>
      <c r="D640" s="3" t="s">
        <v>29</v>
      </c>
      <c r="E640" s="3" t="s">
        <v>35</v>
      </c>
      <c r="F640" s="3" t="s">
        <v>36</v>
      </c>
      <c r="G640" s="3" t="s">
        <v>19</v>
      </c>
      <c r="H640" s="3" t="s">
        <v>2354</v>
      </c>
      <c r="I640" s="3">
        <v>2</v>
      </c>
      <c r="J640" s="3" t="s">
        <v>20</v>
      </c>
      <c r="K640" s="3">
        <v>200</v>
      </c>
      <c r="L640" s="3">
        <v>190</v>
      </c>
      <c r="M640" s="3">
        <f>Table4[[#This Row],[Qty]]*Table4[[#This Row],[Price]]</f>
        <v>400</v>
      </c>
      <c r="N640" s="3">
        <f>Table4[[#This Row],[Qty]]*Table4[[#This Row],[Cost]]</f>
        <v>380</v>
      </c>
      <c r="O640" s="3">
        <f>Table4[[#This Row],[Total Sales]]-Table4[[#This Row],[COGS]]</f>
        <v>20</v>
      </c>
      <c r="P640" s="22">
        <f>MONTH(Table4[[#This Row],[Sales Date]])</f>
        <v>2</v>
      </c>
      <c r="Q640" s="22" t="str">
        <f>IF(Table4[[#This Row],[Month]]=1,"Jan",IF(Table4[[#This Row],[Month]]=2,"Feb",IF(Table4[[#This Row],[Month]]=3,"Mar","Apr")))</f>
        <v>Feb</v>
      </c>
    </row>
    <row r="641" spans="1:17" x14ac:dyDescent="0.25">
      <c r="A641" s="3" t="s">
        <v>1308</v>
      </c>
      <c r="B641" s="4">
        <v>44969</v>
      </c>
      <c r="C641" s="3" t="s">
        <v>433</v>
      </c>
      <c r="D641" s="3" t="s">
        <v>29</v>
      </c>
      <c r="E641" s="3" t="s">
        <v>23</v>
      </c>
      <c r="F641" s="3" t="s">
        <v>24</v>
      </c>
      <c r="G641" s="3" t="s">
        <v>2352</v>
      </c>
      <c r="H641" s="3" t="s">
        <v>2354</v>
      </c>
      <c r="I641" s="3">
        <v>2</v>
      </c>
      <c r="J641" s="3" t="s">
        <v>20</v>
      </c>
      <c r="K641" s="3">
        <v>9950</v>
      </c>
      <c r="L641" s="3">
        <v>9000</v>
      </c>
      <c r="M641" s="3">
        <f>Table4[[#This Row],[Qty]]*Table4[[#This Row],[Price]]</f>
        <v>19900</v>
      </c>
      <c r="N641" s="3">
        <f>Table4[[#This Row],[Qty]]*Table4[[#This Row],[Cost]]</f>
        <v>18000</v>
      </c>
      <c r="O641" s="3">
        <f>Table4[[#This Row],[Total Sales]]-Table4[[#This Row],[COGS]]</f>
        <v>1900</v>
      </c>
      <c r="P641" s="22">
        <f>MONTH(Table4[[#This Row],[Sales Date]])</f>
        <v>2</v>
      </c>
      <c r="Q641" s="22" t="str">
        <f>IF(Table4[[#This Row],[Month]]=1,"Jan",IF(Table4[[#This Row],[Month]]=2,"Feb",IF(Table4[[#This Row],[Month]]=3,"Mar","Apr")))</f>
        <v>Feb</v>
      </c>
    </row>
    <row r="642" spans="1:17" x14ac:dyDescent="0.25">
      <c r="A642" s="3" t="s">
        <v>1310</v>
      </c>
      <c r="B642" s="4">
        <v>44969</v>
      </c>
      <c r="C642" s="3" t="s">
        <v>550</v>
      </c>
      <c r="D642" s="3" t="s">
        <v>16</v>
      </c>
      <c r="E642" s="3" t="s">
        <v>17</v>
      </c>
      <c r="F642" s="3" t="s">
        <v>18</v>
      </c>
      <c r="G642" s="3" t="s">
        <v>2351</v>
      </c>
      <c r="H642" s="3" t="s">
        <v>38</v>
      </c>
      <c r="I642" s="3">
        <v>1</v>
      </c>
      <c r="J642" s="3" t="s">
        <v>20</v>
      </c>
      <c r="K642" s="3">
        <v>6700</v>
      </c>
      <c r="L642" s="3">
        <v>5000</v>
      </c>
      <c r="M642" s="3">
        <f>Table4[[#This Row],[Qty]]*Table4[[#This Row],[Price]]</f>
        <v>6700</v>
      </c>
      <c r="N642" s="3">
        <f>Table4[[#This Row],[Qty]]*Table4[[#This Row],[Cost]]</f>
        <v>5000</v>
      </c>
      <c r="O642" s="3">
        <f>Table4[[#This Row],[Total Sales]]-Table4[[#This Row],[COGS]]</f>
        <v>1700</v>
      </c>
      <c r="P642" s="22">
        <f>MONTH(Table4[[#This Row],[Sales Date]])</f>
        <v>2</v>
      </c>
      <c r="Q642" s="22" t="str">
        <f>IF(Table4[[#This Row],[Month]]=1,"Jan",IF(Table4[[#This Row],[Month]]=2,"Feb",IF(Table4[[#This Row],[Month]]=3,"Mar","Apr")))</f>
        <v>Feb</v>
      </c>
    </row>
    <row r="643" spans="1:17" x14ac:dyDescent="0.25">
      <c r="A643" s="3" t="s">
        <v>1312</v>
      </c>
      <c r="B643" s="4">
        <v>44969</v>
      </c>
      <c r="C643" s="3" t="s">
        <v>672</v>
      </c>
      <c r="D643" s="3" t="s">
        <v>16</v>
      </c>
      <c r="E643" s="3" t="s">
        <v>35</v>
      </c>
      <c r="F643" s="3" t="s">
        <v>36</v>
      </c>
      <c r="G643" s="3" t="s">
        <v>69</v>
      </c>
      <c r="H643" s="3" t="s">
        <v>38</v>
      </c>
      <c r="I643" s="3">
        <v>1</v>
      </c>
      <c r="J643" s="3" t="s">
        <v>20</v>
      </c>
      <c r="K643" s="3">
        <v>44000</v>
      </c>
      <c r="L643" s="3">
        <v>40000</v>
      </c>
      <c r="M643" s="3">
        <f>Table4[[#This Row],[Qty]]*Table4[[#This Row],[Price]]</f>
        <v>44000</v>
      </c>
      <c r="N643" s="3">
        <f>Table4[[#This Row],[Qty]]*Table4[[#This Row],[Cost]]</f>
        <v>40000</v>
      </c>
      <c r="O643" s="3">
        <f>Table4[[#This Row],[Total Sales]]-Table4[[#This Row],[COGS]]</f>
        <v>4000</v>
      </c>
      <c r="P643" s="22">
        <f>MONTH(Table4[[#This Row],[Sales Date]])</f>
        <v>2</v>
      </c>
      <c r="Q643" s="22" t="str">
        <f>IF(Table4[[#This Row],[Month]]=1,"Jan",IF(Table4[[#This Row],[Month]]=2,"Feb",IF(Table4[[#This Row],[Month]]=3,"Mar","Apr")))</f>
        <v>Feb</v>
      </c>
    </row>
    <row r="644" spans="1:17" x14ac:dyDescent="0.25">
      <c r="A644" s="3" t="s">
        <v>1314</v>
      </c>
      <c r="B644" s="4">
        <v>44969</v>
      </c>
      <c r="C644" s="3" t="s">
        <v>790</v>
      </c>
      <c r="D644" s="3" t="s">
        <v>29</v>
      </c>
      <c r="E644" s="3" t="s">
        <v>30</v>
      </c>
      <c r="F644" s="3" t="s">
        <v>31</v>
      </c>
      <c r="G644" s="3" t="s">
        <v>75</v>
      </c>
      <c r="H644" s="3" t="s">
        <v>2354</v>
      </c>
      <c r="I644" s="3">
        <v>2</v>
      </c>
      <c r="J644" s="3" t="s">
        <v>20</v>
      </c>
      <c r="K644" s="3">
        <v>7700</v>
      </c>
      <c r="L644" s="3">
        <v>7000</v>
      </c>
      <c r="M644" s="3">
        <f>Table4[[#This Row],[Qty]]*Table4[[#This Row],[Price]]</f>
        <v>15400</v>
      </c>
      <c r="N644" s="3">
        <f>Table4[[#This Row],[Qty]]*Table4[[#This Row],[Cost]]</f>
        <v>14000</v>
      </c>
      <c r="O644" s="3">
        <f>Table4[[#This Row],[Total Sales]]-Table4[[#This Row],[COGS]]</f>
        <v>1400</v>
      </c>
      <c r="P644" s="22">
        <f>MONTH(Table4[[#This Row],[Sales Date]])</f>
        <v>2</v>
      </c>
      <c r="Q644" s="22" t="str">
        <f>IF(Table4[[#This Row],[Month]]=1,"Jan",IF(Table4[[#This Row],[Month]]=2,"Feb",IF(Table4[[#This Row],[Month]]=3,"Mar","Apr")))</f>
        <v>Feb</v>
      </c>
    </row>
    <row r="645" spans="1:17" x14ac:dyDescent="0.25">
      <c r="A645" s="3" t="s">
        <v>1316</v>
      </c>
      <c r="B645" s="4">
        <v>44969</v>
      </c>
      <c r="C645" s="3" t="s">
        <v>914</v>
      </c>
      <c r="D645" s="3" t="s">
        <v>29</v>
      </c>
      <c r="E645" s="3" t="s">
        <v>17</v>
      </c>
      <c r="F645" s="3" t="s">
        <v>18</v>
      </c>
      <c r="G645" s="3" t="s">
        <v>37</v>
      </c>
      <c r="H645" s="3" t="s">
        <v>38</v>
      </c>
      <c r="I645" s="3">
        <v>2</v>
      </c>
      <c r="J645" s="3" t="s">
        <v>20</v>
      </c>
      <c r="K645" s="3">
        <v>6700</v>
      </c>
      <c r="L645" s="3">
        <v>5001</v>
      </c>
      <c r="M645" s="3">
        <f>Table4[[#This Row],[Qty]]*Table4[[#This Row],[Price]]</f>
        <v>13400</v>
      </c>
      <c r="N645" s="3">
        <f>Table4[[#This Row],[Qty]]*Table4[[#This Row],[Cost]]</f>
        <v>10002</v>
      </c>
      <c r="O645" s="3">
        <f>Table4[[#This Row],[Total Sales]]-Table4[[#This Row],[COGS]]</f>
        <v>3398</v>
      </c>
      <c r="P645" s="22">
        <f>MONTH(Table4[[#This Row],[Sales Date]])</f>
        <v>2</v>
      </c>
      <c r="Q645" s="22" t="str">
        <f>IF(Table4[[#This Row],[Month]]=1,"Jan",IF(Table4[[#This Row],[Month]]=2,"Feb",IF(Table4[[#This Row],[Month]]=3,"Mar","Apr")))</f>
        <v>Feb</v>
      </c>
    </row>
    <row r="646" spans="1:17" x14ac:dyDescent="0.25">
      <c r="A646" s="3" t="s">
        <v>1318</v>
      </c>
      <c r="B646" s="4">
        <v>44969</v>
      </c>
      <c r="C646" s="3" t="s">
        <v>1032</v>
      </c>
      <c r="D646" s="3" t="s">
        <v>29</v>
      </c>
      <c r="E646" s="3" t="s">
        <v>17</v>
      </c>
      <c r="F646" s="3" t="s">
        <v>18</v>
      </c>
      <c r="G646" s="3" t="s">
        <v>44</v>
      </c>
      <c r="H646" s="3" t="s">
        <v>45</v>
      </c>
      <c r="I646" s="3">
        <v>2</v>
      </c>
      <c r="J646" s="3" t="s">
        <v>20</v>
      </c>
      <c r="K646" s="3">
        <v>9950</v>
      </c>
      <c r="L646" s="3">
        <v>9000</v>
      </c>
      <c r="M646" s="3">
        <f>Table4[[#This Row],[Qty]]*Table4[[#This Row],[Price]]</f>
        <v>19900</v>
      </c>
      <c r="N646" s="3">
        <f>Table4[[#This Row],[Qty]]*Table4[[#This Row],[Cost]]</f>
        <v>18000</v>
      </c>
      <c r="O646" s="3">
        <f>Table4[[#This Row],[Total Sales]]-Table4[[#This Row],[COGS]]</f>
        <v>1900</v>
      </c>
      <c r="P646" s="22">
        <f>MONTH(Table4[[#This Row],[Sales Date]])</f>
        <v>2</v>
      </c>
      <c r="Q646" s="22" t="str">
        <f>IF(Table4[[#This Row],[Month]]=1,"Jan",IF(Table4[[#This Row],[Month]]=2,"Feb",IF(Table4[[#This Row],[Month]]=3,"Mar","Apr")))</f>
        <v>Feb</v>
      </c>
    </row>
    <row r="647" spans="1:17" x14ac:dyDescent="0.25">
      <c r="A647" s="3" t="s">
        <v>1320</v>
      </c>
      <c r="B647" s="4">
        <v>44969</v>
      </c>
      <c r="C647" s="3" t="s">
        <v>1157</v>
      </c>
      <c r="D647" s="3" t="s">
        <v>29</v>
      </c>
      <c r="E647" s="3" t="s">
        <v>30</v>
      </c>
      <c r="F647" s="3" t="s">
        <v>31</v>
      </c>
      <c r="G647" s="3" t="s">
        <v>60</v>
      </c>
      <c r="H647" s="3" t="s">
        <v>45</v>
      </c>
      <c r="I647" s="3">
        <v>2</v>
      </c>
      <c r="J647" s="3" t="s">
        <v>20</v>
      </c>
      <c r="K647" s="3">
        <v>19800</v>
      </c>
      <c r="L647" s="3">
        <v>18000</v>
      </c>
      <c r="M647" s="3">
        <f>Table4[[#This Row],[Qty]]*Table4[[#This Row],[Price]]</f>
        <v>39600</v>
      </c>
      <c r="N647" s="3">
        <f>Table4[[#This Row],[Qty]]*Table4[[#This Row],[Cost]]</f>
        <v>36000</v>
      </c>
      <c r="O647" s="3">
        <f>Table4[[#This Row],[Total Sales]]-Table4[[#This Row],[COGS]]</f>
        <v>3600</v>
      </c>
      <c r="P647" s="22">
        <f>MONTH(Table4[[#This Row],[Sales Date]])</f>
        <v>2</v>
      </c>
      <c r="Q647" s="22" t="str">
        <f>IF(Table4[[#This Row],[Month]]=1,"Jan",IF(Table4[[#This Row],[Month]]=2,"Feb",IF(Table4[[#This Row],[Month]]=3,"Mar","Apr")))</f>
        <v>Feb</v>
      </c>
    </row>
    <row r="648" spans="1:17" x14ac:dyDescent="0.25">
      <c r="A648" s="3" t="s">
        <v>1321</v>
      </c>
      <c r="B648" s="4">
        <v>44969</v>
      </c>
      <c r="C648" s="3" t="s">
        <v>363</v>
      </c>
      <c r="D648" s="3" t="s">
        <v>29</v>
      </c>
      <c r="E648" s="3" t="s">
        <v>30</v>
      </c>
      <c r="F648" s="3" t="s">
        <v>31</v>
      </c>
      <c r="G648" s="3" t="s">
        <v>37</v>
      </c>
      <c r="H648" s="3" t="s">
        <v>38</v>
      </c>
      <c r="I648" s="3">
        <v>2</v>
      </c>
      <c r="J648" s="3" t="s">
        <v>20</v>
      </c>
      <c r="K648" s="3">
        <v>170</v>
      </c>
      <c r="L648" s="3">
        <v>150</v>
      </c>
      <c r="M648" s="3">
        <f>Table4[[#This Row],[Qty]]*Table4[[#This Row],[Price]]</f>
        <v>340</v>
      </c>
      <c r="N648" s="3">
        <f>Table4[[#This Row],[Qty]]*Table4[[#This Row],[Cost]]</f>
        <v>300</v>
      </c>
      <c r="O648" s="3">
        <f>Table4[[#This Row],[Total Sales]]-Table4[[#This Row],[COGS]]</f>
        <v>40</v>
      </c>
      <c r="P648" s="22">
        <f>MONTH(Table4[[#This Row],[Sales Date]])</f>
        <v>2</v>
      </c>
      <c r="Q648" s="22" t="str">
        <f>IF(Table4[[#This Row],[Month]]=1,"Jan",IF(Table4[[#This Row],[Month]]=2,"Feb",IF(Table4[[#This Row],[Month]]=3,"Mar","Apr")))</f>
        <v>Feb</v>
      </c>
    </row>
    <row r="649" spans="1:17" x14ac:dyDescent="0.25">
      <c r="A649" s="3" t="s">
        <v>1323</v>
      </c>
      <c r="B649" s="4">
        <v>44969</v>
      </c>
      <c r="C649" s="3" t="s">
        <v>425</v>
      </c>
      <c r="D649" s="3" t="s">
        <v>29</v>
      </c>
      <c r="E649" s="3" t="s">
        <v>35</v>
      </c>
      <c r="F649" s="3" t="s">
        <v>36</v>
      </c>
      <c r="G649" s="3" t="s">
        <v>32</v>
      </c>
      <c r="H649" s="3" t="s">
        <v>2354</v>
      </c>
      <c r="I649" s="3">
        <v>2</v>
      </c>
      <c r="J649" s="3" t="s">
        <v>20</v>
      </c>
      <c r="K649" s="3">
        <v>13000</v>
      </c>
      <c r="L649" s="3">
        <v>12000</v>
      </c>
      <c r="M649" s="3">
        <f>Table4[[#This Row],[Qty]]*Table4[[#This Row],[Price]]</f>
        <v>26000</v>
      </c>
      <c r="N649" s="3">
        <f>Table4[[#This Row],[Qty]]*Table4[[#This Row],[Cost]]</f>
        <v>24000</v>
      </c>
      <c r="O649" s="3">
        <f>Table4[[#This Row],[Total Sales]]-Table4[[#This Row],[COGS]]</f>
        <v>2000</v>
      </c>
      <c r="P649" s="22">
        <f>MONTH(Table4[[#This Row],[Sales Date]])</f>
        <v>2</v>
      </c>
      <c r="Q649" s="22" t="str">
        <f>IF(Table4[[#This Row],[Month]]=1,"Jan",IF(Table4[[#This Row],[Month]]=2,"Feb",IF(Table4[[#This Row],[Month]]=3,"Mar","Apr")))</f>
        <v>Feb</v>
      </c>
    </row>
    <row r="650" spans="1:17" x14ac:dyDescent="0.25">
      <c r="A650" s="3" t="s">
        <v>1325</v>
      </c>
      <c r="B650" s="4">
        <v>44969</v>
      </c>
      <c r="C650" s="3" t="s">
        <v>486</v>
      </c>
      <c r="D650" s="3" t="s">
        <v>16</v>
      </c>
      <c r="E650" s="3" t="s">
        <v>17</v>
      </c>
      <c r="F650" s="3" t="s">
        <v>18</v>
      </c>
      <c r="G650" s="3" t="s">
        <v>75</v>
      </c>
      <c r="H650" s="3" t="s">
        <v>2354</v>
      </c>
      <c r="I650" s="3">
        <v>1</v>
      </c>
      <c r="J650" s="3" t="s">
        <v>20</v>
      </c>
      <c r="K650" s="3">
        <v>100</v>
      </c>
      <c r="L650" s="3">
        <v>90</v>
      </c>
      <c r="M650" s="3">
        <f>Table4[[#This Row],[Qty]]*Table4[[#This Row],[Price]]</f>
        <v>100</v>
      </c>
      <c r="N650" s="3">
        <f>Table4[[#This Row],[Qty]]*Table4[[#This Row],[Cost]]</f>
        <v>90</v>
      </c>
      <c r="O650" s="3">
        <f>Table4[[#This Row],[Total Sales]]-Table4[[#This Row],[COGS]]</f>
        <v>10</v>
      </c>
      <c r="P650" s="22">
        <f>MONTH(Table4[[#This Row],[Sales Date]])</f>
        <v>2</v>
      </c>
      <c r="Q650" s="22" t="str">
        <f>IF(Table4[[#This Row],[Month]]=1,"Jan",IF(Table4[[#This Row],[Month]]=2,"Feb",IF(Table4[[#This Row],[Month]]=3,"Mar","Apr")))</f>
        <v>Feb</v>
      </c>
    </row>
    <row r="651" spans="1:17" x14ac:dyDescent="0.25">
      <c r="A651" s="3" t="s">
        <v>1327</v>
      </c>
      <c r="B651" s="4">
        <v>44969</v>
      </c>
      <c r="C651" s="3" t="s">
        <v>548</v>
      </c>
      <c r="D651" s="3" t="s">
        <v>29</v>
      </c>
      <c r="E651" s="3" t="s">
        <v>17</v>
      </c>
      <c r="F651" s="3" t="s">
        <v>18</v>
      </c>
      <c r="G651" s="3" t="s">
        <v>37</v>
      </c>
      <c r="H651" s="3" t="s">
        <v>38</v>
      </c>
      <c r="I651" s="3">
        <v>4</v>
      </c>
      <c r="J651" s="3" t="s">
        <v>20</v>
      </c>
      <c r="K651" s="3">
        <v>2250</v>
      </c>
      <c r="L651" s="3">
        <v>2200</v>
      </c>
      <c r="M651" s="3">
        <f>Table4[[#This Row],[Qty]]*Table4[[#This Row],[Price]]</f>
        <v>9000</v>
      </c>
      <c r="N651" s="3">
        <f>Table4[[#This Row],[Qty]]*Table4[[#This Row],[Cost]]</f>
        <v>8800</v>
      </c>
      <c r="O651" s="3">
        <f>Table4[[#This Row],[Total Sales]]-Table4[[#This Row],[COGS]]</f>
        <v>200</v>
      </c>
      <c r="P651" s="22">
        <f>MONTH(Table4[[#This Row],[Sales Date]])</f>
        <v>2</v>
      </c>
      <c r="Q651" s="22" t="str">
        <f>IF(Table4[[#This Row],[Month]]=1,"Jan",IF(Table4[[#This Row],[Month]]=2,"Feb",IF(Table4[[#This Row],[Month]]=3,"Mar","Apr")))</f>
        <v>Feb</v>
      </c>
    </row>
    <row r="652" spans="1:17" x14ac:dyDescent="0.25">
      <c r="A652" s="3" t="s">
        <v>1329</v>
      </c>
      <c r="B652" s="4">
        <v>44969</v>
      </c>
      <c r="C652" s="3" t="s">
        <v>608</v>
      </c>
      <c r="D652" s="3" t="s">
        <v>29</v>
      </c>
      <c r="E652" s="3" t="s">
        <v>23</v>
      </c>
      <c r="F652" s="3" t="s">
        <v>24</v>
      </c>
      <c r="G652" s="3" t="s">
        <v>32</v>
      </c>
      <c r="H652" s="3" t="s">
        <v>2354</v>
      </c>
      <c r="I652" s="3">
        <v>2</v>
      </c>
      <c r="J652" s="3" t="s">
        <v>20</v>
      </c>
      <c r="K652" s="3">
        <v>7700</v>
      </c>
      <c r="L652" s="3">
        <v>7000</v>
      </c>
      <c r="M652" s="3">
        <f>Table4[[#This Row],[Qty]]*Table4[[#This Row],[Price]]</f>
        <v>15400</v>
      </c>
      <c r="N652" s="3">
        <f>Table4[[#This Row],[Qty]]*Table4[[#This Row],[Cost]]</f>
        <v>14000</v>
      </c>
      <c r="O652" s="3">
        <f>Table4[[#This Row],[Total Sales]]-Table4[[#This Row],[COGS]]</f>
        <v>1400</v>
      </c>
      <c r="P652" s="22">
        <f>MONTH(Table4[[#This Row],[Sales Date]])</f>
        <v>2</v>
      </c>
      <c r="Q652" s="22" t="str">
        <f>IF(Table4[[#This Row],[Month]]=1,"Jan",IF(Table4[[#This Row],[Month]]=2,"Feb",IF(Table4[[#This Row],[Month]]=3,"Mar","Apr")))</f>
        <v>Feb</v>
      </c>
    </row>
    <row r="653" spans="1:17" x14ac:dyDescent="0.25">
      <c r="A653" s="3" t="s">
        <v>1331</v>
      </c>
      <c r="B653" s="4">
        <v>44970</v>
      </c>
      <c r="C653" s="3" t="s">
        <v>62</v>
      </c>
      <c r="D653" s="3" t="s">
        <v>16</v>
      </c>
      <c r="E653" s="3" t="s">
        <v>35</v>
      </c>
      <c r="F653" s="3" t="s">
        <v>36</v>
      </c>
      <c r="G653" s="3" t="s">
        <v>63</v>
      </c>
      <c r="H653" s="3" t="s">
        <v>2354</v>
      </c>
      <c r="I653" s="3">
        <v>2</v>
      </c>
      <c r="J653" s="3" t="s">
        <v>20</v>
      </c>
      <c r="K653" s="3">
        <v>7700</v>
      </c>
      <c r="L653" s="3">
        <v>7000</v>
      </c>
      <c r="M653" s="3">
        <f>Table4[[#This Row],[Qty]]*Table4[[#This Row],[Price]]</f>
        <v>15400</v>
      </c>
      <c r="N653" s="3">
        <f>Table4[[#This Row],[Qty]]*Table4[[#This Row],[Cost]]</f>
        <v>14000</v>
      </c>
      <c r="O653" s="3">
        <f>Table4[[#This Row],[Total Sales]]-Table4[[#This Row],[COGS]]</f>
        <v>1400</v>
      </c>
      <c r="P653" s="22">
        <f>MONTH(Table4[[#This Row],[Sales Date]])</f>
        <v>2</v>
      </c>
      <c r="Q653" s="22" t="str">
        <f>IF(Table4[[#This Row],[Month]]=1,"Jan",IF(Table4[[#This Row],[Month]]=2,"Feb",IF(Table4[[#This Row],[Month]]=3,"Mar","Apr")))</f>
        <v>Feb</v>
      </c>
    </row>
    <row r="654" spans="1:17" x14ac:dyDescent="0.25">
      <c r="A654" s="3" t="s">
        <v>1333</v>
      </c>
      <c r="B654" s="4">
        <v>44970</v>
      </c>
      <c r="C654" s="3" t="s">
        <v>193</v>
      </c>
      <c r="D654" s="3" t="s">
        <v>29</v>
      </c>
      <c r="E654" s="3" t="s">
        <v>17</v>
      </c>
      <c r="F654" s="3" t="s">
        <v>18</v>
      </c>
      <c r="G654" s="3" t="s">
        <v>81</v>
      </c>
      <c r="H654" s="3" t="s">
        <v>2354</v>
      </c>
      <c r="I654" s="3">
        <v>1</v>
      </c>
      <c r="J654" s="3" t="s">
        <v>20</v>
      </c>
      <c r="K654" s="3">
        <v>10000</v>
      </c>
      <c r="L654" s="3">
        <v>9000</v>
      </c>
      <c r="M654" s="3">
        <f>Table4[[#This Row],[Qty]]*Table4[[#This Row],[Price]]</f>
        <v>10000</v>
      </c>
      <c r="N654" s="3">
        <f>Table4[[#This Row],[Qty]]*Table4[[#This Row],[Cost]]</f>
        <v>9000</v>
      </c>
      <c r="O654" s="3">
        <f>Table4[[#This Row],[Total Sales]]-Table4[[#This Row],[COGS]]</f>
        <v>1000</v>
      </c>
      <c r="P654" s="22">
        <f>MONTH(Table4[[#This Row],[Sales Date]])</f>
        <v>2</v>
      </c>
      <c r="Q654" s="22" t="str">
        <f>IF(Table4[[#This Row],[Month]]=1,"Jan",IF(Table4[[#This Row],[Month]]=2,"Feb",IF(Table4[[#This Row],[Month]]=3,"Mar","Apr")))</f>
        <v>Feb</v>
      </c>
    </row>
    <row r="655" spans="1:17" x14ac:dyDescent="0.25">
      <c r="A655" s="3" t="s">
        <v>1335</v>
      </c>
      <c r="B655" s="4">
        <v>44970</v>
      </c>
      <c r="C655" s="3" t="s">
        <v>311</v>
      </c>
      <c r="D655" s="3" t="s">
        <v>29</v>
      </c>
      <c r="E655" s="3" t="s">
        <v>17</v>
      </c>
      <c r="F655" s="3" t="s">
        <v>18</v>
      </c>
      <c r="G655" s="3" t="s">
        <v>25</v>
      </c>
      <c r="H655" s="3" t="s">
        <v>2354</v>
      </c>
      <c r="I655" s="3">
        <v>1</v>
      </c>
      <c r="J655" s="3" t="s">
        <v>20</v>
      </c>
      <c r="K655" s="3">
        <v>2250</v>
      </c>
      <c r="L655" s="3">
        <v>2200</v>
      </c>
      <c r="M655" s="3">
        <f>Table4[[#This Row],[Qty]]*Table4[[#This Row],[Price]]</f>
        <v>2250</v>
      </c>
      <c r="N655" s="3">
        <f>Table4[[#This Row],[Qty]]*Table4[[#This Row],[Cost]]</f>
        <v>2200</v>
      </c>
      <c r="O655" s="3">
        <f>Table4[[#This Row],[Total Sales]]-Table4[[#This Row],[COGS]]</f>
        <v>50</v>
      </c>
      <c r="P655" s="22">
        <f>MONTH(Table4[[#This Row],[Sales Date]])</f>
        <v>2</v>
      </c>
      <c r="Q655" s="22" t="str">
        <f>IF(Table4[[#This Row],[Month]]=1,"Jan",IF(Table4[[#This Row],[Month]]=2,"Feb",IF(Table4[[#This Row],[Month]]=3,"Mar","Apr")))</f>
        <v>Feb</v>
      </c>
    </row>
    <row r="656" spans="1:17" x14ac:dyDescent="0.25">
      <c r="A656" s="3" t="s">
        <v>1337</v>
      </c>
      <c r="B656" s="4">
        <v>44970</v>
      </c>
      <c r="C656" s="3" t="s">
        <v>435</v>
      </c>
      <c r="D656" s="3" t="s">
        <v>29</v>
      </c>
      <c r="E656" s="3" t="s">
        <v>30</v>
      </c>
      <c r="F656" s="3" t="s">
        <v>31</v>
      </c>
      <c r="G656" s="3" t="s">
        <v>2350</v>
      </c>
      <c r="H656" s="3" t="s">
        <v>38</v>
      </c>
      <c r="I656" s="3">
        <v>2</v>
      </c>
      <c r="J656" s="3" t="s">
        <v>20</v>
      </c>
      <c r="K656" s="3">
        <v>7700</v>
      </c>
      <c r="L656" s="3">
        <v>7000</v>
      </c>
      <c r="M656" s="3">
        <f>Table4[[#This Row],[Qty]]*Table4[[#This Row],[Price]]</f>
        <v>15400</v>
      </c>
      <c r="N656" s="3">
        <f>Table4[[#This Row],[Qty]]*Table4[[#This Row],[Cost]]</f>
        <v>14000</v>
      </c>
      <c r="O656" s="3">
        <f>Table4[[#This Row],[Total Sales]]-Table4[[#This Row],[COGS]]</f>
        <v>1400</v>
      </c>
      <c r="P656" s="22">
        <f>MONTH(Table4[[#This Row],[Sales Date]])</f>
        <v>2</v>
      </c>
      <c r="Q656" s="22" t="str">
        <f>IF(Table4[[#This Row],[Month]]=1,"Jan",IF(Table4[[#This Row],[Month]]=2,"Feb",IF(Table4[[#This Row],[Month]]=3,"Mar","Apr")))</f>
        <v>Feb</v>
      </c>
    </row>
    <row r="657" spans="1:17" x14ac:dyDescent="0.25">
      <c r="A657" s="3" t="s">
        <v>1339</v>
      </c>
      <c r="B657" s="4">
        <v>44970</v>
      </c>
      <c r="C657" s="3" t="s">
        <v>552</v>
      </c>
      <c r="D657" s="3" t="s">
        <v>16</v>
      </c>
      <c r="E657" s="3" t="s">
        <v>23</v>
      </c>
      <c r="F657" s="3" t="s">
        <v>24</v>
      </c>
      <c r="G657" s="3" t="s">
        <v>54</v>
      </c>
      <c r="H657" s="3" t="s">
        <v>55</v>
      </c>
      <c r="I657" s="3">
        <v>2</v>
      </c>
      <c r="J657" s="3" t="s">
        <v>20</v>
      </c>
      <c r="K657" s="3">
        <v>6700</v>
      </c>
      <c r="L657" s="3">
        <v>5001</v>
      </c>
      <c r="M657" s="3">
        <f>Table4[[#This Row],[Qty]]*Table4[[#This Row],[Price]]</f>
        <v>13400</v>
      </c>
      <c r="N657" s="3">
        <f>Table4[[#This Row],[Qty]]*Table4[[#This Row],[Cost]]</f>
        <v>10002</v>
      </c>
      <c r="O657" s="3">
        <f>Table4[[#This Row],[Total Sales]]-Table4[[#This Row],[COGS]]</f>
        <v>3398</v>
      </c>
      <c r="P657" s="22">
        <f>MONTH(Table4[[#This Row],[Sales Date]])</f>
        <v>2</v>
      </c>
      <c r="Q657" s="22" t="str">
        <f>IF(Table4[[#This Row],[Month]]=1,"Jan",IF(Table4[[#This Row],[Month]]=2,"Feb",IF(Table4[[#This Row],[Month]]=3,"Mar","Apr")))</f>
        <v>Feb</v>
      </c>
    </row>
    <row r="658" spans="1:17" x14ac:dyDescent="0.25">
      <c r="A658" s="3" t="s">
        <v>1341</v>
      </c>
      <c r="B658" s="4">
        <v>44970</v>
      </c>
      <c r="C658" s="3" t="s">
        <v>674</v>
      </c>
      <c r="D658" s="3" t="s">
        <v>16</v>
      </c>
      <c r="E658" s="3" t="s">
        <v>17</v>
      </c>
      <c r="F658" s="3" t="s">
        <v>18</v>
      </c>
      <c r="G658" s="3" t="s">
        <v>72</v>
      </c>
      <c r="H658" s="3" t="s">
        <v>2354</v>
      </c>
      <c r="I658" s="3">
        <v>1</v>
      </c>
      <c r="J658" s="3" t="s">
        <v>20</v>
      </c>
      <c r="K658" s="3">
        <v>22000</v>
      </c>
      <c r="L658" s="3">
        <v>20000</v>
      </c>
      <c r="M658" s="3">
        <f>Table4[[#This Row],[Qty]]*Table4[[#This Row],[Price]]</f>
        <v>22000</v>
      </c>
      <c r="N658" s="3">
        <f>Table4[[#This Row],[Qty]]*Table4[[#This Row],[Cost]]</f>
        <v>20000</v>
      </c>
      <c r="O658" s="3">
        <f>Table4[[#This Row],[Total Sales]]-Table4[[#This Row],[COGS]]</f>
        <v>2000</v>
      </c>
      <c r="P658" s="22">
        <f>MONTH(Table4[[#This Row],[Sales Date]])</f>
        <v>2</v>
      </c>
      <c r="Q658" s="22" t="str">
        <f>IF(Table4[[#This Row],[Month]]=1,"Jan",IF(Table4[[#This Row],[Month]]=2,"Feb",IF(Table4[[#This Row],[Month]]=3,"Mar","Apr")))</f>
        <v>Feb</v>
      </c>
    </row>
    <row r="659" spans="1:17" x14ac:dyDescent="0.25">
      <c r="A659" s="3" t="s">
        <v>1343</v>
      </c>
      <c r="B659" s="4">
        <v>44970</v>
      </c>
      <c r="C659" s="3" t="s">
        <v>792</v>
      </c>
      <c r="D659" s="3" t="s">
        <v>29</v>
      </c>
      <c r="E659" s="3" t="s">
        <v>35</v>
      </c>
      <c r="F659" s="3" t="s">
        <v>36</v>
      </c>
      <c r="G659" s="3" t="s">
        <v>78</v>
      </c>
      <c r="H659" s="3" t="s">
        <v>45</v>
      </c>
      <c r="I659" s="3">
        <v>4</v>
      </c>
      <c r="J659" s="3" t="s">
        <v>20</v>
      </c>
      <c r="K659" s="3">
        <v>11000</v>
      </c>
      <c r="L659" s="3">
        <v>10000</v>
      </c>
      <c r="M659" s="3">
        <f>Table4[[#This Row],[Qty]]*Table4[[#This Row],[Price]]</f>
        <v>44000</v>
      </c>
      <c r="N659" s="3">
        <f>Table4[[#This Row],[Qty]]*Table4[[#This Row],[Cost]]</f>
        <v>40000</v>
      </c>
      <c r="O659" s="3">
        <f>Table4[[#This Row],[Total Sales]]-Table4[[#This Row],[COGS]]</f>
        <v>4000</v>
      </c>
      <c r="P659" s="22">
        <f>MONTH(Table4[[#This Row],[Sales Date]])</f>
        <v>2</v>
      </c>
      <c r="Q659" s="22" t="str">
        <f>IF(Table4[[#This Row],[Month]]=1,"Jan",IF(Table4[[#This Row],[Month]]=2,"Feb",IF(Table4[[#This Row],[Month]]=3,"Mar","Apr")))</f>
        <v>Feb</v>
      </c>
    </row>
    <row r="660" spans="1:17" x14ac:dyDescent="0.25">
      <c r="A660" s="3" t="s">
        <v>1345</v>
      </c>
      <c r="B660" s="4">
        <v>44970</v>
      </c>
      <c r="C660" s="3" t="s">
        <v>916</v>
      </c>
      <c r="D660" s="3" t="s">
        <v>16</v>
      </c>
      <c r="E660" s="3" t="s">
        <v>23</v>
      </c>
      <c r="F660" s="3" t="s">
        <v>24</v>
      </c>
      <c r="G660" s="3" t="s">
        <v>41</v>
      </c>
      <c r="H660" s="3" t="s">
        <v>2354</v>
      </c>
      <c r="I660" s="3">
        <v>1</v>
      </c>
      <c r="J660" s="3" t="s">
        <v>20</v>
      </c>
      <c r="K660" s="3">
        <v>6700</v>
      </c>
      <c r="L660" s="3">
        <v>5002</v>
      </c>
      <c r="M660" s="3">
        <f>Table4[[#This Row],[Qty]]*Table4[[#This Row],[Price]]</f>
        <v>6700</v>
      </c>
      <c r="N660" s="3">
        <f>Table4[[#This Row],[Qty]]*Table4[[#This Row],[Cost]]</f>
        <v>5002</v>
      </c>
      <c r="O660" s="3">
        <f>Table4[[#This Row],[Total Sales]]-Table4[[#This Row],[COGS]]</f>
        <v>1698</v>
      </c>
      <c r="P660" s="22">
        <f>MONTH(Table4[[#This Row],[Sales Date]])</f>
        <v>2</v>
      </c>
      <c r="Q660" s="22" t="str">
        <f>IF(Table4[[#This Row],[Month]]=1,"Jan",IF(Table4[[#This Row],[Month]]=2,"Feb",IF(Table4[[#This Row],[Month]]=3,"Mar","Apr")))</f>
        <v>Feb</v>
      </c>
    </row>
    <row r="661" spans="1:17" x14ac:dyDescent="0.25">
      <c r="A661" s="3" t="s">
        <v>1347</v>
      </c>
      <c r="B661" s="4">
        <v>44970</v>
      </c>
      <c r="C661" s="3" t="s">
        <v>1034</v>
      </c>
      <c r="D661" s="3" t="s">
        <v>29</v>
      </c>
      <c r="E661" s="3" t="s">
        <v>17</v>
      </c>
      <c r="F661" s="3" t="s">
        <v>18</v>
      </c>
      <c r="G661" s="3" t="s">
        <v>2352</v>
      </c>
      <c r="H661" s="3" t="s">
        <v>2354</v>
      </c>
      <c r="I661" s="3">
        <v>2</v>
      </c>
      <c r="J661" s="3" t="s">
        <v>20</v>
      </c>
      <c r="K661" s="3">
        <v>7700</v>
      </c>
      <c r="L661" s="3">
        <v>7000</v>
      </c>
      <c r="M661" s="3">
        <f>Table4[[#This Row],[Qty]]*Table4[[#This Row],[Price]]</f>
        <v>15400</v>
      </c>
      <c r="N661" s="3">
        <f>Table4[[#This Row],[Qty]]*Table4[[#This Row],[Cost]]</f>
        <v>14000</v>
      </c>
      <c r="O661" s="3">
        <f>Table4[[#This Row],[Total Sales]]-Table4[[#This Row],[COGS]]</f>
        <v>1400</v>
      </c>
      <c r="P661" s="22">
        <f>MONTH(Table4[[#This Row],[Sales Date]])</f>
        <v>2</v>
      </c>
      <c r="Q661" s="22" t="str">
        <f>IF(Table4[[#This Row],[Month]]=1,"Jan",IF(Table4[[#This Row],[Month]]=2,"Feb",IF(Table4[[#This Row],[Month]]=3,"Mar","Apr")))</f>
        <v>Feb</v>
      </c>
    </row>
    <row r="662" spans="1:17" x14ac:dyDescent="0.25">
      <c r="A662" s="3" t="s">
        <v>1349</v>
      </c>
      <c r="B662" s="4">
        <v>44970</v>
      </c>
      <c r="C662" s="3" t="s">
        <v>1159</v>
      </c>
      <c r="D662" s="3" t="s">
        <v>29</v>
      </c>
      <c r="E662" s="3" t="s">
        <v>35</v>
      </c>
      <c r="F662" s="3" t="s">
        <v>36</v>
      </c>
      <c r="G662" s="3" t="s">
        <v>63</v>
      </c>
      <c r="H662" s="3" t="s">
        <v>2354</v>
      </c>
      <c r="I662" s="3">
        <v>2</v>
      </c>
      <c r="J662" s="3" t="s">
        <v>20</v>
      </c>
      <c r="K662" s="3">
        <v>9950</v>
      </c>
      <c r="L662" s="3">
        <v>9000</v>
      </c>
      <c r="M662" s="3">
        <f>Table4[[#This Row],[Qty]]*Table4[[#This Row],[Price]]</f>
        <v>19900</v>
      </c>
      <c r="N662" s="3">
        <f>Table4[[#This Row],[Qty]]*Table4[[#This Row],[Cost]]</f>
        <v>18000</v>
      </c>
      <c r="O662" s="3">
        <f>Table4[[#This Row],[Total Sales]]-Table4[[#This Row],[COGS]]</f>
        <v>1900</v>
      </c>
      <c r="P662" s="22">
        <f>MONTH(Table4[[#This Row],[Sales Date]])</f>
        <v>2</v>
      </c>
      <c r="Q662" s="22" t="str">
        <f>IF(Table4[[#This Row],[Month]]=1,"Jan",IF(Table4[[#This Row],[Month]]=2,"Feb",IF(Table4[[#This Row],[Month]]=3,"Mar","Apr")))</f>
        <v>Feb</v>
      </c>
    </row>
    <row r="663" spans="1:17" x14ac:dyDescent="0.25">
      <c r="A663" s="3" t="s">
        <v>1351</v>
      </c>
      <c r="B663" s="4">
        <v>44970</v>
      </c>
      <c r="C663" s="3" t="s">
        <v>365</v>
      </c>
      <c r="D663" s="3" t="s">
        <v>29</v>
      </c>
      <c r="E663" s="3" t="s">
        <v>35</v>
      </c>
      <c r="F663" s="3" t="s">
        <v>36</v>
      </c>
      <c r="G663" s="3" t="s">
        <v>63</v>
      </c>
      <c r="H663" s="3" t="s">
        <v>2354</v>
      </c>
      <c r="I663" s="3">
        <v>1</v>
      </c>
      <c r="J663" s="3" t="s">
        <v>20</v>
      </c>
      <c r="K663" s="3">
        <v>25</v>
      </c>
      <c r="L663" s="3">
        <v>20</v>
      </c>
      <c r="M663" s="3">
        <f>Table4[[#This Row],[Qty]]*Table4[[#This Row],[Price]]</f>
        <v>25</v>
      </c>
      <c r="N663" s="3">
        <f>Table4[[#This Row],[Qty]]*Table4[[#This Row],[Cost]]</f>
        <v>20</v>
      </c>
      <c r="O663" s="3">
        <f>Table4[[#This Row],[Total Sales]]-Table4[[#This Row],[COGS]]</f>
        <v>5</v>
      </c>
      <c r="P663" s="22">
        <f>MONTH(Table4[[#This Row],[Sales Date]])</f>
        <v>2</v>
      </c>
      <c r="Q663" s="22" t="str">
        <f>IF(Table4[[#This Row],[Month]]=1,"Jan",IF(Table4[[#This Row],[Month]]=2,"Feb",IF(Table4[[#This Row],[Month]]=3,"Mar","Apr")))</f>
        <v>Feb</v>
      </c>
    </row>
    <row r="664" spans="1:17" x14ac:dyDescent="0.25">
      <c r="A664" s="3" t="s">
        <v>1353</v>
      </c>
      <c r="B664" s="4">
        <v>44970</v>
      </c>
      <c r="C664" s="3" t="s">
        <v>427</v>
      </c>
      <c r="D664" s="3" t="s">
        <v>29</v>
      </c>
      <c r="E664" s="3" t="s">
        <v>17</v>
      </c>
      <c r="F664" s="3" t="s">
        <v>18</v>
      </c>
      <c r="G664" s="3" t="s">
        <v>37</v>
      </c>
      <c r="H664" s="3" t="s">
        <v>38</v>
      </c>
      <c r="I664" s="3">
        <v>2</v>
      </c>
      <c r="J664" s="3" t="s">
        <v>20</v>
      </c>
      <c r="K664" s="3">
        <v>6700</v>
      </c>
      <c r="L664" s="3">
        <v>5000</v>
      </c>
      <c r="M664" s="3">
        <f>Table4[[#This Row],[Qty]]*Table4[[#This Row],[Price]]</f>
        <v>13400</v>
      </c>
      <c r="N664" s="3">
        <f>Table4[[#This Row],[Qty]]*Table4[[#This Row],[Cost]]</f>
        <v>10000</v>
      </c>
      <c r="O664" s="3">
        <f>Table4[[#This Row],[Total Sales]]-Table4[[#This Row],[COGS]]</f>
        <v>3400</v>
      </c>
      <c r="P664" s="22">
        <f>MONTH(Table4[[#This Row],[Sales Date]])</f>
        <v>2</v>
      </c>
      <c r="Q664" s="22" t="str">
        <f>IF(Table4[[#This Row],[Month]]=1,"Jan",IF(Table4[[#This Row],[Month]]=2,"Feb",IF(Table4[[#This Row],[Month]]=3,"Mar","Apr")))</f>
        <v>Feb</v>
      </c>
    </row>
    <row r="665" spans="1:17" x14ac:dyDescent="0.25">
      <c r="A665" s="3" t="s">
        <v>1355</v>
      </c>
      <c r="B665" s="4">
        <v>44970</v>
      </c>
      <c r="C665" s="3" t="s">
        <v>488</v>
      </c>
      <c r="D665" s="3" t="s">
        <v>29</v>
      </c>
      <c r="E665" s="3" t="s">
        <v>17</v>
      </c>
      <c r="F665" s="3" t="s">
        <v>18</v>
      </c>
      <c r="G665" s="3" t="s">
        <v>78</v>
      </c>
      <c r="H665" s="3" t="s">
        <v>45</v>
      </c>
      <c r="I665" s="3">
        <v>2</v>
      </c>
      <c r="J665" s="3" t="s">
        <v>20</v>
      </c>
      <c r="K665" s="3">
        <v>100</v>
      </c>
      <c r="L665" s="3">
        <v>80</v>
      </c>
      <c r="M665" s="3">
        <f>Table4[[#This Row],[Qty]]*Table4[[#This Row],[Price]]</f>
        <v>200</v>
      </c>
      <c r="N665" s="3">
        <f>Table4[[#This Row],[Qty]]*Table4[[#This Row],[Cost]]</f>
        <v>160</v>
      </c>
      <c r="O665" s="3">
        <f>Table4[[#This Row],[Total Sales]]-Table4[[#This Row],[COGS]]</f>
        <v>40</v>
      </c>
      <c r="P665" s="22">
        <f>MONTH(Table4[[#This Row],[Sales Date]])</f>
        <v>2</v>
      </c>
      <c r="Q665" s="22" t="str">
        <f>IF(Table4[[#This Row],[Month]]=1,"Jan",IF(Table4[[#This Row],[Month]]=2,"Feb",IF(Table4[[#This Row],[Month]]=3,"Mar","Apr")))</f>
        <v>Feb</v>
      </c>
    </row>
    <row r="666" spans="1:17" x14ac:dyDescent="0.25">
      <c r="A666" s="3" t="s">
        <v>1357</v>
      </c>
      <c r="B666" s="4">
        <v>44970</v>
      </c>
      <c r="C666" s="3" t="s">
        <v>550</v>
      </c>
      <c r="D666" s="3" t="s">
        <v>29</v>
      </c>
      <c r="E666" s="3" t="s">
        <v>23</v>
      </c>
      <c r="F666" s="3" t="s">
        <v>24</v>
      </c>
      <c r="G666" s="3" t="s">
        <v>2352</v>
      </c>
      <c r="H666" s="3" t="s">
        <v>2354</v>
      </c>
      <c r="I666" s="3">
        <v>1</v>
      </c>
      <c r="J666" s="3" t="s">
        <v>20</v>
      </c>
      <c r="K666" s="3">
        <v>100</v>
      </c>
      <c r="L666" s="3">
        <v>90</v>
      </c>
      <c r="M666" s="3">
        <f>Table4[[#This Row],[Qty]]*Table4[[#This Row],[Price]]</f>
        <v>100</v>
      </c>
      <c r="N666" s="3">
        <f>Table4[[#This Row],[Qty]]*Table4[[#This Row],[Cost]]</f>
        <v>90</v>
      </c>
      <c r="O666" s="3">
        <f>Table4[[#This Row],[Total Sales]]-Table4[[#This Row],[COGS]]</f>
        <v>10</v>
      </c>
      <c r="P666" s="22">
        <f>MONTH(Table4[[#This Row],[Sales Date]])</f>
        <v>2</v>
      </c>
      <c r="Q666" s="22" t="str">
        <f>IF(Table4[[#This Row],[Month]]=1,"Jan",IF(Table4[[#This Row],[Month]]=2,"Feb",IF(Table4[[#This Row],[Month]]=3,"Mar","Apr")))</f>
        <v>Feb</v>
      </c>
    </row>
    <row r="667" spans="1:17" x14ac:dyDescent="0.25">
      <c r="A667" s="3" t="s">
        <v>1359</v>
      </c>
      <c r="B667" s="4">
        <v>44970</v>
      </c>
      <c r="C667" s="3" t="s">
        <v>610</v>
      </c>
      <c r="D667" s="3" t="s">
        <v>16</v>
      </c>
      <c r="E667" s="3" t="s">
        <v>30</v>
      </c>
      <c r="F667" s="3" t="s">
        <v>31</v>
      </c>
      <c r="G667" s="3" t="s">
        <v>37</v>
      </c>
      <c r="H667" s="3" t="s">
        <v>38</v>
      </c>
      <c r="I667" s="3">
        <v>4</v>
      </c>
      <c r="J667" s="3" t="s">
        <v>20</v>
      </c>
      <c r="K667" s="3">
        <v>11000</v>
      </c>
      <c r="L667" s="3">
        <v>10000</v>
      </c>
      <c r="M667" s="3">
        <f>Table4[[#This Row],[Qty]]*Table4[[#This Row],[Price]]</f>
        <v>44000</v>
      </c>
      <c r="N667" s="3">
        <f>Table4[[#This Row],[Qty]]*Table4[[#This Row],[Cost]]</f>
        <v>40000</v>
      </c>
      <c r="O667" s="3">
        <f>Table4[[#This Row],[Total Sales]]-Table4[[#This Row],[COGS]]</f>
        <v>4000</v>
      </c>
      <c r="P667" s="22">
        <f>MONTH(Table4[[#This Row],[Sales Date]])</f>
        <v>2</v>
      </c>
      <c r="Q667" s="22" t="str">
        <f>IF(Table4[[#This Row],[Month]]=1,"Jan",IF(Table4[[#This Row],[Month]]=2,"Feb",IF(Table4[[#This Row],[Month]]=3,"Mar","Apr")))</f>
        <v>Feb</v>
      </c>
    </row>
    <row r="668" spans="1:17" x14ac:dyDescent="0.25">
      <c r="A668" s="3" t="s">
        <v>1361</v>
      </c>
      <c r="B668" s="4">
        <v>44971</v>
      </c>
      <c r="C668" s="3" t="s">
        <v>65</v>
      </c>
      <c r="D668" s="3" t="s">
        <v>16</v>
      </c>
      <c r="E668" s="3" t="s">
        <v>30</v>
      </c>
      <c r="F668" s="3" t="s">
        <v>31</v>
      </c>
      <c r="G668" s="3" t="s">
        <v>66</v>
      </c>
      <c r="H668" s="3" t="s">
        <v>2354</v>
      </c>
      <c r="I668" s="3">
        <v>3</v>
      </c>
      <c r="J668" s="3" t="s">
        <v>20</v>
      </c>
      <c r="K668" s="3">
        <v>22000</v>
      </c>
      <c r="L668" s="3">
        <v>20000</v>
      </c>
      <c r="M668" s="3">
        <f>Table4[[#This Row],[Qty]]*Table4[[#This Row],[Price]]</f>
        <v>66000</v>
      </c>
      <c r="N668" s="3">
        <f>Table4[[#This Row],[Qty]]*Table4[[#This Row],[Cost]]</f>
        <v>60000</v>
      </c>
      <c r="O668" s="3">
        <f>Table4[[#This Row],[Total Sales]]-Table4[[#This Row],[COGS]]</f>
        <v>6000</v>
      </c>
      <c r="P668" s="22">
        <f>MONTH(Table4[[#This Row],[Sales Date]])</f>
        <v>2</v>
      </c>
      <c r="Q668" s="22" t="str">
        <f>IF(Table4[[#This Row],[Month]]=1,"Jan",IF(Table4[[#This Row],[Month]]=2,"Feb",IF(Table4[[#This Row],[Month]]=3,"Mar","Apr")))</f>
        <v>Feb</v>
      </c>
    </row>
    <row r="669" spans="1:17" x14ac:dyDescent="0.25">
      <c r="A669" s="3" t="s">
        <v>1363</v>
      </c>
      <c r="B669" s="4">
        <v>44971</v>
      </c>
      <c r="C669" s="3" t="s">
        <v>195</v>
      </c>
      <c r="D669" s="3" t="s">
        <v>29</v>
      </c>
      <c r="E669" s="3" t="s">
        <v>23</v>
      </c>
      <c r="F669" s="3" t="s">
        <v>24</v>
      </c>
      <c r="G669" s="3" t="s">
        <v>19</v>
      </c>
      <c r="H669" s="3" t="s">
        <v>2354</v>
      </c>
      <c r="I669" s="3">
        <v>2</v>
      </c>
      <c r="J669" s="3" t="s">
        <v>20</v>
      </c>
      <c r="K669" s="3">
        <v>6700</v>
      </c>
      <c r="L669" s="3">
        <v>5001</v>
      </c>
      <c r="M669" s="3">
        <f>Table4[[#This Row],[Qty]]*Table4[[#This Row],[Price]]</f>
        <v>13400</v>
      </c>
      <c r="N669" s="3">
        <f>Table4[[#This Row],[Qty]]*Table4[[#This Row],[Cost]]</f>
        <v>10002</v>
      </c>
      <c r="O669" s="3">
        <f>Table4[[#This Row],[Total Sales]]-Table4[[#This Row],[COGS]]</f>
        <v>3398</v>
      </c>
      <c r="P669" s="22">
        <f>MONTH(Table4[[#This Row],[Sales Date]])</f>
        <v>2</v>
      </c>
      <c r="Q669" s="22" t="str">
        <f>IF(Table4[[#This Row],[Month]]=1,"Jan",IF(Table4[[#This Row],[Month]]=2,"Feb",IF(Table4[[#This Row],[Month]]=3,"Mar","Apr")))</f>
        <v>Feb</v>
      </c>
    </row>
    <row r="670" spans="1:17" x14ac:dyDescent="0.25">
      <c r="A670" s="3" t="s">
        <v>1365</v>
      </c>
      <c r="B670" s="4">
        <v>44971</v>
      </c>
      <c r="C670" s="3" t="s">
        <v>313</v>
      </c>
      <c r="D670" s="3" t="s">
        <v>16</v>
      </c>
      <c r="E670" s="3" t="s">
        <v>17</v>
      </c>
      <c r="F670" s="3" t="s">
        <v>18</v>
      </c>
      <c r="G670" s="3" t="s">
        <v>32</v>
      </c>
      <c r="H670" s="3" t="s">
        <v>2354</v>
      </c>
      <c r="I670" s="3">
        <v>1</v>
      </c>
      <c r="J670" s="3" t="s">
        <v>20</v>
      </c>
      <c r="K670" s="3">
        <v>100</v>
      </c>
      <c r="L670" s="3">
        <v>90</v>
      </c>
      <c r="M670" s="3">
        <f>Table4[[#This Row],[Qty]]*Table4[[#This Row],[Price]]</f>
        <v>100</v>
      </c>
      <c r="N670" s="3">
        <f>Table4[[#This Row],[Qty]]*Table4[[#This Row],[Cost]]</f>
        <v>90</v>
      </c>
      <c r="O670" s="3">
        <f>Table4[[#This Row],[Total Sales]]-Table4[[#This Row],[COGS]]</f>
        <v>10</v>
      </c>
      <c r="P670" s="22">
        <f>MONTH(Table4[[#This Row],[Sales Date]])</f>
        <v>2</v>
      </c>
      <c r="Q670" s="22" t="str">
        <f>IF(Table4[[#This Row],[Month]]=1,"Jan",IF(Table4[[#This Row],[Month]]=2,"Feb",IF(Table4[[#This Row],[Month]]=3,"Mar","Apr")))</f>
        <v>Feb</v>
      </c>
    </row>
    <row r="671" spans="1:17" x14ac:dyDescent="0.25">
      <c r="A671" s="3" t="s">
        <v>1367</v>
      </c>
      <c r="B671" s="4">
        <v>44971</v>
      </c>
      <c r="C671" s="3" t="s">
        <v>437</v>
      </c>
      <c r="D671" s="3" t="s">
        <v>16</v>
      </c>
      <c r="E671" s="3" t="s">
        <v>35</v>
      </c>
      <c r="F671" s="3" t="s">
        <v>36</v>
      </c>
      <c r="G671" s="3" t="s">
        <v>2351</v>
      </c>
      <c r="H671" s="3" t="s">
        <v>38</v>
      </c>
      <c r="I671" s="3">
        <v>4</v>
      </c>
      <c r="J671" s="3" t="s">
        <v>20</v>
      </c>
      <c r="K671" s="3">
        <v>11000</v>
      </c>
      <c r="L671" s="3">
        <v>10000</v>
      </c>
      <c r="M671" s="3">
        <f>Table4[[#This Row],[Qty]]*Table4[[#This Row],[Price]]</f>
        <v>44000</v>
      </c>
      <c r="N671" s="3">
        <f>Table4[[#This Row],[Qty]]*Table4[[#This Row],[Cost]]</f>
        <v>40000</v>
      </c>
      <c r="O671" s="3">
        <f>Table4[[#This Row],[Total Sales]]-Table4[[#This Row],[COGS]]</f>
        <v>4000</v>
      </c>
      <c r="P671" s="22">
        <f>MONTH(Table4[[#This Row],[Sales Date]])</f>
        <v>2</v>
      </c>
      <c r="Q671" s="22" t="str">
        <f>IF(Table4[[#This Row],[Month]]=1,"Jan",IF(Table4[[#This Row],[Month]]=2,"Feb",IF(Table4[[#This Row],[Month]]=3,"Mar","Apr")))</f>
        <v>Feb</v>
      </c>
    </row>
    <row r="672" spans="1:17" x14ac:dyDescent="0.25">
      <c r="A672" s="3" t="s">
        <v>1369</v>
      </c>
      <c r="B672" s="4">
        <v>44971</v>
      </c>
      <c r="C672" s="3" t="s">
        <v>554</v>
      </c>
      <c r="D672" s="3" t="s">
        <v>29</v>
      </c>
      <c r="E672" s="3" t="s">
        <v>30</v>
      </c>
      <c r="F672" s="3" t="s">
        <v>31</v>
      </c>
      <c r="G672" s="3" t="s">
        <v>2353</v>
      </c>
      <c r="H672" s="3" t="s">
        <v>45</v>
      </c>
      <c r="I672" s="3">
        <v>2</v>
      </c>
      <c r="J672" s="3" t="s">
        <v>20</v>
      </c>
      <c r="K672" s="3">
        <v>6700</v>
      </c>
      <c r="L672" s="3">
        <v>5002</v>
      </c>
      <c r="M672" s="3">
        <f>Table4[[#This Row],[Qty]]*Table4[[#This Row],[Price]]</f>
        <v>13400</v>
      </c>
      <c r="N672" s="3">
        <f>Table4[[#This Row],[Qty]]*Table4[[#This Row],[Cost]]</f>
        <v>10004</v>
      </c>
      <c r="O672" s="3">
        <f>Table4[[#This Row],[Total Sales]]-Table4[[#This Row],[COGS]]</f>
        <v>3396</v>
      </c>
      <c r="P672" s="22">
        <f>MONTH(Table4[[#This Row],[Sales Date]])</f>
        <v>2</v>
      </c>
      <c r="Q672" s="22" t="str">
        <f>IF(Table4[[#This Row],[Month]]=1,"Jan",IF(Table4[[#This Row],[Month]]=2,"Feb",IF(Table4[[#This Row],[Month]]=3,"Mar","Apr")))</f>
        <v>Feb</v>
      </c>
    </row>
    <row r="673" spans="1:17" x14ac:dyDescent="0.25">
      <c r="A673" s="3" t="s">
        <v>1371</v>
      </c>
      <c r="B673" s="4">
        <v>44971</v>
      </c>
      <c r="C673" s="3" t="s">
        <v>676</v>
      </c>
      <c r="D673" s="3" t="s">
        <v>29</v>
      </c>
      <c r="E673" s="3" t="s">
        <v>17</v>
      </c>
      <c r="F673" s="3" t="s">
        <v>18</v>
      </c>
      <c r="G673" s="3" t="s">
        <v>75</v>
      </c>
      <c r="H673" s="3" t="s">
        <v>2354</v>
      </c>
      <c r="I673" s="3">
        <v>2</v>
      </c>
      <c r="J673" s="3" t="s">
        <v>20</v>
      </c>
      <c r="K673" s="3">
        <v>13000</v>
      </c>
      <c r="L673" s="3">
        <v>12000</v>
      </c>
      <c r="M673" s="3">
        <f>Table4[[#This Row],[Qty]]*Table4[[#This Row],[Price]]</f>
        <v>26000</v>
      </c>
      <c r="N673" s="3">
        <f>Table4[[#This Row],[Qty]]*Table4[[#This Row],[Cost]]</f>
        <v>24000</v>
      </c>
      <c r="O673" s="3">
        <f>Table4[[#This Row],[Total Sales]]-Table4[[#This Row],[COGS]]</f>
        <v>2000</v>
      </c>
      <c r="P673" s="22">
        <f>MONTH(Table4[[#This Row],[Sales Date]])</f>
        <v>2</v>
      </c>
      <c r="Q673" s="22" t="str">
        <f>IF(Table4[[#This Row],[Month]]=1,"Jan",IF(Table4[[#This Row],[Month]]=2,"Feb",IF(Table4[[#This Row],[Month]]=3,"Mar","Apr")))</f>
        <v>Feb</v>
      </c>
    </row>
    <row r="674" spans="1:17" x14ac:dyDescent="0.25">
      <c r="A674" s="3" t="s">
        <v>1373</v>
      </c>
      <c r="B674" s="4">
        <v>44971</v>
      </c>
      <c r="C674" s="3" t="s">
        <v>794</v>
      </c>
      <c r="D674" s="3" t="s">
        <v>29</v>
      </c>
      <c r="E674" s="3" t="s">
        <v>17</v>
      </c>
      <c r="F674" s="3" t="s">
        <v>18</v>
      </c>
      <c r="G674" s="3" t="s">
        <v>81</v>
      </c>
      <c r="H674" s="3" t="s">
        <v>2354</v>
      </c>
      <c r="I674" s="3">
        <v>1</v>
      </c>
      <c r="J674" s="3" t="s">
        <v>20</v>
      </c>
      <c r="K674" s="3">
        <v>13200.000000000002</v>
      </c>
      <c r="L674" s="3">
        <v>12000</v>
      </c>
      <c r="M674" s="3">
        <f>Table4[[#This Row],[Qty]]*Table4[[#This Row],[Price]]</f>
        <v>13200.000000000002</v>
      </c>
      <c r="N674" s="3">
        <f>Table4[[#This Row],[Qty]]*Table4[[#This Row],[Cost]]</f>
        <v>12000</v>
      </c>
      <c r="O674" s="3">
        <f>Table4[[#This Row],[Total Sales]]-Table4[[#This Row],[COGS]]</f>
        <v>1200.0000000000018</v>
      </c>
      <c r="P674" s="22">
        <f>MONTH(Table4[[#This Row],[Sales Date]])</f>
        <v>2</v>
      </c>
      <c r="Q674" s="22" t="str">
        <f>IF(Table4[[#This Row],[Month]]=1,"Jan",IF(Table4[[#This Row],[Month]]=2,"Feb",IF(Table4[[#This Row],[Month]]=3,"Mar","Apr")))</f>
        <v>Feb</v>
      </c>
    </row>
    <row r="675" spans="1:17" x14ac:dyDescent="0.25">
      <c r="A675" s="3" t="s">
        <v>1375</v>
      </c>
      <c r="B675" s="4">
        <v>44971</v>
      </c>
      <c r="C675" s="3" t="s">
        <v>918</v>
      </c>
      <c r="D675" s="3" t="s">
        <v>16</v>
      </c>
      <c r="E675" s="3" t="s">
        <v>30</v>
      </c>
      <c r="F675" s="3" t="s">
        <v>31</v>
      </c>
      <c r="G675" s="3" t="s">
        <v>44</v>
      </c>
      <c r="H675" s="3" t="s">
        <v>45</v>
      </c>
      <c r="I675" s="3">
        <v>1</v>
      </c>
      <c r="J675" s="3" t="s">
        <v>20</v>
      </c>
      <c r="K675" s="3">
        <v>6700</v>
      </c>
      <c r="L675" s="3">
        <v>5000</v>
      </c>
      <c r="M675" s="3">
        <f>Table4[[#This Row],[Qty]]*Table4[[#This Row],[Price]]</f>
        <v>6700</v>
      </c>
      <c r="N675" s="3">
        <f>Table4[[#This Row],[Qty]]*Table4[[#This Row],[Cost]]</f>
        <v>5000</v>
      </c>
      <c r="O675" s="3">
        <f>Table4[[#This Row],[Total Sales]]-Table4[[#This Row],[COGS]]</f>
        <v>1700</v>
      </c>
      <c r="P675" s="22">
        <f>MONTH(Table4[[#This Row],[Sales Date]])</f>
        <v>2</v>
      </c>
      <c r="Q675" s="22" t="str">
        <f>IF(Table4[[#This Row],[Month]]=1,"Jan",IF(Table4[[#This Row],[Month]]=2,"Feb",IF(Table4[[#This Row],[Month]]=3,"Mar","Apr")))</f>
        <v>Feb</v>
      </c>
    </row>
    <row r="676" spans="1:17" x14ac:dyDescent="0.25">
      <c r="A676" s="3" t="s">
        <v>1377</v>
      </c>
      <c r="B676" s="4">
        <v>44971</v>
      </c>
      <c r="C676" s="3" t="s">
        <v>1036</v>
      </c>
      <c r="D676" s="3" t="s">
        <v>29</v>
      </c>
      <c r="E676" s="3" t="s">
        <v>23</v>
      </c>
      <c r="F676" s="3" t="s">
        <v>24</v>
      </c>
      <c r="G676" s="3" t="s">
        <v>2350</v>
      </c>
      <c r="H676" s="3" t="s">
        <v>38</v>
      </c>
      <c r="I676" s="3">
        <v>1000</v>
      </c>
      <c r="J676" s="3" t="s">
        <v>20</v>
      </c>
      <c r="K676" s="3">
        <v>11000</v>
      </c>
      <c r="L676" s="3">
        <v>10000</v>
      </c>
      <c r="M676" s="3">
        <f>Table4[[#This Row],[Qty]]*Table4[[#This Row],[Price]]</f>
        <v>11000000</v>
      </c>
      <c r="N676" s="3">
        <f>Table4[[#This Row],[Qty]]*Table4[[#This Row],[Cost]]</f>
        <v>10000000</v>
      </c>
      <c r="O676" s="3">
        <f>Table4[[#This Row],[Total Sales]]-Table4[[#This Row],[COGS]]</f>
        <v>1000000</v>
      </c>
      <c r="P676" s="22">
        <f>MONTH(Table4[[#This Row],[Sales Date]])</f>
        <v>2</v>
      </c>
      <c r="Q676" s="22" t="str">
        <f>IF(Table4[[#This Row],[Month]]=1,"Jan",IF(Table4[[#This Row],[Month]]=2,"Feb",IF(Table4[[#This Row],[Month]]=3,"Mar","Apr")))</f>
        <v>Feb</v>
      </c>
    </row>
    <row r="677" spans="1:17" x14ac:dyDescent="0.25">
      <c r="A677" s="3" t="s">
        <v>1379</v>
      </c>
      <c r="B677" s="4">
        <v>44971</v>
      </c>
      <c r="C677" s="3" t="s">
        <v>1161</v>
      </c>
      <c r="D677" s="3" t="s">
        <v>29</v>
      </c>
      <c r="E677" s="3" t="s">
        <v>17</v>
      </c>
      <c r="F677" s="3" t="s">
        <v>18</v>
      </c>
      <c r="G677" s="3" t="s">
        <v>66</v>
      </c>
      <c r="H677" s="3" t="s">
        <v>2354</v>
      </c>
      <c r="I677" s="3">
        <v>2</v>
      </c>
      <c r="J677" s="3" t="s">
        <v>20</v>
      </c>
      <c r="K677" s="3">
        <v>7700</v>
      </c>
      <c r="L677" s="3">
        <v>7000</v>
      </c>
      <c r="M677" s="3">
        <f>Table4[[#This Row],[Qty]]*Table4[[#This Row],[Price]]</f>
        <v>15400</v>
      </c>
      <c r="N677" s="3">
        <f>Table4[[#This Row],[Qty]]*Table4[[#This Row],[Cost]]</f>
        <v>14000</v>
      </c>
      <c r="O677" s="3">
        <f>Table4[[#This Row],[Total Sales]]-Table4[[#This Row],[COGS]]</f>
        <v>1400</v>
      </c>
      <c r="P677" s="22">
        <f>MONTH(Table4[[#This Row],[Sales Date]])</f>
        <v>2</v>
      </c>
      <c r="Q677" s="22" t="str">
        <f>IF(Table4[[#This Row],[Month]]=1,"Jan",IF(Table4[[#This Row],[Month]]=2,"Feb",IF(Table4[[#This Row],[Month]]=3,"Mar","Apr")))</f>
        <v>Feb</v>
      </c>
    </row>
    <row r="678" spans="1:17" x14ac:dyDescent="0.25">
      <c r="A678" s="3" t="s">
        <v>1381</v>
      </c>
      <c r="B678" s="4">
        <v>44971</v>
      </c>
      <c r="C678" s="3" t="s">
        <v>367</v>
      </c>
      <c r="D678" s="3" t="s">
        <v>29</v>
      </c>
      <c r="E678" s="3" t="s">
        <v>17</v>
      </c>
      <c r="F678" s="3" t="s">
        <v>18</v>
      </c>
      <c r="G678" s="3" t="s">
        <v>66</v>
      </c>
      <c r="H678" s="3" t="s">
        <v>2354</v>
      </c>
      <c r="I678" s="3">
        <v>1</v>
      </c>
      <c r="J678" s="3" t="s">
        <v>20</v>
      </c>
      <c r="K678" s="3">
        <v>10000</v>
      </c>
      <c r="L678" s="3">
        <v>9000</v>
      </c>
      <c r="M678" s="3">
        <f>Table4[[#This Row],[Qty]]*Table4[[#This Row],[Price]]</f>
        <v>10000</v>
      </c>
      <c r="N678" s="3">
        <f>Table4[[#This Row],[Qty]]*Table4[[#This Row],[Cost]]</f>
        <v>9000</v>
      </c>
      <c r="O678" s="3">
        <f>Table4[[#This Row],[Total Sales]]-Table4[[#This Row],[COGS]]</f>
        <v>1000</v>
      </c>
      <c r="P678" s="22">
        <f>MONTH(Table4[[#This Row],[Sales Date]])</f>
        <v>2</v>
      </c>
      <c r="Q678" s="22" t="str">
        <f>IF(Table4[[#This Row],[Month]]=1,"Jan",IF(Table4[[#This Row],[Month]]=2,"Feb",IF(Table4[[#This Row],[Month]]=3,"Mar","Apr")))</f>
        <v>Feb</v>
      </c>
    </row>
    <row r="679" spans="1:17" x14ac:dyDescent="0.25">
      <c r="A679" s="3" t="s">
        <v>1383</v>
      </c>
      <c r="B679" s="4">
        <v>44971</v>
      </c>
      <c r="C679" s="3" t="s">
        <v>429</v>
      </c>
      <c r="D679" s="3" t="s">
        <v>29</v>
      </c>
      <c r="E679" s="3" t="s">
        <v>35</v>
      </c>
      <c r="F679" s="3" t="s">
        <v>36</v>
      </c>
      <c r="G679" s="3" t="s">
        <v>2352</v>
      </c>
      <c r="H679" s="3" t="s">
        <v>2354</v>
      </c>
      <c r="I679" s="3">
        <v>1</v>
      </c>
      <c r="J679" s="3" t="s">
        <v>20</v>
      </c>
      <c r="K679" s="3">
        <v>6700</v>
      </c>
      <c r="L679" s="3">
        <v>5001</v>
      </c>
      <c r="M679" s="3">
        <f>Table4[[#This Row],[Qty]]*Table4[[#This Row],[Price]]</f>
        <v>6700</v>
      </c>
      <c r="N679" s="3">
        <f>Table4[[#This Row],[Qty]]*Table4[[#This Row],[Cost]]</f>
        <v>5001</v>
      </c>
      <c r="O679" s="3">
        <f>Table4[[#This Row],[Total Sales]]-Table4[[#This Row],[COGS]]</f>
        <v>1699</v>
      </c>
      <c r="P679" s="22">
        <f>MONTH(Table4[[#This Row],[Sales Date]])</f>
        <v>2</v>
      </c>
      <c r="Q679" s="22" t="str">
        <f>IF(Table4[[#This Row],[Month]]=1,"Jan",IF(Table4[[#This Row],[Month]]=2,"Feb",IF(Table4[[#This Row],[Month]]=3,"Mar","Apr")))</f>
        <v>Feb</v>
      </c>
    </row>
    <row r="680" spans="1:17" x14ac:dyDescent="0.25">
      <c r="A680" s="3" t="s">
        <v>1385</v>
      </c>
      <c r="B680" s="4">
        <v>44971</v>
      </c>
      <c r="C680" s="3" t="s">
        <v>490</v>
      </c>
      <c r="D680" s="3" t="s">
        <v>29</v>
      </c>
      <c r="E680" s="3" t="s">
        <v>23</v>
      </c>
      <c r="F680" s="3" t="s">
        <v>24</v>
      </c>
      <c r="G680" s="3" t="s">
        <v>81</v>
      </c>
      <c r="H680" s="3" t="s">
        <v>2354</v>
      </c>
      <c r="I680" s="3">
        <v>2</v>
      </c>
      <c r="J680" s="3" t="s">
        <v>20</v>
      </c>
      <c r="K680" s="3">
        <v>2000</v>
      </c>
      <c r="L680" s="3">
        <v>1850</v>
      </c>
      <c r="M680" s="3">
        <f>Table4[[#This Row],[Qty]]*Table4[[#This Row],[Price]]</f>
        <v>4000</v>
      </c>
      <c r="N680" s="3">
        <f>Table4[[#This Row],[Qty]]*Table4[[#This Row],[Cost]]</f>
        <v>3700</v>
      </c>
      <c r="O680" s="3">
        <f>Table4[[#This Row],[Total Sales]]-Table4[[#This Row],[COGS]]</f>
        <v>300</v>
      </c>
      <c r="P680" s="22">
        <f>MONTH(Table4[[#This Row],[Sales Date]])</f>
        <v>2</v>
      </c>
      <c r="Q680" s="22" t="str">
        <f>IF(Table4[[#This Row],[Month]]=1,"Jan",IF(Table4[[#This Row],[Month]]=2,"Feb",IF(Table4[[#This Row],[Month]]=3,"Mar","Apr")))</f>
        <v>Feb</v>
      </c>
    </row>
    <row r="681" spans="1:17" x14ac:dyDescent="0.25">
      <c r="A681" s="3" t="s">
        <v>1387</v>
      </c>
      <c r="B681" s="4">
        <v>44971</v>
      </c>
      <c r="C681" s="3" t="s">
        <v>552</v>
      </c>
      <c r="D681" s="3" t="s">
        <v>29</v>
      </c>
      <c r="E681" s="3" t="s">
        <v>30</v>
      </c>
      <c r="F681" s="3" t="s">
        <v>31</v>
      </c>
      <c r="G681" s="3" t="s">
        <v>2350</v>
      </c>
      <c r="H681" s="3" t="s">
        <v>38</v>
      </c>
      <c r="I681" s="3">
        <v>2</v>
      </c>
      <c r="J681" s="3" t="s">
        <v>20</v>
      </c>
      <c r="K681" s="3">
        <v>100</v>
      </c>
      <c r="L681" s="3">
        <v>80</v>
      </c>
      <c r="M681" s="3">
        <f>Table4[[#This Row],[Qty]]*Table4[[#This Row],[Price]]</f>
        <v>200</v>
      </c>
      <c r="N681" s="3">
        <f>Table4[[#This Row],[Qty]]*Table4[[#This Row],[Cost]]</f>
        <v>160</v>
      </c>
      <c r="O681" s="3">
        <f>Table4[[#This Row],[Total Sales]]-Table4[[#This Row],[COGS]]</f>
        <v>40</v>
      </c>
      <c r="P681" s="22">
        <f>MONTH(Table4[[#This Row],[Sales Date]])</f>
        <v>2</v>
      </c>
      <c r="Q681" s="22" t="str">
        <f>IF(Table4[[#This Row],[Month]]=1,"Jan",IF(Table4[[#This Row],[Month]]=2,"Feb",IF(Table4[[#This Row],[Month]]=3,"Mar","Apr")))</f>
        <v>Feb</v>
      </c>
    </row>
    <row r="682" spans="1:17" x14ac:dyDescent="0.25">
      <c r="A682" s="3" t="s">
        <v>1389</v>
      </c>
      <c r="B682" s="4">
        <v>44971</v>
      </c>
      <c r="C682" s="3" t="s">
        <v>612</v>
      </c>
      <c r="D682" s="3" t="s">
        <v>29</v>
      </c>
      <c r="E682" s="3" t="s">
        <v>35</v>
      </c>
      <c r="F682" s="3" t="s">
        <v>36</v>
      </c>
      <c r="G682" s="3" t="s">
        <v>41</v>
      </c>
      <c r="H682" s="3" t="s">
        <v>2354</v>
      </c>
      <c r="I682" s="3">
        <v>1</v>
      </c>
      <c r="J682" s="3" t="s">
        <v>20</v>
      </c>
      <c r="K682" s="3">
        <v>13200.000000000002</v>
      </c>
      <c r="L682" s="3">
        <v>12000</v>
      </c>
      <c r="M682" s="3">
        <f>Table4[[#This Row],[Qty]]*Table4[[#This Row],[Price]]</f>
        <v>13200.000000000002</v>
      </c>
      <c r="N682" s="3">
        <f>Table4[[#This Row],[Qty]]*Table4[[#This Row],[Cost]]</f>
        <v>12000</v>
      </c>
      <c r="O682" s="3">
        <f>Table4[[#This Row],[Total Sales]]-Table4[[#This Row],[COGS]]</f>
        <v>1200.0000000000018</v>
      </c>
      <c r="P682" s="22">
        <f>MONTH(Table4[[#This Row],[Sales Date]])</f>
        <v>2</v>
      </c>
      <c r="Q682" s="22" t="str">
        <f>IF(Table4[[#This Row],[Month]]=1,"Jan",IF(Table4[[#This Row],[Month]]=2,"Feb",IF(Table4[[#This Row],[Month]]=3,"Mar","Apr")))</f>
        <v>Feb</v>
      </c>
    </row>
    <row r="683" spans="1:17" x14ac:dyDescent="0.25">
      <c r="A683" s="3" t="s">
        <v>1391</v>
      </c>
      <c r="B683" s="4">
        <v>44972</v>
      </c>
      <c r="C683" s="3" t="s">
        <v>68</v>
      </c>
      <c r="D683" s="3" t="s">
        <v>16</v>
      </c>
      <c r="E683" s="3" t="s">
        <v>35</v>
      </c>
      <c r="F683" s="3" t="s">
        <v>36</v>
      </c>
      <c r="G683" s="3" t="s">
        <v>69</v>
      </c>
      <c r="H683" s="3" t="s">
        <v>38</v>
      </c>
      <c r="I683" s="3">
        <v>1</v>
      </c>
      <c r="J683" s="3" t="s">
        <v>20</v>
      </c>
      <c r="K683" s="3">
        <v>44000</v>
      </c>
      <c r="L683" s="3">
        <v>40000</v>
      </c>
      <c r="M683" s="3">
        <f>Table4[[#This Row],[Qty]]*Table4[[#This Row],[Price]]</f>
        <v>44000</v>
      </c>
      <c r="N683" s="3">
        <f>Table4[[#This Row],[Qty]]*Table4[[#This Row],[Cost]]</f>
        <v>40000</v>
      </c>
      <c r="O683" s="3">
        <f>Table4[[#This Row],[Total Sales]]-Table4[[#This Row],[COGS]]</f>
        <v>4000</v>
      </c>
      <c r="P683" s="22">
        <f>MONTH(Table4[[#This Row],[Sales Date]])</f>
        <v>2</v>
      </c>
      <c r="Q683" s="22" t="str">
        <f>IF(Table4[[#This Row],[Month]]=1,"Jan",IF(Table4[[#This Row],[Month]]=2,"Feb",IF(Table4[[#This Row],[Month]]=3,"Mar","Apr")))</f>
        <v>Feb</v>
      </c>
    </row>
    <row r="684" spans="1:17" x14ac:dyDescent="0.25">
      <c r="A684" s="3" t="s">
        <v>1393</v>
      </c>
      <c r="B684" s="4">
        <v>44972</v>
      </c>
      <c r="C684" s="3" t="s">
        <v>197</v>
      </c>
      <c r="D684" s="3" t="s">
        <v>29</v>
      </c>
      <c r="E684" s="3" t="s">
        <v>30</v>
      </c>
      <c r="F684" s="3" t="s">
        <v>31</v>
      </c>
      <c r="G684" s="3" t="s">
        <v>25</v>
      </c>
      <c r="H684" s="3" t="s">
        <v>2354</v>
      </c>
      <c r="I684" s="3">
        <v>2</v>
      </c>
      <c r="J684" s="3" t="s">
        <v>20</v>
      </c>
      <c r="K684" s="3">
        <v>6700</v>
      </c>
      <c r="L684" s="3">
        <v>5002</v>
      </c>
      <c r="M684" s="3">
        <f>Table4[[#This Row],[Qty]]*Table4[[#This Row],[Price]]</f>
        <v>13400</v>
      </c>
      <c r="N684" s="3">
        <f>Table4[[#This Row],[Qty]]*Table4[[#This Row],[Cost]]</f>
        <v>10004</v>
      </c>
      <c r="O684" s="3">
        <f>Table4[[#This Row],[Total Sales]]-Table4[[#This Row],[COGS]]</f>
        <v>3396</v>
      </c>
      <c r="P684" s="22">
        <f>MONTH(Table4[[#This Row],[Sales Date]])</f>
        <v>2</v>
      </c>
      <c r="Q684" s="22" t="str">
        <f>IF(Table4[[#This Row],[Month]]=1,"Jan",IF(Table4[[#This Row],[Month]]=2,"Feb",IF(Table4[[#This Row],[Month]]=3,"Mar","Apr")))</f>
        <v>Feb</v>
      </c>
    </row>
    <row r="685" spans="1:17" x14ac:dyDescent="0.25">
      <c r="A685" s="3" t="s">
        <v>1395</v>
      </c>
      <c r="B685" s="4">
        <v>44972</v>
      </c>
      <c r="C685" s="3" t="s">
        <v>315</v>
      </c>
      <c r="D685" s="3" t="s">
        <v>29</v>
      </c>
      <c r="E685" s="3" t="s">
        <v>23</v>
      </c>
      <c r="F685" s="3" t="s">
        <v>24</v>
      </c>
      <c r="G685" s="3" t="s">
        <v>37</v>
      </c>
      <c r="H685" s="3" t="s">
        <v>38</v>
      </c>
      <c r="I685" s="3">
        <v>2</v>
      </c>
      <c r="J685" s="3" t="s">
        <v>20</v>
      </c>
      <c r="K685" s="3">
        <v>100</v>
      </c>
      <c r="L685" s="3">
        <v>80</v>
      </c>
      <c r="M685" s="3">
        <f>Table4[[#This Row],[Qty]]*Table4[[#This Row],[Price]]</f>
        <v>200</v>
      </c>
      <c r="N685" s="3">
        <f>Table4[[#This Row],[Qty]]*Table4[[#This Row],[Cost]]</f>
        <v>160</v>
      </c>
      <c r="O685" s="3">
        <f>Table4[[#This Row],[Total Sales]]-Table4[[#This Row],[COGS]]</f>
        <v>40</v>
      </c>
      <c r="P685" s="22">
        <f>MONTH(Table4[[#This Row],[Sales Date]])</f>
        <v>2</v>
      </c>
      <c r="Q685" s="22" t="str">
        <f>IF(Table4[[#This Row],[Month]]=1,"Jan",IF(Table4[[#This Row],[Month]]=2,"Feb",IF(Table4[[#This Row],[Month]]=3,"Mar","Apr")))</f>
        <v>Feb</v>
      </c>
    </row>
    <row r="686" spans="1:17" x14ac:dyDescent="0.25">
      <c r="A686" s="3" t="s">
        <v>1397</v>
      </c>
      <c r="B686" s="4">
        <v>44972</v>
      </c>
      <c r="C686" s="3" t="s">
        <v>439</v>
      </c>
      <c r="D686" s="3" t="s">
        <v>29</v>
      </c>
      <c r="E686" s="3" t="s">
        <v>17</v>
      </c>
      <c r="F686" s="3" t="s">
        <v>18</v>
      </c>
      <c r="G686" s="3" t="s">
        <v>54</v>
      </c>
      <c r="H686" s="3" t="s">
        <v>55</v>
      </c>
      <c r="I686" s="3">
        <v>1</v>
      </c>
      <c r="J686" s="3" t="s">
        <v>20</v>
      </c>
      <c r="K686" s="3">
        <v>13200.000000000002</v>
      </c>
      <c r="L686" s="3">
        <v>12000</v>
      </c>
      <c r="M686" s="3">
        <f>Table4[[#This Row],[Qty]]*Table4[[#This Row],[Price]]</f>
        <v>13200.000000000002</v>
      </c>
      <c r="N686" s="3">
        <f>Table4[[#This Row],[Qty]]*Table4[[#This Row],[Cost]]</f>
        <v>12000</v>
      </c>
      <c r="O686" s="3">
        <f>Table4[[#This Row],[Total Sales]]-Table4[[#This Row],[COGS]]</f>
        <v>1200.0000000000018</v>
      </c>
      <c r="P686" s="22">
        <f>MONTH(Table4[[#This Row],[Sales Date]])</f>
        <v>2</v>
      </c>
      <c r="Q686" s="22" t="str">
        <f>IF(Table4[[#This Row],[Month]]=1,"Jan",IF(Table4[[#This Row],[Month]]=2,"Feb",IF(Table4[[#This Row],[Month]]=3,"Mar","Apr")))</f>
        <v>Feb</v>
      </c>
    </row>
    <row r="687" spans="1:17" x14ac:dyDescent="0.25">
      <c r="A687" s="3" t="s">
        <v>1399</v>
      </c>
      <c r="B687" s="4">
        <v>44972</v>
      </c>
      <c r="C687" s="3" t="s">
        <v>556</v>
      </c>
      <c r="D687" s="3" t="s">
        <v>29</v>
      </c>
      <c r="E687" s="3" t="s">
        <v>35</v>
      </c>
      <c r="F687" s="3" t="s">
        <v>36</v>
      </c>
      <c r="G687" s="3" t="s">
        <v>60</v>
      </c>
      <c r="H687" s="3" t="s">
        <v>45</v>
      </c>
      <c r="I687" s="3">
        <v>1</v>
      </c>
      <c r="J687" s="3" t="s">
        <v>20</v>
      </c>
      <c r="K687" s="3">
        <v>22000</v>
      </c>
      <c r="L687" s="3">
        <v>20000</v>
      </c>
      <c r="M687" s="3">
        <f>Table4[[#This Row],[Qty]]*Table4[[#This Row],[Price]]</f>
        <v>22000</v>
      </c>
      <c r="N687" s="3">
        <f>Table4[[#This Row],[Qty]]*Table4[[#This Row],[Cost]]</f>
        <v>20000</v>
      </c>
      <c r="O687" s="3">
        <f>Table4[[#This Row],[Total Sales]]-Table4[[#This Row],[COGS]]</f>
        <v>2000</v>
      </c>
      <c r="P687" s="22">
        <f>MONTH(Table4[[#This Row],[Sales Date]])</f>
        <v>2</v>
      </c>
      <c r="Q687" s="22" t="str">
        <f>IF(Table4[[#This Row],[Month]]=1,"Jan",IF(Table4[[#This Row],[Month]]=2,"Feb",IF(Table4[[#This Row],[Month]]=3,"Mar","Apr")))</f>
        <v>Feb</v>
      </c>
    </row>
    <row r="688" spans="1:17" x14ac:dyDescent="0.25">
      <c r="A688" s="3" t="s">
        <v>1401</v>
      </c>
      <c r="B688" s="4">
        <v>44972</v>
      </c>
      <c r="C688" s="3" t="s">
        <v>678</v>
      </c>
      <c r="D688" s="3" t="s">
        <v>29</v>
      </c>
      <c r="E688" s="3" t="s">
        <v>23</v>
      </c>
      <c r="F688" s="3" t="s">
        <v>24</v>
      </c>
      <c r="G688" s="3" t="s">
        <v>78</v>
      </c>
      <c r="H688" s="3" t="s">
        <v>45</v>
      </c>
      <c r="I688" s="3">
        <v>2</v>
      </c>
      <c r="J688" s="3" t="s">
        <v>20</v>
      </c>
      <c r="K688" s="3">
        <v>6700</v>
      </c>
      <c r="L688" s="3">
        <v>5000</v>
      </c>
      <c r="M688" s="3">
        <f>Table4[[#This Row],[Qty]]*Table4[[#This Row],[Price]]</f>
        <v>13400</v>
      </c>
      <c r="N688" s="3">
        <f>Table4[[#This Row],[Qty]]*Table4[[#This Row],[Cost]]</f>
        <v>10000</v>
      </c>
      <c r="O688" s="3">
        <f>Table4[[#This Row],[Total Sales]]-Table4[[#This Row],[COGS]]</f>
        <v>3400</v>
      </c>
      <c r="P688" s="22">
        <f>MONTH(Table4[[#This Row],[Sales Date]])</f>
        <v>2</v>
      </c>
      <c r="Q688" s="22" t="str">
        <f>IF(Table4[[#This Row],[Month]]=1,"Jan",IF(Table4[[#This Row],[Month]]=2,"Feb",IF(Table4[[#This Row],[Month]]=3,"Mar","Apr")))</f>
        <v>Feb</v>
      </c>
    </row>
    <row r="689" spans="1:17" x14ac:dyDescent="0.25">
      <c r="A689" s="3" t="s">
        <v>1403</v>
      </c>
      <c r="B689" s="4">
        <v>44972</v>
      </c>
      <c r="C689" s="3" t="s">
        <v>796</v>
      </c>
      <c r="D689" s="3" t="s">
        <v>16</v>
      </c>
      <c r="E689" s="3" t="s">
        <v>17</v>
      </c>
      <c r="F689" s="3" t="s">
        <v>18</v>
      </c>
      <c r="G689" s="3" t="s">
        <v>19</v>
      </c>
      <c r="H689" s="3" t="s">
        <v>2354</v>
      </c>
      <c r="I689" s="3">
        <v>2</v>
      </c>
      <c r="J689" s="3" t="s">
        <v>20</v>
      </c>
      <c r="K689" s="3">
        <v>9950</v>
      </c>
      <c r="L689" s="3">
        <v>9000</v>
      </c>
      <c r="M689" s="3">
        <f>Table4[[#This Row],[Qty]]*Table4[[#This Row],[Price]]</f>
        <v>19900</v>
      </c>
      <c r="N689" s="3">
        <f>Table4[[#This Row],[Qty]]*Table4[[#This Row],[Cost]]</f>
        <v>18000</v>
      </c>
      <c r="O689" s="3">
        <f>Table4[[#This Row],[Total Sales]]-Table4[[#This Row],[COGS]]</f>
        <v>1900</v>
      </c>
      <c r="P689" s="22">
        <f>MONTH(Table4[[#This Row],[Sales Date]])</f>
        <v>2</v>
      </c>
      <c r="Q689" s="22" t="str">
        <f>IF(Table4[[#This Row],[Month]]=1,"Jan",IF(Table4[[#This Row],[Month]]=2,"Feb",IF(Table4[[#This Row],[Month]]=3,"Mar","Apr")))</f>
        <v>Feb</v>
      </c>
    </row>
    <row r="690" spans="1:17" x14ac:dyDescent="0.25">
      <c r="A690" s="3" t="s">
        <v>1405</v>
      </c>
      <c r="B690" s="4">
        <v>44972</v>
      </c>
      <c r="C690" s="3" t="s">
        <v>920</v>
      </c>
      <c r="D690" s="3" t="s">
        <v>16</v>
      </c>
      <c r="E690" s="3" t="s">
        <v>35</v>
      </c>
      <c r="F690" s="3" t="s">
        <v>36</v>
      </c>
      <c r="G690" s="3" t="s">
        <v>2352</v>
      </c>
      <c r="H690" s="3" t="s">
        <v>2354</v>
      </c>
      <c r="I690" s="3">
        <v>2</v>
      </c>
      <c r="J690" s="3" t="s">
        <v>20</v>
      </c>
      <c r="K690" s="3">
        <v>6700</v>
      </c>
      <c r="L690" s="3">
        <v>5001</v>
      </c>
      <c r="M690" s="3">
        <f>Table4[[#This Row],[Qty]]*Table4[[#This Row],[Price]]</f>
        <v>13400</v>
      </c>
      <c r="N690" s="3">
        <f>Table4[[#This Row],[Qty]]*Table4[[#This Row],[Cost]]</f>
        <v>10002</v>
      </c>
      <c r="O690" s="3">
        <f>Table4[[#This Row],[Total Sales]]-Table4[[#This Row],[COGS]]</f>
        <v>3398</v>
      </c>
      <c r="P690" s="22">
        <f>MONTH(Table4[[#This Row],[Sales Date]])</f>
        <v>2</v>
      </c>
      <c r="Q690" s="22" t="str">
        <f>IF(Table4[[#This Row],[Month]]=1,"Jan",IF(Table4[[#This Row],[Month]]=2,"Feb",IF(Table4[[#This Row],[Month]]=3,"Mar","Apr")))</f>
        <v>Feb</v>
      </c>
    </row>
    <row r="691" spans="1:17" x14ac:dyDescent="0.25">
      <c r="A691" s="3" t="s">
        <v>1407</v>
      </c>
      <c r="B691" s="4">
        <v>44972</v>
      </c>
      <c r="C691" s="3" t="s">
        <v>1038</v>
      </c>
      <c r="D691" s="3" t="s">
        <v>29</v>
      </c>
      <c r="E691" s="3" t="s">
        <v>30</v>
      </c>
      <c r="F691" s="3" t="s">
        <v>31</v>
      </c>
      <c r="G691" s="3" t="s">
        <v>2351</v>
      </c>
      <c r="H691" s="3" t="s">
        <v>38</v>
      </c>
      <c r="I691" s="3">
        <v>1</v>
      </c>
      <c r="J691" s="3" t="s">
        <v>20</v>
      </c>
      <c r="K691" s="3">
        <v>7700.0000000000009</v>
      </c>
      <c r="L691" s="3">
        <v>7000</v>
      </c>
      <c r="M691" s="3">
        <f>Table4[[#This Row],[Qty]]*Table4[[#This Row],[Price]]</f>
        <v>7700.0000000000009</v>
      </c>
      <c r="N691" s="3">
        <f>Table4[[#This Row],[Qty]]*Table4[[#This Row],[Cost]]</f>
        <v>7000</v>
      </c>
      <c r="O691" s="3">
        <f>Table4[[#This Row],[Total Sales]]-Table4[[#This Row],[COGS]]</f>
        <v>700.00000000000091</v>
      </c>
      <c r="P691" s="22">
        <f>MONTH(Table4[[#This Row],[Sales Date]])</f>
        <v>2</v>
      </c>
      <c r="Q691" s="22" t="str">
        <f>IF(Table4[[#This Row],[Month]]=1,"Jan",IF(Table4[[#This Row],[Month]]=2,"Feb",IF(Table4[[#This Row],[Month]]=3,"Mar","Apr")))</f>
        <v>Feb</v>
      </c>
    </row>
    <row r="692" spans="1:17" x14ac:dyDescent="0.25">
      <c r="A692" s="3" t="s">
        <v>1409</v>
      </c>
      <c r="B692" s="4">
        <v>44972</v>
      </c>
      <c r="C692" s="3" t="s">
        <v>1163</v>
      </c>
      <c r="D692" s="3" t="s">
        <v>29</v>
      </c>
      <c r="E692" s="3" t="s">
        <v>17</v>
      </c>
      <c r="F692" s="3" t="s">
        <v>18</v>
      </c>
      <c r="G692" s="3" t="s">
        <v>69</v>
      </c>
      <c r="H692" s="3" t="s">
        <v>38</v>
      </c>
      <c r="I692" s="3">
        <v>4</v>
      </c>
      <c r="J692" s="3" t="s">
        <v>20</v>
      </c>
      <c r="K692" s="3">
        <v>11000</v>
      </c>
      <c r="L692" s="3">
        <v>10000</v>
      </c>
      <c r="M692" s="3">
        <f>Table4[[#This Row],[Qty]]*Table4[[#This Row],[Price]]</f>
        <v>44000</v>
      </c>
      <c r="N692" s="3">
        <f>Table4[[#This Row],[Qty]]*Table4[[#This Row],[Cost]]</f>
        <v>40000</v>
      </c>
      <c r="O692" s="3">
        <f>Table4[[#This Row],[Total Sales]]-Table4[[#This Row],[COGS]]</f>
        <v>4000</v>
      </c>
      <c r="P692" s="22">
        <f>MONTH(Table4[[#This Row],[Sales Date]])</f>
        <v>2</v>
      </c>
      <c r="Q692" s="22" t="str">
        <f>IF(Table4[[#This Row],[Month]]=1,"Jan",IF(Table4[[#This Row],[Month]]=2,"Feb",IF(Table4[[#This Row],[Month]]=3,"Mar","Apr")))</f>
        <v>Feb</v>
      </c>
    </row>
    <row r="693" spans="1:17" x14ac:dyDescent="0.25">
      <c r="A693" s="3" t="s">
        <v>1411</v>
      </c>
      <c r="B693" s="4">
        <v>44973</v>
      </c>
      <c r="C693" s="3" t="s">
        <v>71</v>
      </c>
      <c r="D693" s="3" t="s">
        <v>29</v>
      </c>
      <c r="E693" s="3" t="s">
        <v>30</v>
      </c>
      <c r="F693" s="3" t="s">
        <v>31</v>
      </c>
      <c r="G693" s="3" t="s">
        <v>72</v>
      </c>
      <c r="H693" s="3" t="s">
        <v>2354</v>
      </c>
      <c r="I693" s="3">
        <v>2</v>
      </c>
      <c r="J693" s="3" t="s">
        <v>20</v>
      </c>
      <c r="K693" s="3">
        <v>19800</v>
      </c>
      <c r="L693" s="3">
        <v>18000</v>
      </c>
      <c r="M693" s="3">
        <f>Table4[[#This Row],[Qty]]*Table4[[#This Row],[Price]]</f>
        <v>39600</v>
      </c>
      <c r="N693" s="3">
        <f>Table4[[#This Row],[Qty]]*Table4[[#This Row],[Cost]]</f>
        <v>36000</v>
      </c>
      <c r="O693" s="3">
        <f>Table4[[#This Row],[Total Sales]]-Table4[[#This Row],[COGS]]</f>
        <v>3600</v>
      </c>
      <c r="P693" s="22">
        <f>MONTH(Table4[[#This Row],[Sales Date]])</f>
        <v>2</v>
      </c>
      <c r="Q693" s="22" t="str">
        <f>IF(Table4[[#This Row],[Month]]=1,"Jan",IF(Table4[[#This Row],[Month]]=2,"Feb",IF(Table4[[#This Row],[Month]]=3,"Mar","Apr")))</f>
        <v>Feb</v>
      </c>
    </row>
    <row r="694" spans="1:17" x14ac:dyDescent="0.25">
      <c r="A694" s="3" t="s">
        <v>1413</v>
      </c>
      <c r="B694" s="4">
        <v>44973</v>
      </c>
      <c r="C694" s="3" t="s">
        <v>199</v>
      </c>
      <c r="D694" s="3" t="s">
        <v>29</v>
      </c>
      <c r="E694" s="3" t="s">
        <v>35</v>
      </c>
      <c r="F694" s="3" t="s">
        <v>36</v>
      </c>
      <c r="G694" s="3" t="s">
        <v>32</v>
      </c>
      <c r="H694" s="3" t="s">
        <v>2354</v>
      </c>
      <c r="I694" s="3">
        <v>1</v>
      </c>
      <c r="J694" s="3" t="s">
        <v>20</v>
      </c>
      <c r="K694" s="3">
        <v>22000</v>
      </c>
      <c r="L694" s="3">
        <v>20000</v>
      </c>
      <c r="M694" s="3">
        <f>Table4[[#This Row],[Qty]]*Table4[[#This Row],[Price]]</f>
        <v>22000</v>
      </c>
      <c r="N694" s="3">
        <f>Table4[[#This Row],[Qty]]*Table4[[#This Row],[Cost]]</f>
        <v>20000</v>
      </c>
      <c r="O694" s="3">
        <f>Table4[[#This Row],[Total Sales]]-Table4[[#This Row],[COGS]]</f>
        <v>2000</v>
      </c>
      <c r="P694" s="22">
        <f>MONTH(Table4[[#This Row],[Sales Date]])</f>
        <v>2</v>
      </c>
      <c r="Q694" s="22" t="str">
        <f>IF(Table4[[#This Row],[Month]]=1,"Jan",IF(Table4[[#This Row],[Month]]=2,"Feb",IF(Table4[[#This Row],[Month]]=3,"Mar","Apr")))</f>
        <v>Feb</v>
      </c>
    </row>
    <row r="695" spans="1:17" x14ac:dyDescent="0.25">
      <c r="A695" s="3" t="s">
        <v>1415</v>
      </c>
      <c r="B695" s="4">
        <v>44973</v>
      </c>
      <c r="C695" s="3" t="s">
        <v>317</v>
      </c>
      <c r="D695" s="3" t="s">
        <v>29</v>
      </c>
      <c r="E695" s="3" t="s">
        <v>30</v>
      </c>
      <c r="F695" s="3" t="s">
        <v>31</v>
      </c>
      <c r="G695" s="3" t="s">
        <v>41</v>
      </c>
      <c r="H695" s="3" t="s">
        <v>2354</v>
      </c>
      <c r="I695" s="3">
        <v>2</v>
      </c>
      <c r="J695" s="3" t="s">
        <v>20</v>
      </c>
      <c r="K695" s="3">
        <v>2000</v>
      </c>
      <c r="L695" s="3">
        <v>1850</v>
      </c>
      <c r="M695" s="3">
        <f>Table4[[#This Row],[Qty]]*Table4[[#This Row],[Price]]</f>
        <v>4000</v>
      </c>
      <c r="N695" s="3">
        <f>Table4[[#This Row],[Qty]]*Table4[[#This Row],[Cost]]</f>
        <v>3700</v>
      </c>
      <c r="O695" s="3">
        <f>Table4[[#This Row],[Total Sales]]-Table4[[#This Row],[COGS]]</f>
        <v>300</v>
      </c>
      <c r="P695" s="22">
        <f>MONTH(Table4[[#This Row],[Sales Date]])</f>
        <v>2</v>
      </c>
      <c r="Q695" s="22" t="str">
        <f>IF(Table4[[#This Row],[Month]]=1,"Jan",IF(Table4[[#This Row],[Month]]=2,"Feb",IF(Table4[[#This Row],[Month]]=3,"Mar","Apr")))</f>
        <v>Feb</v>
      </c>
    </row>
    <row r="696" spans="1:17" x14ac:dyDescent="0.25">
      <c r="A696" s="3" t="s">
        <v>1417</v>
      </c>
      <c r="B696" s="4">
        <v>44973</v>
      </c>
      <c r="C696" s="3" t="s">
        <v>441</v>
      </c>
      <c r="D696" s="3" t="s">
        <v>29</v>
      </c>
      <c r="E696" s="3" t="s">
        <v>17</v>
      </c>
      <c r="F696" s="3" t="s">
        <v>18</v>
      </c>
      <c r="G696" s="3" t="s">
        <v>2353</v>
      </c>
      <c r="H696" s="3" t="s">
        <v>45</v>
      </c>
      <c r="I696" s="3">
        <v>2</v>
      </c>
      <c r="J696" s="3" t="s">
        <v>20</v>
      </c>
      <c r="K696" s="3">
        <v>9950</v>
      </c>
      <c r="L696" s="3">
        <v>9000</v>
      </c>
      <c r="M696" s="3">
        <f>Table4[[#This Row],[Qty]]*Table4[[#This Row],[Price]]</f>
        <v>19900</v>
      </c>
      <c r="N696" s="3">
        <f>Table4[[#This Row],[Qty]]*Table4[[#This Row],[Cost]]</f>
        <v>18000</v>
      </c>
      <c r="O696" s="3">
        <f>Table4[[#This Row],[Total Sales]]-Table4[[#This Row],[COGS]]</f>
        <v>1900</v>
      </c>
      <c r="P696" s="22">
        <f>MONTH(Table4[[#This Row],[Sales Date]])</f>
        <v>2</v>
      </c>
      <c r="Q696" s="22" t="str">
        <f>IF(Table4[[#This Row],[Month]]=1,"Jan",IF(Table4[[#This Row],[Month]]=2,"Feb",IF(Table4[[#This Row],[Month]]=3,"Mar","Apr")))</f>
        <v>Feb</v>
      </c>
    </row>
    <row r="697" spans="1:17" x14ac:dyDescent="0.25">
      <c r="A697" s="3" t="s">
        <v>1419</v>
      </c>
      <c r="B697" s="4">
        <v>44973</v>
      </c>
      <c r="C697" s="3" t="s">
        <v>558</v>
      </c>
      <c r="D697" s="3" t="s">
        <v>29</v>
      </c>
      <c r="E697" s="3" t="s">
        <v>17</v>
      </c>
      <c r="F697" s="3" t="s">
        <v>18</v>
      </c>
      <c r="G697" s="3" t="s">
        <v>63</v>
      </c>
      <c r="H697" s="3" t="s">
        <v>2354</v>
      </c>
      <c r="I697" s="3">
        <v>1</v>
      </c>
      <c r="J697" s="3" t="s">
        <v>26</v>
      </c>
      <c r="K697" s="3">
        <v>11000</v>
      </c>
      <c r="L697" s="3">
        <v>10000</v>
      </c>
      <c r="M697" s="3">
        <f>Table4[[#This Row],[Qty]]*Table4[[#This Row],[Price]]</f>
        <v>11000</v>
      </c>
      <c r="N697" s="3">
        <f>Table4[[#This Row],[Qty]]*Table4[[#This Row],[Cost]]</f>
        <v>10000</v>
      </c>
      <c r="O697" s="3">
        <f>Table4[[#This Row],[Total Sales]]-Table4[[#This Row],[COGS]]</f>
        <v>1000</v>
      </c>
      <c r="P697" s="22">
        <f>MONTH(Table4[[#This Row],[Sales Date]])</f>
        <v>2</v>
      </c>
      <c r="Q697" s="22" t="str">
        <f>IF(Table4[[#This Row],[Month]]=1,"Jan",IF(Table4[[#This Row],[Month]]=2,"Feb",IF(Table4[[#This Row],[Month]]=3,"Mar","Apr")))</f>
        <v>Feb</v>
      </c>
    </row>
    <row r="698" spans="1:17" x14ac:dyDescent="0.25">
      <c r="A698" s="3" t="s">
        <v>1421</v>
      </c>
      <c r="B698" s="4">
        <v>44973</v>
      </c>
      <c r="C698" s="3" t="s">
        <v>680</v>
      </c>
      <c r="D698" s="3" t="s">
        <v>29</v>
      </c>
      <c r="E698" s="3" t="s">
        <v>30</v>
      </c>
      <c r="F698" s="3" t="s">
        <v>31</v>
      </c>
      <c r="G698" s="3" t="s">
        <v>81</v>
      </c>
      <c r="H698" s="3" t="s">
        <v>2354</v>
      </c>
      <c r="I698" s="3">
        <v>1</v>
      </c>
      <c r="J698" s="3" t="s">
        <v>20</v>
      </c>
      <c r="K698" s="3">
        <v>6700</v>
      </c>
      <c r="L698" s="3">
        <v>5001</v>
      </c>
      <c r="M698" s="3">
        <f>Table4[[#This Row],[Qty]]*Table4[[#This Row],[Price]]</f>
        <v>6700</v>
      </c>
      <c r="N698" s="3">
        <f>Table4[[#This Row],[Qty]]*Table4[[#This Row],[Cost]]</f>
        <v>5001</v>
      </c>
      <c r="O698" s="3">
        <f>Table4[[#This Row],[Total Sales]]-Table4[[#This Row],[COGS]]</f>
        <v>1699</v>
      </c>
      <c r="P698" s="22">
        <f>MONTH(Table4[[#This Row],[Sales Date]])</f>
        <v>2</v>
      </c>
      <c r="Q698" s="22" t="str">
        <f>IF(Table4[[#This Row],[Month]]=1,"Jan",IF(Table4[[#This Row],[Month]]=2,"Feb",IF(Table4[[#This Row],[Month]]=3,"Mar","Apr")))</f>
        <v>Feb</v>
      </c>
    </row>
    <row r="699" spans="1:17" x14ac:dyDescent="0.25">
      <c r="A699" s="3" t="s">
        <v>1423</v>
      </c>
      <c r="B699" s="4">
        <v>44973</v>
      </c>
      <c r="C699" s="3" t="s">
        <v>2316</v>
      </c>
      <c r="D699" s="3" t="s">
        <v>16</v>
      </c>
      <c r="E699" s="3" t="s">
        <v>23</v>
      </c>
      <c r="F699" s="3" t="s">
        <v>24</v>
      </c>
      <c r="G699" s="3" t="s">
        <v>25</v>
      </c>
      <c r="H699" s="3" t="s">
        <v>2354</v>
      </c>
      <c r="I699" s="3">
        <v>2</v>
      </c>
      <c r="J699" s="3" t="s">
        <v>20</v>
      </c>
      <c r="K699" s="3">
        <v>7700</v>
      </c>
      <c r="L699" s="3">
        <v>7000</v>
      </c>
      <c r="M699" s="3">
        <f>Table4[[#This Row],[Qty]]*Table4[[#This Row],[Price]]</f>
        <v>15400</v>
      </c>
      <c r="N699" s="3">
        <f>Table4[[#This Row],[Qty]]*Table4[[#This Row],[Cost]]</f>
        <v>14000</v>
      </c>
      <c r="O699" s="3">
        <f>Table4[[#This Row],[Total Sales]]-Table4[[#This Row],[COGS]]</f>
        <v>1400</v>
      </c>
      <c r="P699" s="22">
        <f>MONTH(Table4[[#This Row],[Sales Date]])</f>
        <v>2</v>
      </c>
      <c r="Q699" s="22" t="str">
        <f>IF(Table4[[#This Row],[Month]]=1,"Jan",IF(Table4[[#This Row],[Month]]=2,"Feb",IF(Table4[[#This Row],[Month]]=3,"Mar","Apr")))</f>
        <v>Feb</v>
      </c>
    </row>
    <row r="700" spans="1:17" x14ac:dyDescent="0.25">
      <c r="A700" s="3" t="s">
        <v>1425</v>
      </c>
      <c r="B700" s="4">
        <v>44973</v>
      </c>
      <c r="C700" s="3" t="s">
        <v>922</v>
      </c>
      <c r="D700" s="3" t="s">
        <v>29</v>
      </c>
      <c r="E700" s="3" t="s">
        <v>17</v>
      </c>
      <c r="F700" s="3" t="s">
        <v>18</v>
      </c>
      <c r="G700" s="3" t="s">
        <v>2350</v>
      </c>
      <c r="H700" s="3" t="s">
        <v>38</v>
      </c>
      <c r="I700" s="3">
        <v>2</v>
      </c>
      <c r="J700" s="3" t="s">
        <v>20</v>
      </c>
      <c r="K700" s="3">
        <v>6700</v>
      </c>
      <c r="L700" s="3">
        <v>5002</v>
      </c>
      <c r="M700" s="3">
        <f>Table4[[#This Row],[Qty]]*Table4[[#This Row],[Price]]</f>
        <v>13400</v>
      </c>
      <c r="N700" s="3">
        <f>Table4[[#This Row],[Qty]]*Table4[[#This Row],[Cost]]</f>
        <v>10004</v>
      </c>
      <c r="O700" s="3">
        <f>Table4[[#This Row],[Total Sales]]-Table4[[#This Row],[COGS]]</f>
        <v>3396</v>
      </c>
      <c r="P700" s="22">
        <f>MONTH(Table4[[#This Row],[Sales Date]])</f>
        <v>2</v>
      </c>
      <c r="Q700" s="22" t="str">
        <f>IF(Table4[[#This Row],[Month]]=1,"Jan",IF(Table4[[#This Row],[Month]]=2,"Feb",IF(Table4[[#This Row],[Month]]=3,"Mar","Apr")))</f>
        <v>Feb</v>
      </c>
    </row>
    <row r="701" spans="1:17" x14ac:dyDescent="0.25">
      <c r="A701" s="3" t="s">
        <v>1427</v>
      </c>
      <c r="B701" s="4">
        <v>44973</v>
      </c>
      <c r="C701" s="3" t="s">
        <v>1040</v>
      </c>
      <c r="D701" s="3" t="s">
        <v>29</v>
      </c>
      <c r="E701" s="3" t="s">
        <v>35</v>
      </c>
      <c r="F701" s="3" t="s">
        <v>36</v>
      </c>
      <c r="G701" s="3" t="s">
        <v>54</v>
      </c>
      <c r="H701" s="3" t="s">
        <v>55</v>
      </c>
      <c r="I701" s="3">
        <v>2</v>
      </c>
      <c r="J701" s="3" t="s">
        <v>20</v>
      </c>
      <c r="K701" s="3">
        <v>9950</v>
      </c>
      <c r="L701" s="3">
        <v>9000</v>
      </c>
      <c r="M701" s="3">
        <f>Table4[[#This Row],[Qty]]*Table4[[#This Row],[Price]]</f>
        <v>19900</v>
      </c>
      <c r="N701" s="3">
        <f>Table4[[#This Row],[Qty]]*Table4[[#This Row],[Cost]]</f>
        <v>18000</v>
      </c>
      <c r="O701" s="3">
        <f>Table4[[#This Row],[Total Sales]]-Table4[[#This Row],[COGS]]</f>
        <v>1900</v>
      </c>
      <c r="P701" s="22">
        <f>MONTH(Table4[[#This Row],[Sales Date]])</f>
        <v>2</v>
      </c>
      <c r="Q701" s="22" t="str">
        <f>IF(Table4[[#This Row],[Month]]=1,"Jan",IF(Table4[[#This Row],[Month]]=2,"Feb",IF(Table4[[#This Row],[Month]]=3,"Mar","Apr")))</f>
        <v>Feb</v>
      </c>
    </row>
    <row r="702" spans="1:17" x14ac:dyDescent="0.25">
      <c r="A702" s="3" t="s">
        <v>1429</v>
      </c>
      <c r="B702" s="4">
        <v>44973</v>
      </c>
      <c r="C702" s="3" t="s">
        <v>1165</v>
      </c>
      <c r="D702" s="3" t="s">
        <v>29</v>
      </c>
      <c r="E702" s="3" t="s">
        <v>23</v>
      </c>
      <c r="F702" s="3" t="s">
        <v>24</v>
      </c>
      <c r="G702" s="3" t="s">
        <v>72</v>
      </c>
      <c r="H702" s="3" t="s">
        <v>2354</v>
      </c>
      <c r="I702" s="3">
        <v>1</v>
      </c>
      <c r="J702" s="3" t="s">
        <v>20</v>
      </c>
      <c r="K702" s="3">
        <v>13200.000000000002</v>
      </c>
      <c r="L702" s="3">
        <v>12000</v>
      </c>
      <c r="M702" s="3">
        <f>Table4[[#This Row],[Qty]]*Table4[[#This Row],[Price]]</f>
        <v>13200.000000000002</v>
      </c>
      <c r="N702" s="3">
        <f>Table4[[#This Row],[Qty]]*Table4[[#This Row],[Cost]]</f>
        <v>12000</v>
      </c>
      <c r="O702" s="3">
        <f>Table4[[#This Row],[Total Sales]]-Table4[[#This Row],[COGS]]</f>
        <v>1200.0000000000018</v>
      </c>
      <c r="P702" s="22">
        <f>MONTH(Table4[[#This Row],[Sales Date]])</f>
        <v>2</v>
      </c>
      <c r="Q702" s="22" t="str">
        <f>IF(Table4[[#This Row],[Month]]=1,"Jan",IF(Table4[[#This Row],[Month]]=2,"Feb",IF(Table4[[#This Row],[Month]]=3,"Mar","Apr")))</f>
        <v>Feb</v>
      </c>
    </row>
    <row r="703" spans="1:17" x14ac:dyDescent="0.25">
      <c r="A703" s="3" t="s">
        <v>1431</v>
      </c>
      <c r="B703" s="4">
        <v>44973</v>
      </c>
      <c r="C703" s="3" t="s">
        <v>369</v>
      </c>
      <c r="D703" s="3" t="s">
        <v>29</v>
      </c>
      <c r="E703" s="3" t="s">
        <v>17</v>
      </c>
      <c r="F703" s="3" t="s">
        <v>18</v>
      </c>
      <c r="G703" s="3" t="s">
        <v>44</v>
      </c>
      <c r="H703" s="3" t="s">
        <v>45</v>
      </c>
      <c r="I703" s="3">
        <v>2</v>
      </c>
      <c r="J703" s="3" t="s">
        <v>20</v>
      </c>
      <c r="K703" s="3">
        <v>6700</v>
      </c>
      <c r="L703" s="3">
        <v>5001</v>
      </c>
      <c r="M703" s="3">
        <f>Table4[[#This Row],[Qty]]*Table4[[#This Row],[Price]]</f>
        <v>13400</v>
      </c>
      <c r="N703" s="3">
        <f>Table4[[#This Row],[Qty]]*Table4[[#This Row],[Cost]]</f>
        <v>10002</v>
      </c>
      <c r="O703" s="3">
        <f>Table4[[#This Row],[Total Sales]]-Table4[[#This Row],[COGS]]</f>
        <v>3398</v>
      </c>
      <c r="P703" s="22">
        <f>MONTH(Table4[[#This Row],[Sales Date]])</f>
        <v>2</v>
      </c>
      <c r="Q703" s="22" t="str">
        <f>IF(Table4[[#This Row],[Month]]=1,"Jan",IF(Table4[[#This Row],[Month]]=2,"Feb",IF(Table4[[#This Row],[Month]]=3,"Mar","Apr")))</f>
        <v>Feb</v>
      </c>
    </row>
    <row r="704" spans="1:17" x14ac:dyDescent="0.25">
      <c r="A704" s="3" t="s">
        <v>1433</v>
      </c>
      <c r="B704" s="4">
        <v>44973</v>
      </c>
      <c r="C704" s="3" t="s">
        <v>371</v>
      </c>
      <c r="D704" s="3" t="s">
        <v>29</v>
      </c>
      <c r="E704" s="3" t="s">
        <v>23</v>
      </c>
      <c r="F704" s="3" t="s">
        <v>24</v>
      </c>
      <c r="G704" s="3" t="s">
        <v>2352</v>
      </c>
      <c r="H704" s="3" t="s">
        <v>2354</v>
      </c>
      <c r="I704" s="3">
        <v>2</v>
      </c>
      <c r="J704" s="3" t="s">
        <v>20</v>
      </c>
      <c r="K704" s="3">
        <v>6700</v>
      </c>
      <c r="L704" s="3">
        <v>5002</v>
      </c>
      <c r="M704" s="3">
        <f>Table4[[#This Row],[Qty]]*Table4[[#This Row],[Price]]</f>
        <v>13400</v>
      </c>
      <c r="N704" s="3">
        <f>Table4[[#This Row],[Qty]]*Table4[[#This Row],[Cost]]</f>
        <v>10004</v>
      </c>
      <c r="O704" s="3">
        <f>Table4[[#This Row],[Total Sales]]-Table4[[#This Row],[COGS]]</f>
        <v>3396</v>
      </c>
      <c r="P704" s="22">
        <f>MONTH(Table4[[#This Row],[Sales Date]])</f>
        <v>2</v>
      </c>
      <c r="Q704" s="22" t="str">
        <f>IF(Table4[[#This Row],[Month]]=1,"Jan",IF(Table4[[#This Row],[Month]]=2,"Feb",IF(Table4[[#This Row],[Month]]=3,"Mar","Apr")))</f>
        <v>Feb</v>
      </c>
    </row>
    <row r="705" spans="1:17" x14ac:dyDescent="0.25">
      <c r="A705" s="3" t="s">
        <v>1435</v>
      </c>
      <c r="B705" s="4">
        <v>44973</v>
      </c>
      <c r="C705" s="3" t="s">
        <v>375</v>
      </c>
      <c r="D705" s="3" t="s">
        <v>29</v>
      </c>
      <c r="E705" s="3" t="s">
        <v>35</v>
      </c>
      <c r="F705" s="3" t="s">
        <v>36</v>
      </c>
      <c r="G705" s="3" t="s">
        <v>2351</v>
      </c>
      <c r="H705" s="3" t="s">
        <v>38</v>
      </c>
      <c r="I705" s="3">
        <v>1</v>
      </c>
      <c r="J705" s="3" t="s">
        <v>26</v>
      </c>
      <c r="K705" s="3">
        <v>10000</v>
      </c>
      <c r="L705" s="3">
        <v>9000</v>
      </c>
      <c r="M705" s="3">
        <f>Table4[[#This Row],[Qty]]*Table4[[#This Row],[Price]]</f>
        <v>10000</v>
      </c>
      <c r="N705" s="3">
        <f>Table4[[#This Row],[Qty]]*Table4[[#This Row],[Cost]]</f>
        <v>9000</v>
      </c>
      <c r="O705" s="3">
        <f>Table4[[#This Row],[Total Sales]]-Table4[[#This Row],[COGS]]</f>
        <v>1000</v>
      </c>
      <c r="P705" s="22">
        <f>MONTH(Table4[[#This Row],[Sales Date]])</f>
        <v>2</v>
      </c>
      <c r="Q705" s="22" t="str">
        <f>IF(Table4[[#This Row],[Month]]=1,"Jan",IF(Table4[[#This Row],[Month]]=2,"Feb",IF(Table4[[#This Row],[Month]]=3,"Mar","Apr")))</f>
        <v>Feb</v>
      </c>
    </row>
    <row r="706" spans="1:17" x14ac:dyDescent="0.25">
      <c r="A706" s="3" t="s">
        <v>1437</v>
      </c>
      <c r="B706" s="4">
        <v>44973</v>
      </c>
      <c r="C706" s="3" t="s">
        <v>431</v>
      </c>
      <c r="D706" s="3" t="s">
        <v>16</v>
      </c>
      <c r="E706" s="3" t="s">
        <v>17</v>
      </c>
      <c r="F706" s="3" t="s">
        <v>18</v>
      </c>
      <c r="G706" s="3" t="s">
        <v>2350</v>
      </c>
      <c r="H706" s="3" t="s">
        <v>38</v>
      </c>
      <c r="I706" s="3">
        <v>1</v>
      </c>
      <c r="J706" s="3" t="s">
        <v>20</v>
      </c>
      <c r="K706" s="3">
        <v>6700</v>
      </c>
      <c r="L706" s="3">
        <v>5002</v>
      </c>
      <c r="M706" s="3">
        <f>Table4[[#This Row],[Qty]]*Table4[[#This Row],[Price]]</f>
        <v>6700</v>
      </c>
      <c r="N706" s="3">
        <f>Table4[[#This Row],[Qty]]*Table4[[#This Row],[Cost]]</f>
        <v>5002</v>
      </c>
      <c r="O706" s="3">
        <f>Table4[[#This Row],[Total Sales]]-Table4[[#This Row],[COGS]]</f>
        <v>1698</v>
      </c>
      <c r="P706" s="22">
        <f>MONTH(Table4[[#This Row],[Sales Date]])</f>
        <v>2</v>
      </c>
      <c r="Q706" s="22" t="str">
        <f>IF(Table4[[#This Row],[Month]]=1,"Jan",IF(Table4[[#This Row],[Month]]=2,"Feb",IF(Table4[[#This Row],[Month]]=3,"Mar","Apr")))</f>
        <v>Feb</v>
      </c>
    </row>
    <row r="707" spans="1:17" x14ac:dyDescent="0.25">
      <c r="A707" s="3" t="s">
        <v>1439</v>
      </c>
      <c r="B707" s="4">
        <v>44973</v>
      </c>
      <c r="C707" s="3" t="s">
        <v>433</v>
      </c>
      <c r="D707" s="3" t="s">
        <v>16</v>
      </c>
      <c r="E707" s="3" t="s">
        <v>35</v>
      </c>
      <c r="F707" s="3" t="s">
        <v>36</v>
      </c>
      <c r="G707" s="3" t="s">
        <v>2351</v>
      </c>
      <c r="H707" s="3" t="s">
        <v>38</v>
      </c>
      <c r="I707" s="3">
        <v>2</v>
      </c>
      <c r="J707" s="3" t="s">
        <v>20</v>
      </c>
      <c r="K707" s="3">
        <v>6700</v>
      </c>
      <c r="L707" s="3">
        <v>5000</v>
      </c>
      <c r="M707" s="3">
        <f>Table4[[#This Row],[Qty]]*Table4[[#This Row],[Price]]</f>
        <v>13400</v>
      </c>
      <c r="N707" s="3">
        <f>Table4[[#This Row],[Qty]]*Table4[[#This Row],[Cost]]</f>
        <v>10000</v>
      </c>
      <c r="O707" s="3">
        <f>Table4[[#This Row],[Total Sales]]-Table4[[#This Row],[COGS]]</f>
        <v>3400</v>
      </c>
      <c r="P707" s="22">
        <f>MONTH(Table4[[#This Row],[Sales Date]])</f>
        <v>2</v>
      </c>
      <c r="Q707" s="22" t="str">
        <f>IF(Table4[[#This Row],[Month]]=1,"Jan",IF(Table4[[#This Row],[Month]]=2,"Feb",IF(Table4[[#This Row],[Month]]=3,"Mar","Apr")))</f>
        <v>Feb</v>
      </c>
    </row>
    <row r="708" spans="1:17" x14ac:dyDescent="0.25">
      <c r="A708" s="3" t="s">
        <v>1441</v>
      </c>
      <c r="B708" s="4">
        <v>44973</v>
      </c>
      <c r="C708" s="3" t="s">
        <v>437</v>
      </c>
      <c r="D708" s="3" t="s">
        <v>29</v>
      </c>
      <c r="E708" s="3" t="s">
        <v>35</v>
      </c>
      <c r="F708" s="3" t="s">
        <v>36</v>
      </c>
      <c r="G708" s="3" t="s">
        <v>2352</v>
      </c>
      <c r="H708" s="3" t="s">
        <v>2354</v>
      </c>
      <c r="I708" s="3">
        <v>1</v>
      </c>
      <c r="J708" s="3" t="s">
        <v>20</v>
      </c>
      <c r="K708" s="3">
        <v>6700</v>
      </c>
      <c r="L708" s="3">
        <v>5002</v>
      </c>
      <c r="M708" s="3">
        <f>Table4[[#This Row],[Qty]]*Table4[[#This Row],[Price]]</f>
        <v>6700</v>
      </c>
      <c r="N708" s="3">
        <f>Table4[[#This Row],[Qty]]*Table4[[#This Row],[Cost]]</f>
        <v>5002</v>
      </c>
      <c r="O708" s="3">
        <f>Table4[[#This Row],[Total Sales]]-Table4[[#This Row],[COGS]]</f>
        <v>1698</v>
      </c>
      <c r="P708" s="22">
        <f>MONTH(Table4[[#This Row],[Sales Date]])</f>
        <v>2</v>
      </c>
      <c r="Q708" s="22" t="str">
        <f>IF(Table4[[#This Row],[Month]]=1,"Jan",IF(Table4[[#This Row],[Month]]=2,"Feb",IF(Table4[[#This Row],[Month]]=3,"Mar","Apr")))</f>
        <v>Feb</v>
      </c>
    </row>
    <row r="709" spans="1:17" x14ac:dyDescent="0.25">
      <c r="A709" s="3" t="s">
        <v>1442</v>
      </c>
      <c r="B709" s="4">
        <v>44973</v>
      </c>
      <c r="C709" s="3" t="s">
        <v>492</v>
      </c>
      <c r="D709" s="3" t="s">
        <v>29</v>
      </c>
      <c r="E709" s="3" t="s">
        <v>30</v>
      </c>
      <c r="F709" s="3" t="s">
        <v>31</v>
      </c>
      <c r="G709" s="3" t="s">
        <v>19</v>
      </c>
      <c r="H709" s="3" t="s">
        <v>2354</v>
      </c>
      <c r="I709" s="3">
        <v>1</v>
      </c>
      <c r="J709" s="3" t="s">
        <v>20</v>
      </c>
      <c r="K709" s="3">
        <v>9500</v>
      </c>
      <c r="L709" s="3">
        <v>8000</v>
      </c>
      <c r="M709" s="3">
        <f>Table4[[#This Row],[Qty]]*Table4[[#This Row],[Price]]</f>
        <v>9500</v>
      </c>
      <c r="N709" s="3">
        <f>Table4[[#This Row],[Qty]]*Table4[[#This Row],[Cost]]</f>
        <v>8000</v>
      </c>
      <c r="O709" s="3">
        <f>Table4[[#This Row],[Total Sales]]-Table4[[#This Row],[COGS]]</f>
        <v>1500</v>
      </c>
      <c r="P709" s="22">
        <f>MONTH(Table4[[#This Row],[Sales Date]])</f>
        <v>2</v>
      </c>
      <c r="Q709" s="22" t="str">
        <f>IF(Table4[[#This Row],[Month]]=1,"Jan",IF(Table4[[#This Row],[Month]]=2,"Feb",IF(Table4[[#This Row],[Month]]=3,"Mar","Apr")))</f>
        <v>Feb</v>
      </c>
    </row>
    <row r="710" spans="1:17" x14ac:dyDescent="0.25">
      <c r="A710" s="3" t="s">
        <v>1444</v>
      </c>
      <c r="B710" s="4">
        <v>44973</v>
      </c>
      <c r="C710" s="3" t="s">
        <v>494</v>
      </c>
      <c r="D710" s="3" t="s">
        <v>29</v>
      </c>
      <c r="E710" s="3" t="s">
        <v>35</v>
      </c>
      <c r="F710" s="3" t="s">
        <v>36</v>
      </c>
      <c r="G710" s="3" t="s">
        <v>25</v>
      </c>
      <c r="H710" s="3" t="s">
        <v>2354</v>
      </c>
      <c r="I710" s="3">
        <v>1</v>
      </c>
      <c r="J710" s="3" t="s">
        <v>20</v>
      </c>
      <c r="K710" s="3">
        <v>4700</v>
      </c>
      <c r="L710" s="3">
        <v>4000</v>
      </c>
      <c r="M710" s="3">
        <f>Table4[[#This Row],[Qty]]*Table4[[#This Row],[Price]]</f>
        <v>4700</v>
      </c>
      <c r="N710" s="3">
        <f>Table4[[#This Row],[Qty]]*Table4[[#This Row],[Cost]]</f>
        <v>4000</v>
      </c>
      <c r="O710" s="3">
        <f>Table4[[#This Row],[Total Sales]]-Table4[[#This Row],[COGS]]</f>
        <v>700</v>
      </c>
      <c r="P710" s="22">
        <f>MONTH(Table4[[#This Row],[Sales Date]])</f>
        <v>2</v>
      </c>
      <c r="Q710" s="22" t="str">
        <f>IF(Table4[[#This Row],[Month]]=1,"Jan",IF(Table4[[#This Row],[Month]]=2,"Feb",IF(Table4[[#This Row],[Month]]=3,"Mar","Apr")))</f>
        <v>Feb</v>
      </c>
    </row>
    <row r="711" spans="1:17" x14ac:dyDescent="0.25">
      <c r="A711" s="3" t="s">
        <v>1446</v>
      </c>
      <c r="B711" s="4">
        <v>44973</v>
      </c>
      <c r="C711" s="3" t="s">
        <v>498</v>
      </c>
      <c r="D711" s="3" t="s">
        <v>29</v>
      </c>
      <c r="E711" s="3" t="s">
        <v>17</v>
      </c>
      <c r="F711" s="3" t="s">
        <v>18</v>
      </c>
      <c r="G711" s="3" t="s">
        <v>37</v>
      </c>
      <c r="H711" s="3" t="s">
        <v>38</v>
      </c>
      <c r="I711" s="3">
        <v>2</v>
      </c>
      <c r="J711" s="3" t="s">
        <v>20</v>
      </c>
      <c r="K711" s="3">
        <v>100</v>
      </c>
      <c r="L711" s="3">
        <v>90</v>
      </c>
      <c r="M711" s="3">
        <f>Table4[[#This Row],[Qty]]*Table4[[#This Row],[Price]]</f>
        <v>200</v>
      </c>
      <c r="N711" s="3">
        <f>Table4[[#This Row],[Qty]]*Table4[[#This Row],[Cost]]</f>
        <v>180</v>
      </c>
      <c r="O711" s="3">
        <f>Table4[[#This Row],[Total Sales]]-Table4[[#This Row],[COGS]]</f>
        <v>20</v>
      </c>
      <c r="P711" s="22">
        <f>MONTH(Table4[[#This Row],[Sales Date]])</f>
        <v>2</v>
      </c>
      <c r="Q711" s="22" t="str">
        <f>IF(Table4[[#This Row],[Month]]=1,"Jan",IF(Table4[[#This Row],[Month]]=2,"Feb",IF(Table4[[#This Row],[Month]]=3,"Mar","Apr")))</f>
        <v>Feb</v>
      </c>
    </row>
    <row r="712" spans="1:17" x14ac:dyDescent="0.25">
      <c r="A712" s="3" t="s">
        <v>1448</v>
      </c>
      <c r="B712" s="4">
        <v>44973</v>
      </c>
      <c r="C712" s="3" t="s">
        <v>554</v>
      </c>
      <c r="D712" s="3" t="s">
        <v>29</v>
      </c>
      <c r="E712" s="3" t="s">
        <v>35</v>
      </c>
      <c r="F712" s="3" t="s">
        <v>36</v>
      </c>
      <c r="G712" s="3" t="s">
        <v>2351</v>
      </c>
      <c r="H712" s="3" t="s">
        <v>38</v>
      </c>
      <c r="I712" s="3">
        <v>2</v>
      </c>
      <c r="J712" s="3" t="s">
        <v>20</v>
      </c>
      <c r="K712" s="3">
        <v>2000</v>
      </c>
      <c r="L712" s="3">
        <v>1850</v>
      </c>
      <c r="M712" s="3">
        <f>Table4[[#This Row],[Qty]]*Table4[[#This Row],[Price]]</f>
        <v>4000</v>
      </c>
      <c r="N712" s="3">
        <f>Table4[[#This Row],[Qty]]*Table4[[#This Row],[Cost]]</f>
        <v>3700</v>
      </c>
      <c r="O712" s="3">
        <f>Table4[[#This Row],[Total Sales]]-Table4[[#This Row],[COGS]]</f>
        <v>300</v>
      </c>
      <c r="P712" s="22">
        <f>MONTH(Table4[[#This Row],[Sales Date]])</f>
        <v>2</v>
      </c>
      <c r="Q712" s="22" t="str">
        <f>IF(Table4[[#This Row],[Month]]=1,"Jan",IF(Table4[[#This Row],[Month]]=2,"Feb",IF(Table4[[#This Row],[Month]]=3,"Mar","Apr")))</f>
        <v>Feb</v>
      </c>
    </row>
    <row r="713" spans="1:17" x14ac:dyDescent="0.25">
      <c r="A713" s="3" t="s">
        <v>1450</v>
      </c>
      <c r="B713" s="4">
        <v>44973</v>
      </c>
      <c r="C713" s="3" t="s">
        <v>556</v>
      </c>
      <c r="D713" s="3" t="s">
        <v>16</v>
      </c>
      <c r="E713" s="3" t="s">
        <v>17</v>
      </c>
      <c r="F713" s="3" t="s">
        <v>18</v>
      </c>
      <c r="G713" s="3" t="s">
        <v>66</v>
      </c>
      <c r="H713" s="3" t="s">
        <v>2354</v>
      </c>
      <c r="I713" s="3">
        <v>1</v>
      </c>
      <c r="J713" s="3" t="s">
        <v>20</v>
      </c>
      <c r="K713" s="3">
        <v>9500</v>
      </c>
      <c r="L713" s="3">
        <v>8000</v>
      </c>
      <c r="M713" s="3">
        <f>Table4[[#This Row],[Qty]]*Table4[[#This Row],[Price]]</f>
        <v>9500</v>
      </c>
      <c r="N713" s="3">
        <f>Table4[[#This Row],[Qty]]*Table4[[#This Row],[Cost]]</f>
        <v>8000</v>
      </c>
      <c r="O713" s="3">
        <f>Table4[[#This Row],[Total Sales]]-Table4[[#This Row],[COGS]]</f>
        <v>1500</v>
      </c>
      <c r="P713" s="22">
        <f>MONTH(Table4[[#This Row],[Sales Date]])</f>
        <v>2</v>
      </c>
      <c r="Q713" s="22" t="str">
        <f>IF(Table4[[#This Row],[Month]]=1,"Jan",IF(Table4[[#This Row],[Month]]=2,"Feb",IF(Table4[[#This Row],[Month]]=3,"Mar","Apr")))</f>
        <v>Feb</v>
      </c>
    </row>
    <row r="714" spans="1:17" x14ac:dyDescent="0.25">
      <c r="A714" s="3" t="s">
        <v>1452</v>
      </c>
      <c r="B714" s="4">
        <v>44973</v>
      </c>
      <c r="C714" s="3" t="s">
        <v>560</v>
      </c>
      <c r="D714" s="3" t="s">
        <v>16</v>
      </c>
      <c r="E714" s="3" t="s">
        <v>23</v>
      </c>
      <c r="F714" s="3" t="s">
        <v>24</v>
      </c>
      <c r="G714" s="3" t="s">
        <v>72</v>
      </c>
      <c r="H714" s="3" t="s">
        <v>2354</v>
      </c>
      <c r="I714" s="3">
        <v>2</v>
      </c>
      <c r="J714" s="3" t="s">
        <v>20</v>
      </c>
      <c r="K714" s="3">
        <v>400</v>
      </c>
      <c r="L714" s="3">
        <v>360</v>
      </c>
      <c r="M714" s="3">
        <f>Table4[[#This Row],[Qty]]*Table4[[#This Row],[Price]]</f>
        <v>800</v>
      </c>
      <c r="N714" s="3">
        <f>Table4[[#This Row],[Qty]]*Table4[[#This Row],[Cost]]</f>
        <v>720</v>
      </c>
      <c r="O714" s="3">
        <f>Table4[[#This Row],[Total Sales]]-Table4[[#This Row],[COGS]]</f>
        <v>80</v>
      </c>
      <c r="P714" s="22">
        <f>MONTH(Table4[[#This Row],[Sales Date]])</f>
        <v>2</v>
      </c>
      <c r="Q714" s="22" t="str">
        <f>IF(Table4[[#This Row],[Month]]=1,"Jan",IF(Table4[[#This Row],[Month]]=2,"Feb",IF(Table4[[#This Row],[Month]]=3,"Mar","Apr")))</f>
        <v>Feb</v>
      </c>
    </row>
    <row r="715" spans="1:17" x14ac:dyDescent="0.25">
      <c r="A715" s="3" t="s">
        <v>1453</v>
      </c>
      <c r="B715" s="4">
        <v>44973</v>
      </c>
      <c r="C715" s="3" t="s">
        <v>614</v>
      </c>
      <c r="D715" s="3" t="s">
        <v>29</v>
      </c>
      <c r="E715" s="3" t="s">
        <v>17</v>
      </c>
      <c r="F715" s="3" t="s">
        <v>18</v>
      </c>
      <c r="G715" s="3" t="s">
        <v>44</v>
      </c>
      <c r="H715" s="3" t="s">
        <v>45</v>
      </c>
      <c r="I715" s="3">
        <v>2</v>
      </c>
      <c r="J715" s="3" t="s">
        <v>20</v>
      </c>
      <c r="K715" s="3">
        <v>9950</v>
      </c>
      <c r="L715" s="3">
        <v>9000</v>
      </c>
      <c r="M715" s="3">
        <f>Table4[[#This Row],[Qty]]*Table4[[#This Row],[Price]]</f>
        <v>19900</v>
      </c>
      <c r="N715" s="3">
        <f>Table4[[#This Row],[Qty]]*Table4[[#This Row],[Cost]]</f>
        <v>18000</v>
      </c>
      <c r="O715" s="3">
        <f>Table4[[#This Row],[Total Sales]]-Table4[[#This Row],[COGS]]</f>
        <v>1900</v>
      </c>
      <c r="P715" s="22">
        <f>MONTH(Table4[[#This Row],[Sales Date]])</f>
        <v>2</v>
      </c>
      <c r="Q715" s="22" t="str">
        <f>IF(Table4[[#This Row],[Month]]=1,"Jan",IF(Table4[[#This Row],[Month]]=2,"Feb",IF(Table4[[#This Row],[Month]]=3,"Mar","Apr")))</f>
        <v>Feb</v>
      </c>
    </row>
    <row r="716" spans="1:17" x14ac:dyDescent="0.25">
      <c r="A716" s="3" t="s">
        <v>1455</v>
      </c>
      <c r="B716" s="4">
        <v>44973</v>
      </c>
      <c r="C716" s="3" t="s">
        <v>616</v>
      </c>
      <c r="D716" s="3" t="s">
        <v>29</v>
      </c>
      <c r="E716" s="3" t="s">
        <v>17</v>
      </c>
      <c r="F716" s="3" t="s">
        <v>18</v>
      </c>
      <c r="G716" s="3" t="s">
        <v>2352</v>
      </c>
      <c r="H716" s="3" t="s">
        <v>2354</v>
      </c>
      <c r="I716" s="3">
        <v>2</v>
      </c>
      <c r="J716" s="3" t="s">
        <v>20</v>
      </c>
      <c r="K716" s="3">
        <v>7700</v>
      </c>
      <c r="L716" s="3">
        <v>7000</v>
      </c>
      <c r="M716" s="3">
        <f>Table4[[#This Row],[Qty]]*Table4[[#This Row],[Price]]</f>
        <v>15400</v>
      </c>
      <c r="N716" s="3">
        <f>Table4[[#This Row],[Qty]]*Table4[[#This Row],[Cost]]</f>
        <v>14000</v>
      </c>
      <c r="O716" s="3">
        <f>Table4[[#This Row],[Total Sales]]-Table4[[#This Row],[COGS]]</f>
        <v>1400</v>
      </c>
      <c r="P716" s="22">
        <f>MONTH(Table4[[#This Row],[Sales Date]])</f>
        <v>2</v>
      </c>
      <c r="Q716" s="22" t="str">
        <f>IF(Table4[[#This Row],[Month]]=1,"Jan",IF(Table4[[#This Row],[Month]]=2,"Feb",IF(Table4[[#This Row],[Month]]=3,"Mar","Apr")))</f>
        <v>Feb</v>
      </c>
    </row>
    <row r="717" spans="1:17" x14ac:dyDescent="0.25">
      <c r="A717" s="3" t="s">
        <v>1457</v>
      </c>
      <c r="B717" s="4">
        <v>44973</v>
      </c>
      <c r="C717" s="3" t="s">
        <v>620</v>
      </c>
      <c r="D717" s="3" t="s">
        <v>29</v>
      </c>
      <c r="E717" s="3" t="s">
        <v>30</v>
      </c>
      <c r="F717" s="3" t="s">
        <v>31</v>
      </c>
      <c r="G717" s="3" t="s">
        <v>19</v>
      </c>
      <c r="H717" s="3" t="s">
        <v>2354</v>
      </c>
      <c r="I717" s="3">
        <v>1</v>
      </c>
      <c r="J717" s="3" t="s">
        <v>20</v>
      </c>
      <c r="K717" s="3">
        <v>13200.000000000002</v>
      </c>
      <c r="L717" s="3">
        <v>12000</v>
      </c>
      <c r="M717" s="3">
        <f>Table4[[#This Row],[Qty]]*Table4[[#This Row],[Price]]</f>
        <v>13200.000000000002</v>
      </c>
      <c r="N717" s="3">
        <f>Table4[[#This Row],[Qty]]*Table4[[#This Row],[Cost]]</f>
        <v>12000</v>
      </c>
      <c r="O717" s="3">
        <f>Table4[[#This Row],[Total Sales]]-Table4[[#This Row],[COGS]]</f>
        <v>1200.0000000000018</v>
      </c>
      <c r="P717" s="22">
        <f>MONTH(Table4[[#This Row],[Sales Date]])</f>
        <v>2</v>
      </c>
      <c r="Q717" s="22" t="str">
        <f>IF(Table4[[#This Row],[Month]]=1,"Jan",IF(Table4[[#This Row],[Month]]=2,"Feb",IF(Table4[[#This Row],[Month]]=3,"Mar","Apr")))</f>
        <v>Feb</v>
      </c>
    </row>
    <row r="718" spans="1:17" x14ac:dyDescent="0.25">
      <c r="A718" s="3" t="s">
        <v>1459</v>
      </c>
      <c r="B718" s="4">
        <v>44974</v>
      </c>
      <c r="C718" s="3" t="s">
        <v>74</v>
      </c>
      <c r="D718" s="3" t="s">
        <v>29</v>
      </c>
      <c r="E718" s="3" t="s">
        <v>35</v>
      </c>
      <c r="F718" s="3" t="s">
        <v>36</v>
      </c>
      <c r="G718" s="3" t="s">
        <v>75</v>
      </c>
      <c r="H718" s="3" t="s">
        <v>2354</v>
      </c>
      <c r="I718" s="3">
        <v>2</v>
      </c>
      <c r="J718" s="3" t="s">
        <v>20</v>
      </c>
      <c r="K718" s="3">
        <v>9950</v>
      </c>
      <c r="L718" s="3">
        <v>9000</v>
      </c>
      <c r="M718" s="3">
        <f>Table4[[#This Row],[Qty]]*Table4[[#This Row],[Price]]</f>
        <v>19900</v>
      </c>
      <c r="N718" s="3">
        <f>Table4[[#This Row],[Qty]]*Table4[[#This Row],[Cost]]</f>
        <v>18000</v>
      </c>
      <c r="O718" s="3">
        <f>Table4[[#This Row],[Total Sales]]-Table4[[#This Row],[COGS]]</f>
        <v>1900</v>
      </c>
      <c r="P718" s="22">
        <f>MONTH(Table4[[#This Row],[Sales Date]])</f>
        <v>2</v>
      </c>
      <c r="Q718" s="22" t="str">
        <f>IF(Table4[[#This Row],[Month]]=1,"Jan",IF(Table4[[#This Row],[Month]]=2,"Feb",IF(Table4[[#This Row],[Month]]=3,"Mar","Apr")))</f>
        <v>Feb</v>
      </c>
    </row>
    <row r="719" spans="1:17" x14ac:dyDescent="0.25">
      <c r="A719" s="3" t="s">
        <v>1461</v>
      </c>
      <c r="B719" s="4">
        <v>44974</v>
      </c>
      <c r="C719" s="3" t="s">
        <v>201</v>
      </c>
      <c r="D719" s="3" t="s">
        <v>29</v>
      </c>
      <c r="E719" s="3" t="s">
        <v>17</v>
      </c>
      <c r="F719" s="3" t="s">
        <v>18</v>
      </c>
      <c r="G719" s="3" t="s">
        <v>37</v>
      </c>
      <c r="H719" s="3" t="s">
        <v>38</v>
      </c>
      <c r="I719" s="3">
        <v>1</v>
      </c>
      <c r="J719" s="3" t="s">
        <v>26</v>
      </c>
      <c r="K719" s="3">
        <v>10000</v>
      </c>
      <c r="L719" s="3">
        <v>9000</v>
      </c>
      <c r="M719" s="3">
        <f>Table4[[#This Row],[Qty]]*Table4[[#This Row],[Price]]</f>
        <v>10000</v>
      </c>
      <c r="N719" s="3">
        <f>Table4[[#This Row],[Qty]]*Table4[[#This Row],[Cost]]</f>
        <v>9000</v>
      </c>
      <c r="O719" s="3">
        <f>Table4[[#This Row],[Total Sales]]-Table4[[#This Row],[COGS]]</f>
        <v>1000</v>
      </c>
      <c r="P719" s="22">
        <f>MONTH(Table4[[#This Row],[Sales Date]])</f>
        <v>2</v>
      </c>
      <c r="Q719" s="22" t="str">
        <f>IF(Table4[[#This Row],[Month]]=1,"Jan",IF(Table4[[#This Row],[Month]]=2,"Feb",IF(Table4[[#This Row],[Month]]=3,"Mar","Apr")))</f>
        <v>Feb</v>
      </c>
    </row>
    <row r="720" spans="1:17" x14ac:dyDescent="0.25">
      <c r="A720" s="3" t="s">
        <v>1463</v>
      </c>
      <c r="B720" s="4">
        <v>44974</v>
      </c>
      <c r="C720" s="3" t="s">
        <v>2316</v>
      </c>
      <c r="D720" s="3" t="s">
        <v>29</v>
      </c>
      <c r="E720" s="3" t="s">
        <v>35</v>
      </c>
      <c r="F720" s="3" t="s">
        <v>36</v>
      </c>
      <c r="G720" s="3" t="s">
        <v>44</v>
      </c>
      <c r="H720" s="3" t="s">
        <v>45</v>
      </c>
      <c r="I720" s="3">
        <v>1</v>
      </c>
      <c r="J720" s="3" t="s">
        <v>20</v>
      </c>
      <c r="K720" s="3">
        <v>9500</v>
      </c>
      <c r="L720" s="3">
        <v>8000</v>
      </c>
      <c r="M720" s="3">
        <f>Table4[[#This Row],[Qty]]*Table4[[#This Row],[Price]]</f>
        <v>9500</v>
      </c>
      <c r="N720" s="3">
        <f>Table4[[#This Row],[Qty]]*Table4[[#This Row],[Cost]]</f>
        <v>8000</v>
      </c>
      <c r="O720" s="3">
        <f>Table4[[#This Row],[Total Sales]]-Table4[[#This Row],[COGS]]</f>
        <v>1500</v>
      </c>
      <c r="P720" s="22">
        <f>MONTH(Table4[[#This Row],[Sales Date]])</f>
        <v>2</v>
      </c>
      <c r="Q720" s="22" t="str">
        <f>IF(Table4[[#This Row],[Month]]=1,"Jan",IF(Table4[[#This Row],[Month]]=2,"Feb",IF(Table4[[#This Row],[Month]]=3,"Mar","Apr")))</f>
        <v>Feb</v>
      </c>
    </row>
    <row r="721" spans="1:17" x14ac:dyDescent="0.25">
      <c r="A721" s="3" t="s">
        <v>1465</v>
      </c>
      <c r="B721" s="4">
        <v>44974</v>
      </c>
      <c r="C721" s="3" t="s">
        <v>443</v>
      </c>
      <c r="D721" s="3" t="s">
        <v>29</v>
      </c>
      <c r="E721" s="3" t="s">
        <v>23</v>
      </c>
      <c r="F721" s="3" t="s">
        <v>24</v>
      </c>
      <c r="G721" s="3" t="s">
        <v>60</v>
      </c>
      <c r="H721" s="3" t="s">
        <v>45</v>
      </c>
      <c r="I721" s="3">
        <v>2</v>
      </c>
      <c r="J721" s="3" t="s">
        <v>20</v>
      </c>
      <c r="K721" s="3">
        <v>7700</v>
      </c>
      <c r="L721" s="3">
        <v>7000</v>
      </c>
      <c r="M721" s="3">
        <f>Table4[[#This Row],[Qty]]*Table4[[#This Row],[Price]]</f>
        <v>15400</v>
      </c>
      <c r="N721" s="3">
        <f>Table4[[#This Row],[Qty]]*Table4[[#This Row],[Cost]]</f>
        <v>14000</v>
      </c>
      <c r="O721" s="3">
        <f>Table4[[#This Row],[Total Sales]]-Table4[[#This Row],[COGS]]</f>
        <v>1400</v>
      </c>
      <c r="P721" s="22">
        <f>MONTH(Table4[[#This Row],[Sales Date]])</f>
        <v>2</v>
      </c>
      <c r="Q721" s="22" t="str">
        <f>IF(Table4[[#This Row],[Month]]=1,"Jan",IF(Table4[[#This Row],[Month]]=2,"Feb",IF(Table4[[#This Row],[Month]]=3,"Mar","Apr")))</f>
        <v>Feb</v>
      </c>
    </row>
    <row r="722" spans="1:17" x14ac:dyDescent="0.25">
      <c r="A722" s="3" t="s">
        <v>1467</v>
      </c>
      <c r="B722" s="4">
        <v>44974</v>
      </c>
      <c r="C722" s="3" t="s">
        <v>560</v>
      </c>
      <c r="D722" s="3" t="s">
        <v>29</v>
      </c>
      <c r="E722" s="3" t="s">
        <v>17</v>
      </c>
      <c r="F722" s="3" t="s">
        <v>18</v>
      </c>
      <c r="G722" s="3" t="s">
        <v>66</v>
      </c>
      <c r="H722" s="3" t="s">
        <v>2354</v>
      </c>
      <c r="I722" s="3">
        <v>1</v>
      </c>
      <c r="J722" s="3" t="s">
        <v>20</v>
      </c>
      <c r="K722" s="3">
        <v>8500</v>
      </c>
      <c r="L722" s="3">
        <v>7600</v>
      </c>
      <c r="M722" s="3">
        <f>Table4[[#This Row],[Qty]]*Table4[[#This Row],[Price]]</f>
        <v>8500</v>
      </c>
      <c r="N722" s="3">
        <f>Table4[[#This Row],[Qty]]*Table4[[#This Row],[Cost]]</f>
        <v>7600</v>
      </c>
      <c r="O722" s="3">
        <f>Table4[[#This Row],[Total Sales]]-Table4[[#This Row],[COGS]]</f>
        <v>900</v>
      </c>
      <c r="P722" s="22">
        <f>MONTH(Table4[[#This Row],[Sales Date]])</f>
        <v>2</v>
      </c>
      <c r="Q722" s="22" t="str">
        <f>IF(Table4[[#This Row],[Month]]=1,"Jan",IF(Table4[[#This Row],[Month]]=2,"Feb",IF(Table4[[#This Row],[Month]]=3,"Mar","Apr")))</f>
        <v>Feb</v>
      </c>
    </row>
    <row r="723" spans="1:17" x14ac:dyDescent="0.25">
      <c r="A723" s="3" t="s">
        <v>1469</v>
      </c>
      <c r="B723" s="4">
        <v>44974</v>
      </c>
      <c r="C723" s="3" t="s">
        <v>682</v>
      </c>
      <c r="D723" s="3" t="s">
        <v>29</v>
      </c>
      <c r="E723" s="3" t="s">
        <v>35</v>
      </c>
      <c r="F723" s="3" t="s">
        <v>36</v>
      </c>
      <c r="G723" s="3" t="s">
        <v>19</v>
      </c>
      <c r="H723" s="3" t="s">
        <v>2354</v>
      </c>
      <c r="I723" s="3">
        <v>1</v>
      </c>
      <c r="J723" s="3" t="s">
        <v>20</v>
      </c>
      <c r="K723" s="3">
        <v>6700</v>
      </c>
      <c r="L723" s="3">
        <v>5002</v>
      </c>
      <c r="M723" s="3">
        <f>Table4[[#This Row],[Qty]]*Table4[[#This Row],[Price]]</f>
        <v>6700</v>
      </c>
      <c r="N723" s="3">
        <f>Table4[[#This Row],[Qty]]*Table4[[#This Row],[Cost]]</f>
        <v>5002</v>
      </c>
      <c r="O723" s="3">
        <f>Table4[[#This Row],[Total Sales]]-Table4[[#This Row],[COGS]]</f>
        <v>1698</v>
      </c>
      <c r="P723" s="22">
        <f>MONTH(Table4[[#This Row],[Sales Date]])</f>
        <v>2</v>
      </c>
      <c r="Q723" s="22" t="str">
        <f>IF(Table4[[#This Row],[Month]]=1,"Jan",IF(Table4[[#This Row],[Month]]=2,"Feb",IF(Table4[[#This Row],[Month]]=3,"Mar","Apr")))</f>
        <v>Feb</v>
      </c>
    </row>
    <row r="724" spans="1:17" x14ac:dyDescent="0.25">
      <c r="A724" s="3" t="s">
        <v>1471</v>
      </c>
      <c r="B724" s="4">
        <v>44974</v>
      </c>
      <c r="C724" s="3" t="s">
        <v>799</v>
      </c>
      <c r="D724" s="3" t="s">
        <v>16</v>
      </c>
      <c r="E724" s="3" t="s">
        <v>30</v>
      </c>
      <c r="F724" s="3" t="s">
        <v>31</v>
      </c>
      <c r="G724" s="3" t="s">
        <v>32</v>
      </c>
      <c r="H724" s="3" t="s">
        <v>2354</v>
      </c>
      <c r="I724" s="3">
        <v>4</v>
      </c>
      <c r="J724" s="3" t="s">
        <v>20</v>
      </c>
      <c r="K724" s="3">
        <v>11000</v>
      </c>
      <c r="L724" s="3">
        <v>10000</v>
      </c>
      <c r="M724" s="3">
        <f>Table4[[#This Row],[Qty]]*Table4[[#This Row],[Price]]</f>
        <v>44000</v>
      </c>
      <c r="N724" s="3">
        <f>Table4[[#This Row],[Qty]]*Table4[[#This Row],[Cost]]</f>
        <v>40000</v>
      </c>
      <c r="O724" s="3">
        <f>Table4[[#This Row],[Total Sales]]-Table4[[#This Row],[COGS]]</f>
        <v>4000</v>
      </c>
      <c r="P724" s="22">
        <f>MONTH(Table4[[#This Row],[Sales Date]])</f>
        <v>2</v>
      </c>
      <c r="Q724" s="22" t="str">
        <f>IF(Table4[[#This Row],[Month]]=1,"Jan",IF(Table4[[#This Row],[Month]]=2,"Feb",IF(Table4[[#This Row],[Month]]=3,"Mar","Apr")))</f>
        <v>Feb</v>
      </c>
    </row>
    <row r="725" spans="1:17" x14ac:dyDescent="0.25">
      <c r="A725" s="3" t="s">
        <v>1473</v>
      </c>
      <c r="B725" s="4">
        <v>44974</v>
      </c>
      <c r="C725" s="3" t="s">
        <v>924</v>
      </c>
      <c r="D725" s="3" t="s">
        <v>29</v>
      </c>
      <c r="E725" s="3" t="s">
        <v>17</v>
      </c>
      <c r="F725" s="3" t="s">
        <v>18</v>
      </c>
      <c r="G725" s="3" t="s">
        <v>2351</v>
      </c>
      <c r="H725" s="3" t="s">
        <v>38</v>
      </c>
      <c r="I725" s="3">
        <v>1</v>
      </c>
      <c r="J725" s="3" t="s">
        <v>20</v>
      </c>
      <c r="K725" s="3">
        <v>22000</v>
      </c>
      <c r="L725" s="3">
        <v>20000</v>
      </c>
      <c r="M725" s="3">
        <f>Table4[[#This Row],[Qty]]*Table4[[#This Row],[Price]]</f>
        <v>22000</v>
      </c>
      <c r="N725" s="3">
        <f>Table4[[#This Row],[Qty]]*Table4[[#This Row],[Cost]]</f>
        <v>20000</v>
      </c>
      <c r="O725" s="3">
        <f>Table4[[#This Row],[Total Sales]]-Table4[[#This Row],[COGS]]</f>
        <v>2000</v>
      </c>
      <c r="P725" s="22">
        <f>MONTH(Table4[[#This Row],[Sales Date]])</f>
        <v>2</v>
      </c>
      <c r="Q725" s="22" t="str">
        <f>IF(Table4[[#This Row],[Month]]=1,"Jan",IF(Table4[[#This Row],[Month]]=2,"Feb",IF(Table4[[#This Row],[Month]]=3,"Mar","Apr")))</f>
        <v>Feb</v>
      </c>
    </row>
    <row r="726" spans="1:17" x14ac:dyDescent="0.25">
      <c r="A726" s="3" t="s">
        <v>1475</v>
      </c>
      <c r="B726" s="4">
        <v>44974</v>
      </c>
      <c r="C726" s="3" t="s">
        <v>1042</v>
      </c>
      <c r="D726" s="3" t="s">
        <v>16</v>
      </c>
      <c r="E726" s="3" t="s">
        <v>17</v>
      </c>
      <c r="F726" s="3" t="s">
        <v>18</v>
      </c>
      <c r="G726" s="3" t="s">
        <v>2353</v>
      </c>
      <c r="H726" s="3" t="s">
        <v>45</v>
      </c>
      <c r="I726" s="3">
        <v>2</v>
      </c>
      <c r="J726" s="3" t="s">
        <v>20</v>
      </c>
      <c r="K726" s="3">
        <v>19800</v>
      </c>
      <c r="L726" s="3">
        <v>18000</v>
      </c>
      <c r="M726" s="3">
        <f>Table4[[#This Row],[Qty]]*Table4[[#This Row],[Price]]</f>
        <v>39600</v>
      </c>
      <c r="N726" s="3">
        <f>Table4[[#This Row],[Qty]]*Table4[[#This Row],[Cost]]</f>
        <v>36000</v>
      </c>
      <c r="O726" s="3">
        <f>Table4[[#This Row],[Total Sales]]-Table4[[#This Row],[COGS]]</f>
        <v>3600</v>
      </c>
      <c r="P726" s="22">
        <f>MONTH(Table4[[#This Row],[Sales Date]])</f>
        <v>2</v>
      </c>
      <c r="Q726" s="22" t="str">
        <f>IF(Table4[[#This Row],[Month]]=1,"Jan",IF(Table4[[#This Row],[Month]]=2,"Feb",IF(Table4[[#This Row],[Month]]=3,"Mar","Apr")))</f>
        <v>Feb</v>
      </c>
    </row>
    <row r="727" spans="1:17" x14ac:dyDescent="0.25">
      <c r="A727" s="3" t="s">
        <v>1477</v>
      </c>
      <c r="B727" s="4">
        <v>44974</v>
      </c>
      <c r="C727" s="3" t="s">
        <v>1167</v>
      </c>
      <c r="D727" s="3" t="s">
        <v>16</v>
      </c>
      <c r="E727" s="3" t="s">
        <v>30</v>
      </c>
      <c r="F727" s="3" t="s">
        <v>31</v>
      </c>
      <c r="G727" s="3" t="s">
        <v>75</v>
      </c>
      <c r="H727" s="3" t="s">
        <v>2354</v>
      </c>
      <c r="I727" s="3">
        <v>2</v>
      </c>
      <c r="J727" s="3" t="s">
        <v>20</v>
      </c>
      <c r="K727" s="3">
        <v>9950</v>
      </c>
      <c r="L727" s="3">
        <v>9000</v>
      </c>
      <c r="M727" s="3">
        <f>Table4[[#This Row],[Qty]]*Table4[[#This Row],[Price]]</f>
        <v>19900</v>
      </c>
      <c r="N727" s="3">
        <f>Table4[[#This Row],[Qty]]*Table4[[#This Row],[Cost]]</f>
        <v>18000</v>
      </c>
      <c r="O727" s="3">
        <f>Table4[[#This Row],[Total Sales]]-Table4[[#This Row],[COGS]]</f>
        <v>1900</v>
      </c>
      <c r="P727" s="22">
        <f>MONTH(Table4[[#This Row],[Sales Date]])</f>
        <v>2</v>
      </c>
      <c r="Q727" s="22" t="str">
        <f>IF(Table4[[#This Row],[Month]]=1,"Jan",IF(Table4[[#This Row],[Month]]=2,"Feb",IF(Table4[[#This Row],[Month]]=3,"Mar","Apr")))</f>
        <v>Feb</v>
      </c>
    </row>
    <row r="728" spans="1:17" x14ac:dyDescent="0.25">
      <c r="A728" s="3" t="s">
        <v>1479</v>
      </c>
      <c r="B728" s="4">
        <v>44974</v>
      </c>
      <c r="C728" s="3" t="s">
        <v>373</v>
      </c>
      <c r="D728" s="3" t="s">
        <v>29</v>
      </c>
      <c r="E728" s="3" t="s">
        <v>30</v>
      </c>
      <c r="F728" s="3" t="s">
        <v>31</v>
      </c>
      <c r="G728" s="3" t="s">
        <v>2350</v>
      </c>
      <c r="H728" s="3" t="s">
        <v>38</v>
      </c>
      <c r="I728" s="3">
        <v>1</v>
      </c>
      <c r="J728" s="3" t="s">
        <v>20</v>
      </c>
      <c r="K728" s="3">
        <v>22000</v>
      </c>
      <c r="L728" s="3">
        <v>20000</v>
      </c>
      <c r="M728" s="3">
        <f>Table4[[#This Row],[Qty]]*Table4[[#This Row],[Price]]</f>
        <v>22000</v>
      </c>
      <c r="N728" s="3">
        <f>Table4[[#This Row],[Qty]]*Table4[[#This Row],[Cost]]</f>
        <v>20000</v>
      </c>
      <c r="O728" s="3">
        <f>Table4[[#This Row],[Total Sales]]-Table4[[#This Row],[COGS]]</f>
        <v>2000</v>
      </c>
      <c r="P728" s="22">
        <f>MONTH(Table4[[#This Row],[Sales Date]])</f>
        <v>2</v>
      </c>
      <c r="Q728" s="22" t="str">
        <f>IF(Table4[[#This Row],[Month]]=1,"Jan",IF(Table4[[#This Row],[Month]]=2,"Feb",IF(Table4[[#This Row],[Month]]=3,"Mar","Apr")))</f>
        <v>Feb</v>
      </c>
    </row>
    <row r="729" spans="1:17" x14ac:dyDescent="0.25">
      <c r="A729" s="3" t="s">
        <v>1481</v>
      </c>
      <c r="B729" s="4">
        <v>44974</v>
      </c>
      <c r="C729" s="3" t="s">
        <v>435</v>
      </c>
      <c r="D729" s="3" t="s">
        <v>16</v>
      </c>
      <c r="E729" s="3" t="s">
        <v>17</v>
      </c>
      <c r="F729" s="3" t="s">
        <v>18</v>
      </c>
      <c r="G729" s="3" t="s">
        <v>44</v>
      </c>
      <c r="H729" s="3" t="s">
        <v>45</v>
      </c>
      <c r="I729" s="3">
        <v>2</v>
      </c>
      <c r="J729" s="3" t="s">
        <v>20</v>
      </c>
      <c r="K729" s="3">
        <v>6700</v>
      </c>
      <c r="L729" s="3">
        <v>5001</v>
      </c>
      <c r="M729" s="3">
        <f>Table4[[#This Row],[Qty]]*Table4[[#This Row],[Price]]</f>
        <v>13400</v>
      </c>
      <c r="N729" s="3">
        <f>Table4[[#This Row],[Qty]]*Table4[[#This Row],[Cost]]</f>
        <v>10002</v>
      </c>
      <c r="O729" s="3">
        <f>Table4[[#This Row],[Total Sales]]-Table4[[#This Row],[COGS]]</f>
        <v>3398</v>
      </c>
      <c r="P729" s="22">
        <f>MONTH(Table4[[#This Row],[Sales Date]])</f>
        <v>2</v>
      </c>
      <c r="Q729" s="22" t="str">
        <f>IF(Table4[[#This Row],[Month]]=1,"Jan",IF(Table4[[#This Row],[Month]]=2,"Feb",IF(Table4[[#This Row],[Month]]=3,"Mar","Apr")))</f>
        <v>Feb</v>
      </c>
    </row>
    <row r="730" spans="1:17" x14ac:dyDescent="0.25">
      <c r="A730" s="3" t="s">
        <v>1483</v>
      </c>
      <c r="B730" s="4">
        <v>44974</v>
      </c>
      <c r="C730" s="3" t="s">
        <v>496</v>
      </c>
      <c r="D730" s="3" t="s">
        <v>29</v>
      </c>
      <c r="E730" s="3" t="s">
        <v>17</v>
      </c>
      <c r="F730" s="3" t="s">
        <v>18</v>
      </c>
      <c r="G730" s="3" t="s">
        <v>32</v>
      </c>
      <c r="H730" s="3" t="s">
        <v>2354</v>
      </c>
      <c r="I730" s="3">
        <v>2</v>
      </c>
      <c r="J730" s="3" t="s">
        <v>20</v>
      </c>
      <c r="K730" s="3">
        <v>400</v>
      </c>
      <c r="L730" s="3">
        <v>360</v>
      </c>
      <c r="M730" s="3">
        <f>Table4[[#This Row],[Qty]]*Table4[[#This Row],[Price]]</f>
        <v>800</v>
      </c>
      <c r="N730" s="3">
        <f>Table4[[#This Row],[Qty]]*Table4[[#This Row],[Cost]]</f>
        <v>720</v>
      </c>
      <c r="O730" s="3">
        <f>Table4[[#This Row],[Total Sales]]-Table4[[#This Row],[COGS]]</f>
        <v>80</v>
      </c>
      <c r="P730" s="22">
        <f>MONTH(Table4[[#This Row],[Sales Date]])</f>
        <v>2</v>
      </c>
      <c r="Q730" s="22" t="str">
        <f>IF(Table4[[#This Row],[Month]]=1,"Jan",IF(Table4[[#This Row],[Month]]=2,"Feb",IF(Table4[[#This Row],[Month]]=3,"Mar","Apr")))</f>
        <v>Feb</v>
      </c>
    </row>
    <row r="731" spans="1:17" x14ac:dyDescent="0.25">
      <c r="A731" s="3" t="s">
        <v>1485</v>
      </c>
      <c r="B731" s="4">
        <v>44974</v>
      </c>
      <c r="C731" s="3" t="s">
        <v>558</v>
      </c>
      <c r="D731" s="3" t="s">
        <v>16</v>
      </c>
      <c r="E731" s="3" t="s">
        <v>17</v>
      </c>
      <c r="F731" s="3" t="s">
        <v>18</v>
      </c>
      <c r="G731" s="3" t="s">
        <v>69</v>
      </c>
      <c r="H731" s="3" t="s">
        <v>38</v>
      </c>
      <c r="I731" s="3">
        <v>1</v>
      </c>
      <c r="J731" s="3" t="s">
        <v>20</v>
      </c>
      <c r="K731" s="3">
        <v>4700</v>
      </c>
      <c r="L731" s="3">
        <v>4000</v>
      </c>
      <c r="M731" s="3">
        <f>Table4[[#This Row],[Qty]]*Table4[[#This Row],[Price]]</f>
        <v>4700</v>
      </c>
      <c r="N731" s="3">
        <f>Table4[[#This Row],[Qty]]*Table4[[#This Row],[Cost]]</f>
        <v>4000</v>
      </c>
      <c r="O731" s="3">
        <f>Table4[[#This Row],[Total Sales]]-Table4[[#This Row],[COGS]]</f>
        <v>700</v>
      </c>
      <c r="P731" s="22">
        <f>MONTH(Table4[[#This Row],[Sales Date]])</f>
        <v>2</v>
      </c>
      <c r="Q731" s="22" t="str">
        <f>IF(Table4[[#This Row],[Month]]=1,"Jan",IF(Table4[[#This Row],[Month]]=2,"Feb",IF(Table4[[#This Row],[Month]]=3,"Mar","Apr")))</f>
        <v>Feb</v>
      </c>
    </row>
    <row r="732" spans="1:17" x14ac:dyDescent="0.25">
      <c r="A732" s="3" t="s">
        <v>1487</v>
      </c>
      <c r="B732" s="4">
        <v>44974</v>
      </c>
      <c r="C732" s="3" t="s">
        <v>618</v>
      </c>
      <c r="D732" s="3" t="s">
        <v>29</v>
      </c>
      <c r="E732" s="3" t="s">
        <v>23</v>
      </c>
      <c r="F732" s="3" t="s">
        <v>24</v>
      </c>
      <c r="G732" s="3" t="s">
        <v>2350</v>
      </c>
      <c r="H732" s="3" t="s">
        <v>38</v>
      </c>
      <c r="I732" s="3">
        <v>4</v>
      </c>
      <c r="J732" s="3" t="s">
        <v>20</v>
      </c>
      <c r="K732" s="3">
        <v>11000</v>
      </c>
      <c r="L732" s="3">
        <v>10000</v>
      </c>
      <c r="M732" s="3">
        <f>Table4[[#This Row],[Qty]]*Table4[[#This Row],[Price]]</f>
        <v>44000</v>
      </c>
      <c r="N732" s="3">
        <f>Table4[[#This Row],[Qty]]*Table4[[#This Row],[Cost]]</f>
        <v>40000</v>
      </c>
      <c r="O732" s="3">
        <f>Table4[[#This Row],[Total Sales]]-Table4[[#This Row],[COGS]]</f>
        <v>4000</v>
      </c>
      <c r="P732" s="22">
        <f>MONTH(Table4[[#This Row],[Sales Date]])</f>
        <v>2</v>
      </c>
      <c r="Q732" s="22" t="str">
        <f>IF(Table4[[#This Row],[Month]]=1,"Jan",IF(Table4[[#This Row],[Month]]=2,"Feb",IF(Table4[[#This Row],[Month]]=3,"Mar","Apr")))</f>
        <v>Feb</v>
      </c>
    </row>
    <row r="733" spans="1:17" x14ac:dyDescent="0.25">
      <c r="A733" s="3" t="s">
        <v>1489</v>
      </c>
      <c r="B733" s="4">
        <v>44975</v>
      </c>
      <c r="C733" s="3" t="s">
        <v>77</v>
      </c>
      <c r="D733" s="3" t="s">
        <v>29</v>
      </c>
      <c r="E733" s="3" t="s">
        <v>30</v>
      </c>
      <c r="F733" s="3" t="s">
        <v>31</v>
      </c>
      <c r="G733" s="3" t="s">
        <v>78</v>
      </c>
      <c r="H733" s="3" t="s">
        <v>45</v>
      </c>
      <c r="I733" s="3">
        <v>2</v>
      </c>
      <c r="J733" s="3" t="s">
        <v>20</v>
      </c>
      <c r="K733" s="3">
        <v>7700</v>
      </c>
      <c r="L733" s="3">
        <v>7000</v>
      </c>
      <c r="M733" s="3">
        <f>Table4[[#This Row],[Qty]]*Table4[[#This Row],[Price]]</f>
        <v>15400</v>
      </c>
      <c r="N733" s="3">
        <f>Table4[[#This Row],[Qty]]*Table4[[#This Row],[Cost]]</f>
        <v>14000</v>
      </c>
      <c r="O733" s="3">
        <f>Table4[[#This Row],[Total Sales]]-Table4[[#This Row],[COGS]]</f>
        <v>1400</v>
      </c>
      <c r="P733" s="22">
        <f>MONTH(Table4[[#This Row],[Sales Date]])</f>
        <v>2</v>
      </c>
      <c r="Q733" s="22" t="str">
        <f>IF(Table4[[#This Row],[Month]]=1,"Jan",IF(Table4[[#This Row],[Month]]=2,"Feb",IF(Table4[[#This Row],[Month]]=3,"Mar","Apr")))</f>
        <v>Feb</v>
      </c>
    </row>
    <row r="734" spans="1:17" x14ac:dyDescent="0.25">
      <c r="A734" s="3" t="s">
        <v>1491</v>
      </c>
      <c r="B734" s="4">
        <v>44975</v>
      </c>
      <c r="C734" s="3" t="s">
        <v>203</v>
      </c>
      <c r="D734" s="3" t="s">
        <v>29</v>
      </c>
      <c r="E734" s="3" t="s">
        <v>17</v>
      </c>
      <c r="F734" s="3" t="s">
        <v>18</v>
      </c>
      <c r="G734" s="3" t="s">
        <v>41</v>
      </c>
      <c r="H734" s="3" t="s">
        <v>2354</v>
      </c>
      <c r="I734" s="3">
        <v>1</v>
      </c>
      <c r="J734" s="3" t="s">
        <v>20</v>
      </c>
      <c r="K734" s="3">
        <v>8500</v>
      </c>
      <c r="L734" s="3">
        <v>7600</v>
      </c>
      <c r="M734" s="3">
        <f>Table4[[#This Row],[Qty]]*Table4[[#This Row],[Price]]</f>
        <v>8500</v>
      </c>
      <c r="N734" s="3">
        <f>Table4[[#This Row],[Qty]]*Table4[[#This Row],[Cost]]</f>
        <v>7600</v>
      </c>
      <c r="O734" s="3">
        <f>Table4[[#This Row],[Total Sales]]-Table4[[#This Row],[COGS]]</f>
        <v>900</v>
      </c>
      <c r="P734" s="22">
        <f>MONTH(Table4[[#This Row],[Sales Date]])</f>
        <v>2</v>
      </c>
      <c r="Q734" s="22" t="str">
        <f>IF(Table4[[#This Row],[Month]]=1,"Jan",IF(Table4[[#This Row],[Month]]=2,"Feb",IF(Table4[[#This Row],[Month]]=3,"Mar","Apr")))</f>
        <v>Feb</v>
      </c>
    </row>
    <row r="735" spans="1:17" x14ac:dyDescent="0.25">
      <c r="A735" s="3" t="s">
        <v>1493</v>
      </c>
      <c r="B735" s="4">
        <v>44975</v>
      </c>
      <c r="C735" s="3" t="s">
        <v>320</v>
      </c>
      <c r="D735" s="3" t="s">
        <v>29</v>
      </c>
      <c r="E735" s="3" t="s">
        <v>17</v>
      </c>
      <c r="F735" s="3" t="s">
        <v>18</v>
      </c>
      <c r="G735" s="3" t="s">
        <v>2352</v>
      </c>
      <c r="H735" s="3" t="s">
        <v>2354</v>
      </c>
      <c r="I735" s="3">
        <v>1</v>
      </c>
      <c r="J735" s="3" t="s">
        <v>20</v>
      </c>
      <c r="K735" s="3">
        <v>4700</v>
      </c>
      <c r="L735" s="3">
        <v>4000</v>
      </c>
      <c r="M735" s="3">
        <f>Table4[[#This Row],[Qty]]*Table4[[#This Row],[Price]]</f>
        <v>4700</v>
      </c>
      <c r="N735" s="3">
        <f>Table4[[#This Row],[Qty]]*Table4[[#This Row],[Cost]]</f>
        <v>4000</v>
      </c>
      <c r="O735" s="3">
        <f>Table4[[#This Row],[Total Sales]]-Table4[[#This Row],[COGS]]</f>
        <v>700</v>
      </c>
      <c r="P735" s="22">
        <f>MONTH(Table4[[#This Row],[Sales Date]])</f>
        <v>2</v>
      </c>
      <c r="Q735" s="22" t="str">
        <f>IF(Table4[[#This Row],[Month]]=1,"Jan",IF(Table4[[#This Row],[Month]]=2,"Feb",IF(Table4[[#This Row],[Month]]=3,"Mar","Apr")))</f>
        <v>Feb</v>
      </c>
    </row>
    <row r="736" spans="1:17" x14ac:dyDescent="0.25">
      <c r="A736" s="3" t="s">
        <v>1495</v>
      </c>
      <c r="B736" s="4">
        <v>44975</v>
      </c>
      <c r="C736" s="3" t="s">
        <v>445</v>
      </c>
      <c r="D736" s="3" t="s">
        <v>29</v>
      </c>
      <c r="E736" s="3" t="s">
        <v>30</v>
      </c>
      <c r="F736" s="3" t="s">
        <v>31</v>
      </c>
      <c r="G736" s="3" t="s">
        <v>63</v>
      </c>
      <c r="H736" s="3" t="s">
        <v>2354</v>
      </c>
      <c r="I736" s="3">
        <v>4</v>
      </c>
      <c r="J736" s="3" t="s">
        <v>20</v>
      </c>
      <c r="K736" s="3">
        <v>11000</v>
      </c>
      <c r="L736" s="3">
        <v>10000</v>
      </c>
      <c r="M736" s="3">
        <f>Table4[[#This Row],[Qty]]*Table4[[#This Row],[Price]]</f>
        <v>44000</v>
      </c>
      <c r="N736" s="3">
        <f>Table4[[#This Row],[Qty]]*Table4[[#This Row],[Cost]]</f>
        <v>40000</v>
      </c>
      <c r="O736" s="3">
        <f>Table4[[#This Row],[Total Sales]]-Table4[[#This Row],[COGS]]</f>
        <v>4000</v>
      </c>
      <c r="P736" s="22">
        <f>MONTH(Table4[[#This Row],[Sales Date]])</f>
        <v>2</v>
      </c>
      <c r="Q736" s="22" t="str">
        <f>IF(Table4[[#This Row],[Month]]=1,"Jan",IF(Table4[[#This Row],[Month]]=2,"Feb",IF(Table4[[#This Row],[Month]]=3,"Mar","Apr")))</f>
        <v>Feb</v>
      </c>
    </row>
    <row r="737" spans="1:17" x14ac:dyDescent="0.25">
      <c r="A737" s="3" t="s">
        <v>1497</v>
      </c>
      <c r="B737" s="4">
        <v>44975</v>
      </c>
      <c r="C737" s="3" t="s">
        <v>562</v>
      </c>
      <c r="D737" s="3" t="s">
        <v>16</v>
      </c>
      <c r="E737" s="3" t="s">
        <v>23</v>
      </c>
      <c r="F737" s="3" t="s">
        <v>24</v>
      </c>
      <c r="G737" s="3" t="s">
        <v>69</v>
      </c>
      <c r="H737" s="3" t="s">
        <v>38</v>
      </c>
      <c r="I737" s="3">
        <v>2</v>
      </c>
      <c r="J737" s="3" t="s">
        <v>26</v>
      </c>
      <c r="K737" s="3">
        <v>8500</v>
      </c>
      <c r="L737" s="3">
        <v>7600</v>
      </c>
      <c r="M737" s="3">
        <f>Table4[[#This Row],[Qty]]*Table4[[#This Row],[Price]]</f>
        <v>17000</v>
      </c>
      <c r="N737" s="3">
        <f>Table4[[#This Row],[Qty]]*Table4[[#This Row],[Cost]]</f>
        <v>15200</v>
      </c>
      <c r="O737" s="3">
        <f>Table4[[#This Row],[Total Sales]]-Table4[[#This Row],[COGS]]</f>
        <v>1800</v>
      </c>
      <c r="P737" s="22">
        <f>MONTH(Table4[[#This Row],[Sales Date]])</f>
        <v>2</v>
      </c>
      <c r="Q737" s="22" t="str">
        <f>IF(Table4[[#This Row],[Month]]=1,"Jan",IF(Table4[[#This Row],[Month]]=2,"Feb",IF(Table4[[#This Row],[Month]]=3,"Mar","Apr")))</f>
        <v>Feb</v>
      </c>
    </row>
    <row r="738" spans="1:17" x14ac:dyDescent="0.25">
      <c r="A738" s="3" t="s">
        <v>1499</v>
      </c>
      <c r="B738" s="4">
        <v>44975</v>
      </c>
      <c r="C738" s="3" t="s">
        <v>684</v>
      </c>
      <c r="D738" s="3" t="s">
        <v>16</v>
      </c>
      <c r="E738" s="3" t="s">
        <v>17</v>
      </c>
      <c r="F738" s="3" t="s">
        <v>18</v>
      </c>
      <c r="G738" s="3" t="s">
        <v>25</v>
      </c>
      <c r="H738" s="3" t="s">
        <v>2354</v>
      </c>
      <c r="I738" s="3">
        <v>2</v>
      </c>
      <c r="J738" s="3" t="s">
        <v>20</v>
      </c>
      <c r="K738" s="3">
        <v>6700</v>
      </c>
      <c r="L738" s="3">
        <v>5000</v>
      </c>
      <c r="M738" s="3">
        <f>Table4[[#This Row],[Qty]]*Table4[[#This Row],[Price]]</f>
        <v>13400</v>
      </c>
      <c r="N738" s="3">
        <f>Table4[[#This Row],[Qty]]*Table4[[#This Row],[Cost]]</f>
        <v>10000</v>
      </c>
      <c r="O738" s="3">
        <f>Table4[[#This Row],[Total Sales]]-Table4[[#This Row],[COGS]]</f>
        <v>3400</v>
      </c>
      <c r="P738" s="22">
        <f>MONTH(Table4[[#This Row],[Sales Date]])</f>
        <v>2</v>
      </c>
      <c r="Q738" s="22" t="str">
        <f>IF(Table4[[#This Row],[Month]]=1,"Jan",IF(Table4[[#This Row],[Month]]=2,"Feb",IF(Table4[[#This Row],[Month]]=3,"Mar","Apr")))</f>
        <v>Feb</v>
      </c>
    </row>
    <row r="739" spans="1:17" x14ac:dyDescent="0.25">
      <c r="A739" s="3" t="s">
        <v>1501</v>
      </c>
      <c r="B739" s="4">
        <v>44975</v>
      </c>
      <c r="C739" s="3" t="s">
        <v>801</v>
      </c>
      <c r="D739" s="3" t="s">
        <v>29</v>
      </c>
      <c r="E739" s="3" t="s">
        <v>35</v>
      </c>
      <c r="F739" s="3" t="s">
        <v>36</v>
      </c>
      <c r="G739" s="3" t="s">
        <v>37</v>
      </c>
      <c r="H739" s="3" t="s">
        <v>38</v>
      </c>
      <c r="I739" s="3">
        <v>1</v>
      </c>
      <c r="J739" s="3" t="s">
        <v>20</v>
      </c>
      <c r="K739" s="3">
        <v>13200.000000000002</v>
      </c>
      <c r="L739" s="3">
        <v>12000</v>
      </c>
      <c r="M739" s="3">
        <f>Table4[[#This Row],[Qty]]*Table4[[#This Row],[Price]]</f>
        <v>13200.000000000002</v>
      </c>
      <c r="N739" s="3">
        <f>Table4[[#This Row],[Qty]]*Table4[[#This Row],[Cost]]</f>
        <v>12000</v>
      </c>
      <c r="O739" s="3">
        <f>Table4[[#This Row],[Total Sales]]-Table4[[#This Row],[COGS]]</f>
        <v>1200.0000000000018</v>
      </c>
      <c r="P739" s="22">
        <f>MONTH(Table4[[#This Row],[Sales Date]])</f>
        <v>2</v>
      </c>
      <c r="Q739" s="22" t="str">
        <f>IF(Table4[[#This Row],[Month]]=1,"Jan",IF(Table4[[#This Row],[Month]]=2,"Feb",IF(Table4[[#This Row],[Month]]=3,"Mar","Apr")))</f>
        <v>Feb</v>
      </c>
    </row>
    <row r="740" spans="1:17" x14ac:dyDescent="0.25">
      <c r="A740" s="3" t="s">
        <v>1503</v>
      </c>
      <c r="B740" s="4">
        <v>44975</v>
      </c>
      <c r="C740" s="3" t="s">
        <v>926</v>
      </c>
      <c r="D740" s="3" t="s">
        <v>29</v>
      </c>
      <c r="E740" s="3" t="s">
        <v>23</v>
      </c>
      <c r="F740" s="3" t="s">
        <v>24</v>
      </c>
      <c r="G740" s="3" t="s">
        <v>54</v>
      </c>
      <c r="H740" s="3" t="s">
        <v>55</v>
      </c>
      <c r="I740" s="3">
        <v>1</v>
      </c>
      <c r="J740" s="3" t="s">
        <v>26</v>
      </c>
      <c r="K740" s="3">
        <v>11000</v>
      </c>
      <c r="L740" s="3">
        <v>10000</v>
      </c>
      <c r="M740" s="3">
        <f>Table4[[#This Row],[Qty]]*Table4[[#This Row],[Price]]</f>
        <v>11000</v>
      </c>
      <c r="N740" s="3">
        <f>Table4[[#This Row],[Qty]]*Table4[[#This Row],[Cost]]</f>
        <v>10000</v>
      </c>
      <c r="O740" s="3">
        <f>Table4[[#This Row],[Total Sales]]-Table4[[#This Row],[COGS]]</f>
        <v>1000</v>
      </c>
      <c r="P740" s="22">
        <f>MONTH(Table4[[#This Row],[Sales Date]])</f>
        <v>2</v>
      </c>
      <c r="Q740" s="22" t="str">
        <f>IF(Table4[[#This Row],[Month]]=1,"Jan",IF(Table4[[#This Row],[Month]]=2,"Feb",IF(Table4[[#This Row],[Month]]=3,"Mar","Apr")))</f>
        <v>Feb</v>
      </c>
    </row>
    <row r="741" spans="1:17" x14ac:dyDescent="0.25">
      <c r="A741" s="3" t="s">
        <v>1505</v>
      </c>
      <c r="B741" s="4">
        <v>44975</v>
      </c>
      <c r="C741" s="3" t="s">
        <v>1044</v>
      </c>
      <c r="D741" s="3" t="s">
        <v>16</v>
      </c>
      <c r="E741" s="3" t="s">
        <v>17</v>
      </c>
      <c r="F741" s="3" t="s">
        <v>18</v>
      </c>
      <c r="G741" s="3" t="s">
        <v>60</v>
      </c>
      <c r="H741" s="3" t="s">
        <v>45</v>
      </c>
      <c r="I741" s="3">
        <v>1</v>
      </c>
      <c r="J741" s="3" t="s">
        <v>20</v>
      </c>
      <c r="K741" s="3">
        <v>44000</v>
      </c>
      <c r="L741" s="3">
        <v>40000</v>
      </c>
      <c r="M741" s="3">
        <f>Table4[[#This Row],[Qty]]*Table4[[#This Row],[Price]]</f>
        <v>44000</v>
      </c>
      <c r="N741" s="3">
        <f>Table4[[#This Row],[Qty]]*Table4[[#This Row],[Cost]]</f>
        <v>40000</v>
      </c>
      <c r="O741" s="3">
        <f>Table4[[#This Row],[Total Sales]]-Table4[[#This Row],[COGS]]</f>
        <v>4000</v>
      </c>
      <c r="P741" s="22">
        <f>MONTH(Table4[[#This Row],[Sales Date]])</f>
        <v>2</v>
      </c>
      <c r="Q741" s="22" t="str">
        <f>IF(Table4[[#This Row],[Month]]=1,"Jan",IF(Table4[[#This Row],[Month]]=2,"Feb",IF(Table4[[#This Row],[Month]]=3,"Mar","Apr")))</f>
        <v>Feb</v>
      </c>
    </row>
    <row r="742" spans="1:17" x14ac:dyDescent="0.25">
      <c r="A742" s="3" t="s">
        <v>1507</v>
      </c>
      <c r="B742" s="4">
        <v>44975</v>
      </c>
      <c r="C742" s="3" t="s">
        <v>1169</v>
      </c>
      <c r="D742" s="3" t="s">
        <v>16</v>
      </c>
      <c r="E742" s="3" t="s">
        <v>35</v>
      </c>
      <c r="F742" s="3" t="s">
        <v>36</v>
      </c>
      <c r="G742" s="3" t="s">
        <v>78</v>
      </c>
      <c r="H742" s="3" t="s">
        <v>45</v>
      </c>
      <c r="I742" s="3">
        <v>2</v>
      </c>
      <c r="J742" s="3" t="s">
        <v>20</v>
      </c>
      <c r="K742" s="3">
        <v>7700</v>
      </c>
      <c r="L742" s="3">
        <v>7000</v>
      </c>
      <c r="M742" s="3">
        <f>Table4[[#This Row],[Qty]]*Table4[[#This Row],[Price]]</f>
        <v>15400</v>
      </c>
      <c r="N742" s="3">
        <f>Table4[[#This Row],[Qty]]*Table4[[#This Row],[Cost]]</f>
        <v>14000</v>
      </c>
      <c r="O742" s="3">
        <f>Table4[[#This Row],[Total Sales]]-Table4[[#This Row],[COGS]]</f>
        <v>1400</v>
      </c>
      <c r="P742" s="22">
        <f>MONTH(Table4[[#This Row],[Sales Date]])</f>
        <v>2</v>
      </c>
      <c r="Q742" s="22" t="str">
        <f>IF(Table4[[#This Row],[Month]]=1,"Jan",IF(Table4[[#This Row],[Month]]=2,"Feb",IF(Table4[[#This Row],[Month]]=3,"Mar","Apr")))</f>
        <v>Feb</v>
      </c>
    </row>
    <row r="743" spans="1:17" x14ac:dyDescent="0.25">
      <c r="A743" s="3" t="s">
        <v>1509</v>
      </c>
      <c r="B743" s="4">
        <v>44976</v>
      </c>
      <c r="C743" s="3" t="s">
        <v>80</v>
      </c>
      <c r="D743" s="3" t="s">
        <v>29</v>
      </c>
      <c r="E743" s="3" t="s">
        <v>35</v>
      </c>
      <c r="F743" s="3" t="s">
        <v>36</v>
      </c>
      <c r="G743" s="3" t="s">
        <v>81</v>
      </c>
      <c r="H743" s="3" t="s">
        <v>2354</v>
      </c>
      <c r="I743" s="3">
        <v>4</v>
      </c>
      <c r="J743" s="3" t="s">
        <v>20</v>
      </c>
      <c r="K743" s="3">
        <v>11000</v>
      </c>
      <c r="L743" s="3">
        <v>10000</v>
      </c>
      <c r="M743" s="3">
        <f>Table4[[#This Row],[Qty]]*Table4[[#This Row],[Price]]</f>
        <v>44000</v>
      </c>
      <c r="N743" s="3">
        <f>Table4[[#This Row],[Qty]]*Table4[[#This Row],[Cost]]</f>
        <v>40000</v>
      </c>
      <c r="O743" s="3">
        <f>Table4[[#This Row],[Total Sales]]-Table4[[#This Row],[COGS]]</f>
        <v>4000</v>
      </c>
      <c r="P743" s="22">
        <f>MONTH(Table4[[#This Row],[Sales Date]])</f>
        <v>2</v>
      </c>
      <c r="Q743" s="22" t="str">
        <f>IF(Table4[[#This Row],[Month]]=1,"Jan",IF(Table4[[#This Row],[Month]]=2,"Feb",IF(Table4[[#This Row],[Month]]=3,"Mar","Apr")))</f>
        <v>Feb</v>
      </c>
    </row>
    <row r="744" spans="1:17" x14ac:dyDescent="0.25">
      <c r="A744" s="3" t="s">
        <v>1511</v>
      </c>
      <c r="B744" s="4">
        <v>44976</v>
      </c>
      <c r="C744" s="3" t="s">
        <v>205</v>
      </c>
      <c r="D744" s="3" t="s">
        <v>29</v>
      </c>
      <c r="E744" s="3" t="s">
        <v>23</v>
      </c>
      <c r="F744" s="3" t="s">
        <v>24</v>
      </c>
      <c r="G744" s="3" t="s">
        <v>44</v>
      </c>
      <c r="H744" s="3" t="s">
        <v>45</v>
      </c>
      <c r="I744" s="3">
        <v>2</v>
      </c>
      <c r="J744" s="3" t="s">
        <v>20</v>
      </c>
      <c r="K744" s="3">
        <v>8500</v>
      </c>
      <c r="L744" s="3">
        <v>7600</v>
      </c>
      <c r="M744" s="3">
        <f>Table4[[#This Row],[Qty]]*Table4[[#This Row],[Price]]</f>
        <v>17000</v>
      </c>
      <c r="N744" s="3">
        <f>Table4[[#This Row],[Qty]]*Table4[[#This Row],[Cost]]</f>
        <v>15200</v>
      </c>
      <c r="O744" s="3">
        <f>Table4[[#This Row],[Total Sales]]-Table4[[#This Row],[COGS]]</f>
        <v>1800</v>
      </c>
      <c r="P744" s="22">
        <f>MONTH(Table4[[#This Row],[Sales Date]])</f>
        <v>2</v>
      </c>
      <c r="Q744" s="22" t="str">
        <f>IF(Table4[[#This Row],[Month]]=1,"Jan",IF(Table4[[#This Row],[Month]]=2,"Feb",IF(Table4[[#This Row],[Month]]=3,"Mar","Apr")))</f>
        <v>Feb</v>
      </c>
    </row>
    <row r="745" spans="1:17" x14ac:dyDescent="0.25">
      <c r="A745" s="3" t="s">
        <v>1513</v>
      </c>
      <c r="B745" s="4">
        <v>44976</v>
      </c>
      <c r="C745" s="3" t="s">
        <v>322</v>
      </c>
      <c r="D745" s="3" t="s">
        <v>29</v>
      </c>
      <c r="E745" s="3" t="s">
        <v>17</v>
      </c>
      <c r="F745" s="3" t="s">
        <v>18</v>
      </c>
      <c r="G745" s="3" t="s">
        <v>2350</v>
      </c>
      <c r="H745" s="3" t="s">
        <v>38</v>
      </c>
      <c r="I745" s="3">
        <v>2</v>
      </c>
      <c r="J745" s="3" t="s">
        <v>20</v>
      </c>
      <c r="K745" s="3">
        <v>400</v>
      </c>
      <c r="L745" s="3">
        <v>360</v>
      </c>
      <c r="M745" s="3">
        <f>Table4[[#This Row],[Qty]]*Table4[[#This Row],[Price]]</f>
        <v>800</v>
      </c>
      <c r="N745" s="3">
        <f>Table4[[#This Row],[Qty]]*Table4[[#This Row],[Cost]]</f>
        <v>720</v>
      </c>
      <c r="O745" s="3">
        <f>Table4[[#This Row],[Total Sales]]-Table4[[#This Row],[COGS]]</f>
        <v>80</v>
      </c>
      <c r="P745" s="22">
        <f>MONTH(Table4[[#This Row],[Sales Date]])</f>
        <v>2</v>
      </c>
      <c r="Q745" s="22" t="str">
        <f>IF(Table4[[#This Row],[Month]]=1,"Jan",IF(Table4[[#This Row],[Month]]=2,"Feb",IF(Table4[[#This Row],[Month]]=3,"Mar","Apr")))</f>
        <v>Feb</v>
      </c>
    </row>
    <row r="746" spans="1:17" x14ac:dyDescent="0.25">
      <c r="A746" s="3" t="s">
        <v>1515</v>
      </c>
      <c r="B746" s="4">
        <v>44976</v>
      </c>
      <c r="C746" s="3" t="s">
        <v>447</v>
      </c>
      <c r="D746" s="3" t="s">
        <v>29</v>
      </c>
      <c r="E746" s="3" t="s">
        <v>35</v>
      </c>
      <c r="F746" s="3" t="s">
        <v>36</v>
      </c>
      <c r="G746" s="3" t="s">
        <v>66</v>
      </c>
      <c r="H746" s="3" t="s">
        <v>2354</v>
      </c>
      <c r="I746" s="3">
        <v>1</v>
      </c>
      <c r="J746" s="3" t="s">
        <v>20</v>
      </c>
      <c r="K746" s="3">
        <v>13200.000000000002</v>
      </c>
      <c r="L746" s="3">
        <v>12000</v>
      </c>
      <c r="M746" s="3">
        <f>Table4[[#This Row],[Qty]]*Table4[[#This Row],[Price]]</f>
        <v>13200.000000000002</v>
      </c>
      <c r="N746" s="3">
        <f>Table4[[#This Row],[Qty]]*Table4[[#This Row],[Cost]]</f>
        <v>12000</v>
      </c>
      <c r="O746" s="3">
        <f>Table4[[#This Row],[Total Sales]]-Table4[[#This Row],[COGS]]</f>
        <v>1200.0000000000018</v>
      </c>
      <c r="P746" s="22">
        <f>MONTH(Table4[[#This Row],[Sales Date]])</f>
        <v>2</v>
      </c>
      <c r="Q746" s="22" t="str">
        <f>IF(Table4[[#This Row],[Month]]=1,"Jan",IF(Table4[[#This Row],[Month]]=2,"Feb",IF(Table4[[#This Row],[Month]]=3,"Mar","Apr")))</f>
        <v>Feb</v>
      </c>
    </row>
    <row r="747" spans="1:17" x14ac:dyDescent="0.25">
      <c r="A747" s="3" t="s">
        <v>1517</v>
      </c>
      <c r="B747" s="4">
        <v>44976</v>
      </c>
      <c r="C747" s="3" t="s">
        <v>564</v>
      </c>
      <c r="D747" s="3" t="s">
        <v>29</v>
      </c>
      <c r="E747" s="3" t="s">
        <v>30</v>
      </c>
      <c r="F747" s="3" t="s">
        <v>31</v>
      </c>
      <c r="G747" s="3" t="s">
        <v>72</v>
      </c>
      <c r="H747" s="3" t="s">
        <v>2354</v>
      </c>
      <c r="I747" s="3">
        <v>3</v>
      </c>
      <c r="J747" s="3" t="s">
        <v>20</v>
      </c>
      <c r="K747" s="3">
        <v>13200.000000000002</v>
      </c>
      <c r="L747" s="3">
        <v>12000</v>
      </c>
      <c r="M747" s="3">
        <f>Table4[[#This Row],[Qty]]*Table4[[#This Row],[Price]]</f>
        <v>39600.000000000007</v>
      </c>
      <c r="N747" s="3">
        <f>Table4[[#This Row],[Qty]]*Table4[[#This Row],[Cost]]</f>
        <v>36000</v>
      </c>
      <c r="O747" s="3">
        <f>Table4[[#This Row],[Total Sales]]-Table4[[#This Row],[COGS]]</f>
        <v>3600.0000000000073</v>
      </c>
      <c r="P747" s="22">
        <f>MONTH(Table4[[#This Row],[Sales Date]])</f>
        <v>2</v>
      </c>
      <c r="Q747" s="22" t="str">
        <f>IF(Table4[[#This Row],[Month]]=1,"Jan",IF(Table4[[#This Row],[Month]]=2,"Feb",IF(Table4[[#This Row],[Month]]=3,"Mar","Apr")))</f>
        <v>Feb</v>
      </c>
    </row>
    <row r="748" spans="1:17" x14ac:dyDescent="0.25">
      <c r="A748" s="3" t="s">
        <v>1519</v>
      </c>
      <c r="B748" s="4">
        <v>44976</v>
      </c>
      <c r="C748" s="3" t="s">
        <v>686</v>
      </c>
      <c r="D748" s="3" t="s">
        <v>29</v>
      </c>
      <c r="E748" s="3" t="s">
        <v>17</v>
      </c>
      <c r="F748" s="3" t="s">
        <v>18</v>
      </c>
      <c r="G748" s="3" t="s">
        <v>32</v>
      </c>
      <c r="H748" s="3" t="s">
        <v>2354</v>
      </c>
      <c r="I748" s="3">
        <v>2</v>
      </c>
      <c r="J748" s="3" t="s">
        <v>20</v>
      </c>
      <c r="K748" s="3">
        <v>6700</v>
      </c>
      <c r="L748" s="3">
        <v>5001</v>
      </c>
      <c r="M748" s="3">
        <f>Table4[[#This Row],[Qty]]*Table4[[#This Row],[Price]]</f>
        <v>13400</v>
      </c>
      <c r="N748" s="3">
        <f>Table4[[#This Row],[Qty]]*Table4[[#This Row],[Cost]]</f>
        <v>10002</v>
      </c>
      <c r="O748" s="3">
        <f>Table4[[#This Row],[Total Sales]]-Table4[[#This Row],[COGS]]</f>
        <v>3398</v>
      </c>
      <c r="P748" s="22">
        <f>MONTH(Table4[[#This Row],[Sales Date]])</f>
        <v>2</v>
      </c>
      <c r="Q748" s="22" t="str">
        <f>IF(Table4[[#This Row],[Month]]=1,"Jan",IF(Table4[[#This Row],[Month]]=2,"Feb",IF(Table4[[#This Row],[Month]]=3,"Mar","Apr")))</f>
        <v>Feb</v>
      </c>
    </row>
    <row r="749" spans="1:17" x14ac:dyDescent="0.25">
      <c r="A749" s="3" t="s">
        <v>1521</v>
      </c>
      <c r="B749" s="4">
        <v>44976</v>
      </c>
      <c r="C749" s="3" t="s">
        <v>803</v>
      </c>
      <c r="D749" s="3" t="s">
        <v>29</v>
      </c>
      <c r="E749" s="3" t="s">
        <v>17</v>
      </c>
      <c r="F749" s="3" t="s">
        <v>18</v>
      </c>
      <c r="G749" s="3" t="s">
        <v>41</v>
      </c>
      <c r="H749" s="3" t="s">
        <v>2354</v>
      </c>
      <c r="I749" s="3">
        <v>2</v>
      </c>
      <c r="J749" s="3" t="s">
        <v>20</v>
      </c>
      <c r="K749" s="3">
        <v>44000</v>
      </c>
      <c r="L749" s="3">
        <v>40000</v>
      </c>
      <c r="M749" s="3">
        <f>Table4[[#This Row],[Qty]]*Table4[[#This Row],[Price]]</f>
        <v>88000</v>
      </c>
      <c r="N749" s="3">
        <f>Table4[[#This Row],[Qty]]*Table4[[#This Row],[Cost]]</f>
        <v>80000</v>
      </c>
      <c r="O749" s="3">
        <f>Table4[[#This Row],[Total Sales]]-Table4[[#This Row],[COGS]]</f>
        <v>8000</v>
      </c>
      <c r="P749" s="22">
        <f>MONTH(Table4[[#This Row],[Sales Date]])</f>
        <v>2</v>
      </c>
      <c r="Q749" s="22" t="str">
        <f>IF(Table4[[#This Row],[Month]]=1,"Jan",IF(Table4[[#This Row],[Month]]=2,"Feb",IF(Table4[[#This Row],[Month]]=3,"Mar","Apr")))</f>
        <v>Feb</v>
      </c>
    </row>
    <row r="750" spans="1:17" x14ac:dyDescent="0.25">
      <c r="A750" s="3" t="s">
        <v>1523</v>
      </c>
      <c r="B750" s="4">
        <v>44976</v>
      </c>
      <c r="C750" s="3" t="s">
        <v>928</v>
      </c>
      <c r="D750" s="3" t="s">
        <v>29</v>
      </c>
      <c r="E750" s="3" t="s">
        <v>30</v>
      </c>
      <c r="F750" s="3" t="s">
        <v>31</v>
      </c>
      <c r="G750" s="3" t="s">
        <v>2353</v>
      </c>
      <c r="H750" s="3" t="s">
        <v>45</v>
      </c>
      <c r="I750" s="3">
        <v>1</v>
      </c>
      <c r="J750" s="3" t="s">
        <v>20</v>
      </c>
      <c r="K750" s="3">
        <v>8500</v>
      </c>
      <c r="L750" s="3">
        <v>7600</v>
      </c>
      <c r="M750" s="3">
        <f>Table4[[#This Row],[Qty]]*Table4[[#This Row],[Price]]</f>
        <v>8500</v>
      </c>
      <c r="N750" s="3">
        <f>Table4[[#This Row],[Qty]]*Table4[[#This Row],[Cost]]</f>
        <v>7600</v>
      </c>
      <c r="O750" s="3">
        <f>Table4[[#This Row],[Total Sales]]-Table4[[#This Row],[COGS]]</f>
        <v>900</v>
      </c>
      <c r="P750" s="22">
        <f>MONTH(Table4[[#This Row],[Sales Date]])</f>
        <v>2</v>
      </c>
      <c r="Q750" s="22" t="str">
        <f>IF(Table4[[#This Row],[Month]]=1,"Jan",IF(Table4[[#This Row],[Month]]=2,"Feb",IF(Table4[[#This Row],[Month]]=3,"Mar","Apr")))</f>
        <v>Feb</v>
      </c>
    </row>
    <row r="751" spans="1:17" x14ac:dyDescent="0.25">
      <c r="A751" s="3" t="s">
        <v>1525</v>
      </c>
      <c r="B751" s="4">
        <v>44976</v>
      </c>
      <c r="C751" s="3" t="s">
        <v>1046</v>
      </c>
      <c r="D751" s="3" t="s">
        <v>16</v>
      </c>
      <c r="E751" s="3" t="s">
        <v>23</v>
      </c>
      <c r="F751" s="3" t="s">
        <v>24</v>
      </c>
      <c r="G751" s="3" t="s">
        <v>63</v>
      </c>
      <c r="H751" s="3" t="s">
        <v>2354</v>
      </c>
      <c r="I751" s="3">
        <v>1</v>
      </c>
      <c r="J751" s="3" t="s">
        <v>20</v>
      </c>
      <c r="K751" s="3">
        <v>22000</v>
      </c>
      <c r="L751" s="3">
        <v>20000</v>
      </c>
      <c r="M751" s="3">
        <f>Table4[[#This Row],[Qty]]*Table4[[#This Row],[Price]]</f>
        <v>22000</v>
      </c>
      <c r="N751" s="3">
        <f>Table4[[#This Row],[Qty]]*Table4[[#This Row],[Cost]]</f>
        <v>20000</v>
      </c>
      <c r="O751" s="3">
        <f>Table4[[#This Row],[Total Sales]]-Table4[[#This Row],[COGS]]</f>
        <v>2000</v>
      </c>
      <c r="P751" s="22">
        <f>MONTH(Table4[[#This Row],[Sales Date]])</f>
        <v>2</v>
      </c>
      <c r="Q751" s="22" t="str">
        <f>IF(Table4[[#This Row],[Month]]=1,"Jan",IF(Table4[[#This Row],[Month]]=2,"Feb",IF(Table4[[#This Row],[Month]]=3,"Mar","Apr")))</f>
        <v>Feb</v>
      </c>
    </row>
    <row r="752" spans="1:17" x14ac:dyDescent="0.25">
      <c r="A752" s="3" t="s">
        <v>1527</v>
      </c>
      <c r="B752" s="4">
        <v>44976</v>
      </c>
      <c r="C752" s="3" t="s">
        <v>1171</v>
      </c>
      <c r="D752" s="3" t="s">
        <v>16</v>
      </c>
      <c r="E752" s="3" t="s">
        <v>17</v>
      </c>
      <c r="F752" s="3" t="s">
        <v>18</v>
      </c>
      <c r="G752" s="3" t="s">
        <v>81</v>
      </c>
      <c r="H752" s="3" t="s">
        <v>2354</v>
      </c>
      <c r="I752" s="3">
        <v>4</v>
      </c>
      <c r="J752" s="3" t="s">
        <v>20</v>
      </c>
      <c r="K752" s="3">
        <v>11000</v>
      </c>
      <c r="L752" s="3">
        <v>10000</v>
      </c>
      <c r="M752" s="3">
        <f>Table4[[#This Row],[Qty]]*Table4[[#This Row],[Price]]</f>
        <v>44000</v>
      </c>
      <c r="N752" s="3">
        <f>Table4[[#This Row],[Qty]]*Table4[[#This Row],[Cost]]</f>
        <v>40000</v>
      </c>
      <c r="O752" s="3">
        <f>Table4[[#This Row],[Total Sales]]-Table4[[#This Row],[COGS]]</f>
        <v>4000</v>
      </c>
      <c r="P752" s="22">
        <f>MONTH(Table4[[#This Row],[Sales Date]])</f>
        <v>2</v>
      </c>
      <c r="Q752" s="22" t="str">
        <f>IF(Table4[[#This Row],[Month]]=1,"Jan",IF(Table4[[#This Row],[Month]]=2,"Feb",IF(Table4[[#This Row],[Month]]=3,"Mar","Apr")))</f>
        <v>Feb</v>
      </c>
    </row>
    <row r="753" spans="1:17" x14ac:dyDescent="0.25">
      <c r="A753" s="3" t="s">
        <v>1529</v>
      </c>
      <c r="B753" s="4">
        <v>44976</v>
      </c>
      <c r="C753" s="3" t="s">
        <v>377</v>
      </c>
      <c r="D753" s="3" t="s">
        <v>29</v>
      </c>
      <c r="E753" s="3" t="s">
        <v>17</v>
      </c>
      <c r="F753" s="3" t="s">
        <v>18</v>
      </c>
      <c r="G753" s="3" t="s">
        <v>81</v>
      </c>
      <c r="H753" s="3" t="s">
        <v>2354</v>
      </c>
      <c r="I753" s="3">
        <v>1</v>
      </c>
      <c r="J753" s="3" t="s">
        <v>20</v>
      </c>
      <c r="K753" s="3">
        <v>8500</v>
      </c>
      <c r="L753" s="3">
        <v>7600</v>
      </c>
      <c r="M753" s="3">
        <f>Table4[[#This Row],[Qty]]*Table4[[#This Row],[Price]]</f>
        <v>8500</v>
      </c>
      <c r="N753" s="3">
        <f>Table4[[#This Row],[Qty]]*Table4[[#This Row],[Cost]]</f>
        <v>7600</v>
      </c>
      <c r="O753" s="3">
        <f>Table4[[#This Row],[Total Sales]]-Table4[[#This Row],[COGS]]</f>
        <v>900</v>
      </c>
      <c r="P753" s="22">
        <f>MONTH(Table4[[#This Row],[Sales Date]])</f>
        <v>2</v>
      </c>
      <c r="Q753" s="22" t="str">
        <f>IF(Table4[[#This Row],[Month]]=1,"Jan",IF(Table4[[#This Row],[Month]]=2,"Feb",IF(Table4[[#This Row],[Month]]=3,"Mar","Apr")))</f>
        <v>Feb</v>
      </c>
    </row>
    <row r="754" spans="1:17" x14ac:dyDescent="0.25">
      <c r="A754" s="3" t="s">
        <v>1531</v>
      </c>
      <c r="B754" s="4">
        <v>44976</v>
      </c>
      <c r="C754" s="3" t="s">
        <v>439</v>
      </c>
      <c r="D754" s="3" t="s">
        <v>29</v>
      </c>
      <c r="E754" s="3" t="s">
        <v>17</v>
      </c>
      <c r="F754" s="3" t="s">
        <v>18</v>
      </c>
      <c r="G754" s="3" t="s">
        <v>2350</v>
      </c>
      <c r="H754" s="3" t="s">
        <v>38</v>
      </c>
      <c r="I754" s="3">
        <v>1</v>
      </c>
      <c r="J754" s="3" t="s">
        <v>20</v>
      </c>
      <c r="K754" s="3">
        <v>6700</v>
      </c>
      <c r="L754" s="3">
        <v>5000</v>
      </c>
      <c r="M754" s="3">
        <f>Table4[[#This Row],[Qty]]*Table4[[#This Row],[Price]]</f>
        <v>6700</v>
      </c>
      <c r="N754" s="3">
        <f>Table4[[#This Row],[Qty]]*Table4[[#This Row],[Cost]]</f>
        <v>5000</v>
      </c>
      <c r="O754" s="3">
        <f>Table4[[#This Row],[Total Sales]]-Table4[[#This Row],[COGS]]</f>
        <v>1700</v>
      </c>
      <c r="P754" s="22">
        <f>MONTH(Table4[[#This Row],[Sales Date]])</f>
        <v>2</v>
      </c>
      <c r="Q754" s="22" t="str">
        <f>IF(Table4[[#This Row],[Month]]=1,"Jan",IF(Table4[[#This Row],[Month]]=2,"Feb",IF(Table4[[#This Row],[Month]]=3,"Mar","Apr")))</f>
        <v>Feb</v>
      </c>
    </row>
    <row r="755" spans="1:17" x14ac:dyDescent="0.25">
      <c r="A755" s="3" t="s">
        <v>1533</v>
      </c>
      <c r="B755" s="4">
        <v>44976</v>
      </c>
      <c r="C755" s="3" t="s">
        <v>500</v>
      </c>
      <c r="D755" s="3" t="s">
        <v>29</v>
      </c>
      <c r="E755" s="3" t="s">
        <v>23</v>
      </c>
      <c r="F755" s="3" t="s">
        <v>24</v>
      </c>
      <c r="G755" s="3" t="s">
        <v>41</v>
      </c>
      <c r="H755" s="3" t="s">
        <v>2354</v>
      </c>
      <c r="I755" s="3">
        <v>1</v>
      </c>
      <c r="J755" s="3" t="s">
        <v>20</v>
      </c>
      <c r="K755" s="3">
        <v>1600</v>
      </c>
      <c r="L755" s="3">
        <v>1590</v>
      </c>
      <c r="M755" s="3">
        <f>Table4[[#This Row],[Qty]]*Table4[[#This Row],[Price]]</f>
        <v>1600</v>
      </c>
      <c r="N755" s="3">
        <f>Table4[[#This Row],[Qty]]*Table4[[#This Row],[Cost]]</f>
        <v>1590</v>
      </c>
      <c r="O755" s="3">
        <f>Table4[[#This Row],[Total Sales]]-Table4[[#This Row],[COGS]]</f>
        <v>10</v>
      </c>
      <c r="P755" s="22">
        <f>MONTH(Table4[[#This Row],[Sales Date]])</f>
        <v>2</v>
      </c>
      <c r="Q755" s="22" t="str">
        <f>IF(Table4[[#This Row],[Month]]=1,"Jan",IF(Table4[[#This Row],[Month]]=2,"Feb",IF(Table4[[#This Row],[Month]]=3,"Mar","Apr")))</f>
        <v>Feb</v>
      </c>
    </row>
    <row r="756" spans="1:17" x14ac:dyDescent="0.25">
      <c r="A756" s="3" t="s">
        <v>1535</v>
      </c>
      <c r="B756" s="4">
        <v>44976</v>
      </c>
      <c r="C756" s="3" t="s">
        <v>562</v>
      </c>
      <c r="D756" s="3" t="s">
        <v>29</v>
      </c>
      <c r="E756" s="3" t="s">
        <v>30</v>
      </c>
      <c r="F756" s="3" t="s">
        <v>31</v>
      </c>
      <c r="G756" s="3" t="s">
        <v>75</v>
      </c>
      <c r="H756" s="3" t="s">
        <v>2354</v>
      </c>
      <c r="I756" s="3">
        <v>2</v>
      </c>
      <c r="J756" s="3" t="s">
        <v>20</v>
      </c>
      <c r="K756" s="3">
        <v>100</v>
      </c>
      <c r="L756" s="3">
        <v>90</v>
      </c>
      <c r="M756" s="3">
        <f>Table4[[#This Row],[Qty]]*Table4[[#This Row],[Price]]</f>
        <v>200</v>
      </c>
      <c r="N756" s="3">
        <f>Table4[[#This Row],[Qty]]*Table4[[#This Row],[Cost]]</f>
        <v>180</v>
      </c>
      <c r="O756" s="3">
        <f>Table4[[#This Row],[Total Sales]]-Table4[[#This Row],[COGS]]</f>
        <v>20</v>
      </c>
      <c r="P756" s="22">
        <f>MONTH(Table4[[#This Row],[Sales Date]])</f>
        <v>2</v>
      </c>
      <c r="Q756" s="22" t="str">
        <f>IF(Table4[[#This Row],[Month]]=1,"Jan",IF(Table4[[#This Row],[Month]]=2,"Feb",IF(Table4[[#This Row],[Month]]=3,"Mar","Apr")))</f>
        <v>Feb</v>
      </c>
    </row>
    <row r="757" spans="1:17" x14ac:dyDescent="0.25">
      <c r="A757" s="3" t="s">
        <v>1537</v>
      </c>
      <c r="B757" s="4">
        <v>44976</v>
      </c>
      <c r="C757" s="3" t="s">
        <v>622</v>
      </c>
      <c r="D757" s="3" t="s">
        <v>29</v>
      </c>
      <c r="E757" s="3" t="s">
        <v>35</v>
      </c>
      <c r="F757" s="3" t="s">
        <v>36</v>
      </c>
      <c r="G757" s="3" t="s">
        <v>25</v>
      </c>
      <c r="H757" s="3" t="s">
        <v>2354</v>
      </c>
      <c r="I757" s="3">
        <v>2</v>
      </c>
      <c r="J757" s="3" t="s">
        <v>20</v>
      </c>
      <c r="K757" s="3">
        <v>9950</v>
      </c>
      <c r="L757" s="3">
        <v>9000</v>
      </c>
      <c r="M757" s="3">
        <f>Table4[[#This Row],[Qty]]*Table4[[#This Row],[Price]]</f>
        <v>19900</v>
      </c>
      <c r="N757" s="3">
        <f>Table4[[#This Row],[Qty]]*Table4[[#This Row],[Cost]]</f>
        <v>18000</v>
      </c>
      <c r="O757" s="3">
        <f>Table4[[#This Row],[Total Sales]]-Table4[[#This Row],[COGS]]</f>
        <v>1900</v>
      </c>
      <c r="P757" s="22">
        <f>MONTH(Table4[[#This Row],[Sales Date]])</f>
        <v>2</v>
      </c>
      <c r="Q757" s="22" t="str">
        <f>IF(Table4[[#This Row],[Month]]=1,"Jan",IF(Table4[[#This Row],[Month]]=2,"Feb",IF(Table4[[#This Row],[Month]]=3,"Mar","Apr")))</f>
        <v>Feb</v>
      </c>
    </row>
    <row r="758" spans="1:17" x14ac:dyDescent="0.25">
      <c r="A758" s="3" t="s">
        <v>1539</v>
      </c>
      <c r="B758" s="4">
        <v>44977</v>
      </c>
      <c r="C758" s="3" t="s">
        <v>83</v>
      </c>
      <c r="D758" s="3" t="s">
        <v>29</v>
      </c>
      <c r="E758" s="3" t="s">
        <v>30</v>
      </c>
      <c r="F758" s="3" t="s">
        <v>31</v>
      </c>
      <c r="G758" s="3" t="s">
        <v>19</v>
      </c>
      <c r="H758" s="3" t="s">
        <v>2354</v>
      </c>
      <c r="I758" s="3">
        <v>100</v>
      </c>
      <c r="J758" s="3" t="s">
        <v>20</v>
      </c>
      <c r="K758" s="3">
        <v>13200.000000000002</v>
      </c>
      <c r="L758" s="3">
        <v>12000</v>
      </c>
      <c r="M758" s="3">
        <f>Table4[[#This Row],[Qty]]*Table4[[#This Row],[Price]]</f>
        <v>1320000.0000000002</v>
      </c>
      <c r="N758" s="3">
        <f>Table4[[#This Row],[Qty]]*Table4[[#This Row],[Cost]]</f>
        <v>1200000</v>
      </c>
      <c r="O758" s="3">
        <f>Table4[[#This Row],[Total Sales]]-Table4[[#This Row],[COGS]]</f>
        <v>120000.00000000023</v>
      </c>
      <c r="P758" s="22">
        <f>MONTH(Table4[[#This Row],[Sales Date]])</f>
        <v>2</v>
      </c>
      <c r="Q758" s="22" t="str">
        <f>IF(Table4[[#This Row],[Month]]=1,"Jan",IF(Table4[[#This Row],[Month]]=2,"Feb",IF(Table4[[#This Row],[Month]]=3,"Mar","Apr")))</f>
        <v>Feb</v>
      </c>
    </row>
    <row r="759" spans="1:17" x14ac:dyDescent="0.25">
      <c r="A759" s="3" t="s">
        <v>1541</v>
      </c>
      <c r="B759" s="4">
        <v>44977</v>
      </c>
      <c r="C759" s="3" t="s">
        <v>207</v>
      </c>
      <c r="D759" s="3" t="s">
        <v>29</v>
      </c>
      <c r="E759" s="3" t="s">
        <v>30</v>
      </c>
      <c r="F759" s="3" t="s">
        <v>31</v>
      </c>
      <c r="G759" s="3" t="s">
        <v>2352</v>
      </c>
      <c r="H759" s="3" t="s">
        <v>2354</v>
      </c>
      <c r="I759" s="3">
        <v>3</v>
      </c>
      <c r="J759" s="3" t="s">
        <v>20</v>
      </c>
      <c r="K759" s="3">
        <v>13200.000000000002</v>
      </c>
      <c r="L759" s="3">
        <v>12000</v>
      </c>
      <c r="M759" s="3">
        <f>Table4[[#This Row],[Qty]]*Table4[[#This Row],[Price]]</f>
        <v>39600.000000000007</v>
      </c>
      <c r="N759" s="3">
        <f>Table4[[#This Row],[Qty]]*Table4[[#This Row],[Cost]]</f>
        <v>36000</v>
      </c>
      <c r="O759" s="3">
        <f>Table4[[#This Row],[Total Sales]]-Table4[[#This Row],[COGS]]</f>
        <v>3600.0000000000073</v>
      </c>
      <c r="P759" s="22">
        <f>MONTH(Table4[[#This Row],[Sales Date]])</f>
        <v>2</v>
      </c>
      <c r="Q759" s="22" t="str">
        <f>IF(Table4[[#This Row],[Month]]=1,"Jan",IF(Table4[[#This Row],[Month]]=2,"Feb",IF(Table4[[#This Row],[Month]]=3,"Mar","Apr")))</f>
        <v>Feb</v>
      </c>
    </row>
    <row r="760" spans="1:17" x14ac:dyDescent="0.25">
      <c r="A760" s="3" t="s">
        <v>1543</v>
      </c>
      <c r="B760" s="4">
        <v>44977</v>
      </c>
      <c r="C760" s="3" t="s">
        <v>324</v>
      </c>
      <c r="D760" s="3" t="s">
        <v>29</v>
      </c>
      <c r="E760" s="3" t="s">
        <v>23</v>
      </c>
      <c r="F760" s="3" t="s">
        <v>24</v>
      </c>
      <c r="G760" s="3" t="s">
        <v>2351</v>
      </c>
      <c r="H760" s="3" t="s">
        <v>38</v>
      </c>
      <c r="I760" s="3">
        <v>2</v>
      </c>
      <c r="J760" s="3" t="s">
        <v>20</v>
      </c>
      <c r="K760" s="3">
        <v>100</v>
      </c>
      <c r="L760" s="3">
        <v>90</v>
      </c>
      <c r="M760" s="3">
        <f>Table4[[#This Row],[Qty]]*Table4[[#This Row],[Price]]</f>
        <v>200</v>
      </c>
      <c r="N760" s="3">
        <f>Table4[[#This Row],[Qty]]*Table4[[#This Row],[Cost]]</f>
        <v>180</v>
      </c>
      <c r="O760" s="3">
        <f>Table4[[#This Row],[Total Sales]]-Table4[[#This Row],[COGS]]</f>
        <v>20</v>
      </c>
      <c r="P760" s="22">
        <f>MONTH(Table4[[#This Row],[Sales Date]])</f>
        <v>2</v>
      </c>
      <c r="Q760" s="22" t="str">
        <f>IF(Table4[[#This Row],[Month]]=1,"Jan",IF(Table4[[#This Row],[Month]]=2,"Feb",IF(Table4[[#This Row],[Month]]=3,"Mar","Apr")))</f>
        <v>Feb</v>
      </c>
    </row>
    <row r="761" spans="1:17" x14ac:dyDescent="0.25">
      <c r="A761" s="3" t="s">
        <v>1545</v>
      </c>
      <c r="B761" s="4">
        <v>44977</v>
      </c>
      <c r="C761" s="3" t="s">
        <v>449</v>
      </c>
      <c r="D761" s="3" t="s">
        <v>29</v>
      </c>
      <c r="E761" s="3" t="s">
        <v>35</v>
      </c>
      <c r="F761" s="3" t="s">
        <v>36</v>
      </c>
      <c r="G761" s="3" t="s">
        <v>69</v>
      </c>
      <c r="H761" s="3" t="s">
        <v>38</v>
      </c>
      <c r="I761" s="3">
        <v>2</v>
      </c>
      <c r="J761" s="3" t="s">
        <v>20</v>
      </c>
      <c r="K761" s="3">
        <v>9950</v>
      </c>
      <c r="L761" s="3">
        <v>9000</v>
      </c>
      <c r="M761" s="3">
        <f>Table4[[#This Row],[Qty]]*Table4[[#This Row],[Price]]</f>
        <v>19900</v>
      </c>
      <c r="N761" s="3">
        <f>Table4[[#This Row],[Qty]]*Table4[[#This Row],[Cost]]</f>
        <v>18000</v>
      </c>
      <c r="O761" s="3">
        <f>Table4[[#This Row],[Total Sales]]-Table4[[#This Row],[COGS]]</f>
        <v>1900</v>
      </c>
      <c r="P761" s="22">
        <f>MONTH(Table4[[#This Row],[Sales Date]])</f>
        <v>2</v>
      </c>
      <c r="Q761" s="22" t="str">
        <f>IF(Table4[[#This Row],[Month]]=1,"Jan",IF(Table4[[#This Row],[Month]]=2,"Feb",IF(Table4[[#This Row],[Month]]=3,"Mar","Apr")))</f>
        <v>Feb</v>
      </c>
    </row>
    <row r="762" spans="1:17" x14ac:dyDescent="0.25">
      <c r="A762" s="3" t="s">
        <v>1547</v>
      </c>
      <c r="B762" s="4">
        <v>44977</v>
      </c>
      <c r="C762" s="3" t="s">
        <v>566</v>
      </c>
      <c r="D762" s="3" t="s">
        <v>29</v>
      </c>
      <c r="E762" s="3" t="s">
        <v>35</v>
      </c>
      <c r="F762" s="3" t="s">
        <v>36</v>
      </c>
      <c r="G762" s="3" t="s">
        <v>75</v>
      </c>
      <c r="H762" s="3" t="s">
        <v>2354</v>
      </c>
      <c r="I762" s="3">
        <v>2</v>
      </c>
      <c r="J762" s="3" t="s">
        <v>20</v>
      </c>
      <c r="K762" s="3">
        <v>22000</v>
      </c>
      <c r="L762" s="3">
        <v>20000</v>
      </c>
      <c r="M762" s="3">
        <f>Table4[[#This Row],[Qty]]*Table4[[#This Row],[Price]]</f>
        <v>44000</v>
      </c>
      <c r="N762" s="3">
        <f>Table4[[#This Row],[Qty]]*Table4[[#This Row],[Cost]]</f>
        <v>40000</v>
      </c>
      <c r="O762" s="3">
        <f>Table4[[#This Row],[Total Sales]]-Table4[[#This Row],[COGS]]</f>
        <v>4000</v>
      </c>
      <c r="P762" s="22">
        <f>MONTH(Table4[[#This Row],[Sales Date]])</f>
        <v>2</v>
      </c>
      <c r="Q762" s="22" t="str">
        <f>IF(Table4[[#This Row],[Month]]=1,"Jan",IF(Table4[[#This Row],[Month]]=2,"Feb",IF(Table4[[#This Row],[Month]]=3,"Mar","Apr")))</f>
        <v>Feb</v>
      </c>
    </row>
    <row r="763" spans="1:17" x14ac:dyDescent="0.25">
      <c r="A763" s="3" t="s">
        <v>1549</v>
      </c>
      <c r="B763" s="4">
        <v>44977</v>
      </c>
      <c r="C763" s="3" t="s">
        <v>688</v>
      </c>
      <c r="D763" s="3" t="s">
        <v>29</v>
      </c>
      <c r="E763" s="3" t="s">
        <v>23</v>
      </c>
      <c r="F763" s="3" t="s">
        <v>24</v>
      </c>
      <c r="G763" s="3" t="s">
        <v>37</v>
      </c>
      <c r="H763" s="3" t="s">
        <v>38</v>
      </c>
      <c r="I763" s="3">
        <v>1</v>
      </c>
      <c r="J763" s="3" t="s">
        <v>20</v>
      </c>
      <c r="K763" s="3">
        <v>6700</v>
      </c>
      <c r="L763" s="3">
        <v>5002</v>
      </c>
      <c r="M763" s="3">
        <f>Table4[[#This Row],[Qty]]*Table4[[#This Row],[Price]]</f>
        <v>6700</v>
      </c>
      <c r="N763" s="3">
        <f>Table4[[#This Row],[Qty]]*Table4[[#This Row],[Cost]]</f>
        <v>5002</v>
      </c>
      <c r="O763" s="3">
        <f>Table4[[#This Row],[Total Sales]]-Table4[[#This Row],[COGS]]</f>
        <v>1698</v>
      </c>
      <c r="P763" s="22">
        <f>MONTH(Table4[[#This Row],[Sales Date]])</f>
        <v>2</v>
      </c>
      <c r="Q763" s="22" t="str">
        <f>IF(Table4[[#This Row],[Month]]=1,"Jan",IF(Table4[[#This Row],[Month]]=2,"Feb",IF(Table4[[#This Row],[Month]]=3,"Mar","Apr")))</f>
        <v>Feb</v>
      </c>
    </row>
    <row r="764" spans="1:17" x14ac:dyDescent="0.25">
      <c r="A764" s="3" t="s">
        <v>1550</v>
      </c>
      <c r="B764" s="4">
        <v>44977</v>
      </c>
      <c r="C764" s="3" t="s">
        <v>805</v>
      </c>
      <c r="D764" s="3" t="s">
        <v>29</v>
      </c>
      <c r="E764" s="3" t="s">
        <v>17</v>
      </c>
      <c r="F764" s="3" t="s">
        <v>18</v>
      </c>
      <c r="G764" s="3" t="s">
        <v>44</v>
      </c>
      <c r="H764" s="3" t="s">
        <v>45</v>
      </c>
      <c r="I764" s="3">
        <v>2</v>
      </c>
      <c r="J764" s="3" t="s">
        <v>26</v>
      </c>
      <c r="K764" s="3">
        <v>7700</v>
      </c>
      <c r="L764" s="3">
        <v>7000</v>
      </c>
      <c r="M764" s="3">
        <f>Table4[[#This Row],[Qty]]*Table4[[#This Row],[Price]]</f>
        <v>15400</v>
      </c>
      <c r="N764" s="3">
        <f>Table4[[#This Row],[Qty]]*Table4[[#This Row],[Cost]]</f>
        <v>14000</v>
      </c>
      <c r="O764" s="3">
        <f>Table4[[#This Row],[Total Sales]]-Table4[[#This Row],[COGS]]</f>
        <v>1400</v>
      </c>
      <c r="P764" s="22">
        <f>MONTH(Table4[[#This Row],[Sales Date]])</f>
        <v>2</v>
      </c>
      <c r="Q764" s="22" t="str">
        <f>IF(Table4[[#This Row],[Month]]=1,"Jan",IF(Table4[[#This Row],[Month]]=2,"Feb",IF(Table4[[#This Row],[Month]]=3,"Mar","Apr")))</f>
        <v>Feb</v>
      </c>
    </row>
    <row r="765" spans="1:17" x14ac:dyDescent="0.25">
      <c r="A765" s="3" t="s">
        <v>1551</v>
      </c>
      <c r="B765" s="4">
        <v>44977</v>
      </c>
      <c r="C765" s="3" t="s">
        <v>930</v>
      </c>
      <c r="D765" s="3" t="s">
        <v>16</v>
      </c>
      <c r="E765" s="3" t="s">
        <v>35</v>
      </c>
      <c r="F765" s="3" t="s">
        <v>36</v>
      </c>
      <c r="G765" s="3" t="s">
        <v>60</v>
      </c>
      <c r="H765" s="3" t="s">
        <v>45</v>
      </c>
      <c r="I765" s="3">
        <v>2</v>
      </c>
      <c r="J765" s="3" t="s">
        <v>26</v>
      </c>
      <c r="K765" s="3">
        <v>8500</v>
      </c>
      <c r="L765" s="3">
        <v>7600</v>
      </c>
      <c r="M765" s="3">
        <f>Table4[[#This Row],[Qty]]*Table4[[#This Row],[Price]]</f>
        <v>17000</v>
      </c>
      <c r="N765" s="3">
        <f>Table4[[#This Row],[Qty]]*Table4[[#This Row],[Cost]]</f>
        <v>15200</v>
      </c>
      <c r="O765" s="3">
        <f>Table4[[#This Row],[Total Sales]]-Table4[[#This Row],[COGS]]</f>
        <v>1800</v>
      </c>
      <c r="P765" s="22">
        <f>MONTH(Table4[[#This Row],[Sales Date]])</f>
        <v>2</v>
      </c>
      <c r="Q765" s="22" t="str">
        <f>IF(Table4[[#This Row],[Month]]=1,"Jan",IF(Table4[[#This Row],[Month]]=2,"Feb",IF(Table4[[#This Row],[Month]]=3,"Mar","Apr")))</f>
        <v>Feb</v>
      </c>
    </row>
    <row r="766" spans="1:17" x14ac:dyDescent="0.25">
      <c r="A766" s="3" t="s">
        <v>1552</v>
      </c>
      <c r="B766" s="4">
        <v>44977</v>
      </c>
      <c r="C766" s="3" t="s">
        <v>1048</v>
      </c>
      <c r="D766" s="3" t="s">
        <v>29</v>
      </c>
      <c r="E766" s="3" t="s">
        <v>30</v>
      </c>
      <c r="F766" s="3" t="s">
        <v>31</v>
      </c>
      <c r="G766" s="3" t="s">
        <v>66</v>
      </c>
      <c r="H766" s="3" t="s">
        <v>2354</v>
      </c>
      <c r="I766" s="3">
        <v>2</v>
      </c>
      <c r="J766" s="3" t="s">
        <v>20</v>
      </c>
      <c r="K766" s="3">
        <v>13000</v>
      </c>
      <c r="L766" s="3">
        <v>12000</v>
      </c>
      <c r="M766" s="3">
        <f>Table4[[#This Row],[Qty]]*Table4[[#This Row],[Price]]</f>
        <v>26000</v>
      </c>
      <c r="N766" s="3">
        <f>Table4[[#This Row],[Qty]]*Table4[[#This Row],[Cost]]</f>
        <v>24000</v>
      </c>
      <c r="O766" s="3">
        <f>Table4[[#This Row],[Total Sales]]-Table4[[#This Row],[COGS]]</f>
        <v>2000</v>
      </c>
      <c r="P766" s="22">
        <f>MONTH(Table4[[#This Row],[Sales Date]])</f>
        <v>2</v>
      </c>
      <c r="Q766" s="22" t="str">
        <f>IF(Table4[[#This Row],[Month]]=1,"Jan",IF(Table4[[#This Row],[Month]]=2,"Feb",IF(Table4[[#This Row],[Month]]=3,"Mar","Apr")))</f>
        <v>Feb</v>
      </c>
    </row>
    <row r="767" spans="1:17" x14ac:dyDescent="0.25">
      <c r="A767" s="3" t="s">
        <v>1553</v>
      </c>
      <c r="B767" s="4">
        <v>44977</v>
      </c>
      <c r="C767" s="3" t="s">
        <v>1173</v>
      </c>
      <c r="D767" s="3" t="s">
        <v>29</v>
      </c>
      <c r="E767" s="3" t="s">
        <v>17</v>
      </c>
      <c r="F767" s="3" t="s">
        <v>18</v>
      </c>
      <c r="G767" s="3" t="s">
        <v>19</v>
      </c>
      <c r="H767" s="3" t="s">
        <v>2354</v>
      </c>
      <c r="I767" s="3">
        <v>1</v>
      </c>
      <c r="J767" s="3" t="s">
        <v>20</v>
      </c>
      <c r="K767" s="3">
        <v>13200.000000000002</v>
      </c>
      <c r="L767" s="3">
        <v>12000</v>
      </c>
      <c r="M767" s="3">
        <f>Table4[[#This Row],[Qty]]*Table4[[#This Row],[Price]]</f>
        <v>13200.000000000002</v>
      </c>
      <c r="N767" s="3">
        <f>Table4[[#This Row],[Qty]]*Table4[[#This Row],[Cost]]</f>
        <v>12000</v>
      </c>
      <c r="O767" s="3">
        <f>Table4[[#This Row],[Total Sales]]-Table4[[#This Row],[COGS]]</f>
        <v>1200.0000000000018</v>
      </c>
      <c r="P767" s="22">
        <f>MONTH(Table4[[#This Row],[Sales Date]])</f>
        <v>2</v>
      </c>
      <c r="Q767" s="22" t="str">
        <f>IF(Table4[[#This Row],[Month]]=1,"Jan",IF(Table4[[#This Row],[Month]]=2,"Feb",IF(Table4[[#This Row],[Month]]=3,"Mar","Apr")))</f>
        <v>Feb</v>
      </c>
    </row>
    <row r="768" spans="1:17" x14ac:dyDescent="0.25">
      <c r="A768" s="3" t="s">
        <v>1554</v>
      </c>
      <c r="B768" s="4">
        <v>44977</v>
      </c>
      <c r="C768" s="3" t="s">
        <v>379</v>
      </c>
      <c r="D768" s="3" t="s">
        <v>29</v>
      </c>
      <c r="E768" s="3" t="s">
        <v>17</v>
      </c>
      <c r="F768" s="3" t="s">
        <v>18</v>
      </c>
      <c r="G768" s="3" t="s">
        <v>19</v>
      </c>
      <c r="H768" s="3" t="s">
        <v>2354</v>
      </c>
      <c r="I768" s="3">
        <v>2</v>
      </c>
      <c r="J768" s="3" t="s">
        <v>20</v>
      </c>
      <c r="K768" s="3">
        <v>8500</v>
      </c>
      <c r="L768" s="3">
        <v>7600</v>
      </c>
      <c r="M768" s="3">
        <f>Table4[[#This Row],[Qty]]*Table4[[#This Row],[Price]]</f>
        <v>17000</v>
      </c>
      <c r="N768" s="3">
        <f>Table4[[#This Row],[Qty]]*Table4[[#This Row],[Cost]]</f>
        <v>15200</v>
      </c>
      <c r="O768" s="3">
        <f>Table4[[#This Row],[Total Sales]]-Table4[[#This Row],[COGS]]</f>
        <v>1800</v>
      </c>
      <c r="P768" s="22">
        <f>MONTH(Table4[[#This Row],[Sales Date]])</f>
        <v>2</v>
      </c>
      <c r="Q768" s="22" t="str">
        <f>IF(Table4[[#This Row],[Month]]=1,"Jan",IF(Table4[[#This Row],[Month]]=2,"Feb",IF(Table4[[#This Row],[Month]]=3,"Mar","Apr")))</f>
        <v>Feb</v>
      </c>
    </row>
    <row r="769" spans="1:17" x14ac:dyDescent="0.25">
      <c r="A769" s="3" t="s">
        <v>1555</v>
      </c>
      <c r="B769" s="4">
        <v>44977</v>
      </c>
      <c r="C769" s="3" t="s">
        <v>441</v>
      </c>
      <c r="D769" s="3" t="s">
        <v>29</v>
      </c>
      <c r="E769" s="3" t="s">
        <v>35</v>
      </c>
      <c r="F769" s="3" t="s">
        <v>36</v>
      </c>
      <c r="G769" s="3" t="s">
        <v>2351</v>
      </c>
      <c r="H769" s="3" t="s">
        <v>38</v>
      </c>
      <c r="I769" s="3">
        <v>2</v>
      </c>
      <c r="J769" s="3" t="s">
        <v>20</v>
      </c>
      <c r="K769" s="3">
        <v>6700</v>
      </c>
      <c r="L769" s="3">
        <v>5001</v>
      </c>
      <c r="M769" s="3">
        <f>Table4[[#This Row],[Qty]]*Table4[[#This Row],[Price]]</f>
        <v>13400</v>
      </c>
      <c r="N769" s="3">
        <f>Table4[[#This Row],[Qty]]*Table4[[#This Row],[Cost]]</f>
        <v>10002</v>
      </c>
      <c r="O769" s="3">
        <f>Table4[[#This Row],[Total Sales]]-Table4[[#This Row],[COGS]]</f>
        <v>3398</v>
      </c>
      <c r="P769" s="22">
        <f>MONTH(Table4[[#This Row],[Sales Date]])</f>
        <v>2</v>
      </c>
      <c r="Q769" s="22" t="str">
        <f>IF(Table4[[#This Row],[Month]]=1,"Jan",IF(Table4[[#This Row],[Month]]=2,"Feb",IF(Table4[[#This Row],[Month]]=3,"Mar","Apr")))</f>
        <v>Feb</v>
      </c>
    </row>
    <row r="770" spans="1:17" x14ac:dyDescent="0.25">
      <c r="A770" s="3" t="s">
        <v>1556</v>
      </c>
      <c r="B770" s="4">
        <v>44977</v>
      </c>
      <c r="C770" s="3" t="s">
        <v>502</v>
      </c>
      <c r="D770" s="3" t="s">
        <v>29</v>
      </c>
      <c r="E770" s="3" t="s">
        <v>30</v>
      </c>
      <c r="F770" s="3" t="s">
        <v>31</v>
      </c>
      <c r="G770" s="3" t="s">
        <v>19</v>
      </c>
      <c r="H770" s="3" t="s">
        <v>2354</v>
      </c>
      <c r="I770" s="3">
        <v>1</v>
      </c>
      <c r="J770" s="3" t="s">
        <v>20</v>
      </c>
      <c r="K770" s="3">
        <v>50</v>
      </c>
      <c r="L770" s="3">
        <v>45</v>
      </c>
      <c r="M770" s="3">
        <f>Table4[[#This Row],[Qty]]*Table4[[#This Row],[Price]]</f>
        <v>50</v>
      </c>
      <c r="N770" s="3">
        <f>Table4[[#This Row],[Qty]]*Table4[[#This Row],[Cost]]</f>
        <v>45</v>
      </c>
      <c r="O770" s="3">
        <f>Table4[[#This Row],[Total Sales]]-Table4[[#This Row],[COGS]]</f>
        <v>5</v>
      </c>
      <c r="P770" s="22">
        <f>MONTH(Table4[[#This Row],[Sales Date]])</f>
        <v>2</v>
      </c>
      <c r="Q770" s="22" t="str">
        <f>IF(Table4[[#This Row],[Month]]=1,"Jan",IF(Table4[[#This Row],[Month]]=2,"Feb",IF(Table4[[#This Row],[Month]]=3,"Mar","Apr")))</f>
        <v>Feb</v>
      </c>
    </row>
    <row r="771" spans="1:17" x14ac:dyDescent="0.25">
      <c r="A771" s="3" t="s">
        <v>1557</v>
      </c>
      <c r="B771" s="4">
        <v>44977</v>
      </c>
      <c r="C771" s="3" t="s">
        <v>564</v>
      </c>
      <c r="D771" s="3" t="s">
        <v>29</v>
      </c>
      <c r="E771" s="3" t="s">
        <v>35</v>
      </c>
      <c r="F771" s="3" t="s">
        <v>36</v>
      </c>
      <c r="G771" s="3" t="s">
        <v>78</v>
      </c>
      <c r="H771" s="3" t="s">
        <v>45</v>
      </c>
      <c r="I771" s="3">
        <v>1</v>
      </c>
      <c r="J771" s="3" t="s">
        <v>20</v>
      </c>
      <c r="K771" s="3">
        <v>1600</v>
      </c>
      <c r="L771" s="3">
        <v>1590</v>
      </c>
      <c r="M771" s="3">
        <f>Table4[[#This Row],[Qty]]*Table4[[#This Row],[Price]]</f>
        <v>1600</v>
      </c>
      <c r="N771" s="3">
        <f>Table4[[#This Row],[Qty]]*Table4[[#This Row],[Cost]]</f>
        <v>1590</v>
      </c>
      <c r="O771" s="3">
        <f>Table4[[#This Row],[Total Sales]]-Table4[[#This Row],[COGS]]</f>
        <v>10</v>
      </c>
      <c r="P771" s="22">
        <f>MONTH(Table4[[#This Row],[Sales Date]])</f>
        <v>2</v>
      </c>
      <c r="Q771" s="22" t="str">
        <f>IF(Table4[[#This Row],[Month]]=1,"Jan",IF(Table4[[#This Row],[Month]]=2,"Feb",IF(Table4[[#This Row],[Month]]=3,"Mar","Apr")))</f>
        <v>Feb</v>
      </c>
    </row>
    <row r="772" spans="1:17" x14ac:dyDescent="0.25">
      <c r="A772" s="3" t="s">
        <v>1558</v>
      </c>
      <c r="B772" s="4">
        <v>44977</v>
      </c>
      <c r="C772" s="3" t="s">
        <v>624</v>
      </c>
      <c r="D772" s="3" t="s">
        <v>29</v>
      </c>
      <c r="E772" s="3" t="s">
        <v>35</v>
      </c>
      <c r="F772" s="3" t="s">
        <v>36</v>
      </c>
      <c r="G772" s="3" t="s">
        <v>32</v>
      </c>
      <c r="H772" s="3" t="s">
        <v>2354</v>
      </c>
      <c r="I772" s="3">
        <v>2</v>
      </c>
      <c r="J772" s="3" t="s">
        <v>20</v>
      </c>
      <c r="K772" s="3">
        <v>7700</v>
      </c>
      <c r="L772" s="3">
        <v>7000</v>
      </c>
      <c r="M772" s="3">
        <f>Table4[[#This Row],[Qty]]*Table4[[#This Row],[Price]]</f>
        <v>15400</v>
      </c>
      <c r="N772" s="3">
        <f>Table4[[#This Row],[Qty]]*Table4[[#This Row],[Cost]]</f>
        <v>14000</v>
      </c>
      <c r="O772" s="3">
        <f>Table4[[#This Row],[Total Sales]]-Table4[[#This Row],[COGS]]</f>
        <v>1400</v>
      </c>
      <c r="P772" s="22">
        <f>MONTH(Table4[[#This Row],[Sales Date]])</f>
        <v>2</v>
      </c>
      <c r="Q772" s="22" t="str">
        <f>IF(Table4[[#This Row],[Month]]=1,"Jan",IF(Table4[[#This Row],[Month]]=2,"Feb",IF(Table4[[#This Row],[Month]]=3,"Mar","Apr")))</f>
        <v>Feb</v>
      </c>
    </row>
    <row r="773" spans="1:17" x14ac:dyDescent="0.25">
      <c r="A773" s="3" t="s">
        <v>1559</v>
      </c>
      <c r="B773" s="4">
        <v>44978</v>
      </c>
      <c r="C773" s="3" t="s">
        <v>85</v>
      </c>
      <c r="D773" s="3" t="s">
        <v>29</v>
      </c>
      <c r="E773" s="3" t="s">
        <v>35</v>
      </c>
      <c r="F773" s="3" t="s">
        <v>36</v>
      </c>
      <c r="G773" s="3" t="s">
        <v>25</v>
      </c>
      <c r="H773" s="3" t="s">
        <v>2354</v>
      </c>
      <c r="I773" s="3">
        <v>100</v>
      </c>
      <c r="J773" s="3" t="s">
        <v>20</v>
      </c>
      <c r="K773" s="3">
        <v>9950</v>
      </c>
      <c r="L773" s="3">
        <v>9000</v>
      </c>
      <c r="M773" s="3">
        <f>Table4[[#This Row],[Qty]]*Table4[[#This Row],[Price]]</f>
        <v>995000</v>
      </c>
      <c r="N773" s="3">
        <f>Table4[[#This Row],[Qty]]*Table4[[#This Row],[Cost]]</f>
        <v>900000</v>
      </c>
      <c r="O773" s="3">
        <f>Table4[[#This Row],[Total Sales]]-Table4[[#This Row],[COGS]]</f>
        <v>95000</v>
      </c>
      <c r="P773" s="22">
        <f>MONTH(Table4[[#This Row],[Sales Date]])</f>
        <v>2</v>
      </c>
      <c r="Q773" s="22" t="str">
        <f>IF(Table4[[#This Row],[Month]]=1,"Jan",IF(Table4[[#This Row],[Month]]=2,"Feb",IF(Table4[[#This Row],[Month]]=3,"Mar","Apr")))</f>
        <v>Feb</v>
      </c>
    </row>
    <row r="774" spans="1:17" x14ac:dyDescent="0.25">
      <c r="A774" s="3" t="s">
        <v>1560</v>
      </c>
      <c r="B774" s="4">
        <v>44978</v>
      </c>
      <c r="C774" s="3" t="s">
        <v>209</v>
      </c>
      <c r="D774" s="3" t="s">
        <v>29</v>
      </c>
      <c r="E774" s="3" t="s">
        <v>35</v>
      </c>
      <c r="F774" s="3" t="s">
        <v>36</v>
      </c>
      <c r="G774" s="3" t="s">
        <v>2350</v>
      </c>
      <c r="H774" s="3" t="s">
        <v>38</v>
      </c>
      <c r="I774" s="3">
        <v>2</v>
      </c>
      <c r="J774" s="3" t="s">
        <v>20</v>
      </c>
      <c r="K774" s="3">
        <v>22000</v>
      </c>
      <c r="L774" s="3">
        <v>20000</v>
      </c>
      <c r="M774" s="3">
        <f>Table4[[#This Row],[Qty]]*Table4[[#This Row],[Price]]</f>
        <v>44000</v>
      </c>
      <c r="N774" s="3">
        <f>Table4[[#This Row],[Qty]]*Table4[[#This Row],[Cost]]</f>
        <v>40000</v>
      </c>
      <c r="O774" s="3">
        <f>Table4[[#This Row],[Total Sales]]-Table4[[#This Row],[COGS]]</f>
        <v>4000</v>
      </c>
      <c r="P774" s="22">
        <f>MONTH(Table4[[#This Row],[Sales Date]])</f>
        <v>2</v>
      </c>
      <c r="Q774" s="22" t="str">
        <f>IF(Table4[[#This Row],[Month]]=1,"Jan",IF(Table4[[#This Row],[Month]]=2,"Feb",IF(Table4[[#This Row],[Month]]=3,"Mar","Apr")))</f>
        <v>Feb</v>
      </c>
    </row>
    <row r="775" spans="1:17" x14ac:dyDescent="0.25">
      <c r="A775" s="3" t="s">
        <v>1561</v>
      </c>
      <c r="B775" s="4">
        <v>44978</v>
      </c>
      <c r="C775" s="3" t="s">
        <v>326</v>
      </c>
      <c r="D775" s="3" t="s">
        <v>29</v>
      </c>
      <c r="E775" s="3" t="s">
        <v>30</v>
      </c>
      <c r="F775" s="3" t="s">
        <v>31</v>
      </c>
      <c r="G775" s="3" t="s">
        <v>54</v>
      </c>
      <c r="H775" s="3" t="s">
        <v>55</v>
      </c>
      <c r="I775" s="3">
        <v>1</v>
      </c>
      <c r="J775" s="3" t="s">
        <v>20</v>
      </c>
      <c r="K775" s="3">
        <v>1600</v>
      </c>
      <c r="L775" s="3">
        <v>1590</v>
      </c>
      <c r="M775" s="3">
        <f>Table4[[#This Row],[Qty]]*Table4[[#This Row],[Price]]</f>
        <v>1600</v>
      </c>
      <c r="N775" s="3">
        <f>Table4[[#This Row],[Qty]]*Table4[[#This Row],[Cost]]</f>
        <v>1590</v>
      </c>
      <c r="O775" s="3">
        <f>Table4[[#This Row],[Total Sales]]-Table4[[#This Row],[COGS]]</f>
        <v>10</v>
      </c>
      <c r="P775" s="22">
        <f>MONTH(Table4[[#This Row],[Sales Date]])</f>
        <v>2</v>
      </c>
      <c r="Q775" s="22" t="str">
        <f>IF(Table4[[#This Row],[Month]]=1,"Jan",IF(Table4[[#This Row],[Month]]=2,"Feb",IF(Table4[[#This Row],[Month]]=3,"Mar","Apr")))</f>
        <v>Feb</v>
      </c>
    </row>
    <row r="776" spans="1:17" x14ac:dyDescent="0.25">
      <c r="A776" s="3" t="s">
        <v>1562</v>
      </c>
      <c r="B776" s="4">
        <v>44978</v>
      </c>
      <c r="C776" s="3" t="s">
        <v>451</v>
      </c>
      <c r="D776" s="3" t="s">
        <v>29</v>
      </c>
      <c r="E776" s="3" t="s">
        <v>35</v>
      </c>
      <c r="F776" s="3" t="s">
        <v>36</v>
      </c>
      <c r="G776" s="3" t="s">
        <v>72</v>
      </c>
      <c r="H776" s="3" t="s">
        <v>2354</v>
      </c>
      <c r="I776" s="3">
        <v>2</v>
      </c>
      <c r="J776" s="3" t="s">
        <v>20</v>
      </c>
      <c r="K776" s="3">
        <v>7700</v>
      </c>
      <c r="L776" s="3">
        <v>7000</v>
      </c>
      <c r="M776" s="3">
        <f>Table4[[#This Row],[Qty]]*Table4[[#This Row],[Price]]</f>
        <v>15400</v>
      </c>
      <c r="N776" s="3">
        <f>Table4[[#This Row],[Qty]]*Table4[[#This Row],[Cost]]</f>
        <v>14000</v>
      </c>
      <c r="O776" s="3">
        <f>Table4[[#This Row],[Total Sales]]-Table4[[#This Row],[COGS]]</f>
        <v>1400</v>
      </c>
      <c r="P776" s="22">
        <f>MONTH(Table4[[#This Row],[Sales Date]])</f>
        <v>2</v>
      </c>
      <c r="Q776" s="22" t="str">
        <f>IF(Table4[[#This Row],[Month]]=1,"Jan",IF(Table4[[#This Row],[Month]]=2,"Feb",IF(Table4[[#This Row],[Month]]=3,"Mar","Apr")))</f>
        <v>Feb</v>
      </c>
    </row>
    <row r="777" spans="1:17" x14ac:dyDescent="0.25">
      <c r="A777" s="3" t="s">
        <v>1563</v>
      </c>
      <c r="B777" s="4">
        <v>44978</v>
      </c>
      <c r="C777" s="3" t="s">
        <v>568</v>
      </c>
      <c r="D777" s="3" t="s">
        <v>29</v>
      </c>
      <c r="E777" s="3" t="s">
        <v>17</v>
      </c>
      <c r="F777" s="3" t="s">
        <v>18</v>
      </c>
      <c r="G777" s="3" t="s">
        <v>78</v>
      </c>
      <c r="H777" s="3" t="s">
        <v>45</v>
      </c>
      <c r="I777" s="3">
        <v>2</v>
      </c>
      <c r="J777" s="3" t="s">
        <v>20</v>
      </c>
      <c r="K777" s="3">
        <v>7700</v>
      </c>
      <c r="L777" s="3">
        <v>7000</v>
      </c>
      <c r="M777" s="3">
        <f>Table4[[#This Row],[Qty]]*Table4[[#This Row],[Price]]</f>
        <v>15400</v>
      </c>
      <c r="N777" s="3">
        <f>Table4[[#This Row],[Qty]]*Table4[[#This Row],[Cost]]</f>
        <v>14000</v>
      </c>
      <c r="O777" s="3">
        <f>Table4[[#This Row],[Total Sales]]-Table4[[#This Row],[COGS]]</f>
        <v>1400</v>
      </c>
      <c r="P777" s="22">
        <f>MONTH(Table4[[#This Row],[Sales Date]])</f>
        <v>2</v>
      </c>
      <c r="Q777" s="22" t="str">
        <f>IF(Table4[[#This Row],[Month]]=1,"Jan",IF(Table4[[#This Row],[Month]]=2,"Feb",IF(Table4[[#This Row],[Month]]=3,"Mar","Apr")))</f>
        <v>Feb</v>
      </c>
    </row>
    <row r="778" spans="1:17" x14ac:dyDescent="0.25">
      <c r="A778" s="3" t="s">
        <v>1564</v>
      </c>
      <c r="B778" s="4">
        <v>44978</v>
      </c>
      <c r="C778" s="3" t="s">
        <v>690</v>
      </c>
      <c r="D778" s="3" t="s">
        <v>29</v>
      </c>
      <c r="E778" s="3" t="s">
        <v>30</v>
      </c>
      <c r="F778" s="3" t="s">
        <v>31</v>
      </c>
      <c r="G778" s="3" t="s">
        <v>41</v>
      </c>
      <c r="H778" s="3" t="s">
        <v>2354</v>
      </c>
      <c r="I778" s="3">
        <v>1</v>
      </c>
      <c r="J778" s="3" t="s">
        <v>20</v>
      </c>
      <c r="K778" s="3">
        <v>6700</v>
      </c>
      <c r="L778" s="3">
        <v>5000</v>
      </c>
      <c r="M778" s="3">
        <f>Table4[[#This Row],[Qty]]*Table4[[#This Row],[Price]]</f>
        <v>6700</v>
      </c>
      <c r="N778" s="3">
        <f>Table4[[#This Row],[Qty]]*Table4[[#This Row],[Cost]]</f>
        <v>5000</v>
      </c>
      <c r="O778" s="3">
        <f>Table4[[#This Row],[Total Sales]]-Table4[[#This Row],[COGS]]</f>
        <v>1700</v>
      </c>
      <c r="P778" s="22">
        <f>MONTH(Table4[[#This Row],[Sales Date]])</f>
        <v>2</v>
      </c>
      <c r="Q778" s="22" t="str">
        <f>IF(Table4[[#This Row],[Month]]=1,"Jan",IF(Table4[[#This Row],[Month]]=2,"Feb",IF(Table4[[#This Row],[Month]]=3,"Mar","Apr")))</f>
        <v>Feb</v>
      </c>
    </row>
    <row r="779" spans="1:17" x14ac:dyDescent="0.25">
      <c r="A779" s="3" t="s">
        <v>1565</v>
      </c>
      <c r="B779" s="4">
        <v>44978</v>
      </c>
      <c r="C779" s="3" t="s">
        <v>807</v>
      </c>
      <c r="D779" s="3" t="s">
        <v>29</v>
      </c>
      <c r="E779" s="3" t="s">
        <v>23</v>
      </c>
      <c r="F779" s="3" t="s">
        <v>24</v>
      </c>
      <c r="G779" s="3" t="s">
        <v>2352</v>
      </c>
      <c r="H779" s="3" t="s">
        <v>2354</v>
      </c>
      <c r="I779" s="3">
        <v>10</v>
      </c>
      <c r="J779" s="3" t="s">
        <v>20</v>
      </c>
      <c r="K779" s="3">
        <v>22000</v>
      </c>
      <c r="L779" s="3">
        <v>20000</v>
      </c>
      <c r="M779" s="3">
        <f>Table4[[#This Row],[Qty]]*Table4[[#This Row],[Price]]</f>
        <v>220000</v>
      </c>
      <c r="N779" s="3">
        <f>Table4[[#This Row],[Qty]]*Table4[[#This Row],[Cost]]</f>
        <v>200000</v>
      </c>
      <c r="O779" s="3">
        <f>Table4[[#This Row],[Total Sales]]-Table4[[#This Row],[COGS]]</f>
        <v>20000</v>
      </c>
      <c r="P779" s="22">
        <f>MONTH(Table4[[#This Row],[Sales Date]])</f>
        <v>2</v>
      </c>
      <c r="Q779" s="22" t="str">
        <f>IF(Table4[[#This Row],[Month]]=1,"Jan",IF(Table4[[#This Row],[Month]]=2,"Feb",IF(Table4[[#This Row],[Month]]=3,"Mar","Apr")))</f>
        <v>Feb</v>
      </c>
    </row>
    <row r="780" spans="1:17" x14ac:dyDescent="0.25">
      <c r="A780" s="3" t="s">
        <v>1566</v>
      </c>
      <c r="B780" s="4">
        <v>44978</v>
      </c>
      <c r="C780" s="3" t="s">
        <v>932</v>
      </c>
      <c r="D780" s="3" t="s">
        <v>29</v>
      </c>
      <c r="E780" s="3" t="s">
        <v>17</v>
      </c>
      <c r="F780" s="3" t="s">
        <v>18</v>
      </c>
      <c r="G780" s="3" t="s">
        <v>63</v>
      </c>
      <c r="H780" s="3" t="s">
        <v>2354</v>
      </c>
      <c r="I780" s="3">
        <v>3</v>
      </c>
      <c r="J780" s="3" t="s">
        <v>20</v>
      </c>
      <c r="K780" s="3">
        <v>13200.000000000002</v>
      </c>
      <c r="L780" s="3">
        <v>12000</v>
      </c>
      <c r="M780" s="3">
        <f>Table4[[#This Row],[Qty]]*Table4[[#This Row],[Price]]</f>
        <v>39600.000000000007</v>
      </c>
      <c r="N780" s="3">
        <f>Table4[[#This Row],[Qty]]*Table4[[#This Row],[Cost]]</f>
        <v>36000</v>
      </c>
      <c r="O780" s="3">
        <f>Table4[[#This Row],[Total Sales]]-Table4[[#This Row],[COGS]]</f>
        <v>3600.0000000000073</v>
      </c>
      <c r="P780" s="22">
        <f>MONTH(Table4[[#This Row],[Sales Date]])</f>
        <v>2</v>
      </c>
      <c r="Q780" s="22" t="str">
        <f>IF(Table4[[#This Row],[Month]]=1,"Jan",IF(Table4[[#This Row],[Month]]=2,"Feb",IF(Table4[[#This Row],[Month]]=3,"Mar","Apr")))</f>
        <v>Feb</v>
      </c>
    </row>
    <row r="781" spans="1:17" x14ac:dyDescent="0.25">
      <c r="A781" s="3" t="s">
        <v>1567</v>
      </c>
      <c r="B781" s="4">
        <v>44978</v>
      </c>
      <c r="C781" s="3" t="s">
        <v>1050</v>
      </c>
      <c r="D781" s="3" t="s">
        <v>29</v>
      </c>
      <c r="E781" s="3" t="s">
        <v>35</v>
      </c>
      <c r="F781" s="3" t="s">
        <v>36</v>
      </c>
      <c r="G781" s="3" t="s">
        <v>69</v>
      </c>
      <c r="H781" s="3" t="s">
        <v>38</v>
      </c>
      <c r="I781" s="3">
        <v>2</v>
      </c>
      <c r="J781" s="3" t="s">
        <v>20</v>
      </c>
      <c r="K781" s="3">
        <v>6700</v>
      </c>
      <c r="L781" s="3">
        <v>5000</v>
      </c>
      <c r="M781" s="3">
        <f>Table4[[#This Row],[Qty]]*Table4[[#This Row],[Price]]</f>
        <v>13400</v>
      </c>
      <c r="N781" s="3">
        <f>Table4[[#This Row],[Qty]]*Table4[[#This Row],[Cost]]</f>
        <v>10000</v>
      </c>
      <c r="O781" s="3">
        <f>Table4[[#This Row],[Total Sales]]-Table4[[#This Row],[COGS]]</f>
        <v>3400</v>
      </c>
      <c r="P781" s="22">
        <f>MONTH(Table4[[#This Row],[Sales Date]])</f>
        <v>2</v>
      </c>
      <c r="Q781" s="22" t="str">
        <f>IF(Table4[[#This Row],[Month]]=1,"Jan",IF(Table4[[#This Row],[Month]]=2,"Feb",IF(Table4[[#This Row],[Month]]=3,"Mar","Apr")))</f>
        <v>Feb</v>
      </c>
    </row>
    <row r="782" spans="1:17" x14ac:dyDescent="0.25">
      <c r="A782" s="3" t="s">
        <v>1568</v>
      </c>
      <c r="B782" s="4">
        <v>44978</v>
      </c>
      <c r="C782" s="3" t="s">
        <v>1175</v>
      </c>
      <c r="D782" s="3" t="s">
        <v>29</v>
      </c>
      <c r="E782" s="3" t="s">
        <v>23</v>
      </c>
      <c r="F782" s="3" t="s">
        <v>24</v>
      </c>
      <c r="G782" s="3" t="s">
        <v>25</v>
      </c>
      <c r="H782" s="3" t="s">
        <v>2354</v>
      </c>
      <c r="I782" s="3">
        <v>2</v>
      </c>
      <c r="J782" s="3" t="s">
        <v>20</v>
      </c>
      <c r="K782" s="3">
        <v>44000</v>
      </c>
      <c r="L782" s="3">
        <v>40000</v>
      </c>
      <c r="M782" s="3">
        <f>Table4[[#This Row],[Qty]]*Table4[[#This Row],[Price]]</f>
        <v>88000</v>
      </c>
      <c r="N782" s="3">
        <f>Table4[[#This Row],[Qty]]*Table4[[#This Row],[Cost]]</f>
        <v>80000</v>
      </c>
      <c r="O782" s="3">
        <f>Table4[[#This Row],[Total Sales]]-Table4[[#This Row],[COGS]]</f>
        <v>8000</v>
      </c>
      <c r="P782" s="22">
        <f>MONTH(Table4[[#This Row],[Sales Date]])</f>
        <v>2</v>
      </c>
      <c r="Q782" s="22" t="str">
        <f>IF(Table4[[#This Row],[Month]]=1,"Jan",IF(Table4[[#This Row],[Month]]=2,"Feb",IF(Table4[[#This Row],[Month]]=3,"Mar","Apr")))</f>
        <v>Feb</v>
      </c>
    </row>
    <row r="783" spans="1:17" x14ac:dyDescent="0.25">
      <c r="A783" s="3" t="s">
        <v>1569</v>
      </c>
      <c r="B783" s="4">
        <v>44978</v>
      </c>
      <c r="C783" s="3" t="s">
        <v>381</v>
      </c>
      <c r="D783" s="3" t="s">
        <v>29</v>
      </c>
      <c r="E783" s="3" t="s">
        <v>23</v>
      </c>
      <c r="F783" s="3" t="s">
        <v>24</v>
      </c>
      <c r="G783" s="3" t="s">
        <v>25</v>
      </c>
      <c r="H783" s="3" t="s">
        <v>2354</v>
      </c>
      <c r="I783" s="3">
        <v>3</v>
      </c>
      <c r="J783" s="3" t="s">
        <v>20</v>
      </c>
      <c r="K783" s="3">
        <v>13200.000000000002</v>
      </c>
      <c r="L783" s="3">
        <v>12000</v>
      </c>
      <c r="M783" s="3">
        <f>Table4[[#This Row],[Qty]]*Table4[[#This Row],[Price]]</f>
        <v>39600.000000000007</v>
      </c>
      <c r="N783" s="3">
        <f>Table4[[#This Row],[Qty]]*Table4[[#This Row],[Cost]]</f>
        <v>36000</v>
      </c>
      <c r="O783" s="3">
        <f>Table4[[#This Row],[Total Sales]]-Table4[[#This Row],[COGS]]</f>
        <v>3600.0000000000073</v>
      </c>
      <c r="P783" s="22">
        <f>MONTH(Table4[[#This Row],[Sales Date]])</f>
        <v>2</v>
      </c>
      <c r="Q783" s="22" t="str">
        <f>IF(Table4[[#This Row],[Month]]=1,"Jan",IF(Table4[[#This Row],[Month]]=2,"Feb",IF(Table4[[#This Row],[Month]]=3,"Mar","Apr")))</f>
        <v>Feb</v>
      </c>
    </row>
    <row r="784" spans="1:17" x14ac:dyDescent="0.25">
      <c r="A784" s="3" t="s">
        <v>1570</v>
      </c>
      <c r="B784" s="4">
        <v>44978</v>
      </c>
      <c r="C784" s="3" t="s">
        <v>443</v>
      </c>
      <c r="D784" s="3" t="s">
        <v>29</v>
      </c>
      <c r="E784" s="3" t="s">
        <v>17</v>
      </c>
      <c r="F784" s="3" t="s">
        <v>18</v>
      </c>
      <c r="G784" s="3" t="s">
        <v>66</v>
      </c>
      <c r="H784" s="3" t="s">
        <v>2354</v>
      </c>
      <c r="I784" s="3">
        <v>2</v>
      </c>
      <c r="J784" s="3" t="s">
        <v>20</v>
      </c>
      <c r="K784" s="3">
        <v>6700</v>
      </c>
      <c r="L784" s="3">
        <v>5002</v>
      </c>
      <c r="M784" s="3">
        <f>Table4[[#This Row],[Qty]]*Table4[[#This Row],[Price]]</f>
        <v>13400</v>
      </c>
      <c r="N784" s="3">
        <f>Table4[[#This Row],[Qty]]*Table4[[#This Row],[Cost]]</f>
        <v>10004</v>
      </c>
      <c r="O784" s="3">
        <f>Table4[[#This Row],[Total Sales]]-Table4[[#This Row],[COGS]]</f>
        <v>3396</v>
      </c>
      <c r="P784" s="22">
        <f>MONTH(Table4[[#This Row],[Sales Date]])</f>
        <v>2</v>
      </c>
      <c r="Q784" s="22" t="str">
        <f>IF(Table4[[#This Row],[Month]]=1,"Jan",IF(Table4[[#This Row],[Month]]=2,"Feb",IF(Table4[[#This Row],[Month]]=3,"Mar","Apr")))</f>
        <v>Feb</v>
      </c>
    </row>
    <row r="785" spans="1:17" x14ac:dyDescent="0.25">
      <c r="A785" s="3" t="s">
        <v>1571</v>
      </c>
      <c r="B785" s="4">
        <v>44978</v>
      </c>
      <c r="C785" s="3" t="s">
        <v>504</v>
      </c>
      <c r="D785" s="3" t="s">
        <v>29</v>
      </c>
      <c r="E785" s="3" t="s">
        <v>35</v>
      </c>
      <c r="F785" s="3" t="s">
        <v>36</v>
      </c>
      <c r="G785" s="3" t="s">
        <v>25</v>
      </c>
      <c r="H785" s="3" t="s">
        <v>2354</v>
      </c>
      <c r="I785" s="3">
        <v>2</v>
      </c>
      <c r="J785" s="3" t="s">
        <v>20</v>
      </c>
      <c r="K785" s="3">
        <v>600</v>
      </c>
      <c r="L785" s="3">
        <v>450</v>
      </c>
      <c r="M785" s="3">
        <f>Table4[[#This Row],[Qty]]*Table4[[#This Row],[Price]]</f>
        <v>1200</v>
      </c>
      <c r="N785" s="3">
        <f>Table4[[#This Row],[Qty]]*Table4[[#This Row],[Cost]]</f>
        <v>900</v>
      </c>
      <c r="O785" s="3">
        <f>Table4[[#This Row],[Total Sales]]-Table4[[#This Row],[COGS]]</f>
        <v>300</v>
      </c>
      <c r="P785" s="22">
        <f>MONTH(Table4[[#This Row],[Sales Date]])</f>
        <v>2</v>
      </c>
      <c r="Q785" s="22" t="str">
        <f>IF(Table4[[#This Row],[Month]]=1,"Jan",IF(Table4[[#This Row],[Month]]=2,"Feb",IF(Table4[[#This Row],[Month]]=3,"Mar","Apr")))</f>
        <v>Feb</v>
      </c>
    </row>
    <row r="786" spans="1:17" x14ac:dyDescent="0.25">
      <c r="A786" s="3" t="s">
        <v>1572</v>
      </c>
      <c r="B786" s="4">
        <v>44978</v>
      </c>
      <c r="C786" s="3" t="s">
        <v>566</v>
      </c>
      <c r="D786" s="3" t="s">
        <v>29</v>
      </c>
      <c r="E786" s="3" t="s">
        <v>17</v>
      </c>
      <c r="F786" s="3" t="s">
        <v>18</v>
      </c>
      <c r="G786" s="3" t="s">
        <v>81</v>
      </c>
      <c r="H786" s="3" t="s">
        <v>2354</v>
      </c>
      <c r="I786" s="3">
        <v>1</v>
      </c>
      <c r="J786" s="3" t="s">
        <v>20</v>
      </c>
      <c r="K786" s="3">
        <v>50</v>
      </c>
      <c r="L786" s="3">
        <v>45</v>
      </c>
      <c r="M786" s="3">
        <f>Table4[[#This Row],[Qty]]*Table4[[#This Row],[Price]]</f>
        <v>50</v>
      </c>
      <c r="N786" s="3">
        <f>Table4[[#This Row],[Qty]]*Table4[[#This Row],[Cost]]</f>
        <v>45</v>
      </c>
      <c r="O786" s="3">
        <f>Table4[[#This Row],[Total Sales]]-Table4[[#This Row],[COGS]]</f>
        <v>5</v>
      </c>
      <c r="P786" s="22">
        <f>MONTH(Table4[[#This Row],[Sales Date]])</f>
        <v>2</v>
      </c>
      <c r="Q786" s="22" t="str">
        <f>IF(Table4[[#This Row],[Month]]=1,"Jan",IF(Table4[[#This Row],[Month]]=2,"Feb",IF(Table4[[#This Row],[Month]]=3,"Mar","Apr")))</f>
        <v>Feb</v>
      </c>
    </row>
    <row r="787" spans="1:17" x14ac:dyDescent="0.25">
      <c r="A787" s="3" t="s">
        <v>1573</v>
      </c>
      <c r="B787" s="4">
        <v>44978</v>
      </c>
      <c r="C787" s="3" t="s">
        <v>626</v>
      </c>
      <c r="D787" s="3" t="s">
        <v>29</v>
      </c>
      <c r="E787" s="3" t="s">
        <v>35</v>
      </c>
      <c r="F787" s="3" t="s">
        <v>36</v>
      </c>
      <c r="G787" s="3" t="s">
        <v>37</v>
      </c>
      <c r="H787" s="3" t="s">
        <v>38</v>
      </c>
      <c r="I787" s="3">
        <v>1</v>
      </c>
      <c r="J787" s="3" t="s">
        <v>20</v>
      </c>
      <c r="K787" s="3">
        <v>11000</v>
      </c>
      <c r="L787" s="3">
        <v>10000</v>
      </c>
      <c r="M787" s="3">
        <f>Table4[[#This Row],[Qty]]*Table4[[#This Row],[Price]]</f>
        <v>11000</v>
      </c>
      <c r="N787" s="3">
        <f>Table4[[#This Row],[Qty]]*Table4[[#This Row],[Cost]]</f>
        <v>10000</v>
      </c>
      <c r="O787" s="3">
        <f>Table4[[#This Row],[Total Sales]]-Table4[[#This Row],[COGS]]</f>
        <v>1000</v>
      </c>
      <c r="P787" s="22">
        <f>MONTH(Table4[[#This Row],[Sales Date]])</f>
        <v>2</v>
      </c>
      <c r="Q787" s="22" t="str">
        <f>IF(Table4[[#This Row],[Month]]=1,"Jan",IF(Table4[[#This Row],[Month]]=2,"Feb",IF(Table4[[#This Row],[Month]]=3,"Mar","Apr")))</f>
        <v>Feb</v>
      </c>
    </row>
    <row r="788" spans="1:17" x14ac:dyDescent="0.25">
      <c r="A788" s="3" t="s">
        <v>1574</v>
      </c>
      <c r="B788" s="4">
        <v>44979</v>
      </c>
      <c r="C788" s="3" t="s">
        <v>87</v>
      </c>
      <c r="D788" s="3" t="s">
        <v>29</v>
      </c>
      <c r="E788" s="3" t="s">
        <v>30</v>
      </c>
      <c r="F788" s="3" t="s">
        <v>31</v>
      </c>
      <c r="G788" s="3" t="s">
        <v>32</v>
      </c>
      <c r="H788" s="3" t="s">
        <v>2354</v>
      </c>
      <c r="I788" s="3">
        <v>2</v>
      </c>
      <c r="J788" s="3" t="s">
        <v>20</v>
      </c>
      <c r="K788" s="3">
        <v>7700</v>
      </c>
      <c r="L788" s="3">
        <v>7000</v>
      </c>
      <c r="M788" s="3">
        <f>Table4[[#This Row],[Qty]]*Table4[[#This Row],[Price]]</f>
        <v>15400</v>
      </c>
      <c r="N788" s="3">
        <f>Table4[[#This Row],[Qty]]*Table4[[#This Row],[Cost]]</f>
        <v>14000</v>
      </c>
      <c r="O788" s="3">
        <f>Table4[[#This Row],[Total Sales]]-Table4[[#This Row],[COGS]]</f>
        <v>1400</v>
      </c>
      <c r="P788" s="22">
        <f>MONTH(Table4[[#This Row],[Sales Date]])</f>
        <v>2</v>
      </c>
      <c r="Q788" s="22" t="str">
        <f>IF(Table4[[#This Row],[Month]]=1,"Jan",IF(Table4[[#This Row],[Month]]=2,"Feb",IF(Table4[[#This Row],[Month]]=3,"Mar","Apr")))</f>
        <v>Feb</v>
      </c>
    </row>
    <row r="789" spans="1:17" x14ac:dyDescent="0.25">
      <c r="A789" s="3" t="s">
        <v>1575</v>
      </c>
      <c r="B789" s="4">
        <v>44979</v>
      </c>
      <c r="C789" s="3" t="s">
        <v>211</v>
      </c>
      <c r="D789" s="3" t="s">
        <v>29</v>
      </c>
      <c r="E789" s="3" t="s">
        <v>17</v>
      </c>
      <c r="F789" s="3" t="s">
        <v>18</v>
      </c>
      <c r="G789" s="3" t="s">
        <v>2351</v>
      </c>
      <c r="H789" s="3" t="s">
        <v>38</v>
      </c>
      <c r="I789" s="3">
        <v>2</v>
      </c>
      <c r="J789" s="3" t="s">
        <v>20</v>
      </c>
      <c r="K789" s="3">
        <v>7700</v>
      </c>
      <c r="L789" s="3">
        <v>7000</v>
      </c>
      <c r="M789" s="3">
        <f>Table4[[#This Row],[Qty]]*Table4[[#This Row],[Price]]</f>
        <v>15400</v>
      </c>
      <c r="N789" s="3">
        <f>Table4[[#This Row],[Qty]]*Table4[[#This Row],[Cost]]</f>
        <v>14000</v>
      </c>
      <c r="O789" s="3">
        <f>Table4[[#This Row],[Total Sales]]-Table4[[#This Row],[COGS]]</f>
        <v>1400</v>
      </c>
      <c r="P789" s="22">
        <f>MONTH(Table4[[#This Row],[Sales Date]])</f>
        <v>2</v>
      </c>
      <c r="Q789" s="22" t="str">
        <f>IF(Table4[[#This Row],[Month]]=1,"Jan",IF(Table4[[#This Row],[Month]]=2,"Feb",IF(Table4[[#This Row],[Month]]=3,"Mar","Apr")))</f>
        <v>Feb</v>
      </c>
    </row>
    <row r="790" spans="1:17" x14ac:dyDescent="0.25">
      <c r="A790" s="3" t="s">
        <v>1576</v>
      </c>
      <c r="B790" s="4">
        <v>44979</v>
      </c>
      <c r="C790" s="3" t="s">
        <v>328</v>
      </c>
      <c r="D790" s="3" t="s">
        <v>29</v>
      </c>
      <c r="E790" s="3" t="s">
        <v>35</v>
      </c>
      <c r="F790" s="3" t="s">
        <v>36</v>
      </c>
      <c r="G790" s="3" t="s">
        <v>2353</v>
      </c>
      <c r="H790" s="3" t="s">
        <v>45</v>
      </c>
      <c r="I790" s="3">
        <v>1</v>
      </c>
      <c r="J790" s="3" t="s">
        <v>20</v>
      </c>
      <c r="K790" s="3">
        <v>50</v>
      </c>
      <c r="L790" s="3">
        <v>45</v>
      </c>
      <c r="M790" s="3">
        <f>Table4[[#This Row],[Qty]]*Table4[[#This Row],[Price]]</f>
        <v>50</v>
      </c>
      <c r="N790" s="3">
        <f>Table4[[#This Row],[Qty]]*Table4[[#This Row],[Cost]]</f>
        <v>45</v>
      </c>
      <c r="O790" s="3">
        <f>Table4[[#This Row],[Total Sales]]-Table4[[#This Row],[COGS]]</f>
        <v>5</v>
      </c>
      <c r="P790" s="22">
        <f>MONTH(Table4[[#This Row],[Sales Date]])</f>
        <v>2</v>
      </c>
      <c r="Q790" s="22" t="str">
        <f>IF(Table4[[#This Row],[Month]]=1,"Jan",IF(Table4[[#This Row],[Month]]=2,"Feb",IF(Table4[[#This Row],[Month]]=3,"Mar","Apr")))</f>
        <v>Feb</v>
      </c>
    </row>
    <row r="791" spans="1:17" x14ac:dyDescent="0.25">
      <c r="A791" s="3" t="s">
        <v>1577</v>
      </c>
      <c r="B791" s="4">
        <v>44979</v>
      </c>
      <c r="C791" s="3" t="s">
        <v>453</v>
      </c>
      <c r="D791" s="3" t="s">
        <v>29</v>
      </c>
      <c r="E791" s="3" t="s">
        <v>35</v>
      </c>
      <c r="F791" s="3" t="s">
        <v>36</v>
      </c>
      <c r="G791" s="3" t="s">
        <v>75</v>
      </c>
      <c r="H791" s="3" t="s">
        <v>2354</v>
      </c>
      <c r="I791" s="3">
        <v>1</v>
      </c>
      <c r="J791" s="3" t="s">
        <v>20</v>
      </c>
      <c r="K791" s="3">
        <v>11000</v>
      </c>
      <c r="L791" s="3">
        <v>10000</v>
      </c>
      <c r="M791" s="3">
        <f>Table4[[#This Row],[Qty]]*Table4[[#This Row],[Price]]</f>
        <v>11000</v>
      </c>
      <c r="N791" s="3">
        <f>Table4[[#This Row],[Qty]]*Table4[[#This Row],[Cost]]</f>
        <v>10000</v>
      </c>
      <c r="O791" s="3">
        <f>Table4[[#This Row],[Total Sales]]-Table4[[#This Row],[COGS]]</f>
        <v>1000</v>
      </c>
      <c r="P791" s="22">
        <f>MONTH(Table4[[#This Row],[Sales Date]])</f>
        <v>2</v>
      </c>
      <c r="Q791" s="22" t="str">
        <f>IF(Table4[[#This Row],[Month]]=1,"Jan",IF(Table4[[#This Row],[Month]]=2,"Feb",IF(Table4[[#This Row],[Month]]=3,"Mar","Apr")))</f>
        <v>Feb</v>
      </c>
    </row>
    <row r="792" spans="1:17" x14ac:dyDescent="0.25">
      <c r="A792" s="3" t="s">
        <v>1578</v>
      </c>
      <c r="B792" s="4">
        <v>44979</v>
      </c>
      <c r="C792" s="3" t="s">
        <v>570</v>
      </c>
      <c r="D792" s="3" t="s">
        <v>29</v>
      </c>
      <c r="E792" s="3" t="s">
        <v>17</v>
      </c>
      <c r="F792" s="3" t="s">
        <v>18</v>
      </c>
      <c r="G792" s="3" t="s">
        <v>81</v>
      </c>
      <c r="H792" s="3" t="s">
        <v>2354</v>
      </c>
      <c r="I792" s="3">
        <v>3</v>
      </c>
      <c r="J792" s="3" t="s">
        <v>20</v>
      </c>
      <c r="K792" s="3">
        <v>22000</v>
      </c>
      <c r="L792" s="3">
        <v>20000</v>
      </c>
      <c r="M792" s="3">
        <f>Table4[[#This Row],[Qty]]*Table4[[#This Row],[Price]]</f>
        <v>66000</v>
      </c>
      <c r="N792" s="3">
        <f>Table4[[#This Row],[Qty]]*Table4[[#This Row],[Cost]]</f>
        <v>60000</v>
      </c>
      <c r="O792" s="3">
        <f>Table4[[#This Row],[Total Sales]]-Table4[[#This Row],[COGS]]</f>
        <v>6000</v>
      </c>
      <c r="P792" s="22">
        <f>MONTH(Table4[[#This Row],[Sales Date]])</f>
        <v>2</v>
      </c>
      <c r="Q792" s="22" t="str">
        <f>IF(Table4[[#This Row],[Month]]=1,"Jan",IF(Table4[[#This Row],[Month]]=2,"Feb",IF(Table4[[#This Row],[Month]]=3,"Mar","Apr")))</f>
        <v>Feb</v>
      </c>
    </row>
    <row r="793" spans="1:17" x14ac:dyDescent="0.25">
      <c r="A793" s="3" t="s">
        <v>1579</v>
      </c>
      <c r="B793" s="4">
        <v>44979</v>
      </c>
      <c r="C793" s="3" t="s">
        <v>692</v>
      </c>
      <c r="D793" s="3" t="s">
        <v>29</v>
      </c>
      <c r="E793" s="3" t="s">
        <v>35</v>
      </c>
      <c r="F793" s="3" t="s">
        <v>36</v>
      </c>
      <c r="G793" s="3" t="s">
        <v>44</v>
      </c>
      <c r="H793" s="3" t="s">
        <v>45</v>
      </c>
      <c r="I793" s="3">
        <v>2</v>
      </c>
      <c r="J793" s="3" t="s">
        <v>20</v>
      </c>
      <c r="K793" s="3">
        <v>6700</v>
      </c>
      <c r="L793" s="3">
        <v>5001</v>
      </c>
      <c r="M793" s="3">
        <f>Table4[[#This Row],[Qty]]*Table4[[#This Row],[Price]]</f>
        <v>13400</v>
      </c>
      <c r="N793" s="3">
        <f>Table4[[#This Row],[Qty]]*Table4[[#This Row],[Cost]]</f>
        <v>10002</v>
      </c>
      <c r="O793" s="3">
        <f>Table4[[#This Row],[Total Sales]]-Table4[[#This Row],[COGS]]</f>
        <v>3398</v>
      </c>
      <c r="P793" s="22">
        <f>MONTH(Table4[[#This Row],[Sales Date]])</f>
        <v>2</v>
      </c>
      <c r="Q793" s="22" t="str">
        <f>IF(Table4[[#This Row],[Month]]=1,"Jan",IF(Table4[[#This Row],[Month]]=2,"Feb",IF(Table4[[#This Row],[Month]]=3,"Mar","Apr")))</f>
        <v>Feb</v>
      </c>
    </row>
    <row r="794" spans="1:17" x14ac:dyDescent="0.25">
      <c r="A794" s="3" t="s">
        <v>1580</v>
      </c>
      <c r="B794" s="4">
        <v>44979</v>
      </c>
      <c r="C794" s="3" t="s">
        <v>809</v>
      </c>
      <c r="D794" s="3" t="s">
        <v>29</v>
      </c>
      <c r="E794" s="3" t="s">
        <v>30</v>
      </c>
      <c r="F794" s="3" t="s">
        <v>31</v>
      </c>
      <c r="G794" s="3" t="s">
        <v>2350</v>
      </c>
      <c r="H794" s="3" t="s">
        <v>38</v>
      </c>
      <c r="I794" s="3">
        <v>10</v>
      </c>
      <c r="J794" s="3" t="s">
        <v>20</v>
      </c>
      <c r="K794" s="3">
        <v>9950</v>
      </c>
      <c r="L794" s="3">
        <v>9000</v>
      </c>
      <c r="M794" s="3">
        <f>Table4[[#This Row],[Qty]]*Table4[[#This Row],[Price]]</f>
        <v>99500</v>
      </c>
      <c r="N794" s="3">
        <f>Table4[[#This Row],[Qty]]*Table4[[#This Row],[Cost]]</f>
        <v>90000</v>
      </c>
      <c r="O794" s="3">
        <f>Table4[[#This Row],[Total Sales]]-Table4[[#This Row],[COGS]]</f>
        <v>9500</v>
      </c>
      <c r="P794" s="22">
        <f>MONTH(Table4[[#This Row],[Sales Date]])</f>
        <v>2</v>
      </c>
      <c r="Q794" s="22" t="str">
        <f>IF(Table4[[#This Row],[Month]]=1,"Jan",IF(Table4[[#This Row],[Month]]=2,"Feb",IF(Table4[[#This Row],[Month]]=3,"Mar","Apr")))</f>
        <v>Feb</v>
      </c>
    </row>
    <row r="795" spans="1:17" x14ac:dyDescent="0.25">
      <c r="A795" s="3" t="s">
        <v>1581</v>
      </c>
      <c r="B795" s="4">
        <v>44979</v>
      </c>
      <c r="C795" s="3" t="s">
        <v>934</v>
      </c>
      <c r="D795" s="3" t="s">
        <v>29</v>
      </c>
      <c r="E795" s="3" t="s">
        <v>17</v>
      </c>
      <c r="F795" s="3" t="s">
        <v>18</v>
      </c>
      <c r="G795" s="3" t="s">
        <v>66</v>
      </c>
      <c r="H795" s="3" t="s">
        <v>2354</v>
      </c>
      <c r="I795" s="3">
        <v>2</v>
      </c>
      <c r="J795" s="3" t="s">
        <v>20</v>
      </c>
      <c r="K795" s="3">
        <v>22000</v>
      </c>
      <c r="L795" s="3">
        <v>20000</v>
      </c>
      <c r="M795" s="3">
        <f>Table4[[#This Row],[Qty]]*Table4[[#This Row],[Price]]</f>
        <v>44000</v>
      </c>
      <c r="N795" s="3">
        <f>Table4[[#This Row],[Qty]]*Table4[[#This Row],[Cost]]</f>
        <v>40000</v>
      </c>
      <c r="O795" s="3">
        <f>Table4[[#This Row],[Total Sales]]-Table4[[#This Row],[COGS]]</f>
        <v>4000</v>
      </c>
      <c r="P795" s="22">
        <f>MONTH(Table4[[#This Row],[Sales Date]])</f>
        <v>2</v>
      </c>
      <c r="Q795" s="22" t="str">
        <f>IF(Table4[[#This Row],[Month]]=1,"Jan",IF(Table4[[#This Row],[Month]]=2,"Feb",IF(Table4[[#This Row],[Month]]=3,"Mar","Apr")))</f>
        <v>Feb</v>
      </c>
    </row>
    <row r="796" spans="1:17" x14ac:dyDescent="0.25">
      <c r="A796" s="3" t="s">
        <v>1582</v>
      </c>
      <c r="B796" s="4">
        <v>44979</v>
      </c>
      <c r="C796" s="3" t="s">
        <v>1052</v>
      </c>
      <c r="D796" s="3" t="s">
        <v>29</v>
      </c>
      <c r="E796" s="3" t="s">
        <v>17</v>
      </c>
      <c r="F796" s="3" t="s">
        <v>18</v>
      </c>
      <c r="G796" s="3" t="s">
        <v>72</v>
      </c>
      <c r="H796" s="3" t="s">
        <v>2354</v>
      </c>
      <c r="I796" s="3">
        <v>1</v>
      </c>
      <c r="J796" s="3" t="s">
        <v>20</v>
      </c>
      <c r="K796" s="3">
        <v>6700</v>
      </c>
      <c r="L796" s="3">
        <v>5001</v>
      </c>
      <c r="M796" s="3">
        <f>Table4[[#This Row],[Qty]]*Table4[[#This Row],[Price]]</f>
        <v>6700</v>
      </c>
      <c r="N796" s="3">
        <f>Table4[[#This Row],[Qty]]*Table4[[#This Row],[Cost]]</f>
        <v>5001</v>
      </c>
      <c r="O796" s="3">
        <f>Table4[[#This Row],[Total Sales]]-Table4[[#This Row],[COGS]]</f>
        <v>1699</v>
      </c>
      <c r="P796" s="22">
        <f>MONTH(Table4[[#This Row],[Sales Date]])</f>
        <v>2</v>
      </c>
      <c r="Q796" s="22" t="str">
        <f>IF(Table4[[#This Row],[Month]]=1,"Jan",IF(Table4[[#This Row],[Month]]=2,"Feb",IF(Table4[[#This Row],[Month]]=3,"Mar","Apr")))</f>
        <v>Feb</v>
      </c>
    </row>
    <row r="797" spans="1:17" x14ac:dyDescent="0.25">
      <c r="A797" s="3" t="s">
        <v>1583</v>
      </c>
      <c r="B797" s="4">
        <v>44979</v>
      </c>
      <c r="C797" s="3" t="s">
        <v>1177</v>
      </c>
      <c r="D797" s="3" t="s">
        <v>29</v>
      </c>
      <c r="E797" s="3" t="s">
        <v>30</v>
      </c>
      <c r="F797" s="3" t="s">
        <v>31</v>
      </c>
      <c r="G797" s="3" t="s">
        <v>32</v>
      </c>
      <c r="H797" s="3" t="s">
        <v>2354</v>
      </c>
      <c r="I797" s="3">
        <v>2</v>
      </c>
      <c r="J797" s="3" t="s">
        <v>26</v>
      </c>
      <c r="K797" s="3">
        <v>7700</v>
      </c>
      <c r="L797" s="3">
        <v>7000</v>
      </c>
      <c r="M797" s="3">
        <f>Table4[[#This Row],[Qty]]*Table4[[#This Row],[Price]]</f>
        <v>15400</v>
      </c>
      <c r="N797" s="3">
        <f>Table4[[#This Row],[Qty]]*Table4[[#This Row],[Cost]]</f>
        <v>14000</v>
      </c>
      <c r="O797" s="3">
        <f>Table4[[#This Row],[Total Sales]]-Table4[[#This Row],[COGS]]</f>
        <v>1400</v>
      </c>
      <c r="P797" s="22">
        <f>MONTH(Table4[[#This Row],[Sales Date]])</f>
        <v>2</v>
      </c>
      <c r="Q797" s="22" t="str">
        <f>IF(Table4[[#This Row],[Month]]=1,"Jan",IF(Table4[[#This Row],[Month]]=2,"Feb",IF(Table4[[#This Row],[Month]]=3,"Mar","Apr")))</f>
        <v>Feb</v>
      </c>
    </row>
    <row r="798" spans="1:17" x14ac:dyDescent="0.25">
      <c r="A798" s="3" t="s">
        <v>1584</v>
      </c>
      <c r="B798" s="4">
        <v>44979</v>
      </c>
      <c r="C798" s="3" t="s">
        <v>383</v>
      </c>
      <c r="D798" s="3" t="s">
        <v>29</v>
      </c>
      <c r="E798" s="3" t="s">
        <v>30</v>
      </c>
      <c r="F798" s="3" t="s">
        <v>31</v>
      </c>
      <c r="G798" s="3" t="s">
        <v>32</v>
      </c>
      <c r="H798" s="3" t="s">
        <v>2354</v>
      </c>
      <c r="I798" s="3">
        <v>2</v>
      </c>
      <c r="J798" s="3" t="s">
        <v>20</v>
      </c>
      <c r="K798" s="3">
        <v>22000</v>
      </c>
      <c r="L798" s="3">
        <v>20000</v>
      </c>
      <c r="M798" s="3">
        <f>Table4[[#This Row],[Qty]]*Table4[[#This Row],[Price]]</f>
        <v>44000</v>
      </c>
      <c r="N798" s="3">
        <f>Table4[[#This Row],[Qty]]*Table4[[#This Row],[Cost]]</f>
        <v>40000</v>
      </c>
      <c r="O798" s="3">
        <f>Table4[[#This Row],[Total Sales]]-Table4[[#This Row],[COGS]]</f>
        <v>4000</v>
      </c>
      <c r="P798" s="22">
        <f>MONTH(Table4[[#This Row],[Sales Date]])</f>
        <v>2</v>
      </c>
      <c r="Q798" s="22" t="str">
        <f>IF(Table4[[#This Row],[Month]]=1,"Jan",IF(Table4[[#This Row],[Month]]=2,"Feb",IF(Table4[[#This Row],[Month]]=3,"Mar","Apr")))</f>
        <v>Feb</v>
      </c>
    </row>
    <row r="799" spans="1:17" x14ac:dyDescent="0.25">
      <c r="A799" s="3" t="s">
        <v>1585</v>
      </c>
      <c r="B799" s="4">
        <v>44979</v>
      </c>
      <c r="C799" s="3" t="s">
        <v>445</v>
      </c>
      <c r="D799" s="3" t="s">
        <v>16</v>
      </c>
      <c r="E799" s="3" t="s">
        <v>35</v>
      </c>
      <c r="F799" s="3" t="s">
        <v>36</v>
      </c>
      <c r="G799" s="3" t="s">
        <v>69</v>
      </c>
      <c r="H799" s="3" t="s">
        <v>38</v>
      </c>
      <c r="I799" s="3">
        <v>1</v>
      </c>
      <c r="J799" s="3" t="s">
        <v>20</v>
      </c>
      <c r="K799" s="3">
        <v>22000</v>
      </c>
      <c r="L799" s="3">
        <v>20000</v>
      </c>
      <c r="M799" s="3">
        <f>Table4[[#This Row],[Qty]]*Table4[[#This Row],[Price]]</f>
        <v>22000</v>
      </c>
      <c r="N799" s="3">
        <f>Table4[[#This Row],[Qty]]*Table4[[#This Row],[Cost]]</f>
        <v>20000</v>
      </c>
      <c r="O799" s="3">
        <f>Table4[[#This Row],[Total Sales]]-Table4[[#This Row],[COGS]]</f>
        <v>2000</v>
      </c>
      <c r="P799" s="22">
        <f>MONTH(Table4[[#This Row],[Sales Date]])</f>
        <v>2</v>
      </c>
      <c r="Q799" s="22" t="str">
        <f>IF(Table4[[#This Row],[Month]]=1,"Jan",IF(Table4[[#This Row],[Month]]=2,"Feb",IF(Table4[[#This Row],[Month]]=3,"Mar","Apr")))</f>
        <v>Feb</v>
      </c>
    </row>
    <row r="800" spans="1:17" x14ac:dyDescent="0.25">
      <c r="A800" s="3" t="s">
        <v>1586</v>
      </c>
      <c r="B800" s="4">
        <v>44979</v>
      </c>
      <c r="C800" s="3" t="s">
        <v>506</v>
      </c>
      <c r="D800" s="3" t="s">
        <v>29</v>
      </c>
      <c r="E800" s="3" t="s">
        <v>17</v>
      </c>
      <c r="F800" s="3" t="s">
        <v>18</v>
      </c>
      <c r="G800" s="3" t="s">
        <v>32</v>
      </c>
      <c r="H800" s="3" t="s">
        <v>2354</v>
      </c>
      <c r="I800" s="3">
        <v>2</v>
      </c>
      <c r="J800" s="3" t="s">
        <v>20</v>
      </c>
      <c r="K800" s="3">
        <v>170</v>
      </c>
      <c r="L800" s="3">
        <v>150</v>
      </c>
      <c r="M800" s="3">
        <f>Table4[[#This Row],[Qty]]*Table4[[#This Row],[Price]]</f>
        <v>340</v>
      </c>
      <c r="N800" s="3">
        <f>Table4[[#This Row],[Qty]]*Table4[[#This Row],[Cost]]</f>
        <v>300</v>
      </c>
      <c r="O800" s="3">
        <f>Table4[[#This Row],[Total Sales]]-Table4[[#This Row],[COGS]]</f>
        <v>40</v>
      </c>
      <c r="P800" s="22">
        <f>MONTH(Table4[[#This Row],[Sales Date]])</f>
        <v>2</v>
      </c>
      <c r="Q800" s="22" t="str">
        <f>IF(Table4[[#This Row],[Month]]=1,"Jan",IF(Table4[[#This Row],[Month]]=2,"Feb",IF(Table4[[#This Row],[Month]]=3,"Mar","Apr")))</f>
        <v>Feb</v>
      </c>
    </row>
    <row r="801" spans="1:17" x14ac:dyDescent="0.25">
      <c r="A801" s="3" t="s">
        <v>1587</v>
      </c>
      <c r="B801" s="4">
        <v>44979</v>
      </c>
      <c r="C801" s="3" t="s">
        <v>568</v>
      </c>
      <c r="D801" s="3" t="s">
        <v>29</v>
      </c>
      <c r="E801" s="3" t="s">
        <v>17</v>
      </c>
      <c r="F801" s="3" t="s">
        <v>18</v>
      </c>
      <c r="G801" s="3" t="s">
        <v>19</v>
      </c>
      <c r="H801" s="3" t="s">
        <v>2354</v>
      </c>
      <c r="I801" s="3">
        <v>2</v>
      </c>
      <c r="J801" s="3" t="s">
        <v>20</v>
      </c>
      <c r="K801" s="3">
        <v>600</v>
      </c>
      <c r="L801" s="3">
        <v>450</v>
      </c>
      <c r="M801" s="3">
        <f>Table4[[#This Row],[Qty]]*Table4[[#This Row],[Price]]</f>
        <v>1200</v>
      </c>
      <c r="N801" s="3">
        <f>Table4[[#This Row],[Qty]]*Table4[[#This Row],[Cost]]</f>
        <v>900</v>
      </c>
      <c r="O801" s="3">
        <f>Table4[[#This Row],[Total Sales]]-Table4[[#This Row],[COGS]]</f>
        <v>300</v>
      </c>
      <c r="P801" s="22">
        <f>MONTH(Table4[[#This Row],[Sales Date]])</f>
        <v>2</v>
      </c>
      <c r="Q801" s="22" t="str">
        <f>IF(Table4[[#This Row],[Month]]=1,"Jan",IF(Table4[[#This Row],[Month]]=2,"Feb",IF(Table4[[#This Row],[Month]]=3,"Mar","Apr")))</f>
        <v>Feb</v>
      </c>
    </row>
    <row r="802" spans="1:17" x14ac:dyDescent="0.25">
      <c r="A802" s="3" t="s">
        <v>1588</v>
      </c>
      <c r="B802" s="4">
        <v>44979</v>
      </c>
      <c r="C802" s="3" t="s">
        <v>2316</v>
      </c>
      <c r="D802" s="3" t="s">
        <v>29</v>
      </c>
      <c r="E802" s="3" t="s">
        <v>35</v>
      </c>
      <c r="F802" s="3" t="s">
        <v>36</v>
      </c>
      <c r="G802" s="3" t="s">
        <v>2352</v>
      </c>
      <c r="H802" s="3" t="s">
        <v>2354</v>
      </c>
      <c r="I802" s="3">
        <v>1</v>
      </c>
      <c r="J802" s="3" t="s">
        <v>20</v>
      </c>
      <c r="K802" s="3">
        <v>7700.0000000000009</v>
      </c>
      <c r="L802" s="3">
        <v>7000</v>
      </c>
      <c r="M802" s="3">
        <f>Table4[[#This Row],[Qty]]*Table4[[#This Row],[Price]]</f>
        <v>7700.0000000000009</v>
      </c>
      <c r="N802" s="3">
        <f>Table4[[#This Row],[Qty]]*Table4[[#This Row],[Cost]]</f>
        <v>7000</v>
      </c>
      <c r="O802" s="3">
        <f>Table4[[#This Row],[Total Sales]]-Table4[[#This Row],[COGS]]</f>
        <v>700.00000000000091</v>
      </c>
      <c r="P802" s="22">
        <f>MONTH(Table4[[#This Row],[Sales Date]])</f>
        <v>2</v>
      </c>
      <c r="Q802" s="22" t="str">
        <f>IF(Table4[[#This Row],[Month]]=1,"Jan",IF(Table4[[#This Row],[Month]]=2,"Feb",IF(Table4[[#This Row],[Month]]=3,"Mar","Apr")))</f>
        <v>Feb</v>
      </c>
    </row>
    <row r="803" spans="1:17" x14ac:dyDescent="0.25">
      <c r="A803" s="3" t="s">
        <v>1589</v>
      </c>
      <c r="B803" s="4">
        <v>44980</v>
      </c>
      <c r="C803" s="3" t="s">
        <v>89</v>
      </c>
      <c r="D803" s="3" t="s">
        <v>29</v>
      </c>
      <c r="E803" s="3" t="s">
        <v>35</v>
      </c>
      <c r="F803" s="3" t="s">
        <v>36</v>
      </c>
      <c r="G803" s="3" t="s">
        <v>37</v>
      </c>
      <c r="H803" s="3" t="s">
        <v>38</v>
      </c>
      <c r="I803" s="3">
        <v>4</v>
      </c>
      <c r="J803" s="3" t="s">
        <v>20</v>
      </c>
      <c r="K803" s="3">
        <v>11000</v>
      </c>
      <c r="L803" s="3">
        <v>10000</v>
      </c>
      <c r="M803" s="3">
        <f>Table4[[#This Row],[Qty]]*Table4[[#This Row],[Price]]</f>
        <v>44000</v>
      </c>
      <c r="N803" s="3">
        <f>Table4[[#This Row],[Qty]]*Table4[[#This Row],[Cost]]</f>
        <v>40000</v>
      </c>
      <c r="O803" s="3">
        <f>Table4[[#This Row],[Total Sales]]-Table4[[#This Row],[COGS]]</f>
        <v>4000</v>
      </c>
      <c r="P803" s="22">
        <f>MONTH(Table4[[#This Row],[Sales Date]])</f>
        <v>2</v>
      </c>
      <c r="Q803" s="22" t="str">
        <f>IF(Table4[[#This Row],[Month]]=1,"Jan",IF(Table4[[#This Row],[Month]]=2,"Feb",IF(Table4[[#This Row],[Month]]=3,"Mar","Apr")))</f>
        <v>Feb</v>
      </c>
    </row>
    <row r="804" spans="1:17" x14ac:dyDescent="0.25">
      <c r="A804" s="3" t="s">
        <v>1590</v>
      </c>
      <c r="B804" s="4">
        <v>44980</v>
      </c>
      <c r="C804" s="3" t="s">
        <v>213</v>
      </c>
      <c r="D804" s="3" t="s">
        <v>29</v>
      </c>
      <c r="E804" s="3" t="s">
        <v>17</v>
      </c>
      <c r="F804" s="3" t="s">
        <v>18</v>
      </c>
      <c r="G804" s="3" t="s">
        <v>54</v>
      </c>
      <c r="H804" s="3" t="s">
        <v>55</v>
      </c>
      <c r="I804" s="3">
        <v>3</v>
      </c>
      <c r="J804" s="3" t="s">
        <v>20</v>
      </c>
      <c r="K804" s="3">
        <v>22000</v>
      </c>
      <c r="L804" s="3">
        <v>20000</v>
      </c>
      <c r="M804" s="3">
        <f>Table4[[#This Row],[Qty]]*Table4[[#This Row],[Price]]</f>
        <v>66000</v>
      </c>
      <c r="N804" s="3">
        <f>Table4[[#This Row],[Qty]]*Table4[[#This Row],[Cost]]</f>
        <v>60000</v>
      </c>
      <c r="O804" s="3">
        <f>Table4[[#This Row],[Total Sales]]-Table4[[#This Row],[COGS]]</f>
        <v>6000</v>
      </c>
      <c r="P804" s="22">
        <f>MONTH(Table4[[#This Row],[Sales Date]])</f>
        <v>2</v>
      </c>
      <c r="Q804" s="22" t="str">
        <f>IF(Table4[[#This Row],[Month]]=1,"Jan",IF(Table4[[#This Row],[Month]]=2,"Feb",IF(Table4[[#This Row],[Month]]=3,"Mar","Apr")))</f>
        <v>Feb</v>
      </c>
    </row>
    <row r="805" spans="1:17" x14ac:dyDescent="0.25">
      <c r="A805" s="3" t="s">
        <v>1591</v>
      </c>
      <c r="B805" s="4">
        <v>44980</v>
      </c>
      <c r="C805" s="3" t="s">
        <v>330</v>
      </c>
      <c r="D805" s="3" t="s">
        <v>29</v>
      </c>
      <c r="E805" s="3" t="s">
        <v>17</v>
      </c>
      <c r="F805" s="3" t="s">
        <v>18</v>
      </c>
      <c r="G805" s="3" t="s">
        <v>60</v>
      </c>
      <c r="H805" s="3" t="s">
        <v>45</v>
      </c>
      <c r="I805" s="3">
        <v>2</v>
      </c>
      <c r="J805" s="3" t="s">
        <v>20</v>
      </c>
      <c r="K805" s="3">
        <v>600</v>
      </c>
      <c r="L805" s="3">
        <v>450</v>
      </c>
      <c r="M805" s="3">
        <f>Table4[[#This Row],[Qty]]*Table4[[#This Row],[Price]]</f>
        <v>1200</v>
      </c>
      <c r="N805" s="3">
        <f>Table4[[#This Row],[Qty]]*Table4[[#This Row],[Cost]]</f>
        <v>900</v>
      </c>
      <c r="O805" s="3">
        <f>Table4[[#This Row],[Total Sales]]-Table4[[#This Row],[COGS]]</f>
        <v>300</v>
      </c>
      <c r="P805" s="22">
        <f>MONTH(Table4[[#This Row],[Sales Date]])</f>
        <v>2</v>
      </c>
      <c r="Q805" s="22" t="str">
        <f>IF(Table4[[#This Row],[Month]]=1,"Jan",IF(Table4[[#This Row],[Month]]=2,"Feb",IF(Table4[[#This Row],[Month]]=3,"Mar","Apr")))</f>
        <v>Feb</v>
      </c>
    </row>
    <row r="806" spans="1:17" x14ac:dyDescent="0.25">
      <c r="A806" s="3" t="s">
        <v>1592</v>
      </c>
      <c r="B806" s="4">
        <v>44980</v>
      </c>
      <c r="C806" s="3" t="s">
        <v>455</v>
      </c>
      <c r="D806" s="3" t="s">
        <v>29</v>
      </c>
      <c r="E806" s="3" t="s">
        <v>35</v>
      </c>
      <c r="F806" s="3" t="s">
        <v>36</v>
      </c>
      <c r="G806" s="3" t="s">
        <v>78</v>
      </c>
      <c r="H806" s="3" t="s">
        <v>45</v>
      </c>
      <c r="I806" s="3">
        <v>1</v>
      </c>
      <c r="J806" s="3" t="s">
        <v>20</v>
      </c>
      <c r="K806" s="3">
        <v>7700.0000000000009</v>
      </c>
      <c r="L806" s="3">
        <v>7000</v>
      </c>
      <c r="M806" s="3">
        <f>Table4[[#This Row],[Qty]]*Table4[[#This Row],[Price]]</f>
        <v>7700.0000000000009</v>
      </c>
      <c r="N806" s="3">
        <f>Table4[[#This Row],[Qty]]*Table4[[#This Row],[Cost]]</f>
        <v>7000</v>
      </c>
      <c r="O806" s="3">
        <f>Table4[[#This Row],[Total Sales]]-Table4[[#This Row],[COGS]]</f>
        <v>700.00000000000091</v>
      </c>
      <c r="P806" s="22">
        <f>MONTH(Table4[[#This Row],[Sales Date]])</f>
        <v>2</v>
      </c>
      <c r="Q806" s="22" t="str">
        <f>IF(Table4[[#This Row],[Month]]=1,"Jan",IF(Table4[[#This Row],[Month]]=2,"Feb",IF(Table4[[#This Row],[Month]]=3,"Mar","Apr")))</f>
        <v>Feb</v>
      </c>
    </row>
    <row r="807" spans="1:17" x14ac:dyDescent="0.25">
      <c r="A807" s="3" t="s">
        <v>1593</v>
      </c>
      <c r="B807" s="4">
        <v>44980</v>
      </c>
      <c r="C807" s="3" t="s">
        <v>572</v>
      </c>
      <c r="D807" s="3" t="s">
        <v>29</v>
      </c>
      <c r="E807" s="3" t="s">
        <v>23</v>
      </c>
      <c r="F807" s="3" t="s">
        <v>24</v>
      </c>
      <c r="G807" s="3" t="s">
        <v>19</v>
      </c>
      <c r="H807" s="3" t="s">
        <v>2354</v>
      </c>
      <c r="I807" s="3">
        <v>1</v>
      </c>
      <c r="J807" s="3" t="s">
        <v>20</v>
      </c>
      <c r="K807" s="3">
        <v>44000</v>
      </c>
      <c r="L807" s="3">
        <v>40000</v>
      </c>
      <c r="M807" s="3">
        <f>Table4[[#This Row],[Qty]]*Table4[[#This Row],[Price]]</f>
        <v>44000</v>
      </c>
      <c r="N807" s="3">
        <f>Table4[[#This Row],[Qty]]*Table4[[#This Row],[Cost]]</f>
        <v>40000</v>
      </c>
      <c r="O807" s="3">
        <f>Table4[[#This Row],[Total Sales]]-Table4[[#This Row],[COGS]]</f>
        <v>4000</v>
      </c>
      <c r="P807" s="22">
        <f>MONTH(Table4[[#This Row],[Sales Date]])</f>
        <v>2</v>
      </c>
      <c r="Q807" s="22" t="str">
        <f>IF(Table4[[#This Row],[Month]]=1,"Jan",IF(Table4[[#This Row],[Month]]=2,"Feb",IF(Table4[[#This Row],[Month]]=3,"Mar","Apr")))</f>
        <v>Feb</v>
      </c>
    </row>
    <row r="808" spans="1:17" x14ac:dyDescent="0.25">
      <c r="A808" s="3" t="s">
        <v>1594</v>
      </c>
      <c r="B808" s="4">
        <v>44980</v>
      </c>
      <c r="C808" s="3" t="s">
        <v>694</v>
      </c>
      <c r="D808" s="3" t="s">
        <v>29</v>
      </c>
      <c r="E808" s="3" t="s">
        <v>17</v>
      </c>
      <c r="F808" s="3" t="s">
        <v>18</v>
      </c>
      <c r="G808" s="3" t="s">
        <v>2352</v>
      </c>
      <c r="H808" s="3" t="s">
        <v>2354</v>
      </c>
      <c r="I808" s="3">
        <v>2</v>
      </c>
      <c r="J808" s="3" t="s">
        <v>20</v>
      </c>
      <c r="K808" s="3">
        <v>6700</v>
      </c>
      <c r="L808" s="3">
        <v>5002</v>
      </c>
      <c r="M808" s="3">
        <f>Table4[[#This Row],[Qty]]*Table4[[#This Row],[Price]]</f>
        <v>13400</v>
      </c>
      <c r="N808" s="3">
        <f>Table4[[#This Row],[Qty]]*Table4[[#This Row],[Cost]]</f>
        <v>10004</v>
      </c>
      <c r="O808" s="3">
        <f>Table4[[#This Row],[Total Sales]]-Table4[[#This Row],[COGS]]</f>
        <v>3396</v>
      </c>
      <c r="P808" s="22">
        <f>MONTH(Table4[[#This Row],[Sales Date]])</f>
        <v>2</v>
      </c>
      <c r="Q808" s="22" t="str">
        <f>IF(Table4[[#This Row],[Month]]=1,"Jan",IF(Table4[[#This Row],[Month]]=2,"Feb",IF(Table4[[#This Row],[Month]]=3,"Mar","Apr")))</f>
        <v>Feb</v>
      </c>
    </row>
    <row r="809" spans="1:17" x14ac:dyDescent="0.25">
      <c r="A809" s="3" t="s">
        <v>1595</v>
      </c>
      <c r="B809" s="4">
        <v>44980</v>
      </c>
      <c r="C809" s="3" t="s">
        <v>811</v>
      </c>
      <c r="D809" s="3" t="s">
        <v>29</v>
      </c>
      <c r="E809" s="3" t="s">
        <v>35</v>
      </c>
      <c r="F809" s="3" t="s">
        <v>36</v>
      </c>
      <c r="G809" s="3" t="s">
        <v>2351</v>
      </c>
      <c r="H809" s="3" t="s">
        <v>38</v>
      </c>
      <c r="I809" s="3">
        <v>10</v>
      </c>
      <c r="J809" s="3" t="s">
        <v>20</v>
      </c>
      <c r="K809" s="3">
        <v>7700.0000000000009</v>
      </c>
      <c r="L809" s="3">
        <v>7000</v>
      </c>
      <c r="M809" s="3">
        <f>Table4[[#This Row],[Qty]]*Table4[[#This Row],[Price]]</f>
        <v>77000.000000000015</v>
      </c>
      <c r="N809" s="3">
        <f>Table4[[#This Row],[Qty]]*Table4[[#This Row],[Cost]]</f>
        <v>70000</v>
      </c>
      <c r="O809" s="3">
        <f>Table4[[#This Row],[Total Sales]]-Table4[[#This Row],[COGS]]</f>
        <v>7000.0000000000146</v>
      </c>
      <c r="P809" s="22">
        <f>MONTH(Table4[[#This Row],[Sales Date]])</f>
        <v>2</v>
      </c>
      <c r="Q809" s="22" t="str">
        <f>IF(Table4[[#This Row],[Month]]=1,"Jan",IF(Table4[[#This Row],[Month]]=2,"Feb",IF(Table4[[#This Row],[Month]]=3,"Mar","Apr")))</f>
        <v>Feb</v>
      </c>
    </row>
    <row r="810" spans="1:17" x14ac:dyDescent="0.25">
      <c r="A810" s="3" t="s">
        <v>1596</v>
      </c>
      <c r="B810" s="4">
        <v>44980</v>
      </c>
      <c r="C810" s="3" t="s">
        <v>936</v>
      </c>
      <c r="D810" s="3" t="s">
        <v>29</v>
      </c>
      <c r="E810" s="3" t="s">
        <v>23</v>
      </c>
      <c r="F810" s="3" t="s">
        <v>24</v>
      </c>
      <c r="G810" s="3" t="s">
        <v>69</v>
      </c>
      <c r="H810" s="3" t="s">
        <v>38</v>
      </c>
      <c r="I810" s="3">
        <v>2</v>
      </c>
      <c r="J810" s="3" t="s">
        <v>20</v>
      </c>
      <c r="K810" s="3">
        <v>7700</v>
      </c>
      <c r="L810" s="3">
        <v>7000</v>
      </c>
      <c r="M810" s="3">
        <f>Table4[[#This Row],[Qty]]*Table4[[#This Row],[Price]]</f>
        <v>15400</v>
      </c>
      <c r="N810" s="3">
        <f>Table4[[#This Row],[Qty]]*Table4[[#This Row],[Cost]]</f>
        <v>14000</v>
      </c>
      <c r="O810" s="3">
        <f>Table4[[#This Row],[Total Sales]]-Table4[[#This Row],[COGS]]</f>
        <v>1400</v>
      </c>
      <c r="P810" s="22">
        <f>MONTH(Table4[[#This Row],[Sales Date]])</f>
        <v>2</v>
      </c>
      <c r="Q810" s="22" t="str">
        <f>IF(Table4[[#This Row],[Month]]=1,"Jan",IF(Table4[[#This Row],[Month]]=2,"Feb",IF(Table4[[#This Row],[Month]]=3,"Mar","Apr")))</f>
        <v>Feb</v>
      </c>
    </row>
    <row r="811" spans="1:17" x14ac:dyDescent="0.25">
      <c r="A811" s="3" t="s">
        <v>1597</v>
      </c>
      <c r="B811" s="4">
        <v>44980</v>
      </c>
      <c r="C811" s="3" t="s">
        <v>1054</v>
      </c>
      <c r="D811" s="3" t="s">
        <v>29</v>
      </c>
      <c r="E811" s="3" t="s">
        <v>17</v>
      </c>
      <c r="F811" s="3" t="s">
        <v>18</v>
      </c>
      <c r="G811" s="3" t="s">
        <v>75</v>
      </c>
      <c r="H811" s="3" t="s">
        <v>2354</v>
      </c>
      <c r="I811" s="3">
        <v>1</v>
      </c>
      <c r="J811" s="3" t="s">
        <v>20</v>
      </c>
      <c r="K811" s="3">
        <v>6700</v>
      </c>
      <c r="L811" s="3">
        <v>5002</v>
      </c>
      <c r="M811" s="3">
        <f>Table4[[#This Row],[Qty]]*Table4[[#This Row],[Price]]</f>
        <v>6700</v>
      </c>
      <c r="N811" s="3">
        <f>Table4[[#This Row],[Qty]]*Table4[[#This Row],[Cost]]</f>
        <v>5002</v>
      </c>
      <c r="O811" s="3">
        <f>Table4[[#This Row],[Total Sales]]-Table4[[#This Row],[COGS]]</f>
        <v>1698</v>
      </c>
      <c r="P811" s="22">
        <f>MONTH(Table4[[#This Row],[Sales Date]])</f>
        <v>2</v>
      </c>
      <c r="Q811" s="22" t="str">
        <f>IF(Table4[[#This Row],[Month]]=1,"Jan",IF(Table4[[#This Row],[Month]]=2,"Feb",IF(Table4[[#This Row],[Month]]=3,"Mar","Apr")))</f>
        <v>Feb</v>
      </c>
    </row>
    <row r="812" spans="1:17" x14ac:dyDescent="0.25">
      <c r="A812" s="3" t="s">
        <v>1598</v>
      </c>
      <c r="B812" s="4">
        <v>44980</v>
      </c>
      <c r="C812" s="3" t="s">
        <v>1179</v>
      </c>
      <c r="D812" s="3" t="s">
        <v>29</v>
      </c>
      <c r="E812" s="3" t="s">
        <v>35</v>
      </c>
      <c r="F812" s="3" t="s">
        <v>36</v>
      </c>
      <c r="G812" s="3" t="s">
        <v>37</v>
      </c>
      <c r="H812" s="3" t="s">
        <v>38</v>
      </c>
      <c r="I812" s="3">
        <v>10</v>
      </c>
      <c r="J812" s="3" t="s">
        <v>20</v>
      </c>
      <c r="K812" s="3">
        <v>22000</v>
      </c>
      <c r="L812" s="3">
        <v>20000</v>
      </c>
      <c r="M812" s="3">
        <f>Table4[[#This Row],[Qty]]*Table4[[#This Row],[Price]]</f>
        <v>220000</v>
      </c>
      <c r="N812" s="3">
        <f>Table4[[#This Row],[Qty]]*Table4[[#This Row],[Cost]]</f>
        <v>200000</v>
      </c>
      <c r="O812" s="3">
        <f>Table4[[#This Row],[Total Sales]]-Table4[[#This Row],[COGS]]</f>
        <v>20000</v>
      </c>
      <c r="P812" s="22">
        <f>MONTH(Table4[[#This Row],[Sales Date]])</f>
        <v>2</v>
      </c>
      <c r="Q812" s="22" t="str">
        <f>IF(Table4[[#This Row],[Month]]=1,"Jan",IF(Table4[[#This Row],[Month]]=2,"Feb",IF(Table4[[#This Row],[Month]]=3,"Mar","Apr")))</f>
        <v>Feb</v>
      </c>
    </row>
    <row r="813" spans="1:17" x14ac:dyDescent="0.25">
      <c r="A813" s="3" t="s">
        <v>1599</v>
      </c>
      <c r="B813" s="4">
        <v>44980</v>
      </c>
      <c r="C813" s="3" t="s">
        <v>385</v>
      </c>
      <c r="D813" s="3" t="s">
        <v>29</v>
      </c>
      <c r="E813" s="3" t="s">
        <v>35</v>
      </c>
      <c r="F813" s="3" t="s">
        <v>36</v>
      </c>
      <c r="G813" s="3" t="s">
        <v>37</v>
      </c>
      <c r="H813" s="3" t="s">
        <v>38</v>
      </c>
      <c r="I813" s="3">
        <v>2</v>
      </c>
      <c r="J813" s="3" t="s">
        <v>20</v>
      </c>
      <c r="K813" s="3">
        <v>7700</v>
      </c>
      <c r="L813" s="3">
        <v>7000</v>
      </c>
      <c r="M813" s="3">
        <f>Table4[[#This Row],[Qty]]*Table4[[#This Row],[Price]]</f>
        <v>15400</v>
      </c>
      <c r="N813" s="3">
        <f>Table4[[#This Row],[Qty]]*Table4[[#This Row],[Cost]]</f>
        <v>14000</v>
      </c>
      <c r="O813" s="3">
        <f>Table4[[#This Row],[Total Sales]]-Table4[[#This Row],[COGS]]</f>
        <v>1400</v>
      </c>
      <c r="P813" s="22">
        <f>MONTH(Table4[[#This Row],[Sales Date]])</f>
        <v>2</v>
      </c>
      <c r="Q813" s="22" t="str">
        <f>IF(Table4[[#This Row],[Month]]=1,"Jan",IF(Table4[[#This Row],[Month]]=2,"Feb",IF(Table4[[#This Row],[Month]]=3,"Mar","Apr")))</f>
        <v>Feb</v>
      </c>
    </row>
    <row r="814" spans="1:17" x14ac:dyDescent="0.25">
      <c r="A814" s="3" t="s">
        <v>1600</v>
      </c>
      <c r="B814" s="4">
        <v>44980</v>
      </c>
      <c r="C814" s="3" t="s">
        <v>447</v>
      </c>
      <c r="D814" s="3" t="s">
        <v>29</v>
      </c>
      <c r="E814" s="3" t="s">
        <v>17</v>
      </c>
      <c r="F814" s="3" t="s">
        <v>18</v>
      </c>
      <c r="G814" s="3" t="s">
        <v>72</v>
      </c>
      <c r="H814" s="3" t="s">
        <v>2354</v>
      </c>
      <c r="I814" s="3">
        <v>1</v>
      </c>
      <c r="J814" s="3" t="s">
        <v>26</v>
      </c>
      <c r="K814" s="3">
        <v>10000</v>
      </c>
      <c r="L814" s="3">
        <v>9000</v>
      </c>
      <c r="M814" s="3">
        <f>Table4[[#This Row],[Qty]]*Table4[[#This Row],[Price]]</f>
        <v>10000</v>
      </c>
      <c r="N814" s="3">
        <f>Table4[[#This Row],[Qty]]*Table4[[#This Row],[Cost]]</f>
        <v>9000</v>
      </c>
      <c r="O814" s="3">
        <f>Table4[[#This Row],[Total Sales]]-Table4[[#This Row],[COGS]]</f>
        <v>1000</v>
      </c>
      <c r="P814" s="22">
        <f>MONTH(Table4[[#This Row],[Sales Date]])</f>
        <v>2</v>
      </c>
      <c r="Q814" s="22" t="str">
        <f>IF(Table4[[#This Row],[Month]]=1,"Jan",IF(Table4[[#This Row],[Month]]=2,"Feb",IF(Table4[[#This Row],[Month]]=3,"Mar","Apr")))</f>
        <v>Feb</v>
      </c>
    </row>
    <row r="815" spans="1:17" x14ac:dyDescent="0.25">
      <c r="A815" s="3" t="s">
        <v>1601</v>
      </c>
      <c r="B815" s="4">
        <v>44980</v>
      </c>
      <c r="C815" s="3" t="s">
        <v>508</v>
      </c>
      <c r="D815" s="3" t="s">
        <v>29</v>
      </c>
      <c r="E815" s="3" t="s">
        <v>17</v>
      </c>
      <c r="F815" s="3" t="s">
        <v>18</v>
      </c>
      <c r="G815" s="3" t="s">
        <v>37</v>
      </c>
      <c r="H815" s="3" t="s">
        <v>38</v>
      </c>
      <c r="I815" s="3">
        <v>1</v>
      </c>
      <c r="J815" s="3" t="s">
        <v>20</v>
      </c>
      <c r="K815" s="3">
        <v>25</v>
      </c>
      <c r="L815" s="3">
        <v>20</v>
      </c>
      <c r="M815" s="3">
        <f>Table4[[#This Row],[Qty]]*Table4[[#This Row],[Price]]</f>
        <v>25</v>
      </c>
      <c r="N815" s="3">
        <f>Table4[[#This Row],[Qty]]*Table4[[#This Row],[Cost]]</f>
        <v>20</v>
      </c>
      <c r="O815" s="3">
        <f>Table4[[#This Row],[Total Sales]]-Table4[[#This Row],[COGS]]</f>
        <v>5</v>
      </c>
      <c r="P815" s="22">
        <f>MONTH(Table4[[#This Row],[Sales Date]])</f>
        <v>2</v>
      </c>
      <c r="Q815" s="22" t="str">
        <f>IF(Table4[[#This Row],[Month]]=1,"Jan",IF(Table4[[#This Row],[Month]]=2,"Feb",IF(Table4[[#This Row],[Month]]=3,"Mar","Apr")))</f>
        <v>Feb</v>
      </c>
    </row>
    <row r="816" spans="1:17" x14ac:dyDescent="0.25">
      <c r="A816" s="3" t="s">
        <v>1602</v>
      </c>
      <c r="B816" s="4">
        <v>44980</v>
      </c>
      <c r="C816" s="3" t="s">
        <v>570</v>
      </c>
      <c r="D816" s="3" t="s">
        <v>16</v>
      </c>
      <c r="E816" s="3" t="s">
        <v>23</v>
      </c>
      <c r="F816" s="3" t="s">
        <v>24</v>
      </c>
      <c r="G816" s="3" t="s">
        <v>25</v>
      </c>
      <c r="H816" s="3" t="s">
        <v>2354</v>
      </c>
      <c r="I816" s="3">
        <v>2</v>
      </c>
      <c r="J816" s="3" t="s">
        <v>20</v>
      </c>
      <c r="K816" s="3">
        <v>170</v>
      </c>
      <c r="L816" s="3">
        <v>150</v>
      </c>
      <c r="M816" s="3">
        <f>Table4[[#This Row],[Qty]]*Table4[[#This Row],[Price]]</f>
        <v>340</v>
      </c>
      <c r="N816" s="3">
        <f>Table4[[#This Row],[Qty]]*Table4[[#This Row],[Cost]]</f>
        <v>300</v>
      </c>
      <c r="O816" s="3">
        <f>Table4[[#This Row],[Total Sales]]-Table4[[#This Row],[COGS]]</f>
        <v>40</v>
      </c>
      <c r="P816" s="22">
        <f>MONTH(Table4[[#This Row],[Sales Date]])</f>
        <v>2</v>
      </c>
      <c r="Q816" s="22" t="str">
        <f>IF(Table4[[#This Row],[Month]]=1,"Jan",IF(Table4[[#This Row],[Month]]=2,"Feb",IF(Table4[[#This Row],[Month]]=3,"Mar","Apr")))</f>
        <v>Feb</v>
      </c>
    </row>
    <row r="817" spans="1:17" x14ac:dyDescent="0.25">
      <c r="A817" s="3" t="s">
        <v>1603</v>
      </c>
      <c r="B817" s="4">
        <v>44980</v>
      </c>
      <c r="C817" s="3" t="s">
        <v>629</v>
      </c>
      <c r="D817" s="3" t="s">
        <v>29</v>
      </c>
      <c r="E817" s="3" t="s">
        <v>35</v>
      </c>
      <c r="F817" s="3" t="s">
        <v>36</v>
      </c>
      <c r="G817" s="3" t="s">
        <v>2350</v>
      </c>
      <c r="H817" s="3" t="s">
        <v>38</v>
      </c>
      <c r="I817" s="3">
        <v>2</v>
      </c>
      <c r="J817" s="3" t="s">
        <v>20</v>
      </c>
      <c r="K817" s="3">
        <v>9950</v>
      </c>
      <c r="L817" s="3">
        <v>9000</v>
      </c>
      <c r="M817" s="3">
        <f>Table4[[#This Row],[Qty]]*Table4[[#This Row],[Price]]</f>
        <v>19900</v>
      </c>
      <c r="N817" s="3">
        <f>Table4[[#This Row],[Qty]]*Table4[[#This Row],[Cost]]</f>
        <v>18000</v>
      </c>
      <c r="O817" s="3">
        <f>Table4[[#This Row],[Total Sales]]-Table4[[#This Row],[COGS]]</f>
        <v>1900</v>
      </c>
      <c r="P817" s="22">
        <f>MONTH(Table4[[#This Row],[Sales Date]])</f>
        <v>2</v>
      </c>
      <c r="Q817" s="22" t="str">
        <f>IF(Table4[[#This Row],[Month]]=1,"Jan",IF(Table4[[#This Row],[Month]]=2,"Feb",IF(Table4[[#This Row],[Month]]=3,"Mar","Apr")))</f>
        <v>Feb</v>
      </c>
    </row>
    <row r="818" spans="1:17" x14ac:dyDescent="0.25">
      <c r="A818" s="3" t="s">
        <v>1604</v>
      </c>
      <c r="B818" s="4">
        <v>44981</v>
      </c>
      <c r="C818" s="3" t="s">
        <v>91</v>
      </c>
      <c r="D818" s="3" t="s">
        <v>16</v>
      </c>
      <c r="E818" s="3" t="s">
        <v>30</v>
      </c>
      <c r="F818" s="3" t="s">
        <v>31</v>
      </c>
      <c r="G818" s="3" t="s">
        <v>41</v>
      </c>
      <c r="H818" s="3" t="s">
        <v>2354</v>
      </c>
      <c r="I818" s="3">
        <v>1</v>
      </c>
      <c r="J818" s="3" t="s">
        <v>20</v>
      </c>
      <c r="K818" s="3">
        <v>13200.000000000002</v>
      </c>
      <c r="L818" s="3">
        <v>12000</v>
      </c>
      <c r="M818" s="3">
        <f>Table4[[#This Row],[Qty]]*Table4[[#This Row],[Price]]</f>
        <v>13200.000000000002</v>
      </c>
      <c r="N818" s="3">
        <f>Table4[[#This Row],[Qty]]*Table4[[#This Row],[Cost]]</f>
        <v>12000</v>
      </c>
      <c r="O818" s="3">
        <f>Table4[[#This Row],[Total Sales]]-Table4[[#This Row],[COGS]]</f>
        <v>1200.0000000000018</v>
      </c>
      <c r="P818" s="22">
        <f>MONTH(Table4[[#This Row],[Sales Date]])</f>
        <v>2</v>
      </c>
      <c r="Q818" s="22" t="str">
        <f>IF(Table4[[#This Row],[Month]]=1,"Jan",IF(Table4[[#This Row],[Month]]=2,"Feb",IF(Table4[[#This Row],[Month]]=3,"Mar","Apr")))</f>
        <v>Feb</v>
      </c>
    </row>
    <row r="819" spans="1:17" x14ac:dyDescent="0.25">
      <c r="A819" s="3" t="s">
        <v>1605</v>
      </c>
      <c r="B819" s="4">
        <v>44981</v>
      </c>
      <c r="C819" s="3" t="s">
        <v>215</v>
      </c>
      <c r="D819" s="3" t="s">
        <v>16</v>
      </c>
      <c r="E819" s="3" t="s">
        <v>23</v>
      </c>
      <c r="F819" s="3" t="s">
        <v>24</v>
      </c>
      <c r="G819" s="3" t="s">
        <v>2353</v>
      </c>
      <c r="H819" s="3" t="s">
        <v>45</v>
      </c>
      <c r="I819" s="3">
        <v>1</v>
      </c>
      <c r="J819" s="3" t="s">
        <v>20</v>
      </c>
      <c r="K819" s="3">
        <v>44000</v>
      </c>
      <c r="L819" s="3">
        <v>40000</v>
      </c>
      <c r="M819" s="3">
        <f>Table4[[#This Row],[Qty]]*Table4[[#This Row],[Price]]</f>
        <v>44000</v>
      </c>
      <c r="N819" s="3">
        <f>Table4[[#This Row],[Qty]]*Table4[[#This Row],[Cost]]</f>
        <v>40000</v>
      </c>
      <c r="O819" s="3">
        <f>Table4[[#This Row],[Total Sales]]-Table4[[#This Row],[COGS]]</f>
        <v>4000</v>
      </c>
      <c r="P819" s="22">
        <f>MONTH(Table4[[#This Row],[Sales Date]])</f>
        <v>2</v>
      </c>
      <c r="Q819" s="22" t="str">
        <f>IF(Table4[[#This Row],[Month]]=1,"Jan",IF(Table4[[#This Row],[Month]]=2,"Feb",IF(Table4[[#This Row],[Month]]=3,"Mar","Apr")))</f>
        <v>Feb</v>
      </c>
    </row>
    <row r="820" spans="1:17" x14ac:dyDescent="0.25">
      <c r="A820" s="3" t="s">
        <v>1606</v>
      </c>
      <c r="B820" s="4">
        <v>44981</v>
      </c>
      <c r="C820" s="3" t="s">
        <v>332</v>
      </c>
      <c r="D820" s="3" t="s">
        <v>29</v>
      </c>
      <c r="E820" s="3" t="s">
        <v>17</v>
      </c>
      <c r="F820" s="3" t="s">
        <v>18</v>
      </c>
      <c r="G820" s="3" t="s">
        <v>63</v>
      </c>
      <c r="H820" s="3" t="s">
        <v>2354</v>
      </c>
      <c r="I820" s="3">
        <v>2</v>
      </c>
      <c r="J820" s="3" t="s">
        <v>20</v>
      </c>
      <c r="K820" s="3">
        <v>170</v>
      </c>
      <c r="L820" s="3">
        <v>150</v>
      </c>
      <c r="M820" s="3">
        <f>Table4[[#This Row],[Qty]]*Table4[[#This Row],[Price]]</f>
        <v>340</v>
      </c>
      <c r="N820" s="3">
        <f>Table4[[#This Row],[Qty]]*Table4[[#This Row],[Cost]]</f>
        <v>300</v>
      </c>
      <c r="O820" s="3">
        <f>Table4[[#This Row],[Total Sales]]-Table4[[#This Row],[COGS]]</f>
        <v>40</v>
      </c>
      <c r="P820" s="22">
        <f>MONTH(Table4[[#This Row],[Sales Date]])</f>
        <v>2</v>
      </c>
      <c r="Q820" s="22" t="str">
        <f>IF(Table4[[#This Row],[Month]]=1,"Jan",IF(Table4[[#This Row],[Month]]=2,"Feb",IF(Table4[[#This Row],[Month]]=3,"Mar","Apr")))</f>
        <v>Feb</v>
      </c>
    </row>
    <row r="821" spans="1:17" x14ac:dyDescent="0.25">
      <c r="A821" s="3" t="s">
        <v>1607</v>
      </c>
      <c r="B821" s="4">
        <v>44981</v>
      </c>
      <c r="C821" s="3" t="s">
        <v>457</v>
      </c>
      <c r="D821" s="3" t="s">
        <v>29</v>
      </c>
      <c r="E821" s="3" t="s">
        <v>35</v>
      </c>
      <c r="F821" s="3" t="s">
        <v>36</v>
      </c>
      <c r="G821" s="3" t="s">
        <v>81</v>
      </c>
      <c r="H821" s="3" t="s">
        <v>2354</v>
      </c>
      <c r="I821" s="3">
        <v>2</v>
      </c>
      <c r="J821" s="3" t="s">
        <v>20</v>
      </c>
      <c r="K821" s="3">
        <v>9950</v>
      </c>
      <c r="L821" s="3">
        <v>9000</v>
      </c>
      <c r="M821" s="3">
        <f>Table4[[#This Row],[Qty]]*Table4[[#This Row],[Price]]</f>
        <v>19900</v>
      </c>
      <c r="N821" s="3">
        <f>Table4[[#This Row],[Qty]]*Table4[[#This Row],[Cost]]</f>
        <v>18000</v>
      </c>
      <c r="O821" s="3">
        <f>Table4[[#This Row],[Total Sales]]-Table4[[#This Row],[COGS]]</f>
        <v>1900</v>
      </c>
      <c r="P821" s="22">
        <f>MONTH(Table4[[#This Row],[Sales Date]])</f>
        <v>2</v>
      </c>
      <c r="Q821" s="22" t="str">
        <f>IF(Table4[[#This Row],[Month]]=1,"Jan",IF(Table4[[#This Row],[Month]]=2,"Feb",IF(Table4[[#This Row],[Month]]=3,"Mar","Apr")))</f>
        <v>Feb</v>
      </c>
    </row>
    <row r="822" spans="1:17" x14ac:dyDescent="0.25">
      <c r="A822" s="3" t="s">
        <v>1608</v>
      </c>
      <c r="B822" s="4">
        <v>44981</v>
      </c>
      <c r="C822" s="3" t="s">
        <v>574</v>
      </c>
      <c r="D822" s="3" t="s">
        <v>29</v>
      </c>
      <c r="E822" s="3" t="s">
        <v>30</v>
      </c>
      <c r="F822" s="3" t="s">
        <v>31</v>
      </c>
      <c r="G822" s="3" t="s">
        <v>25</v>
      </c>
      <c r="H822" s="3" t="s">
        <v>2354</v>
      </c>
      <c r="I822" s="3">
        <v>2</v>
      </c>
      <c r="J822" s="3" t="s">
        <v>20</v>
      </c>
      <c r="K822" s="3">
        <v>19800</v>
      </c>
      <c r="L822" s="3">
        <v>18000</v>
      </c>
      <c r="M822" s="3">
        <f>Table4[[#This Row],[Qty]]*Table4[[#This Row],[Price]]</f>
        <v>39600</v>
      </c>
      <c r="N822" s="3">
        <f>Table4[[#This Row],[Qty]]*Table4[[#This Row],[Cost]]</f>
        <v>36000</v>
      </c>
      <c r="O822" s="3">
        <f>Table4[[#This Row],[Total Sales]]-Table4[[#This Row],[COGS]]</f>
        <v>3600</v>
      </c>
      <c r="P822" s="22">
        <f>MONTH(Table4[[#This Row],[Sales Date]])</f>
        <v>2</v>
      </c>
      <c r="Q822" s="22" t="str">
        <f>IF(Table4[[#This Row],[Month]]=1,"Jan",IF(Table4[[#This Row],[Month]]=2,"Feb",IF(Table4[[#This Row],[Month]]=3,"Mar","Apr")))</f>
        <v>Feb</v>
      </c>
    </row>
    <row r="823" spans="1:17" x14ac:dyDescent="0.25">
      <c r="A823" s="3" t="s">
        <v>1609</v>
      </c>
      <c r="B823" s="4">
        <v>44981</v>
      </c>
      <c r="C823" s="3" t="s">
        <v>696</v>
      </c>
      <c r="D823" s="3" t="s">
        <v>29</v>
      </c>
      <c r="E823" s="3" t="s">
        <v>17</v>
      </c>
      <c r="F823" s="3" t="s">
        <v>18</v>
      </c>
      <c r="G823" s="3" t="s">
        <v>2350</v>
      </c>
      <c r="H823" s="3" t="s">
        <v>38</v>
      </c>
      <c r="I823" s="3">
        <v>1</v>
      </c>
      <c r="J823" s="3" t="s">
        <v>20</v>
      </c>
      <c r="K823" s="3">
        <v>22000</v>
      </c>
      <c r="L823" s="3">
        <v>20000</v>
      </c>
      <c r="M823" s="3">
        <f>Table4[[#This Row],[Qty]]*Table4[[#This Row],[Price]]</f>
        <v>22000</v>
      </c>
      <c r="N823" s="3">
        <f>Table4[[#This Row],[Qty]]*Table4[[#This Row],[Cost]]</f>
        <v>20000</v>
      </c>
      <c r="O823" s="3">
        <f>Table4[[#This Row],[Total Sales]]-Table4[[#This Row],[COGS]]</f>
        <v>2000</v>
      </c>
      <c r="P823" s="22">
        <f>MONTH(Table4[[#This Row],[Sales Date]])</f>
        <v>2</v>
      </c>
      <c r="Q823" s="22" t="str">
        <f>IF(Table4[[#This Row],[Month]]=1,"Jan",IF(Table4[[#This Row],[Month]]=2,"Feb",IF(Table4[[#This Row],[Month]]=3,"Mar","Apr")))</f>
        <v>Feb</v>
      </c>
    </row>
    <row r="824" spans="1:17" x14ac:dyDescent="0.25">
      <c r="A824" s="3" t="s">
        <v>1610</v>
      </c>
      <c r="B824" s="4">
        <v>44981</v>
      </c>
      <c r="C824" s="3" t="s">
        <v>813</v>
      </c>
      <c r="D824" s="3" t="s">
        <v>29</v>
      </c>
      <c r="E824" s="3" t="s">
        <v>17</v>
      </c>
      <c r="F824" s="3" t="s">
        <v>18</v>
      </c>
      <c r="G824" s="3" t="s">
        <v>54</v>
      </c>
      <c r="H824" s="3" t="s">
        <v>55</v>
      </c>
      <c r="I824" s="3">
        <v>10</v>
      </c>
      <c r="J824" s="3" t="s">
        <v>20</v>
      </c>
      <c r="K824" s="3">
        <v>9950</v>
      </c>
      <c r="L824" s="3">
        <v>9000</v>
      </c>
      <c r="M824" s="3">
        <f>Table4[[#This Row],[Qty]]*Table4[[#This Row],[Price]]</f>
        <v>99500</v>
      </c>
      <c r="N824" s="3">
        <f>Table4[[#This Row],[Qty]]*Table4[[#This Row],[Cost]]</f>
        <v>90000</v>
      </c>
      <c r="O824" s="3">
        <f>Table4[[#This Row],[Total Sales]]-Table4[[#This Row],[COGS]]</f>
        <v>9500</v>
      </c>
      <c r="P824" s="22">
        <f>MONTH(Table4[[#This Row],[Sales Date]])</f>
        <v>2</v>
      </c>
      <c r="Q824" s="22" t="str">
        <f>IF(Table4[[#This Row],[Month]]=1,"Jan",IF(Table4[[#This Row],[Month]]=2,"Feb",IF(Table4[[#This Row],[Month]]=3,"Mar","Apr")))</f>
        <v>Feb</v>
      </c>
    </row>
    <row r="825" spans="1:17" x14ac:dyDescent="0.25">
      <c r="A825" s="3" t="s">
        <v>1611</v>
      </c>
      <c r="B825" s="4">
        <v>44981</v>
      </c>
      <c r="C825" s="3" t="s">
        <v>938</v>
      </c>
      <c r="D825" s="3" t="s">
        <v>29</v>
      </c>
      <c r="E825" s="3" t="s">
        <v>30</v>
      </c>
      <c r="F825" s="3" t="s">
        <v>31</v>
      </c>
      <c r="G825" s="3" t="s">
        <v>72</v>
      </c>
      <c r="H825" s="3" t="s">
        <v>2354</v>
      </c>
      <c r="I825" s="3">
        <v>3</v>
      </c>
      <c r="J825" s="3" t="s">
        <v>20</v>
      </c>
      <c r="K825" s="3">
        <v>22000</v>
      </c>
      <c r="L825" s="3">
        <v>20000</v>
      </c>
      <c r="M825" s="3">
        <f>Table4[[#This Row],[Qty]]*Table4[[#This Row],[Price]]</f>
        <v>66000</v>
      </c>
      <c r="N825" s="3">
        <f>Table4[[#This Row],[Qty]]*Table4[[#This Row],[Cost]]</f>
        <v>60000</v>
      </c>
      <c r="O825" s="3">
        <f>Table4[[#This Row],[Total Sales]]-Table4[[#This Row],[COGS]]</f>
        <v>6000</v>
      </c>
      <c r="P825" s="22">
        <f>MONTH(Table4[[#This Row],[Sales Date]])</f>
        <v>2</v>
      </c>
      <c r="Q825" s="22" t="str">
        <f>IF(Table4[[#This Row],[Month]]=1,"Jan",IF(Table4[[#This Row],[Month]]=2,"Feb",IF(Table4[[#This Row],[Month]]=3,"Mar","Apr")))</f>
        <v>Feb</v>
      </c>
    </row>
    <row r="826" spans="1:17" x14ac:dyDescent="0.25">
      <c r="A826" s="3" t="s">
        <v>1612</v>
      </c>
      <c r="B826" s="4">
        <v>44981</v>
      </c>
      <c r="C826" s="3" t="s">
        <v>1056</v>
      </c>
      <c r="D826" s="3" t="s">
        <v>16</v>
      </c>
      <c r="E826" s="3" t="s">
        <v>23</v>
      </c>
      <c r="F826" s="3" t="s">
        <v>24</v>
      </c>
      <c r="G826" s="3" t="s">
        <v>78</v>
      </c>
      <c r="H826" s="3" t="s">
        <v>45</v>
      </c>
      <c r="I826" s="3">
        <v>2</v>
      </c>
      <c r="J826" s="3" t="s">
        <v>20</v>
      </c>
      <c r="K826" s="3">
        <v>6700</v>
      </c>
      <c r="L826" s="3">
        <v>5000</v>
      </c>
      <c r="M826" s="3">
        <f>Table4[[#This Row],[Qty]]*Table4[[#This Row],[Price]]</f>
        <v>13400</v>
      </c>
      <c r="N826" s="3">
        <f>Table4[[#This Row],[Qty]]*Table4[[#This Row],[Cost]]</f>
        <v>10000</v>
      </c>
      <c r="O826" s="3">
        <f>Table4[[#This Row],[Total Sales]]-Table4[[#This Row],[COGS]]</f>
        <v>3400</v>
      </c>
      <c r="P826" s="22">
        <f>MONTH(Table4[[#This Row],[Sales Date]])</f>
        <v>2</v>
      </c>
      <c r="Q826" s="22" t="str">
        <f>IF(Table4[[#This Row],[Month]]=1,"Jan",IF(Table4[[#This Row],[Month]]=2,"Feb",IF(Table4[[#This Row],[Month]]=3,"Mar","Apr")))</f>
        <v>Feb</v>
      </c>
    </row>
    <row r="827" spans="1:17" x14ac:dyDescent="0.25">
      <c r="A827" s="3" t="s">
        <v>1613</v>
      </c>
      <c r="B827" s="4">
        <v>44981</v>
      </c>
      <c r="C827" s="3" t="s">
        <v>1181</v>
      </c>
      <c r="D827" s="3" t="s">
        <v>29</v>
      </c>
      <c r="E827" s="3" t="s">
        <v>17</v>
      </c>
      <c r="F827" s="3" t="s">
        <v>18</v>
      </c>
      <c r="G827" s="3" t="s">
        <v>41</v>
      </c>
      <c r="H827" s="3" t="s">
        <v>2354</v>
      </c>
      <c r="I827" s="3">
        <v>10</v>
      </c>
      <c r="J827" s="3" t="s">
        <v>20</v>
      </c>
      <c r="K827" s="3">
        <v>9950</v>
      </c>
      <c r="L827" s="3">
        <v>9000</v>
      </c>
      <c r="M827" s="3">
        <f>Table4[[#This Row],[Qty]]*Table4[[#This Row],[Price]]</f>
        <v>99500</v>
      </c>
      <c r="N827" s="3">
        <f>Table4[[#This Row],[Qty]]*Table4[[#This Row],[Cost]]</f>
        <v>90000</v>
      </c>
      <c r="O827" s="3">
        <f>Table4[[#This Row],[Total Sales]]-Table4[[#This Row],[COGS]]</f>
        <v>9500</v>
      </c>
      <c r="P827" s="22">
        <f>MONTH(Table4[[#This Row],[Sales Date]])</f>
        <v>2</v>
      </c>
      <c r="Q827" s="22" t="str">
        <f>IF(Table4[[#This Row],[Month]]=1,"Jan",IF(Table4[[#This Row],[Month]]=2,"Feb",IF(Table4[[#This Row],[Month]]=3,"Mar","Apr")))</f>
        <v>Feb</v>
      </c>
    </row>
    <row r="828" spans="1:17" x14ac:dyDescent="0.25">
      <c r="A828" s="3" t="s">
        <v>1614</v>
      </c>
      <c r="B828" s="4">
        <v>44981</v>
      </c>
      <c r="C828" s="3" t="s">
        <v>387</v>
      </c>
      <c r="D828" s="3" t="s">
        <v>29</v>
      </c>
      <c r="E828" s="3" t="s">
        <v>17</v>
      </c>
      <c r="F828" s="3" t="s">
        <v>18</v>
      </c>
      <c r="G828" s="3" t="s">
        <v>41</v>
      </c>
      <c r="H828" s="3" t="s">
        <v>2354</v>
      </c>
      <c r="I828" s="3">
        <v>3</v>
      </c>
      <c r="J828" s="3" t="s">
        <v>20</v>
      </c>
      <c r="K828" s="3">
        <v>22000</v>
      </c>
      <c r="L828" s="3">
        <v>20000</v>
      </c>
      <c r="M828" s="3">
        <f>Table4[[#This Row],[Qty]]*Table4[[#This Row],[Price]]</f>
        <v>66000</v>
      </c>
      <c r="N828" s="3">
        <f>Table4[[#This Row],[Qty]]*Table4[[#This Row],[Cost]]</f>
        <v>60000</v>
      </c>
      <c r="O828" s="3">
        <f>Table4[[#This Row],[Total Sales]]-Table4[[#This Row],[COGS]]</f>
        <v>6000</v>
      </c>
      <c r="P828" s="22">
        <f>MONTH(Table4[[#This Row],[Sales Date]])</f>
        <v>2</v>
      </c>
      <c r="Q828" s="22" t="str">
        <f>IF(Table4[[#This Row],[Month]]=1,"Jan",IF(Table4[[#This Row],[Month]]=2,"Feb",IF(Table4[[#This Row],[Month]]=3,"Mar","Apr")))</f>
        <v>Feb</v>
      </c>
    </row>
    <row r="829" spans="1:17" x14ac:dyDescent="0.25">
      <c r="A829" s="3" t="s">
        <v>1615</v>
      </c>
      <c r="B829" s="4">
        <v>44981</v>
      </c>
      <c r="C829" s="3" t="s">
        <v>449</v>
      </c>
      <c r="D829" s="3" t="s">
        <v>29</v>
      </c>
      <c r="E829" s="3" t="s">
        <v>17</v>
      </c>
      <c r="F829" s="3" t="s">
        <v>18</v>
      </c>
      <c r="G829" s="3" t="s">
        <v>75</v>
      </c>
      <c r="H829" s="3" t="s">
        <v>2354</v>
      </c>
      <c r="I829" s="3">
        <v>1</v>
      </c>
      <c r="J829" s="3" t="s">
        <v>20</v>
      </c>
      <c r="K829" s="3">
        <v>8500</v>
      </c>
      <c r="L829" s="3">
        <v>7600</v>
      </c>
      <c r="M829" s="3">
        <f>Table4[[#This Row],[Qty]]*Table4[[#This Row],[Price]]</f>
        <v>8500</v>
      </c>
      <c r="N829" s="3">
        <f>Table4[[#This Row],[Qty]]*Table4[[#This Row],[Cost]]</f>
        <v>7600</v>
      </c>
      <c r="O829" s="3">
        <f>Table4[[#This Row],[Total Sales]]-Table4[[#This Row],[COGS]]</f>
        <v>900</v>
      </c>
      <c r="P829" s="22">
        <f>MONTH(Table4[[#This Row],[Sales Date]])</f>
        <v>2</v>
      </c>
      <c r="Q829" s="22" t="str">
        <f>IF(Table4[[#This Row],[Month]]=1,"Jan",IF(Table4[[#This Row],[Month]]=2,"Feb",IF(Table4[[#This Row],[Month]]=3,"Mar","Apr")))</f>
        <v>Feb</v>
      </c>
    </row>
    <row r="830" spans="1:17" x14ac:dyDescent="0.25">
      <c r="A830" s="3" t="s">
        <v>1616</v>
      </c>
      <c r="B830" s="4">
        <v>44981</v>
      </c>
      <c r="C830" s="3" t="s">
        <v>510</v>
      </c>
      <c r="D830" s="3" t="s">
        <v>29</v>
      </c>
      <c r="E830" s="3" t="s">
        <v>23</v>
      </c>
      <c r="F830" s="3" t="s">
        <v>24</v>
      </c>
      <c r="G830" s="3" t="s">
        <v>54</v>
      </c>
      <c r="H830" s="3" t="s">
        <v>55</v>
      </c>
      <c r="I830" s="3">
        <v>1</v>
      </c>
      <c r="J830" s="3" t="s">
        <v>20</v>
      </c>
      <c r="K830" s="3">
        <v>6700</v>
      </c>
      <c r="L830" s="3">
        <v>5000</v>
      </c>
      <c r="M830" s="3">
        <f>Table4[[#This Row],[Qty]]*Table4[[#This Row],[Price]]</f>
        <v>6700</v>
      </c>
      <c r="N830" s="3">
        <f>Table4[[#This Row],[Qty]]*Table4[[#This Row],[Cost]]</f>
        <v>5000</v>
      </c>
      <c r="O830" s="3">
        <f>Table4[[#This Row],[Total Sales]]-Table4[[#This Row],[COGS]]</f>
        <v>1700</v>
      </c>
      <c r="P830" s="22">
        <f>MONTH(Table4[[#This Row],[Sales Date]])</f>
        <v>2</v>
      </c>
      <c r="Q830" s="22" t="str">
        <f>IF(Table4[[#This Row],[Month]]=1,"Jan",IF(Table4[[#This Row],[Month]]=2,"Feb",IF(Table4[[#This Row],[Month]]=3,"Mar","Apr")))</f>
        <v>Feb</v>
      </c>
    </row>
    <row r="831" spans="1:17" x14ac:dyDescent="0.25">
      <c r="A831" s="3" t="s">
        <v>1617</v>
      </c>
      <c r="B831" s="4">
        <v>44981</v>
      </c>
      <c r="C831" s="3" t="s">
        <v>572</v>
      </c>
      <c r="D831" s="3" t="s">
        <v>29</v>
      </c>
      <c r="E831" s="3" t="s">
        <v>30</v>
      </c>
      <c r="F831" s="3" t="s">
        <v>31</v>
      </c>
      <c r="G831" s="3" t="s">
        <v>32</v>
      </c>
      <c r="H831" s="3" t="s">
        <v>2354</v>
      </c>
      <c r="I831" s="3">
        <v>1</v>
      </c>
      <c r="J831" s="3" t="s">
        <v>20</v>
      </c>
      <c r="K831" s="3">
        <v>25</v>
      </c>
      <c r="L831" s="3">
        <v>20</v>
      </c>
      <c r="M831" s="3">
        <f>Table4[[#This Row],[Qty]]*Table4[[#This Row],[Price]]</f>
        <v>25</v>
      </c>
      <c r="N831" s="3">
        <f>Table4[[#This Row],[Qty]]*Table4[[#This Row],[Cost]]</f>
        <v>20</v>
      </c>
      <c r="O831" s="3">
        <f>Table4[[#This Row],[Total Sales]]-Table4[[#This Row],[COGS]]</f>
        <v>5</v>
      </c>
      <c r="P831" s="22">
        <f>MONTH(Table4[[#This Row],[Sales Date]])</f>
        <v>2</v>
      </c>
      <c r="Q831" s="22" t="str">
        <f>IF(Table4[[#This Row],[Month]]=1,"Jan",IF(Table4[[#This Row],[Month]]=2,"Feb",IF(Table4[[#This Row],[Month]]=3,"Mar","Apr")))</f>
        <v>Feb</v>
      </c>
    </row>
    <row r="832" spans="1:17" x14ac:dyDescent="0.25">
      <c r="A832" s="3" t="s">
        <v>1618</v>
      </c>
      <c r="B832" s="4">
        <v>44981</v>
      </c>
      <c r="C832" s="3" t="s">
        <v>631</v>
      </c>
      <c r="D832" s="3" t="s">
        <v>29</v>
      </c>
      <c r="E832" s="3" t="s">
        <v>35</v>
      </c>
      <c r="F832" s="3" t="s">
        <v>36</v>
      </c>
      <c r="G832" s="3" t="s">
        <v>2351</v>
      </c>
      <c r="H832" s="3" t="s">
        <v>38</v>
      </c>
      <c r="I832" s="3">
        <v>2</v>
      </c>
      <c r="J832" s="3" t="s">
        <v>20</v>
      </c>
      <c r="K832" s="3">
        <v>19800</v>
      </c>
      <c r="L832" s="3">
        <v>18000</v>
      </c>
      <c r="M832" s="3">
        <f>Table4[[#This Row],[Qty]]*Table4[[#This Row],[Price]]</f>
        <v>39600</v>
      </c>
      <c r="N832" s="3">
        <f>Table4[[#This Row],[Qty]]*Table4[[#This Row],[Cost]]</f>
        <v>36000</v>
      </c>
      <c r="O832" s="3">
        <f>Table4[[#This Row],[Total Sales]]-Table4[[#This Row],[COGS]]</f>
        <v>3600</v>
      </c>
      <c r="P832" s="22">
        <f>MONTH(Table4[[#This Row],[Sales Date]])</f>
        <v>2</v>
      </c>
      <c r="Q832" s="22" t="str">
        <f>IF(Table4[[#This Row],[Month]]=1,"Jan",IF(Table4[[#This Row],[Month]]=2,"Feb",IF(Table4[[#This Row],[Month]]=3,"Mar","Apr")))</f>
        <v>Feb</v>
      </c>
    </row>
    <row r="833" spans="1:17" x14ac:dyDescent="0.25">
      <c r="A833" s="3" t="s">
        <v>1619</v>
      </c>
      <c r="B833" s="4">
        <v>44982</v>
      </c>
      <c r="C833" s="3" t="s">
        <v>93</v>
      </c>
      <c r="D833" s="3" t="s">
        <v>16</v>
      </c>
      <c r="E833" s="3" t="s">
        <v>35</v>
      </c>
      <c r="F833" s="3" t="s">
        <v>36</v>
      </c>
      <c r="G833" s="3" t="s">
        <v>44</v>
      </c>
      <c r="H833" s="3" t="s">
        <v>45</v>
      </c>
      <c r="I833" s="3">
        <v>2</v>
      </c>
      <c r="J833" s="3" t="s">
        <v>20</v>
      </c>
      <c r="K833" s="3">
        <v>9950</v>
      </c>
      <c r="L833" s="3">
        <v>9000</v>
      </c>
      <c r="M833" s="3">
        <f>Table4[[#This Row],[Qty]]*Table4[[#This Row],[Price]]</f>
        <v>19900</v>
      </c>
      <c r="N833" s="3">
        <f>Table4[[#This Row],[Qty]]*Table4[[#This Row],[Cost]]</f>
        <v>18000</v>
      </c>
      <c r="O833" s="3">
        <f>Table4[[#This Row],[Total Sales]]-Table4[[#This Row],[COGS]]</f>
        <v>1900</v>
      </c>
      <c r="P833" s="22">
        <f>MONTH(Table4[[#This Row],[Sales Date]])</f>
        <v>2</v>
      </c>
      <c r="Q833" s="22" t="str">
        <f>IF(Table4[[#This Row],[Month]]=1,"Jan",IF(Table4[[#This Row],[Month]]=2,"Feb",IF(Table4[[#This Row],[Month]]=3,"Mar","Apr")))</f>
        <v>Feb</v>
      </c>
    </row>
    <row r="834" spans="1:17" x14ac:dyDescent="0.25">
      <c r="A834" s="3" t="s">
        <v>1620</v>
      </c>
      <c r="B834" s="4">
        <v>44982</v>
      </c>
      <c r="C834" s="3" t="s">
        <v>217</v>
      </c>
      <c r="D834" s="3" t="s">
        <v>16</v>
      </c>
      <c r="E834" s="3" t="s">
        <v>30</v>
      </c>
      <c r="F834" s="3" t="s">
        <v>31</v>
      </c>
      <c r="G834" s="3" t="s">
        <v>60</v>
      </c>
      <c r="H834" s="3" t="s">
        <v>45</v>
      </c>
      <c r="I834" s="3">
        <v>2</v>
      </c>
      <c r="J834" s="3" t="s">
        <v>20</v>
      </c>
      <c r="K834" s="3">
        <v>19800</v>
      </c>
      <c r="L834" s="3">
        <v>18000</v>
      </c>
      <c r="M834" s="3">
        <f>Table4[[#This Row],[Qty]]*Table4[[#This Row],[Price]]</f>
        <v>39600</v>
      </c>
      <c r="N834" s="3">
        <f>Table4[[#This Row],[Qty]]*Table4[[#This Row],[Cost]]</f>
        <v>36000</v>
      </c>
      <c r="O834" s="3">
        <f>Table4[[#This Row],[Total Sales]]-Table4[[#This Row],[COGS]]</f>
        <v>3600</v>
      </c>
      <c r="P834" s="22">
        <f>MONTH(Table4[[#This Row],[Sales Date]])</f>
        <v>2</v>
      </c>
      <c r="Q834" s="22" t="str">
        <f>IF(Table4[[#This Row],[Month]]=1,"Jan",IF(Table4[[#This Row],[Month]]=2,"Feb",IF(Table4[[#This Row],[Month]]=3,"Mar","Apr")))</f>
        <v>Feb</v>
      </c>
    </row>
    <row r="835" spans="1:17" x14ac:dyDescent="0.25">
      <c r="A835" s="3" t="s">
        <v>1621</v>
      </c>
      <c r="B835" s="4">
        <v>44982</v>
      </c>
      <c r="C835" s="3" t="s">
        <v>334</v>
      </c>
      <c r="D835" s="3" t="s">
        <v>29</v>
      </c>
      <c r="E835" s="3" t="s">
        <v>23</v>
      </c>
      <c r="F835" s="3" t="s">
        <v>24</v>
      </c>
      <c r="G835" s="3" t="s">
        <v>75</v>
      </c>
      <c r="H835" s="3" t="s">
        <v>2354</v>
      </c>
      <c r="I835" s="3">
        <v>1</v>
      </c>
      <c r="J835" s="3" t="s">
        <v>20</v>
      </c>
      <c r="K835" s="3">
        <v>25</v>
      </c>
      <c r="L835" s="3">
        <v>20</v>
      </c>
      <c r="M835" s="3">
        <f>Table4[[#This Row],[Qty]]*Table4[[#This Row],[Price]]</f>
        <v>25</v>
      </c>
      <c r="N835" s="3">
        <f>Table4[[#This Row],[Qty]]*Table4[[#This Row],[Cost]]</f>
        <v>20</v>
      </c>
      <c r="O835" s="3">
        <f>Table4[[#This Row],[Total Sales]]-Table4[[#This Row],[COGS]]</f>
        <v>5</v>
      </c>
      <c r="P835" s="22">
        <f>MONTH(Table4[[#This Row],[Sales Date]])</f>
        <v>2</v>
      </c>
      <c r="Q835" s="22" t="str">
        <f>IF(Table4[[#This Row],[Month]]=1,"Jan",IF(Table4[[#This Row],[Month]]=2,"Feb",IF(Table4[[#This Row],[Month]]=3,"Mar","Apr")))</f>
        <v>Feb</v>
      </c>
    </row>
    <row r="836" spans="1:17" x14ac:dyDescent="0.25">
      <c r="A836" s="3" t="s">
        <v>1622</v>
      </c>
      <c r="B836" s="4">
        <v>44982</v>
      </c>
      <c r="C836" s="3" t="s">
        <v>459</v>
      </c>
      <c r="D836" s="3" t="s">
        <v>29</v>
      </c>
      <c r="E836" s="3" t="s">
        <v>35</v>
      </c>
      <c r="F836" s="3" t="s">
        <v>36</v>
      </c>
      <c r="G836" s="3" t="s">
        <v>19</v>
      </c>
      <c r="H836" s="3" t="s">
        <v>2354</v>
      </c>
      <c r="I836" s="3">
        <v>2</v>
      </c>
      <c r="J836" s="3" t="s">
        <v>20</v>
      </c>
      <c r="K836" s="3">
        <v>19800</v>
      </c>
      <c r="L836" s="3">
        <v>18000</v>
      </c>
      <c r="M836" s="3">
        <f>Table4[[#This Row],[Qty]]*Table4[[#This Row],[Price]]</f>
        <v>39600</v>
      </c>
      <c r="N836" s="3">
        <f>Table4[[#This Row],[Qty]]*Table4[[#This Row],[Cost]]</f>
        <v>36000</v>
      </c>
      <c r="O836" s="3">
        <f>Table4[[#This Row],[Total Sales]]-Table4[[#This Row],[COGS]]</f>
        <v>3600</v>
      </c>
      <c r="P836" s="22">
        <f>MONTH(Table4[[#This Row],[Sales Date]])</f>
        <v>2</v>
      </c>
      <c r="Q836" s="22" t="str">
        <f>IF(Table4[[#This Row],[Month]]=1,"Jan",IF(Table4[[#This Row],[Month]]=2,"Feb",IF(Table4[[#This Row],[Month]]=3,"Mar","Apr")))</f>
        <v>Feb</v>
      </c>
    </row>
    <row r="837" spans="1:17" x14ac:dyDescent="0.25">
      <c r="A837" s="3" t="s">
        <v>1623</v>
      </c>
      <c r="B837" s="4">
        <v>44982</v>
      </c>
      <c r="C837" s="3" t="s">
        <v>2316</v>
      </c>
      <c r="D837" s="3" t="s">
        <v>29</v>
      </c>
      <c r="E837" s="3" t="s">
        <v>35</v>
      </c>
      <c r="F837" s="3" t="s">
        <v>36</v>
      </c>
      <c r="G837" s="3" t="s">
        <v>32</v>
      </c>
      <c r="H837" s="3" t="s">
        <v>2354</v>
      </c>
      <c r="I837" s="3">
        <v>2</v>
      </c>
      <c r="J837" s="3" t="s">
        <v>20</v>
      </c>
      <c r="K837" s="3">
        <v>9950</v>
      </c>
      <c r="L837" s="3">
        <v>9000</v>
      </c>
      <c r="M837" s="3">
        <f>Table4[[#This Row],[Qty]]*Table4[[#This Row],[Price]]</f>
        <v>19900</v>
      </c>
      <c r="N837" s="3">
        <f>Table4[[#This Row],[Qty]]*Table4[[#This Row],[Cost]]</f>
        <v>18000</v>
      </c>
      <c r="O837" s="3">
        <f>Table4[[#This Row],[Total Sales]]-Table4[[#This Row],[COGS]]</f>
        <v>1900</v>
      </c>
      <c r="P837" s="22">
        <f>MONTH(Table4[[#This Row],[Sales Date]])</f>
        <v>2</v>
      </c>
      <c r="Q837" s="22" t="str">
        <f>IF(Table4[[#This Row],[Month]]=1,"Jan",IF(Table4[[#This Row],[Month]]=2,"Feb",IF(Table4[[#This Row],[Month]]=3,"Mar","Apr")))</f>
        <v>Feb</v>
      </c>
    </row>
    <row r="838" spans="1:17" x14ac:dyDescent="0.25">
      <c r="A838" s="3" t="s">
        <v>1624</v>
      </c>
      <c r="B838" s="4">
        <v>44982</v>
      </c>
      <c r="C838" s="3" t="s">
        <v>698</v>
      </c>
      <c r="D838" s="3" t="s">
        <v>29</v>
      </c>
      <c r="E838" s="3" t="s">
        <v>23</v>
      </c>
      <c r="F838" s="3" t="s">
        <v>24</v>
      </c>
      <c r="G838" s="3" t="s">
        <v>2351</v>
      </c>
      <c r="H838" s="3" t="s">
        <v>38</v>
      </c>
      <c r="I838" s="3">
        <v>1</v>
      </c>
      <c r="J838" s="3" t="s">
        <v>26</v>
      </c>
      <c r="K838" s="3">
        <v>11000</v>
      </c>
      <c r="L838" s="3">
        <v>10000</v>
      </c>
      <c r="M838" s="3">
        <f>Table4[[#This Row],[Qty]]*Table4[[#This Row],[Price]]</f>
        <v>11000</v>
      </c>
      <c r="N838" s="3">
        <f>Table4[[#This Row],[Qty]]*Table4[[#This Row],[Cost]]</f>
        <v>10000</v>
      </c>
      <c r="O838" s="3">
        <f>Table4[[#This Row],[Total Sales]]-Table4[[#This Row],[COGS]]</f>
        <v>1000</v>
      </c>
      <c r="P838" s="22">
        <f>MONTH(Table4[[#This Row],[Sales Date]])</f>
        <v>2</v>
      </c>
      <c r="Q838" s="22" t="str">
        <f>IF(Table4[[#This Row],[Month]]=1,"Jan",IF(Table4[[#This Row],[Month]]=2,"Feb",IF(Table4[[#This Row],[Month]]=3,"Mar","Apr")))</f>
        <v>Feb</v>
      </c>
    </row>
    <row r="839" spans="1:17" x14ac:dyDescent="0.25">
      <c r="A839" s="3" t="s">
        <v>1625</v>
      </c>
      <c r="B839" s="4">
        <v>44982</v>
      </c>
      <c r="C839" s="3" t="s">
        <v>815</v>
      </c>
      <c r="D839" s="3" t="s">
        <v>29</v>
      </c>
      <c r="E839" s="3" t="s">
        <v>17</v>
      </c>
      <c r="F839" s="3" t="s">
        <v>18</v>
      </c>
      <c r="G839" s="3" t="s">
        <v>2353</v>
      </c>
      <c r="H839" s="3" t="s">
        <v>45</v>
      </c>
      <c r="I839" s="3">
        <v>10</v>
      </c>
      <c r="J839" s="3" t="s">
        <v>20</v>
      </c>
      <c r="K839" s="3">
        <v>9950</v>
      </c>
      <c r="L839" s="3">
        <v>9000</v>
      </c>
      <c r="M839" s="3">
        <f>Table4[[#This Row],[Qty]]*Table4[[#This Row],[Price]]</f>
        <v>99500</v>
      </c>
      <c r="N839" s="3">
        <f>Table4[[#This Row],[Qty]]*Table4[[#This Row],[Cost]]</f>
        <v>90000</v>
      </c>
      <c r="O839" s="3">
        <f>Table4[[#This Row],[Total Sales]]-Table4[[#This Row],[COGS]]</f>
        <v>9500</v>
      </c>
      <c r="P839" s="22">
        <f>MONTH(Table4[[#This Row],[Sales Date]])</f>
        <v>2</v>
      </c>
      <c r="Q839" s="22" t="str">
        <f>IF(Table4[[#This Row],[Month]]=1,"Jan",IF(Table4[[#This Row],[Month]]=2,"Feb",IF(Table4[[#This Row],[Month]]=3,"Mar","Apr")))</f>
        <v>Feb</v>
      </c>
    </row>
    <row r="840" spans="1:17" x14ac:dyDescent="0.25">
      <c r="A840" s="3" t="s">
        <v>1626</v>
      </c>
      <c r="B840" s="4">
        <v>44982</v>
      </c>
      <c r="C840" s="3" t="s">
        <v>940</v>
      </c>
      <c r="D840" s="3" t="s">
        <v>29</v>
      </c>
      <c r="E840" s="3" t="s">
        <v>35</v>
      </c>
      <c r="F840" s="3" t="s">
        <v>36</v>
      </c>
      <c r="G840" s="3" t="s">
        <v>75</v>
      </c>
      <c r="H840" s="3" t="s">
        <v>2354</v>
      </c>
      <c r="I840" s="3">
        <v>1</v>
      </c>
      <c r="J840" s="3" t="s">
        <v>20</v>
      </c>
      <c r="K840" s="3">
        <v>44000</v>
      </c>
      <c r="L840" s="3">
        <v>40000</v>
      </c>
      <c r="M840" s="3">
        <f>Table4[[#This Row],[Qty]]*Table4[[#This Row],[Price]]</f>
        <v>44000</v>
      </c>
      <c r="N840" s="3">
        <f>Table4[[#This Row],[Qty]]*Table4[[#This Row],[Cost]]</f>
        <v>40000</v>
      </c>
      <c r="O840" s="3">
        <f>Table4[[#This Row],[Total Sales]]-Table4[[#This Row],[COGS]]</f>
        <v>4000</v>
      </c>
      <c r="P840" s="22">
        <f>MONTH(Table4[[#This Row],[Sales Date]])</f>
        <v>2</v>
      </c>
      <c r="Q840" s="22" t="str">
        <f>IF(Table4[[#This Row],[Month]]=1,"Jan",IF(Table4[[#This Row],[Month]]=2,"Feb",IF(Table4[[#This Row],[Month]]=3,"Mar","Apr")))</f>
        <v>Feb</v>
      </c>
    </row>
    <row r="841" spans="1:17" x14ac:dyDescent="0.25">
      <c r="A841" s="3" t="s">
        <v>1627</v>
      </c>
      <c r="B841" s="4">
        <v>44982</v>
      </c>
      <c r="C841" s="3" t="s">
        <v>1058</v>
      </c>
      <c r="D841" s="3" t="s">
        <v>29</v>
      </c>
      <c r="E841" s="3" t="s">
        <v>30</v>
      </c>
      <c r="F841" s="3" t="s">
        <v>31</v>
      </c>
      <c r="G841" s="3" t="s">
        <v>81</v>
      </c>
      <c r="H841" s="3" t="s">
        <v>2354</v>
      </c>
      <c r="I841" s="3">
        <v>2</v>
      </c>
      <c r="J841" s="3" t="s">
        <v>20</v>
      </c>
      <c r="K841" s="3">
        <v>6700</v>
      </c>
      <c r="L841" s="3">
        <v>5001</v>
      </c>
      <c r="M841" s="3">
        <f>Table4[[#This Row],[Qty]]*Table4[[#This Row],[Price]]</f>
        <v>13400</v>
      </c>
      <c r="N841" s="3">
        <f>Table4[[#This Row],[Qty]]*Table4[[#This Row],[Cost]]</f>
        <v>10002</v>
      </c>
      <c r="O841" s="3">
        <f>Table4[[#This Row],[Total Sales]]-Table4[[#This Row],[COGS]]</f>
        <v>3398</v>
      </c>
      <c r="P841" s="22">
        <f>MONTH(Table4[[#This Row],[Sales Date]])</f>
        <v>2</v>
      </c>
      <c r="Q841" s="22" t="str">
        <f>IF(Table4[[#This Row],[Month]]=1,"Jan",IF(Table4[[#This Row],[Month]]=2,"Feb",IF(Table4[[#This Row],[Month]]=3,"Mar","Apr")))</f>
        <v>Feb</v>
      </c>
    </row>
    <row r="842" spans="1:17" x14ac:dyDescent="0.25">
      <c r="A842" s="3" t="s">
        <v>1628</v>
      </c>
      <c r="B842" s="4">
        <v>44982</v>
      </c>
      <c r="C842" s="3" t="s">
        <v>1183</v>
      </c>
      <c r="D842" s="3" t="s">
        <v>29</v>
      </c>
      <c r="E842" s="3" t="s">
        <v>17</v>
      </c>
      <c r="F842" s="3" t="s">
        <v>18</v>
      </c>
      <c r="G842" s="3" t="s">
        <v>44</v>
      </c>
      <c r="H842" s="3" t="s">
        <v>45</v>
      </c>
      <c r="I842" s="3">
        <v>10</v>
      </c>
      <c r="J842" s="3" t="s">
        <v>20</v>
      </c>
      <c r="K842" s="3">
        <v>7700.0000000000009</v>
      </c>
      <c r="L842" s="3">
        <v>7000</v>
      </c>
      <c r="M842" s="3">
        <f>Table4[[#This Row],[Qty]]*Table4[[#This Row],[Price]]</f>
        <v>77000.000000000015</v>
      </c>
      <c r="N842" s="3">
        <f>Table4[[#This Row],[Qty]]*Table4[[#This Row],[Cost]]</f>
        <v>70000</v>
      </c>
      <c r="O842" s="3">
        <f>Table4[[#This Row],[Total Sales]]-Table4[[#This Row],[COGS]]</f>
        <v>7000.0000000000146</v>
      </c>
      <c r="P842" s="22">
        <f>MONTH(Table4[[#This Row],[Sales Date]])</f>
        <v>2</v>
      </c>
      <c r="Q842" s="22" t="str">
        <f>IF(Table4[[#This Row],[Month]]=1,"Jan",IF(Table4[[#This Row],[Month]]=2,"Feb",IF(Table4[[#This Row],[Month]]=3,"Mar","Apr")))</f>
        <v>Feb</v>
      </c>
    </row>
    <row r="843" spans="1:17" x14ac:dyDescent="0.25">
      <c r="A843" s="3" t="s">
        <v>1629</v>
      </c>
      <c r="B843" s="4">
        <v>44983</v>
      </c>
      <c r="C843" s="3" t="s">
        <v>95</v>
      </c>
      <c r="D843" s="3" t="s">
        <v>16</v>
      </c>
      <c r="E843" s="3" t="s">
        <v>30</v>
      </c>
      <c r="F843" s="3" t="s">
        <v>31</v>
      </c>
      <c r="G843" s="3" t="s">
        <v>2352</v>
      </c>
      <c r="H843" s="3" t="s">
        <v>2354</v>
      </c>
      <c r="I843" s="3">
        <v>2</v>
      </c>
      <c r="J843" s="3" t="s">
        <v>20</v>
      </c>
      <c r="K843" s="3">
        <v>7700</v>
      </c>
      <c r="L843" s="3">
        <v>7000</v>
      </c>
      <c r="M843" s="3">
        <f>Table4[[#This Row],[Qty]]*Table4[[#This Row],[Price]]</f>
        <v>15400</v>
      </c>
      <c r="N843" s="3">
        <f>Table4[[#This Row],[Qty]]*Table4[[#This Row],[Cost]]</f>
        <v>14000</v>
      </c>
      <c r="O843" s="3">
        <f>Table4[[#This Row],[Total Sales]]-Table4[[#This Row],[COGS]]</f>
        <v>1400</v>
      </c>
      <c r="P843" s="22">
        <f>MONTH(Table4[[#This Row],[Sales Date]])</f>
        <v>2</v>
      </c>
      <c r="Q843" s="22" t="str">
        <f>IF(Table4[[#This Row],[Month]]=1,"Jan",IF(Table4[[#This Row],[Month]]=2,"Feb",IF(Table4[[#This Row],[Month]]=3,"Mar","Apr")))</f>
        <v>Feb</v>
      </c>
    </row>
    <row r="844" spans="1:17" x14ac:dyDescent="0.25">
      <c r="A844" s="3" t="s">
        <v>1630</v>
      </c>
      <c r="B844" s="4">
        <v>44983</v>
      </c>
      <c r="C844" s="3" t="s">
        <v>219</v>
      </c>
      <c r="D844" s="3" t="s">
        <v>16</v>
      </c>
      <c r="E844" s="3" t="s">
        <v>35</v>
      </c>
      <c r="F844" s="3" t="s">
        <v>36</v>
      </c>
      <c r="G844" s="3" t="s">
        <v>63</v>
      </c>
      <c r="H844" s="3" t="s">
        <v>2354</v>
      </c>
      <c r="I844" s="3">
        <v>2</v>
      </c>
      <c r="J844" s="3" t="s">
        <v>20</v>
      </c>
      <c r="K844" s="3">
        <v>9950</v>
      </c>
      <c r="L844" s="3">
        <v>9000</v>
      </c>
      <c r="M844" s="3">
        <f>Table4[[#This Row],[Qty]]*Table4[[#This Row],[Price]]</f>
        <v>19900</v>
      </c>
      <c r="N844" s="3">
        <f>Table4[[#This Row],[Qty]]*Table4[[#This Row],[Cost]]</f>
        <v>18000</v>
      </c>
      <c r="O844" s="3">
        <f>Table4[[#This Row],[Total Sales]]-Table4[[#This Row],[COGS]]</f>
        <v>1900</v>
      </c>
      <c r="P844" s="22">
        <f>MONTH(Table4[[#This Row],[Sales Date]])</f>
        <v>2</v>
      </c>
      <c r="Q844" s="22" t="str">
        <f>IF(Table4[[#This Row],[Month]]=1,"Jan",IF(Table4[[#This Row],[Month]]=2,"Feb",IF(Table4[[#This Row],[Month]]=3,"Mar","Apr")))</f>
        <v>Feb</v>
      </c>
    </row>
    <row r="845" spans="1:17" x14ac:dyDescent="0.25">
      <c r="A845" s="3" t="s">
        <v>1631</v>
      </c>
      <c r="B845" s="4">
        <v>44983</v>
      </c>
      <c r="C845" s="3" t="s">
        <v>336</v>
      </c>
      <c r="D845" s="3" t="s">
        <v>29</v>
      </c>
      <c r="E845" s="3" t="s">
        <v>30</v>
      </c>
      <c r="F845" s="3" t="s">
        <v>31</v>
      </c>
      <c r="G845" s="3" t="s">
        <v>78</v>
      </c>
      <c r="H845" s="3" t="s">
        <v>45</v>
      </c>
      <c r="I845" s="3">
        <v>1</v>
      </c>
      <c r="J845" s="3" t="s">
        <v>20</v>
      </c>
      <c r="K845" s="3">
        <v>6700</v>
      </c>
      <c r="L845" s="3">
        <v>5000</v>
      </c>
      <c r="M845" s="3">
        <f>Table4[[#This Row],[Qty]]*Table4[[#This Row],[Price]]</f>
        <v>6700</v>
      </c>
      <c r="N845" s="3">
        <f>Table4[[#This Row],[Qty]]*Table4[[#This Row],[Cost]]</f>
        <v>5000</v>
      </c>
      <c r="O845" s="3">
        <f>Table4[[#This Row],[Total Sales]]-Table4[[#This Row],[COGS]]</f>
        <v>1700</v>
      </c>
      <c r="P845" s="22">
        <f>MONTH(Table4[[#This Row],[Sales Date]])</f>
        <v>2</v>
      </c>
      <c r="Q845" s="22" t="str">
        <f>IF(Table4[[#This Row],[Month]]=1,"Jan",IF(Table4[[#This Row],[Month]]=2,"Feb",IF(Table4[[#This Row],[Month]]=3,"Mar","Apr")))</f>
        <v>Feb</v>
      </c>
    </row>
    <row r="846" spans="1:17" x14ac:dyDescent="0.25">
      <c r="A846" s="3" t="s">
        <v>1632</v>
      </c>
      <c r="B846" s="4">
        <v>44983</v>
      </c>
      <c r="C846" s="3" t="s">
        <v>461</v>
      </c>
      <c r="D846" s="3" t="s">
        <v>29</v>
      </c>
      <c r="E846" s="3" t="s">
        <v>35</v>
      </c>
      <c r="F846" s="3" t="s">
        <v>36</v>
      </c>
      <c r="G846" s="3" t="s">
        <v>25</v>
      </c>
      <c r="H846" s="3" t="s">
        <v>2354</v>
      </c>
      <c r="I846" s="3">
        <v>1</v>
      </c>
      <c r="J846" s="3" t="s">
        <v>20</v>
      </c>
      <c r="K846" s="3">
        <v>44000</v>
      </c>
      <c r="L846" s="3">
        <v>40000</v>
      </c>
      <c r="M846" s="3">
        <f>Table4[[#This Row],[Qty]]*Table4[[#This Row],[Price]]</f>
        <v>44000</v>
      </c>
      <c r="N846" s="3">
        <f>Table4[[#This Row],[Qty]]*Table4[[#This Row],[Cost]]</f>
        <v>40000</v>
      </c>
      <c r="O846" s="3">
        <f>Table4[[#This Row],[Total Sales]]-Table4[[#This Row],[COGS]]</f>
        <v>4000</v>
      </c>
      <c r="P846" s="22">
        <f>MONTH(Table4[[#This Row],[Sales Date]])</f>
        <v>2</v>
      </c>
      <c r="Q846" s="22" t="str">
        <f>IF(Table4[[#This Row],[Month]]=1,"Jan",IF(Table4[[#This Row],[Month]]=2,"Feb",IF(Table4[[#This Row],[Month]]=3,"Mar","Apr")))</f>
        <v>Feb</v>
      </c>
    </row>
    <row r="847" spans="1:17" x14ac:dyDescent="0.25">
      <c r="A847" s="3" t="s">
        <v>1633</v>
      </c>
      <c r="B847" s="4">
        <v>44983</v>
      </c>
      <c r="C847" s="3" t="s">
        <v>577</v>
      </c>
      <c r="D847" s="3" t="s">
        <v>29</v>
      </c>
      <c r="E847" s="3" t="s">
        <v>17</v>
      </c>
      <c r="F847" s="3" t="s">
        <v>18</v>
      </c>
      <c r="G847" s="3" t="s">
        <v>37</v>
      </c>
      <c r="H847" s="3" t="s">
        <v>38</v>
      </c>
      <c r="I847" s="3">
        <v>2</v>
      </c>
      <c r="J847" s="3" t="s">
        <v>20</v>
      </c>
      <c r="K847" s="3">
        <v>7700</v>
      </c>
      <c r="L847" s="3">
        <v>7000</v>
      </c>
      <c r="M847" s="3">
        <f>Table4[[#This Row],[Qty]]*Table4[[#This Row],[Price]]</f>
        <v>15400</v>
      </c>
      <c r="N847" s="3">
        <f>Table4[[#This Row],[Qty]]*Table4[[#This Row],[Cost]]</f>
        <v>14000</v>
      </c>
      <c r="O847" s="3">
        <f>Table4[[#This Row],[Total Sales]]-Table4[[#This Row],[COGS]]</f>
        <v>1400</v>
      </c>
      <c r="P847" s="22">
        <f>MONTH(Table4[[#This Row],[Sales Date]])</f>
        <v>2</v>
      </c>
      <c r="Q847" s="22" t="str">
        <f>IF(Table4[[#This Row],[Month]]=1,"Jan",IF(Table4[[#This Row],[Month]]=2,"Feb",IF(Table4[[#This Row],[Month]]=3,"Mar","Apr")))</f>
        <v>Feb</v>
      </c>
    </row>
    <row r="848" spans="1:17" x14ac:dyDescent="0.25">
      <c r="A848" s="3" t="s">
        <v>1634</v>
      </c>
      <c r="B848" s="4">
        <v>44983</v>
      </c>
      <c r="C848" s="3" t="s">
        <v>700</v>
      </c>
      <c r="D848" s="3" t="s">
        <v>29</v>
      </c>
      <c r="E848" s="3" t="s">
        <v>30</v>
      </c>
      <c r="F848" s="3" t="s">
        <v>31</v>
      </c>
      <c r="G848" s="3" t="s">
        <v>54</v>
      </c>
      <c r="H848" s="3" t="s">
        <v>55</v>
      </c>
      <c r="I848" s="3">
        <v>1</v>
      </c>
      <c r="J848" s="3" t="s">
        <v>20</v>
      </c>
      <c r="K848" s="3">
        <v>8500</v>
      </c>
      <c r="L848" s="3">
        <v>7600</v>
      </c>
      <c r="M848" s="3">
        <f>Table4[[#This Row],[Qty]]*Table4[[#This Row],[Price]]</f>
        <v>8500</v>
      </c>
      <c r="N848" s="3">
        <f>Table4[[#This Row],[Qty]]*Table4[[#This Row],[Cost]]</f>
        <v>7600</v>
      </c>
      <c r="O848" s="3">
        <f>Table4[[#This Row],[Total Sales]]-Table4[[#This Row],[COGS]]</f>
        <v>900</v>
      </c>
      <c r="P848" s="22">
        <f>MONTH(Table4[[#This Row],[Sales Date]])</f>
        <v>2</v>
      </c>
      <c r="Q848" s="22" t="str">
        <f>IF(Table4[[#This Row],[Month]]=1,"Jan",IF(Table4[[#This Row],[Month]]=2,"Feb",IF(Table4[[#This Row],[Month]]=3,"Mar","Apr")))</f>
        <v>Feb</v>
      </c>
    </row>
    <row r="849" spans="1:17" x14ac:dyDescent="0.25">
      <c r="A849" s="3" t="s">
        <v>1635</v>
      </c>
      <c r="B849" s="4">
        <v>44983</v>
      </c>
      <c r="C849" s="3" t="s">
        <v>817</v>
      </c>
      <c r="D849" s="3" t="s">
        <v>29</v>
      </c>
      <c r="E849" s="3" t="s">
        <v>23</v>
      </c>
      <c r="F849" s="3" t="s">
        <v>24</v>
      </c>
      <c r="G849" s="3" t="s">
        <v>60</v>
      </c>
      <c r="H849" s="3" t="s">
        <v>45</v>
      </c>
      <c r="I849" s="3">
        <v>10</v>
      </c>
      <c r="J849" s="3" t="s">
        <v>20</v>
      </c>
      <c r="K849" s="3">
        <v>9950</v>
      </c>
      <c r="L849" s="3">
        <v>9000</v>
      </c>
      <c r="M849" s="3">
        <f>Table4[[#This Row],[Qty]]*Table4[[#This Row],[Price]]</f>
        <v>99500</v>
      </c>
      <c r="N849" s="3">
        <f>Table4[[#This Row],[Qty]]*Table4[[#This Row],[Cost]]</f>
        <v>90000</v>
      </c>
      <c r="O849" s="3">
        <f>Table4[[#This Row],[Total Sales]]-Table4[[#This Row],[COGS]]</f>
        <v>9500</v>
      </c>
      <c r="P849" s="22">
        <f>MONTH(Table4[[#This Row],[Sales Date]])</f>
        <v>2</v>
      </c>
      <c r="Q849" s="22" t="str">
        <f>IF(Table4[[#This Row],[Month]]=1,"Jan",IF(Table4[[#This Row],[Month]]=2,"Feb",IF(Table4[[#This Row],[Month]]=3,"Mar","Apr")))</f>
        <v>Feb</v>
      </c>
    </row>
    <row r="850" spans="1:17" x14ac:dyDescent="0.25">
      <c r="A850" s="3" t="s">
        <v>1636</v>
      </c>
      <c r="B850" s="4">
        <v>44983</v>
      </c>
      <c r="C850" s="3" t="s">
        <v>942</v>
      </c>
      <c r="D850" s="3" t="s">
        <v>29</v>
      </c>
      <c r="E850" s="3" t="s">
        <v>17</v>
      </c>
      <c r="F850" s="3" t="s">
        <v>18</v>
      </c>
      <c r="G850" s="3" t="s">
        <v>78</v>
      </c>
      <c r="H850" s="3" t="s">
        <v>45</v>
      </c>
      <c r="I850" s="3">
        <v>2</v>
      </c>
      <c r="J850" s="3" t="s">
        <v>20</v>
      </c>
      <c r="K850" s="3">
        <v>19800</v>
      </c>
      <c r="L850" s="3">
        <v>18000</v>
      </c>
      <c r="M850" s="3">
        <f>Table4[[#This Row],[Qty]]*Table4[[#This Row],[Price]]</f>
        <v>39600</v>
      </c>
      <c r="N850" s="3">
        <f>Table4[[#This Row],[Qty]]*Table4[[#This Row],[Cost]]</f>
        <v>36000</v>
      </c>
      <c r="O850" s="3">
        <f>Table4[[#This Row],[Total Sales]]-Table4[[#This Row],[COGS]]</f>
        <v>3600</v>
      </c>
      <c r="P850" s="22">
        <f>MONTH(Table4[[#This Row],[Sales Date]])</f>
        <v>2</v>
      </c>
      <c r="Q850" s="22" t="str">
        <f>IF(Table4[[#This Row],[Month]]=1,"Jan",IF(Table4[[#This Row],[Month]]=2,"Feb",IF(Table4[[#This Row],[Month]]=3,"Mar","Apr")))</f>
        <v>Feb</v>
      </c>
    </row>
    <row r="851" spans="1:17" x14ac:dyDescent="0.25">
      <c r="A851" s="3" t="s">
        <v>1637</v>
      </c>
      <c r="B851" s="4">
        <v>44983</v>
      </c>
      <c r="C851" s="3" t="s">
        <v>1060</v>
      </c>
      <c r="D851" s="3" t="s">
        <v>29</v>
      </c>
      <c r="E851" s="3" t="s">
        <v>35</v>
      </c>
      <c r="F851" s="3" t="s">
        <v>36</v>
      </c>
      <c r="G851" s="3" t="s">
        <v>19</v>
      </c>
      <c r="H851" s="3" t="s">
        <v>2354</v>
      </c>
      <c r="I851" s="3">
        <v>1</v>
      </c>
      <c r="J851" s="3" t="s">
        <v>20</v>
      </c>
      <c r="K851" s="3">
        <v>6700</v>
      </c>
      <c r="L851" s="3">
        <v>5002</v>
      </c>
      <c r="M851" s="3">
        <f>Table4[[#This Row],[Qty]]*Table4[[#This Row],[Price]]</f>
        <v>6700</v>
      </c>
      <c r="N851" s="3">
        <f>Table4[[#This Row],[Qty]]*Table4[[#This Row],[Cost]]</f>
        <v>5002</v>
      </c>
      <c r="O851" s="3">
        <f>Table4[[#This Row],[Total Sales]]-Table4[[#This Row],[COGS]]</f>
        <v>1698</v>
      </c>
      <c r="P851" s="22">
        <f>MONTH(Table4[[#This Row],[Sales Date]])</f>
        <v>2</v>
      </c>
      <c r="Q851" s="22" t="str">
        <f>IF(Table4[[#This Row],[Month]]=1,"Jan",IF(Table4[[#This Row],[Month]]=2,"Feb",IF(Table4[[#This Row],[Month]]=3,"Mar","Apr")))</f>
        <v>Feb</v>
      </c>
    </row>
    <row r="852" spans="1:17" x14ac:dyDescent="0.25">
      <c r="A852" s="3" t="s">
        <v>1638</v>
      </c>
      <c r="B852" s="4">
        <v>44983</v>
      </c>
      <c r="C852" s="3" t="s">
        <v>1185</v>
      </c>
      <c r="D852" s="3" t="s">
        <v>29</v>
      </c>
      <c r="E852" s="3" t="s">
        <v>23</v>
      </c>
      <c r="F852" s="3" t="s">
        <v>24</v>
      </c>
      <c r="G852" s="3" t="s">
        <v>2352</v>
      </c>
      <c r="H852" s="3" t="s">
        <v>2354</v>
      </c>
      <c r="I852" s="3">
        <v>10</v>
      </c>
      <c r="J852" s="3" t="s">
        <v>20</v>
      </c>
      <c r="K852" s="3">
        <v>9950</v>
      </c>
      <c r="L852" s="3">
        <v>9000</v>
      </c>
      <c r="M852" s="3">
        <f>Table4[[#This Row],[Qty]]*Table4[[#This Row],[Price]]</f>
        <v>99500</v>
      </c>
      <c r="N852" s="3">
        <f>Table4[[#This Row],[Qty]]*Table4[[#This Row],[Cost]]</f>
        <v>90000</v>
      </c>
      <c r="O852" s="3">
        <f>Table4[[#This Row],[Total Sales]]-Table4[[#This Row],[COGS]]</f>
        <v>9500</v>
      </c>
      <c r="P852" s="22">
        <f>MONTH(Table4[[#This Row],[Sales Date]])</f>
        <v>2</v>
      </c>
      <c r="Q852" s="22" t="str">
        <f>IF(Table4[[#This Row],[Month]]=1,"Jan",IF(Table4[[#This Row],[Month]]=2,"Feb",IF(Table4[[#This Row],[Month]]=3,"Mar","Apr")))</f>
        <v>Feb</v>
      </c>
    </row>
    <row r="853" spans="1:17" x14ac:dyDescent="0.25">
      <c r="A853" s="3" t="s">
        <v>1639</v>
      </c>
      <c r="B853" s="4">
        <v>44983</v>
      </c>
      <c r="C853" s="3" t="s">
        <v>389</v>
      </c>
      <c r="D853" s="3" t="s">
        <v>16</v>
      </c>
      <c r="E853" s="3" t="s">
        <v>17</v>
      </c>
      <c r="F853" s="3" t="s">
        <v>18</v>
      </c>
      <c r="G853" s="3" t="s">
        <v>44</v>
      </c>
      <c r="H853" s="3" t="s">
        <v>45</v>
      </c>
      <c r="I853" s="3">
        <v>1</v>
      </c>
      <c r="J853" s="3" t="s">
        <v>20</v>
      </c>
      <c r="K853" s="3">
        <v>44000</v>
      </c>
      <c r="L853" s="3">
        <v>40000</v>
      </c>
      <c r="M853" s="3">
        <f>Table4[[#This Row],[Qty]]*Table4[[#This Row],[Price]]</f>
        <v>44000</v>
      </c>
      <c r="N853" s="3">
        <f>Table4[[#This Row],[Qty]]*Table4[[#This Row],[Cost]]</f>
        <v>40000</v>
      </c>
      <c r="O853" s="3">
        <f>Table4[[#This Row],[Total Sales]]-Table4[[#This Row],[COGS]]</f>
        <v>4000</v>
      </c>
      <c r="P853" s="22">
        <f>MONTH(Table4[[#This Row],[Sales Date]])</f>
        <v>2</v>
      </c>
      <c r="Q853" s="22" t="str">
        <f>IF(Table4[[#This Row],[Month]]=1,"Jan",IF(Table4[[#This Row],[Month]]=2,"Feb",IF(Table4[[#This Row],[Month]]=3,"Mar","Apr")))</f>
        <v>Feb</v>
      </c>
    </row>
    <row r="854" spans="1:17" x14ac:dyDescent="0.25">
      <c r="A854" s="3" t="s">
        <v>1640</v>
      </c>
      <c r="B854" s="4">
        <v>44983</v>
      </c>
      <c r="C854" s="3" t="s">
        <v>391</v>
      </c>
      <c r="D854" s="3" t="s">
        <v>16</v>
      </c>
      <c r="E854" s="3" t="s">
        <v>23</v>
      </c>
      <c r="F854" s="3" t="s">
        <v>24</v>
      </c>
      <c r="G854" s="3" t="s">
        <v>2352</v>
      </c>
      <c r="H854" s="3" t="s">
        <v>2354</v>
      </c>
      <c r="I854" s="3">
        <v>2</v>
      </c>
      <c r="J854" s="3" t="s">
        <v>20</v>
      </c>
      <c r="K854" s="3">
        <v>19800</v>
      </c>
      <c r="L854" s="3">
        <v>18000</v>
      </c>
      <c r="M854" s="3">
        <f>Table4[[#This Row],[Qty]]*Table4[[#This Row],[Price]]</f>
        <v>39600</v>
      </c>
      <c r="N854" s="3">
        <f>Table4[[#This Row],[Qty]]*Table4[[#This Row],[Cost]]</f>
        <v>36000</v>
      </c>
      <c r="O854" s="3">
        <f>Table4[[#This Row],[Total Sales]]-Table4[[#This Row],[COGS]]</f>
        <v>3600</v>
      </c>
      <c r="P854" s="22">
        <f>MONTH(Table4[[#This Row],[Sales Date]])</f>
        <v>2</v>
      </c>
      <c r="Q854" s="22" t="str">
        <f>IF(Table4[[#This Row],[Month]]=1,"Jan",IF(Table4[[#This Row],[Month]]=2,"Feb",IF(Table4[[#This Row],[Month]]=3,"Mar","Apr")))</f>
        <v>Feb</v>
      </c>
    </row>
    <row r="855" spans="1:17" x14ac:dyDescent="0.25">
      <c r="A855" s="3" t="s">
        <v>1641</v>
      </c>
      <c r="B855" s="4">
        <v>44983</v>
      </c>
      <c r="C855" s="3" t="s">
        <v>395</v>
      </c>
      <c r="D855" s="3" t="s">
        <v>29</v>
      </c>
      <c r="E855" s="3" t="s">
        <v>35</v>
      </c>
      <c r="F855" s="3" t="s">
        <v>36</v>
      </c>
      <c r="G855" s="3" t="s">
        <v>2351</v>
      </c>
      <c r="H855" s="3" t="s">
        <v>38</v>
      </c>
      <c r="I855" s="3">
        <v>2</v>
      </c>
      <c r="J855" s="3" t="s">
        <v>20</v>
      </c>
      <c r="K855" s="3">
        <v>7700</v>
      </c>
      <c r="L855" s="3">
        <v>7000</v>
      </c>
      <c r="M855" s="3">
        <f>Table4[[#This Row],[Qty]]*Table4[[#This Row],[Price]]</f>
        <v>15400</v>
      </c>
      <c r="N855" s="3">
        <f>Table4[[#This Row],[Qty]]*Table4[[#This Row],[Cost]]</f>
        <v>14000</v>
      </c>
      <c r="O855" s="3">
        <f>Table4[[#This Row],[Total Sales]]-Table4[[#This Row],[COGS]]</f>
        <v>1400</v>
      </c>
      <c r="P855" s="22">
        <f>MONTH(Table4[[#This Row],[Sales Date]])</f>
        <v>2</v>
      </c>
      <c r="Q855" s="22" t="str">
        <f>IF(Table4[[#This Row],[Month]]=1,"Jan",IF(Table4[[#This Row],[Month]]=2,"Feb",IF(Table4[[#This Row],[Month]]=3,"Mar","Apr")))</f>
        <v>Feb</v>
      </c>
    </row>
    <row r="856" spans="1:17" x14ac:dyDescent="0.25">
      <c r="A856" s="3" t="s">
        <v>1642</v>
      </c>
      <c r="B856" s="4">
        <v>44983</v>
      </c>
      <c r="C856" s="3" t="s">
        <v>451</v>
      </c>
      <c r="D856" s="3" t="s">
        <v>29</v>
      </c>
      <c r="E856" s="3" t="s">
        <v>23</v>
      </c>
      <c r="F856" s="3" t="s">
        <v>24</v>
      </c>
      <c r="G856" s="3" t="s">
        <v>78</v>
      </c>
      <c r="H856" s="3" t="s">
        <v>45</v>
      </c>
      <c r="I856" s="3">
        <v>2</v>
      </c>
      <c r="J856" s="3" t="s">
        <v>26</v>
      </c>
      <c r="K856" s="3">
        <v>8500</v>
      </c>
      <c r="L856" s="3">
        <v>7600</v>
      </c>
      <c r="M856" s="3">
        <f>Table4[[#This Row],[Qty]]*Table4[[#This Row],[Price]]</f>
        <v>17000</v>
      </c>
      <c r="N856" s="3">
        <f>Table4[[#This Row],[Qty]]*Table4[[#This Row],[Cost]]</f>
        <v>15200</v>
      </c>
      <c r="O856" s="3">
        <f>Table4[[#This Row],[Total Sales]]-Table4[[#This Row],[COGS]]</f>
        <v>1800</v>
      </c>
      <c r="P856" s="22">
        <f>MONTH(Table4[[#This Row],[Sales Date]])</f>
        <v>2</v>
      </c>
      <c r="Q856" s="22" t="str">
        <f>IF(Table4[[#This Row],[Month]]=1,"Jan",IF(Table4[[#This Row],[Month]]=2,"Feb",IF(Table4[[#This Row],[Month]]=3,"Mar","Apr")))</f>
        <v>Feb</v>
      </c>
    </row>
    <row r="857" spans="1:17" x14ac:dyDescent="0.25">
      <c r="A857" s="3" t="s">
        <v>1643</v>
      </c>
      <c r="B857" s="4">
        <v>44983</v>
      </c>
      <c r="C857" s="3" t="s">
        <v>453</v>
      </c>
      <c r="D857" s="3" t="s">
        <v>29</v>
      </c>
      <c r="E857" s="3" t="s">
        <v>30</v>
      </c>
      <c r="F857" s="3" t="s">
        <v>31</v>
      </c>
      <c r="G857" s="3" t="s">
        <v>81</v>
      </c>
      <c r="H857" s="3" t="s">
        <v>2354</v>
      </c>
      <c r="I857" s="3">
        <v>3</v>
      </c>
      <c r="J857" s="3" t="s">
        <v>20</v>
      </c>
      <c r="K857" s="3">
        <v>13200.000000000002</v>
      </c>
      <c r="L857" s="3">
        <v>12000</v>
      </c>
      <c r="M857" s="3">
        <f>Table4[[#This Row],[Qty]]*Table4[[#This Row],[Price]]</f>
        <v>39600.000000000007</v>
      </c>
      <c r="N857" s="3">
        <f>Table4[[#This Row],[Qty]]*Table4[[#This Row],[Cost]]</f>
        <v>36000</v>
      </c>
      <c r="O857" s="3">
        <f>Table4[[#This Row],[Total Sales]]-Table4[[#This Row],[COGS]]</f>
        <v>3600.0000000000073</v>
      </c>
      <c r="P857" s="22">
        <f>MONTH(Table4[[#This Row],[Sales Date]])</f>
        <v>2</v>
      </c>
      <c r="Q857" s="22" t="str">
        <f>IF(Table4[[#This Row],[Month]]=1,"Jan",IF(Table4[[#This Row],[Month]]=2,"Feb",IF(Table4[[#This Row],[Month]]=3,"Mar","Apr")))</f>
        <v>Feb</v>
      </c>
    </row>
    <row r="858" spans="1:17" x14ac:dyDescent="0.25">
      <c r="A858" s="3" t="s">
        <v>1644</v>
      </c>
      <c r="B858" s="4">
        <v>44983</v>
      </c>
      <c r="C858" s="3" t="s">
        <v>457</v>
      </c>
      <c r="D858" s="3" t="s">
        <v>29</v>
      </c>
      <c r="E858" s="3" t="s">
        <v>17</v>
      </c>
      <c r="F858" s="3" t="s">
        <v>18</v>
      </c>
      <c r="G858" s="3" t="s">
        <v>25</v>
      </c>
      <c r="H858" s="3" t="s">
        <v>2354</v>
      </c>
      <c r="I858" s="3">
        <v>2</v>
      </c>
      <c r="J858" s="3" t="s">
        <v>20</v>
      </c>
      <c r="K858" s="3">
        <v>7700</v>
      </c>
      <c r="L858" s="3">
        <v>7000</v>
      </c>
      <c r="M858" s="3">
        <f>Table4[[#This Row],[Qty]]*Table4[[#This Row],[Price]]</f>
        <v>15400</v>
      </c>
      <c r="N858" s="3">
        <f>Table4[[#This Row],[Qty]]*Table4[[#This Row],[Cost]]</f>
        <v>14000</v>
      </c>
      <c r="O858" s="3">
        <f>Table4[[#This Row],[Total Sales]]-Table4[[#This Row],[COGS]]</f>
        <v>1400</v>
      </c>
      <c r="P858" s="22">
        <f>MONTH(Table4[[#This Row],[Sales Date]])</f>
        <v>2</v>
      </c>
      <c r="Q858" s="22" t="str">
        <f>IF(Table4[[#This Row],[Month]]=1,"Jan",IF(Table4[[#This Row],[Month]]=2,"Feb",IF(Table4[[#This Row],[Month]]=3,"Mar","Apr")))</f>
        <v>Feb</v>
      </c>
    </row>
    <row r="859" spans="1:17" x14ac:dyDescent="0.25">
      <c r="A859" s="3" t="s">
        <v>1645</v>
      </c>
      <c r="B859" s="4">
        <v>44983</v>
      </c>
      <c r="C859" s="3" t="s">
        <v>512</v>
      </c>
      <c r="D859" s="3" t="s">
        <v>29</v>
      </c>
      <c r="E859" s="3" t="s">
        <v>30</v>
      </c>
      <c r="F859" s="3" t="s">
        <v>31</v>
      </c>
      <c r="G859" s="3" t="s">
        <v>2353</v>
      </c>
      <c r="H859" s="3" t="s">
        <v>45</v>
      </c>
      <c r="I859" s="3">
        <v>2</v>
      </c>
      <c r="J859" s="3" t="s">
        <v>20</v>
      </c>
      <c r="K859" s="3">
        <v>6700</v>
      </c>
      <c r="L859" s="3">
        <v>5001</v>
      </c>
      <c r="M859" s="3">
        <f>Table4[[#This Row],[Qty]]*Table4[[#This Row],[Price]]</f>
        <v>13400</v>
      </c>
      <c r="N859" s="3">
        <f>Table4[[#This Row],[Qty]]*Table4[[#This Row],[Cost]]</f>
        <v>10002</v>
      </c>
      <c r="O859" s="3">
        <f>Table4[[#This Row],[Total Sales]]-Table4[[#This Row],[COGS]]</f>
        <v>3398</v>
      </c>
      <c r="P859" s="22">
        <f>MONTH(Table4[[#This Row],[Sales Date]])</f>
        <v>2</v>
      </c>
      <c r="Q859" s="22" t="str">
        <f>IF(Table4[[#This Row],[Month]]=1,"Jan",IF(Table4[[#This Row],[Month]]=2,"Feb",IF(Table4[[#This Row],[Month]]=3,"Mar","Apr")))</f>
        <v>Feb</v>
      </c>
    </row>
    <row r="860" spans="1:17" x14ac:dyDescent="0.25">
      <c r="A860" s="3" t="s">
        <v>1646</v>
      </c>
      <c r="B860" s="4">
        <v>44983</v>
      </c>
      <c r="C860" s="3" t="s">
        <v>514</v>
      </c>
      <c r="D860" s="3" t="s">
        <v>16</v>
      </c>
      <c r="E860" s="3" t="s">
        <v>35</v>
      </c>
      <c r="F860" s="3" t="s">
        <v>36</v>
      </c>
      <c r="G860" s="3" t="s">
        <v>60</v>
      </c>
      <c r="H860" s="3" t="s">
        <v>45</v>
      </c>
      <c r="I860" s="3">
        <v>2</v>
      </c>
      <c r="J860" s="3" t="s">
        <v>20</v>
      </c>
      <c r="K860" s="3">
        <v>6700</v>
      </c>
      <c r="L860" s="3">
        <v>5002</v>
      </c>
      <c r="M860" s="3">
        <f>Table4[[#This Row],[Qty]]*Table4[[#This Row],[Price]]</f>
        <v>13400</v>
      </c>
      <c r="N860" s="3">
        <f>Table4[[#This Row],[Qty]]*Table4[[#This Row],[Cost]]</f>
        <v>10004</v>
      </c>
      <c r="O860" s="3">
        <f>Table4[[#This Row],[Total Sales]]-Table4[[#This Row],[COGS]]</f>
        <v>3396</v>
      </c>
      <c r="P860" s="22">
        <f>MONTH(Table4[[#This Row],[Sales Date]])</f>
        <v>2</v>
      </c>
      <c r="Q860" s="22" t="str">
        <f>IF(Table4[[#This Row],[Month]]=1,"Jan",IF(Table4[[#This Row],[Month]]=2,"Feb",IF(Table4[[#This Row],[Month]]=3,"Mar","Apr")))</f>
        <v>Feb</v>
      </c>
    </row>
    <row r="861" spans="1:17" x14ac:dyDescent="0.25">
      <c r="A861" s="3" t="s">
        <v>1647</v>
      </c>
      <c r="B861" s="4">
        <v>44983</v>
      </c>
      <c r="C861" s="3" t="s">
        <v>518</v>
      </c>
      <c r="D861" s="3" t="s">
        <v>16</v>
      </c>
      <c r="E861" s="3" t="s">
        <v>17</v>
      </c>
      <c r="F861" s="3" t="s">
        <v>18</v>
      </c>
      <c r="G861" s="3" t="s">
        <v>66</v>
      </c>
      <c r="H861" s="3" t="s">
        <v>2354</v>
      </c>
      <c r="I861" s="3">
        <v>1</v>
      </c>
      <c r="J861" s="3" t="s">
        <v>26</v>
      </c>
      <c r="K861" s="3">
        <v>11000</v>
      </c>
      <c r="L861" s="3">
        <v>10000</v>
      </c>
      <c r="M861" s="3">
        <f>Table4[[#This Row],[Qty]]*Table4[[#This Row],[Price]]</f>
        <v>11000</v>
      </c>
      <c r="N861" s="3">
        <f>Table4[[#This Row],[Qty]]*Table4[[#This Row],[Cost]]</f>
        <v>10000</v>
      </c>
      <c r="O861" s="3">
        <f>Table4[[#This Row],[Total Sales]]-Table4[[#This Row],[COGS]]</f>
        <v>1000</v>
      </c>
      <c r="P861" s="22">
        <f>MONTH(Table4[[#This Row],[Sales Date]])</f>
        <v>2</v>
      </c>
      <c r="Q861" s="22" t="str">
        <f>IF(Table4[[#This Row],[Month]]=1,"Jan",IF(Table4[[#This Row],[Month]]=2,"Feb",IF(Table4[[#This Row],[Month]]=3,"Mar","Apr")))</f>
        <v>Feb</v>
      </c>
    </row>
    <row r="862" spans="1:17" x14ac:dyDescent="0.25">
      <c r="A862" s="3" t="s">
        <v>1648</v>
      </c>
      <c r="B862" s="4">
        <v>44983</v>
      </c>
      <c r="C862" s="3" t="s">
        <v>574</v>
      </c>
      <c r="D862" s="3" t="s">
        <v>29</v>
      </c>
      <c r="E862" s="3" t="s">
        <v>35</v>
      </c>
      <c r="F862" s="3" t="s">
        <v>36</v>
      </c>
      <c r="G862" s="3" t="s">
        <v>37</v>
      </c>
      <c r="H862" s="3" t="s">
        <v>38</v>
      </c>
      <c r="I862" s="3">
        <v>1</v>
      </c>
      <c r="J862" s="3" t="s">
        <v>20</v>
      </c>
      <c r="K862" s="3">
        <v>6700</v>
      </c>
      <c r="L862" s="3">
        <v>5002</v>
      </c>
      <c r="M862" s="3">
        <f>Table4[[#This Row],[Qty]]*Table4[[#This Row],[Price]]</f>
        <v>6700</v>
      </c>
      <c r="N862" s="3">
        <f>Table4[[#This Row],[Qty]]*Table4[[#This Row],[Cost]]</f>
        <v>5002</v>
      </c>
      <c r="O862" s="3">
        <f>Table4[[#This Row],[Total Sales]]-Table4[[#This Row],[COGS]]</f>
        <v>1698</v>
      </c>
      <c r="P862" s="22">
        <f>MONTH(Table4[[#This Row],[Sales Date]])</f>
        <v>2</v>
      </c>
      <c r="Q862" s="22" t="str">
        <f>IF(Table4[[#This Row],[Month]]=1,"Jan",IF(Table4[[#This Row],[Month]]=2,"Feb",IF(Table4[[#This Row],[Month]]=3,"Mar","Apr")))</f>
        <v>Feb</v>
      </c>
    </row>
    <row r="863" spans="1:17" x14ac:dyDescent="0.25">
      <c r="A863" s="3" t="s">
        <v>1649</v>
      </c>
      <c r="B863" s="4">
        <v>44983</v>
      </c>
      <c r="C863" s="3" t="s">
        <v>2316</v>
      </c>
      <c r="D863" s="3" t="s">
        <v>29</v>
      </c>
      <c r="E863" s="3" t="s">
        <v>17</v>
      </c>
      <c r="F863" s="3" t="s">
        <v>18</v>
      </c>
      <c r="G863" s="3" t="s">
        <v>41</v>
      </c>
      <c r="H863" s="3" t="s">
        <v>2354</v>
      </c>
      <c r="I863" s="3">
        <v>2</v>
      </c>
      <c r="J863" s="3" t="s">
        <v>20</v>
      </c>
      <c r="K863" s="3">
        <v>6700</v>
      </c>
      <c r="L863" s="3">
        <v>5000</v>
      </c>
      <c r="M863" s="3">
        <f>Table4[[#This Row],[Qty]]*Table4[[#This Row],[Price]]</f>
        <v>13400</v>
      </c>
      <c r="N863" s="3">
        <f>Table4[[#This Row],[Qty]]*Table4[[#This Row],[Cost]]</f>
        <v>10000</v>
      </c>
      <c r="O863" s="3">
        <f>Table4[[#This Row],[Total Sales]]-Table4[[#This Row],[COGS]]</f>
        <v>3400</v>
      </c>
      <c r="P863" s="22">
        <f>MONTH(Table4[[#This Row],[Sales Date]])</f>
        <v>2</v>
      </c>
      <c r="Q863" s="22" t="str">
        <f>IF(Table4[[#This Row],[Month]]=1,"Jan",IF(Table4[[#This Row],[Month]]=2,"Feb",IF(Table4[[#This Row],[Month]]=3,"Mar","Apr")))</f>
        <v>Feb</v>
      </c>
    </row>
    <row r="864" spans="1:17" x14ac:dyDescent="0.25">
      <c r="A864" s="3" t="s">
        <v>1650</v>
      </c>
      <c r="B864" s="4">
        <v>44983</v>
      </c>
      <c r="C864" s="3" t="s">
        <v>579</v>
      </c>
      <c r="D864" s="3" t="s">
        <v>29</v>
      </c>
      <c r="E864" s="3" t="s">
        <v>23</v>
      </c>
      <c r="F864" s="3" t="s">
        <v>24</v>
      </c>
      <c r="G864" s="3" t="s">
        <v>2352</v>
      </c>
      <c r="H864" s="3" t="s">
        <v>2354</v>
      </c>
      <c r="I864" s="3">
        <v>1</v>
      </c>
      <c r="J864" s="3" t="s">
        <v>20</v>
      </c>
      <c r="K864" s="3">
        <v>6700</v>
      </c>
      <c r="L864" s="3">
        <v>5002</v>
      </c>
      <c r="M864" s="3">
        <f>Table4[[#This Row],[Qty]]*Table4[[#This Row],[Price]]</f>
        <v>6700</v>
      </c>
      <c r="N864" s="3">
        <f>Table4[[#This Row],[Qty]]*Table4[[#This Row],[Cost]]</f>
        <v>5002</v>
      </c>
      <c r="O864" s="3">
        <f>Table4[[#This Row],[Total Sales]]-Table4[[#This Row],[COGS]]</f>
        <v>1698</v>
      </c>
      <c r="P864" s="22">
        <f>MONTH(Table4[[#This Row],[Sales Date]])</f>
        <v>2</v>
      </c>
      <c r="Q864" s="22" t="str">
        <f>IF(Table4[[#This Row],[Month]]=1,"Jan",IF(Table4[[#This Row],[Month]]=2,"Feb",IF(Table4[[#This Row],[Month]]=3,"Mar","Apr")))</f>
        <v>Feb</v>
      </c>
    </row>
    <row r="865" spans="1:17" x14ac:dyDescent="0.25">
      <c r="A865" s="3" t="s">
        <v>1651</v>
      </c>
      <c r="B865" s="4">
        <v>44983</v>
      </c>
      <c r="C865" s="3" t="s">
        <v>633</v>
      </c>
      <c r="D865" s="3" t="s">
        <v>29</v>
      </c>
      <c r="E865" s="3" t="s">
        <v>35</v>
      </c>
      <c r="F865" s="3" t="s">
        <v>36</v>
      </c>
      <c r="G865" s="3" t="s">
        <v>72</v>
      </c>
      <c r="H865" s="3" t="s">
        <v>2354</v>
      </c>
      <c r="I865" s="3">
        <v>1</v>
      </c>
      <c r="J865" s="3" t="s">
        <v>20</v>
      </c>
      <c r="K865" s="3">
        <v>44000</v>
      </c>
      <c r="L865" s="3">
        <v>40000</v>
      </c>
      <c r="M865" s="3">
        <f>Table4[[#This Row],[Qty]]*Table4[[#This Row],[Price]]</f>
        <v>44000</v>
      </c>
      <c r="N865" s="3">
        <f>Table4[[#This Row],[Qty]]*Table4[[#This Row],[Cost]]</f>
        <v>40000</v>
      </c>
      <c r="O865" s="3">
        <f>Table4[[#This Row],[Total Sales]]-Table4[[#This Row],[COGS]]</f>
        <v>4000</v>
      </c>
      <c r="P865" s="22">
        <f>MONTH(Table4[[#This Row],[Sales Date]])</f>
        <v>2</v>
      </c>
      <c r="Q865" s="22" t="str">
        <f>IF(Table4[[#This Row],[Month]]=1,"Jan",IF(Table4[[#This Row],[Month]]=2,"Feb",IF(Table4[[#This Row],[Month]]=3,"Mar","Apr")))</f>
        <v>Feb</v>
      </c>
    </row>
    <row r="866" spans="1:17" x14ac:dyDescent="0.25">
      <c r="A866" s="3" t="s">
        <v>1652</v>
      </c>
      <c r="B866" s="4">
        <v>44983</v>
      </c>
      <c r="C866" s="3" t="s">
        <v>635</v>
      </c>
      <c r="D866" s="3" t="s">
        <v>29</v>
      </c>
      <c r="E866" s="3" t="s">
        <v>35</v>
      </c>
      <c r="F866" s="3" t="s">
        <v>36</v>
      </c>
      <c r="G866" s="3" t="s">
        <v>75</v>
      </c>
      <c r="H866" s="3" t="s">
        <v>2354</v>
      </c>
      <c r="I866" s="3">
        <v>1</v>
      </c>
      <c r="J866" s="3" t="s">
        <v>20</v>
      </c>
      <c r="K866" s="3">
        <v>22000</v>
      </c>
      <c r="L866" s="3">
        <v>20000</v>
      </c>
      <c r="M866" s="3">
        <f>Table4[[#This Row],[Qty]]*Table4[[#This Row],[Price]]</f>
        <v>22000</v>
      </c>
      <c r="N866" s="3">
        <f>Table4[[#This Row],[Qty]]*Table4[[#This Row],[Cost]]</f>
        <v>20000</v>
      </c>
      <c r="O866" s="3">
        <f>Table4[[#This Row],[Total Sales]]-Table4[[#This Row],[COGS]]</f>
        <v>2000</v>
      </c>
      <c r="P866" s="22">
        <f>MONTH(Table4[[#This Row],[Sales Date]])</f>
        <v>2</v>
      </c>
      <c r="Q866" s="22" t="str">
        <f>IF(Table4[[#This Row],[Month]]=1,"Jan",IF(Table4[[#This Row],[Month]]=2,"Feb",IF(Table4[[#This Row],[Month]]=3,"Mar","Apr")))</f>
        <v>Feb</v>
      </c>
    </row>
    <row r="867" spans="1:17" x14ac:dyDescent="0.25">
      <c r="A867" s="3" t="s">
        <v>1653</v>
      </c>
      <c r="B867" s="4">
        <v>44983</v>
      </c>
      <c r="C867" s="3" t="s">
        <v>639</v>
      </c>
      <c r="D867" s="3" t="s">
        <v>16</v>
      </c>
      <c r="E867" s="3" t="s">
        <v>35</v>
      </c>
      <c r="F867" s="3" t="s">
        <v>36</v>
      </c>
      <c r="G867" s="3" t="s">
        <v>81</v>
      </c>
      <c r="H867" s="3" t="s">
        <v>2354</v>
      </c>
      <c r="I867" s="3">
        <v>2</v>
      </c>
      <c r="J867" s="3" t="s">
        <v>20</v>
      </c>
      <c r="K867" s="3">
        <v>6700</v>
      </c>
      <c r="L867" s="3">
        <v>5000</v>
      </c>
      <c r="M867" s="3">
        <f>Table4[[#This Row],[Qty]]*Table4[[#This Row],[Price]]</f>
        <v>13400</v>
      </c>
      <c r="N867" s="3">
        <f>Table4[[#This Row],[Qty]]*Table4[[#This Row],[Cost]]</f>
        <v>10000</v>
      </c>
      <c r="O867" s="3">
        <f>Table4[[#This Row],[Total Sales]]-Table4[[#This Row],[COGS]]</f>
        <v>3400</v>
      </c>
      <c r="P867" s="22">
        <f>MONTH(Table4[[#This Row],[Sales Date]])</f>
        <v>2</v>
      </c>
      <c r="Q867" s="22" t="str">
        <f>IF(Table4[[#This Row],[Month]]=1,"Jan",IF(Table4[[#This Row],[Month]]=2,"Feb",IF(Table4[[#This Row],[Month]]=3,"Mar","Apr")))</f>
        <v>Feb</v>
      </c>
    </row>
    <row r="868" spans="1:17" x14ac:dyDescent="0.25">
      <c r="A868" s="3" t="s">
        <v>1654</v>
      </c>
      <c r="B868" s="4">
        <v>44984</v>
      </c>
      <c r="C868" s="3" t="s">
        <v>97</v>
      </c>
      <c r="D868" s="3" t="s">
        <v>29</v>
      </c>
      <c r="E868" s="3" t="s">
        <v>23</v>
      </c>
      <c r="F868" s="3" t="s">
        <v>24</v>
      </c>
      <c r="G868" s="3" t="s">
        <v>2350</v>
      </c>
      <c r="H868" s="3" t="s">
        <v>38</v>
      </c>
      <c r="I868" s="3">
        <v>1</v>
      </c>
      <c r="J868" s="3" t="s">
        <v>20</v>
      </c>
      <c r="K868" s="3">
        <v>11000</v>
      </c>
      <c r="L868" s="3">
        <v>10000</v>
      </c>
      <c r="M868" s="3">
        <f>Table4[[#This Row],[Qty]]*Table4[[#This Row],[Price]]</f>
        <v>11000</v>
      </c>
      <c r="N868" s="3">
        <f>Table4[[#This Row],[Qty]]*Table4[[#This Row],[Cost]]</f>
        <v>10000</v>
      </c>
      <c r="O868" s="3">
        <f>Table4[[#This Row],[Total Sales]]-Table4[[#This Row],[COGS]]</f>
        <v>1000</v>
      </c>
      <c r="P868" s="22">
        <f>MONTH(Table4[[#This Row],[Sales Date]])</f>
        <v>2</v>
      </c>
      <c r="Q868" s="22" t="str">
        <f>IF(Table4[[#This Row],[Month]]=1,"Jan",IF(Table4[[#This Row],[Month]]=2,"Feb",IF(Table4[[#This Row],[Month]]=3,"Mar","Apr")))</f>
        <v>Feb</v>
      </c>
    </row>
    <row r="869" spans="1:17" x14ac:dyDescent="0.25">
      <c r="A869" s="3" t="s">
        <v>1655</v>
      </c>
      <c r="B869" s="4">
        <v>44984</v>
      </c>
      <c r="C869" s="3" t="s">
        <v>101</v>
      </c>
      <c r="D869" s="3" t="s">
        <v>29</v>
      </c>
      <c r="E869" s="3" t="s">
        <v>35</v>
      </c>
      <c r="F869" s="3" t="s">
        <v>36</v>
      </c>
      <c r="G869" s="3" t="s">
        <v>54</v>
      </c>
      <c r="H869" s="3" t="s">
        <v>55</v>
      </c>
      <c r="I869" s="3">
        <v>2</v>
      </c>
      <c r="J869" s="3" t="s">
        <v>20</v>
      </c>
      <c r="K869" s="3">
        <v>9950</v>
      </c>
      <c r="L869" s="3">
        <v>9000</v>
      </c>
      <c r="M869" s="3">
        <f>Table4[[#This Row],[Qty]]*Table4[[#This Row],[Price]]</f>
        <v>19900</v>
      </c>
      <c r="N869" s="3">
        <f>Table4[[#This Row],[Qty]]*Table4[[#This Row],[Cost]]</f>
        <v>18000</v>
      </c>
      <c r="O869" s="3">
        <f>Table4[[#This Row],[Total Sales]]-Table4[[#This Row],[COGS]]</f>
        <v>1900</v>
      </c>
      <c r="P869" s="22">
        <f>MONTH(Table4[[#This Row],[Sales Date]])</f>
        <v>2</v>
      </c>
      <c r="Q869" s="22" t="str">
        <f>IF(Table4[[#This Row],[Month]]=1,"Jan",IF(Table4[[#This Row],[Month]]=2,"Feb",IF(Table4[[#This Row],[Month]]=3,"Mar","Apr")))</f>
        <v>Feb</v>
      </c>
    </row>
    <row r="870" spans="1:17" x14ac:dyDescent="0.25">
      <c r="A870" s="3" t="s">
        <v>1656</v>
      </c>
      <c r="B870" s="4">
        <v>44984</v>
      </c>
      <c r="C870" s="3" t="s">
        <v>221</v>
      </c>
      <c r="D870" s="3" t="s">
        <v>29</v>
      </c>
      <c r="E870" s="3" t="s">
        <v>17</v>
      </c>
      <c r="F870" s="3" t="s">
        <v>18</v>
      </c>
      <c r="G870" s="3" t="s">
        <v>66</v>
      </c>
      <c r="H870" s="3" t="s">
        <v>2354</v>
      </c>
      <c r="I870" s="3">
        <v>2</v>
      </c>
      <c r="J870" s="3" t="s">
        <v>20</v>
      </c>
      <c r="K870" s="3">
        <v>7700</v>
      </c>
      <c r="L870" s="3">
        <v>7000</v>
      </c>
      <c r="M870" s="3">
        <f>Table4[[#This Row],[Qty]]*Table4[[#This Row],[Price]]</f>
        <v>15400</v>
      </c>
      <c r="N870" s="3">
        <f>Table4[[#This Row],[Qty]]*Table4[[#This Row],[Cost]]</f>
        <v>14000</v>
      </c>
      <c r="O870" s="3">
        <f>Table4[[#This Row],[Total Sales]]-Table4[[#This Row],[COGS]]</f>
        <v>1400</v>
      </c>
      <c r="P870" s="22">
        <f>MONTH(Table4[[#This Row],[Sales Date]])</f>
        <v>2</v>
      </c>
      <c r="Q870" s="22" t="str">
        <f>IF(Table4[[#This Row],[Month]]=1,"Jan",IF(Table4[[#This Row],[Month]]=2,"Feb",IF(Table4[[#This Row],[Month]]=3,"Mar","Apr")))</f>
        <v>Feb</v>
      </c>
    </row>
    <row r="871" spans="1:17" x14ac:dyDescent="0.25">
      <c r="A871" s="3" t="s">
        <v>1657</v>
      </c>
      <c r="B871" s="4">
        <v>44984</v>
      </c>
      <c r="C871" s="3" t="s">
        <v>225</v>
      </c>
      <c r="D871" s="3" t="s">
        <v>29</v>
      </c>
      <c r="E871" s="3" t="s">
        <v>23</v>
      </c>
      <c r="F871" s="3" t="s">
        <v>24</v>
      </c>
      <c r="G871" s="3" t="s">
        <v>75</v>
      </c>
      <c r="H871" s="3" t="s">
        <v>2354</v>
      </c>
      <c r="I871" s="3">
        <v>1</v>
      </c>
      <c r="J871" s="3" t="s">
        <v>20</v>
      </c>
      <c r="K871" s="3">
        <v>13200.000000000002</v>
      </c>
      <c r="L871" s="3">
        <v>12000</v>
      </c>
      <c r="M871" s="3">
        <f>Table4[[#This Row],[Qty]]*Table4[[#This Row],[Price]]</f>
        <v>13200.000000000002</v>
      </c>
      <c r="N871" s="3">
        <f>Table4[[#This Row],[Qty]]*Table4[[#This Row],[Cost]]</f>
        <v>12000</v>
      </c>
      <c r="O871" s="3">
        <f>Table4[[#This Row],[Total Sales]]-Table4[[#This Row],[COGS]]</f>
        <v>1200.0000000000018</v>
      </c>
      <c r="P871" s="22">
        <f>MONTH(Table4[[#This Row],[Sales Date]])</f>
        <v>2</v>
      </c>
      <c r="Q871" s="22" t="str">
        <f>IF(Table4[[#This Row],[Month]]=1,"Jan",IF(Table4[[#This Row],[Month]]=2,"Feb",IF(Table4[[#This Row],[Month]]=3,"Mar","Apr")))</f>
        <v>Feb</v>
      </c>
    </row>
    <row r="872" spans="1:17" x14ac:dyDescent="0.25">
      <c r="A872" s="3" t="s">
        <v>1658</v>
      </c>
      <c r="B872" s="4">
        <v>44984</v>
      </c>
      <c r="C872" s="3" t="s">
        <v>338</v>
      </c>
      <c r="D872" s="3" t="s">
        <v>29</v>
      </c>
      <c r="E872" s="3" t="s">
        <v>35</v>
      </c>
      <c r="F872" s="3" t="s">
        <v>36</v>
      </c>
      <c r="G872" s="3" t="s">
        <v>81</v>
      </c>
      <c r="H872" s="3" t="s">
        <v>2354</v>
      </c>
      <c r="I872" s="3">
        <v>2</v>
      </c>
      <c r="J872" s="3" t="s">
        <v>20</v>
      </c>
      <c r="K872" s="3">
        <v>6700</v>
      </c>
      <c r="L872" s="3">
        <v>5001</v>
      </c>
      <c r="M872" s="3">
        <f>Table4[[#This Row],[Qty]]*Table4[[#This Row],[Price]]</f>
        <v>13400</v>
      </c>
      <c r="N872" s="3">
        <f>Table4[[#This Row],[Qty]]*Table4[[#This Row],[Cost]]</f>
        <v>10002</v>
      </c>
      <c r="O872" s="3">
        <f>Table4[[#This Row],[Total Sales]]-Table4[[#This Row],[COGS]]</f>
        <v>3398</v>
      </c>
      <c r="P872" s="22">
        <f>MONTH(Table4[[#This Row],[Sales Date]])</f>
        <v>2</v>
      </c>
      <c r="Q872" s="22" t="str">
        <f>IF(Table4[[#This Row],[Month]]=1,"Jan",IF(Table4[[#This Row],[Month]]=2,"Feb",IF(Table4[[#This Row],[Month]]=3,"Mar","Apr")))</f>
        <v>Feb</v>
      </c>
    </row>
    <row r="873" spans="1:17" x14ac:dyDescent="0.25">
      <c r="A873" s="3" t="s">
        <v>1659</v>
      </c>
      <c r="B873" s="4">
        <v>44984</v>
      </c>
      <c r="C873" s="3" t="s">
        <v>341</v>
      </c>
      <c r="D873" s="3" t="s">
        <v>16</v>
      </c>
      <c r="E873" s="3" t="s">
        <v>17</v>
      </c>
      <c r="F873" s="3" t="s">
        <v>18</v>
      </c>
      <c r="G873" s="3" t="s">
        <v>78</v>
      </c>
      <c r="H873" s="3" t="s">
        <v>45</v>
      </c>
      <c r="I873" s="3">
        <v>1</v>
      </c>
      <c r="J873" s="3" t="s">
        <v>20</v>
      </c>
      <c r="K873" s="3">
        <v>22000</v>
      </c>
      <c r="L873" s="3">
        <v>20000</v>
      </c>
      <c r="M873" s="3">
        <f>Table4[[#This Row],[Qty]]*Table4[[#This Row],[Price]]</f>
        <v>22000</v>
      </c>
      <c r="N873" s="3">
        <f>Table4[[#This Row],[Qty]]*Table4[[#This Row],[Cost]]</f>
        <v>20000</v>
      </c>
      <c r="O873" s="3">
        <f>Table4[[#This Row],[Total Sales]]-Table4[[#This Row],[COGS]]</f>
        <v>2000</v>
      </c>
      <c r="P873" s="22">
        <f>MONTH(Table4[[#This Row],[Sales Date]])</f>
        <v>2</v>
      </c>
      <c r="Q873" s="22" t="str">
        <f>IF(Table4[[#This Row],[Month]]=1,"Jan",IF(Table4[[#This Row],[Month]]=2,"Feb",IF(Table4[[#This Row],[Month]]=3,"Mar","Apr")))</f>
        <v>Feb</v>
      </c>
    </row>
    <row r="874" spans="1:17" x14ac:dyDescent="0.25">
      <c r="A874" s="3" t="s">
        <v>1660</v>
      </c>
      <c r="B874" s="4">
        <v>44984</v>
      </c>
      <c r="C874" s="3" t="s">
        <v>2316</v>
      </c>
      <c r="D874" s="3" t="s">
        <v>29</v>
      </c>
      <c r="E874" s="3" t="s">
        <v>35</v>
      </c>
      <c r="F874" s="3" t="s">
        <v>36</v>
      </c>
      <c r="G874" s="3" t="s">
        <v>32</v>
      </c>
      <c r="H874" s="3" t="s">
        <v>2354</v>
      </c>
      <c r="I874" s="3">
        <v>1</v>
      </c>
      <c r="J874" s="3" t="s">
        <v>20</v>
      </c>
      <c r="K874" s="3">
        <v>22000</v>
      </c>
      <c r="L874" s="3">
        <v>20000</v>
      </c>
      <c r="M874" s="3">
        <f>Table4[[#This Row],[Qty]]*Table4[[#This Row],[Price]]</f>
        <v>22000</v>
      </c>
      <c r="N874" s="3">
        <f>Table4[[#This Row],[Qty]]*Table4[[#This Row],[Cost]]</f>
        <v>20000</v>
      </c>
      <c r="O874" s="3">
        <f>Table4[[#This Row],[Total Sales]]-Table4[[#This Row],[COGS]]</f>
        <v>2000</v>
      </c>
      <c r="P874" s="22">
        <f>MONTH(Table4[[#This Row],[Sales Date]])</f>
        <v>2</v>
      </c>
      <c r="Q874" s="22" t="str">
        <f>IF(Table4[[#This Row],[Month]]=1,"Jan",IF(Table4[[#This Row],[Month]]=2,"Feb",IF(Table4[[#This Row],[Month]]=3,"Mar","Apr")))</f>
        <v>Feb</v>
      </c>
    </row>
    <row r="875" spans="1:17" x14ac:dyDescent="0.25">
      <c r="A875" s="3" t="s">
        <v>1661</v>
      </c>
      <c r="B875" s="4">
        <v>44984</v>
      </c>
      <c r="C875" s="3" t="s">
        <v>466</v>
      </c>
      <c r="D875" s="3" t="s">
        <v>16</v>
      </c>
      <c r="E875" s="3" t="s">
        <v>35</v>
      </c>
      <c r="F875" s="3" t="s">
        <v>36</v>
      </c>
      <c r="G875" s="3" t="s">
        <v>41</v>
      </c>
      <c r="H875" s="3" t="s">
        <v>2354</v>
      </c>
      <c r="I875" s="3">
        <v>2</v>
      </c>
      <c r="J875" s="3" t="s">
        <v>20</v>
      </c>
      <c r="K875" s="3">
        <v>6700</v>
      </c>
      <c r="L875" s="3">
        <v>5000</v>
      </c>
      <c r="M875" s="3">
        <f>Table4[[#This Row],[Qty]]*Table4[[#This Row],[Price]]</f>
        <v>13400</v>
      </c>
      <c r="N875" s="3">
        <f>Table4[[#This Row],[Qty]]*Table4[[#This Row],[Cost]]</f>
        <v>10000</v>
      </c>
      <c r="O875" s="3">
        <f>Table4[[#This Row],[Total Sales]]-Table4[[#This Row],[COGS]]</f>
        <v>3400</v>
      </c>
      <c r="P875" s="22">
        <f>MONTH(Table4[[#This Row],[Sales Date]])</f>
        <v>2</v>
      </c>
      <c r="Q875" s="22" t="str">
        <f>IF(Table4[[#This Row],[Month]]=1,"Jan",IF(Table4[[#This Row],[Month]]=2,"Feb",IF(Table4[[#This Row],[Month]]=3,"Mar","Apr")))</f>
        <v>Feb</v>
      </c>
    </row>
    <row r="876" spans="1:17" x14ac:dyDescent="0.25">
      <c r="A876" s="3" t="s">
        <v>1662</v>
      </c>
      <c r="B876" s="4">
        <v>44984</v>
      </c>
      <c r="C876" s="3" t="s">
        <v>579</v>
      </c>
      <c r="D876" s="3" t="s">
        <v>29</v>
      </c>
      <c r="E876" s="3" t="s">
        <v>17</v>
      </c>
      <c r="F876" s="3" t="s">
        <v>18</v>
      </c>
      <c r="G876" s="3" t="s">
        <v>41</v>
      </c>
      <c r="H876" s="3" t="s">
        <v>2354</v>
      </c>
      <c r="I876" s="3">
        <v>4</v>
      </c>
      <c r="J876" s="3" t="s">
        <v>20</v>
      </c>
      <c r="K876" s="3">
        <v>11000</v>
      </c>
      <c r="L876" s="3">
        <v>10000</v>
      </c>
      <c r="M876" s="3">
        <f>Table4[[#This Row],[Qty]]*Table4[[#This Row],[Price]]</f>
        <v>44000</v>
      </c>
      <c r="N876" s="3">
        <f>Table4[[#This Row],[Qty]]*Table4[[#This Row],[Cost]]</f>
        <v>40000</v>
      </c>
      <c r="O876" s="3">
        <f>Table4[[#This Row],[Total Sales]]-Table4[[#This Row],[COGS]]</f>
        <v>4000</v>
      </c>
      <c r="P876" s="22">
        <f>MONTH(Table4[[#This Row],[Sales Date]])</f>
        <v>2</v>
      </c>
      <c r="Q876" s="22" t="str">
        <f>IF(Table4[[#This Row],[Month]]=1,"Jan",IF(Table4[[#This Row],[Month]]=2,"Feb",IF(Table4[[#This Row],[Month]]=3,"Mar","Apr")))</f>
        <v>Feb</v>
      </c>
    </row>
    <row r="877" spans="1:17" x14ac:dyDescent="0.25">
      <c r="A877" s="3" t="s">
        <v>1663</v>
      </c>
      <c r="B877" s="4">
        <v>44984</v>
      </c>
      <c r="C877" s="3" t="s">
        <v>2316</v>
      </c>
      <c r="D877" s="3" t="s">
        <v>29</v>
      </c>
      <c r="E877" s="3" t="s">
        <v>30</v>
      </c>
      <c r="F877" s="3" t="s">
        <v>31</v>
      </c>
      <c r="G877" s="3" t="s">
        <v>2352</v>
      </c>
      <c r="H877" s="3" t="s">
        <v>2354</v>
      </c>
      <c r="I877" s="3">
        <v>2</v>
      </c>
      <c r="J877" s="3" t="s">
        <v>20</v>
      </c>
      <c r="K877" s="3">
        <v>9950</v>
      </c>
      <c r="L877" s="3">
        <v>9000</v>
      </c>
      <c r="M877" s="3">
        <f>Table4[[#This Row],[Qty]]*Table4[[#This Row],[Price]]</f>
        <v>19900</v>
      </c>
      <c r="N877" s="3">
        <f>Table4[[#This Row],[Qty]]*Table4[[#This Row],[Cost]]</f>
        <v>18000</v>
      </c>
      <c r="O877" s="3">
        <f>Table4[[#This Row],[Total Sales]]-Table4[[#This Row],[COGS]]</f>
        <v>1900</v>
      </c>
      <c r="P877" s="22">
        <f>MONTH(Table4[[#This Row],[Sales Date]])</f>
        <v>2</v>
      </c>
      <c r="Q877" s="22" t="str">
        <f>IF(Table4[[#This Row],[Month]]=1,"Jan",IF(Table4[[#This Row],[Month]]=2,"Feb",IF(Table4[[#This Row],[Month]]=3,"Mar","Apr")))</f>
        <v>Feb</v>
      </c>
    </row>
    <row r="878" spans="1:17" x14ac:dyDescent="0.25">
      <c r="A878" s="3" t="s">
        <v>1664</v>
      </c>
      <c r="B878" s="4">
        <v>44984</v>
      </c>
      <c r="C878" s="3" t="s">
        <v>702</v>
      </c>
      <c r="D878" s="3" t="s">
        <v>29</v>
      </c>
      <c r="E878" s="3" t="s">
        <v>35</v>
      </c>
      <c r="F878" s="3" t="s">
        <v>36</v>
      </c>
      <c r="G878" s="3" t="s">
        <v>2353</v>
      </c>
      <c r="H878" s="3" t="s">
        <v>45</v>
      </c>
      <c r="I878" s="3">
        <v>2</v>
      </c>
      <c r="J878" s="3" t="s">
        <v>26</v>
      </c>
      <c r="K878" s="3">
        <v>8500</v>
      </c>
      <c r="L878" s="3">
        <v>7600</v>
      </c>
      <c r="M878" s="3">
        <f>Table4[[#This Row],[Qty]]*Table4[[#This Row],[Price]]</f>
        <v>17000</v>
      </c>
      <c r="N878" s="3">
        <f>Table4[[#This Row],[Qty]]*Table4[[#This Row],[Cost]]</f>
        <v>15200</v>
      </c>
      <c r="O878" s="3">
        <f>Table4[[#This Row],[Total Sales]]-Table4[[#This Row],[COGS]]</f>
        <v>1800</v>
      </c>
      <c r="P878" s="22">
        <f>MONTH(Table4[[#This Row],[Sales Date]])</f>
        <v>2</v>
      </c>
      <c r="Q878" s="22" t="str">
        <f>IF(Table4[[#This Row],[Month]]=1,"Jan",IF(Table4[[#This Row],[Month]]=2,"Feb",IF(Table4[[#This Row],[Month]]=3,"Mar","Apr")))</f>
        <v>Feb</v>
      </c>
    </row>
    <row r="879" spans="1:17" x14ac:dyDescent="0.25">
      <c r="A879" s="3" t="s">
        <v>1665</v>
      </c>
      <c r="B879" s="4">
        <v>44984</v>
      </c>
      <c r="C879" s="3" t="s">
        <v>706</v>
      </c>
      <c r="D879" s="3" t="s">
        <v>29</v>
      </c>
      <c r="E879" s="3" t="s">
        <v>17</v>
      </c>
      <c r="F879" s="3" t="s">
        <v>18</v>
      </c>
      <c r="G879" s="3" t="s">
        <v>63</v>
      </c>
      <c r="H879" s="3" t="s">
        <v>2354</v>
      </c>
      <c r="I879" s="3">
        <v>2</v>
      </c>
      <c r="J879" s="3" t="s">
        <v>20</v>
      </c>
      <c r="K879" s="3">
        <v>22000</v>
      </c>
      <c r="L879" s="3">
        <v>20000</v>
      </c>
      <c r="M879" s="3">
        <f>Table4[[#This Row],[Qty]]*Table4[[#This Row],[Price]]</f>
        <v>44000</v>
      </c>
      <c r="N879" s="3">
        <f>Table4[[#This Row],[Qty]]*Table4[[#This Row],[Cost]]</f>
        <v>40000</v>
      </c>
      <c r="O879" s="3">
        <f>Table4[[#This Row],[Total Sales]]-Table4[[#This Row],[COGS]]</f>
        <v>4000</v>
      </c>
      <c r="P879" s="22">
        <f>MONTH(Table4[[#This Row],[Sales Date]])</f>
        <v>2</v>
      </c>
      <c r="Q879" s="22" t="str">
        <f>IF(Table4[[#This Row],[Month]]=1,"Jan",IF(Table4[[#This Row],[Month]]=2,"Feb",IF(Table4[[#This Row],[Month]]=3,"Mar","Apr")))</f>
        <v>Feb</v>
      </c>
    </row>
    <row r="880" spans="1:17" x14ac:dyDescent="0.25">
      <c r="A880" s="3" t="s">
        <v>1666</v>
      </c>
      <c r="B880" s="4">
        <v>44984</v>
      </c>
      <c r="C880" s="3" t="s">
        <v>819</v>
      </c>
      <c r="D880" s="3" t="s">
        <v>29</v>
      </c>
      <c r="E880" s="3" t="s">
        <v>30</v>
      </c>
      <c r="F880" s="3" t="s">
        <v>31</v>
      </c>
      <c r="G880" s="3" t="s">
        <v>63</v>
      </c>
      <c r="H880" s="3" t="s">
        <v>2354</v>
      </c>
      <c r="I880" s="3">
        <v>10</v>
      </c>
      <c r="J880" s="3" t="s">
        <v>20</v>
      </c>
      <c r="K880" s="3">
        <v>9950</v>
      </c>
      <c r="L880" s="3">
        <v>9000</v>
      </c>
      <c r="M880" s="3">
        <f>Table4[[#This Row],[Qty]]*Table4[[#This Row],[Price]]</f>
        <v>99500</v>
      </c>
      <c r="N880" s="3">
        <f>Table4[[#This Row],[Qty]]*Table4[[#This Row],[Cost]]</f>
        <v>90000</v>
      </c>
      <c r="O880" s="3">
        <f>Table4[[#This Row],[Total Sales]]-Table4[[#This Row],[COGS]]</f>
        <v>9500</v>
      </c>
      <c r="P880" s="22">
        <f>MONTH(Table4[[#This Row],[Sales Date]])</f>
        <v>2</v>
      </c>
      <c r="Q880" s="22" t="str">
        <f>IF(Table4[[#This Row],[Month]]=1,"Jan",IF(Table4[[#This Row],[Month]]=2,"Feb",IF(Table4[[#This Row],[Month]]=3,"Mar","Apr")))</f>
        <v>Feb</v>
      </c>
    </row>
    <row r="881" spans="1:17" x14ac:dyDescent="0.25">
      <c r="A881" s="3" t="s">
        <v>1667</v>
      </c>
      <c r="B881" s="4">
        <v>44984</v>
      </c>
      <c r="C881" s="3" t="s">
        <v>823</v>
      </c>
      <c r="D881" s="3" t="s">
        <v>29</v>
      </c>
      <c r="E881" s="3" t="s">
        <v>17</v>
      </c>
      <c r="F881" s="3" t="s">
        <v>18</v>
      </c>
      <c r="G881" s="3" t="s">
        <v>69</v>
      </c>
      <c r="H881" s="3" t="s">
        <v>38</v>
      </c>
      <c r="I881" s="3">
        <v>10</v>
      </c>
      <c r="J881" s="3" t="s">
        <v>20</v>
      </c>
      <c r="K881" s="3">
        <v>9950</v>
      </c>
      <c r="L881" s="3">
        <v>9000</v>
      </c>
      <c r="M881" s="3">
        <f>Table4[[#This Row],[Qty]]*Table4[[#This Row],[Price]]</f>
        <v>99500</v>
      </c>
      <c r="N881" s="3">
        <f>Table4[[#This Row],[Qty]]*Table4[[#This Row],[Cost]]</f>
        <v>90000</v>
      </c>
      <c r="O881" s="3">
        <f>Table4[[#This Row],[Total Sales]]-Table4[[#This Row],[COGS]]</f>
        <v>9500</v>
      </c>
      <c r="P881" s="22">
        <f>MONTH(Table4[[#This Row],[Sales Date]])</f>
        <v>2</v>
      </c>
      <c r="Q881" s="22" t="str">
        <f>IF(Table4[[#This Row],[Month]]=1,"Jan",IF(Table4[[#This Row],[Month]]=2,"Feb",IF(Table4[[#This Row],[Month]]=3,"Mar","Apr")))</f>
        <v>Feb</v>
      </c>
    </row>
    <row r="882" spans="1:17" x14ac:dyDescent="0.25">
      <c r="A882" s="3" t="s">
        <v>1668</v>
      </c>
      <c r="B882" s="4">
        <v>44984</v>
      </c>
      <c r="C882" s="3" t="s">
        <v>944</v>
      </c>
      <c r="D882" s="3" t="s">
        <v>29</v>
      </c>
      <c r="E882" s="3" t="s">
        <v>17</v>
      </c>
      <c r="F882" s="3" t="s">
        <v>18</v>
      </c>
      <c r="G882" s="3" t="s">
        <v>81</v>
      </c>
      <c r="H882" s="3" t="s">
        <v>2354</v>
      </c>
      <c r="I882" s="3">
        <v>2</v>
      </c>
      <c r="J882" s="3" t="s">
        <v>20</v>
      </c>
      <c r="K882" s="3">
        <v>9950</v>
      </c>
      <c r="L882" s="3">
        <v>9000</v>
      </c>
      <c r="M882" s="3">
        <f>Table4[[#This Row],[Qty]]*Table4[[#This Row],[Price]]</f>
        <v>19900</v>
      </c>
      <c r="N882" s="3">
        <f>Table4[[#This Row],[Qty]]*Table4[[#This Row],[Cost]]</f>
        <v>18000</v>
      </c>
      <c r="O882" s="3">
        <f>Table4[[#This Row],[Total Sales]]-Table4[[#This Row],[COGS]]</f>
        <v>1900</v>
      </c>
      <c r="P882" s="22">
        <f>MONTH(Table4[[#This Row],[Sales Date]])</f>
        <v>2</v>
      </c>
      <c r="Q882" s="22" t="str">
        <f>IF(Table4[[#This Row],[Month]]=1,"Jan",IF(Table4[[#This Row],[Month]]=2,"Feb",IF(Table4[[#This Row],[Month]]=3,"Mar","Apr")))</f>
        <v>Feb</v>
      </c>
    </row>
    <row r="883" spans="1:17" x14ac:dyDescent="0.25">
      <c r="A883" s="3" t="s">
        <v>1669</v>
      </c>
      <c r="B883" s="4">
        <v>44984</v>
      </c>
      <c r="C883" s="3" t="s">
        <v>948</v>
      </c>
      <c r="D883" s="3" t="s">
        <v>29</v>
      </c>
      <c r="E883" s="3" t="s">
        <v>30</v>
      </c>
      <c r="F883" s="3" t="s">
        <v>31</v>
      </c>
      <c r="G883" s="3" t="s">
        <v>25</v>
      </c>
      <c r="H883" s="3" t="s">
        <v>2354</v>
      </c>
      <c r="I883" s="3">
        <v>4</v>
      </c>
      <c r="J883" s="3" t="s">
        <v>20</v>
      </c>
      <c r="K883" s="3">
        <v>11000</v>
      </c>
      <c r="L883" s="3">
        <v>10000</v>
      </c>
      <c r="M883" s="3">
        <f>Table4[[#This Row],[Qty]]*Table4[[#This Row],[Price]]</f>
        <v>44000</v>
      </c>
      <c r="N883" s="3">
        <f>Table4[[#This Row],[Qty]]*Table4[[#This Row],[Cost]]</f>
        <v>40000</v>
      </c>
      <c r="O883" s="3">
        <f>Table4[[#This Row],[Total Sales]]-Table4[[#This Row],[COGS]]</f>
        <v>4000</v>
      </c>
      <c r="P883" s="22">
        <f>MONTH(Table4[[#This Row],[Sales Date]])</f>
        <v>2</v>
      </c>
      <c r="Q883" s="22" t="str">
        <f>IF(Table4[[#This Row],[Month]]=1,"Jan",IF(Table4[[#This Row],[Month]]=2,"Feb",IF(Table4[[#This Row],[Month]]=3,"Mar","Apr")))</f>
        <v>Feb</v>
      </c>
    </row>
    <row r="884" spans="1:17" x14ac:dyDescent="0.25">
      <c r="A884" s="3" t="s">
        <v>1670</v>
      </c>
      <c r="B884" s="4">
        <v>44984</v>
      </c>
      <c r="C884" s="3" t="s">
        <v>1062</v>
      </c>
      <c r="D884" s="3" t="s">
        <v>29</v>
      </c>
      <c r="E884" s="3" t="s">
        <v>17</v>
      </c>
      <c r="F884" s="3" t="s">
        <v>18</v>
      </c>
      <c r="G884" s="3" t="s">
        <v>25</v>
      </c>
      <c r="H884" s="3" t="s">
        <v>2354</v>
      </c>
      <c r="I884" s="3">
        <v>1</v>
      </c>
      <c r="J884" s="3" t="s">
        <v>20</v>
      </c>
      <c r="K884" s="3">
        <v>6700</v>
      </c>
      <c r="L884" s="3">
        <v>5000</v>
      </c>
      <c r="M884" s="3">
        <f>Table4[[#This Row],[Qty]]*Table4[[#This Row],[Price]]</f>
        <v>6700</v>
      </c>
      <c r="N884" s="3">
        <f>Table4[[#This Row],[Qty]]*Table4[[#This Row],[Cost]]</f>
        <v>5000</v>
      </c>
      <c r="O884" s="3">
        <f>Table4[[#This Row],[Total Sales]]-Table4[[#This Row],[COGS]]</f>
        <v>1700</v>
      </c>
      <c r="P884" s="22">
        <f>MONTH(Table4[[#This Row],[Sales Date]])</f>
        <v>2</v>
      </c>
      <c r="Q884" s="22" t="str">
        <f>IF(Table4[[#This Row],[Month]]=1,"Jan",IF(Table4[[#This Row],[Month]]=2,"Feb",IF(Table4[[#This Row],[Month]]=3,"Mar","Apr")))</f>
        <v>Feb</v>
      </c>
    </row>
    <row r="885" spans="1:17" x14ac:dyDescent="0.25">
      <c r="A885" s="3" t="s">
        <v>1671</v>
      </c>
      <c r="B885" s="4">
        <v>44984</v>
      </c>
      <c r="C885" s="3" t="s">
        <v>1066</v>
      </c>
      <c r="D885" s="3" t="s">
        <v>29</v>
      </c>
      <c r="E885" s="3" t="s">
        <v>23</v>
      </c>
      <c r="F885" s="3" t="s">
        <v>24</v>
      </c>
      <c r="G885" s="3" t="s">
        <v>37</v>
      </c>
      <c r="H885" s="3" t="s">
        <v>38</v>
      </c>
      <c r="I885" s="3">
        <v>2</v>
      </c>
      <c r="J885" s="3" t="s">
        <v>20</v>
      </c>
      <c r="K885" s="3">
        <v>6700</v>
      </c>
      <c r="L885" s="3">
        <v>5002</v>
      </c>
      <c r="M885" s="3">
        <f>Table4[[#This Row],[Qty]]*Table4[[#This Row],[Price]]</f>
        <v>13400</v>
      </c>
      <c r="N885" s="3">
        <f>Table4[[#This Row],[Qty]]*Table4[[#This Row],[Cost]]</f>
        <v>10004</v>
      </c>
      <c r="O885" s="3">
        <f>Table4[[#This Row],[Total Sales]]-Table4[[#This Row],[COGS]]</f>
        <v>3396</v>
      </c>
      <c r="P885" s="22">
        <f>MONTH(Table4[[#This Row],[Sales Date]])</f>
        <v>2</v>
      </c>
      <c r="Q885" s="22" t="str">
        <f>IF(Table4[[#This Row],[Month]]=1,"Jan",IF(Table4[[#This Row],[Month]]=2,"Feb",IF(Table4[[#This Row],[Month]]=3,"Mar","Apr")))</f>
        <v>Feb</v>
      </c>
    </row>
    <row r="886" spans="1:17" x14ac:dyDescent="0.25">
      <c r="A886" s="3" t="s">
        <v>1672</v>
      </c>
      <c r="B886" s="4">
        <v>44984</v>
      </c>
      <c r="C886" s="3" t="s">
        <v>1187</v>
      </c>
      <c r="D886" s="3" t="s">
        <v>29</v>
      </c>
      <c r="E886" s="3" t="s">
        <v>30</v>
      </c>
      <c r="F886" s="3" t="s">
        <v>31</v>
      </c>
      <c r="G886" s="3" t="s">
        <v>2350</v>
      </c>
      <c r="H886" s="3" t="s">
        <v>38</v>
      </c>
      <c r="I886" s="3">
        <v>10</v>
      </c>
      <c r="J886" s="3" t="s">
        <v>20</v>
      </c>
      <c r="K886" s="3">
        <v>9950</v>
      </c>
      <c r="L886" s="3">
        <v>9000</v>
      </c>
      <c r="M886" s="3">
        <f>Table4[[#This Row],[Qty]]*Table4[[#This Row],[Price]]</f>
        <v>99500</v>
      </c>
      <c r="N886" s="3">
        <f>Table4[[#This Row],[Qty]]*Table4[[#This Row],[Cost]]</f>
        <v>90000</v>
      </c>
      <c r="O886" s="3">
        <f>Table4[[#This Row],[Total Sales]]-Table4[[#This Row],[COGS]]</f>
        <v>9500</v>
      </c>
      <c r="P886" s="22">
        <f>MONTH(Table4[[#This Row],[Sales Date]])</f>
        <v>2</v>
      </c>
      <c r="Q886" s="22" t="str">
        <f>IF(Table4[[#This Row],[Month]]=1,"Jan",IF(Table4[[#This Row],[Month]]=2,"Feb",IF(Table4[[#This Row],[Month]]=3,"Mar","Apr")))</f>
        <v>Feb</v>
      </c>
    </row>
    <row r="887" spans="1:17" x14ac:dyDescent="0.25">
      <c r="A887" s="3" t="s">
        <v>1673</v>
      </c>
      <c r="B887" s="4">
        <v>44984</v>
      </c>
      <c r="C887" s="3" t="s">
        <v>1191</v>
      </c>
      <c r="D887" s="3" t="s">
        <v>29</v>
      </c>
      <c r="E887" s="3" t="s">
        <v>17</v>
      </c>
      <c r="F887" s="3" t="s">
        <v>18</v>
      </c>
      <c r="G887" s="3" t="s">
        <v>54</v>
      </c>
      <c r="H887" s="3" t="s">
        <v>55</v>
      </c>
      <c r="I887" s="3">
        <v>10</v>
      </c>
      <c r="J887" s="3" t="s">
        <v>20</v>
      </c>
      <c r="K887" s="3">
        <v>9950</v>
      </c>
      <c r="L887" s="3">
        <v>9000</v>
      </c>
      <c r="M887" s="3">
        <f>Table4[[#This Row],[Qty]]*Table4[[#This Row],[Price]]</f>
        <v>99500</v>
      </c>
      <c r="N887" s="3">
        <f>Table4[[#This Row],[Qty]]*Table4[[#This Row],[Cost]]</f>
        <v>90000</v>
      </c>
      <c r="O887" s="3">
        <f>Table4[[#This Row],[Total Sales]]-Table4[[#This Row],[COGS]]</f>
        <v>9500</v>
      </c>
      <c r="P887" s="22">
        <f>MONTH(Table4[[#This Row],[Sales Date]])</f>
        <v>2</v>
      </c>
      <c r="Q887" s="22" t="str">
        <f>IF(Table4[[#This Row],[Month]]=1,"Jan",IF(Table4[[#This Row],[Month]]=2,"Feb",IF(Table4[[#This Row],[Month]]=3,"Mar","Apr")))</f>
        <v>Feb</v>
      </c>
    </row>
    <row r="888" spans="1:17" x14ac:dyDescent="0.25">
      <c r="A888" s="3" t="s">
        <v>1674</v>
      </c>
      <c r="B888" s="4">
        <v>44984</v>
      </c>
      <c r="C888" s="3" t="s">
        <v>393</v>
      </c>
      <c r="D888" s="3" t="s">
        <v>16</v>
      </c>
      <c r="E888" s="3" t="s">
        <v>30</v>
      </c>
      <c r="F888" s="3" t="s">
        <v>31</v>
      </c>
      <c r="G888" s="3" t="s">
        <v>2350</v>
      </c>
      <c r="H888" s="3" t="s">
        <v>38</v>
      </c>
      <c r="I888" s="3">
        <v>2</v>
      </c>
      <c r="J888" s="3" t="s">
        <v>20</v>
      </c>
      <c r="K888" s="3">
        <v>9950</v>
      </c>
      <c r="L888" s="3">
        <v>9000</v>
      </c>
      <c r="M888" s="3">
        <f>Table4[[#This Row],[Qty]]*Table4[[#This Row],[Price]]</f>
        <v>19900</v>
      </c>
      <c r="N888" s="3">
        <f>Table4[[#This Row],[Qty]]*Table4[[#This Row],[Cost]]</f>
        <v>18000</v>
      </c>
      <c r="O888" s="3">
        <f>Table4[[#This Row],[Total Sales]]-Table4[[#This Row],[COGS]]</f>
        <v>1900</v>
      </c>
      <c r="P888" s="22">
        <f>MONTH(Table4[[#This Row],[Sales Date]])</f>
        <v>2</v>
      </c>
      <c r="Q888" s="22" t="str">
        <f>IF(Table4[[#This Row],[Month]]=1,"Jan",IF(Table4[[#This Row],[Month]]=2,"Feb",IF(Table4[[#This Row],[Month]]=3,"Mar","Apr")))</f>
        <v>Feb</v>
      </c>
    </row>
    <row r="889" spans="1:17" x14ac:dyDescent="0.25">
      <c r="A889" s="3" t="s">
        <v>1675</v>
      </c>
      <c r="B889" s="4">
        <v>44984</v>
      </c>
      <c r="C889" s="3" t="s">
        <v>397</v>
      </c>
      <c r="D889" s="3" t="s">
        <v>29</v>
      </c>
      <c r="E889" s="3" t="s">
        <v>17</v>
      </c>
      <c r="F889" s="3" t="s">
        <v>18</v>
      </c>
      <c r="G889" s="3" t="s">
        <v>54</v>
      </c>
      <c r="H889" s="3" t="s">
        <v>55</v>
      </c>
      <c r="I889" s="3">
        <v>4</v>
      </c>
      <c r="J889" s="3" t="s">
        <v>20</v>
      </c>
      <c r="K889" s="3">
        <v>11000</v>
      </c>
      <c r="L889" s="3">
        <v>10000</v>
      </c>
      <c r="M889" s="3">
        <f>Table4[[#This Row],[Qty]]*Table4[[#This Row],[Price]]</f>
        <v>44000</v>
      </c>
      <c r="N889" s="3">
        <f>Table4[[#This Row],[Qty]]*Table4[[#This Row],[Cost]]</f>
        <v>40000</v>
      </c>
      <c r="O889" s="3">
        <f>Table4[[#This Row],[Total Sales]]-Table4[[#This Row],[COGS]]</f>
        <v>4000</v>
      </c>
      <c r="P889" s="22">
        <f>MONTH(Table4[[#This Row],[Sales Date]])</f>
        <v>2</v>
      </c>
      <c r="Q889" s="22" t="str">
        <f>IF(Table4[[#This Row],[Month]]=1,"Jan",IF(Table4[[#This Row],[Month]]=2,"Feb",IF(Table4[[#This Row],[Month]]=3,"Mar","Apr")))</f>
        <v>Feb</v>
      </c>
    </row>
    <row r="890" spans="1:17" x14ac:dyDescent="0.25">
      <c r="A890" s="3" t="s">
        <v>1676</v>
      </c>
      <c r="B890" s="4">
        <v>44984</v>
      </c>
      <c r="C890" s="3" t="s">
        <v>455</v>
      </c>
      <c r="D890" s="3" t="s">
        <v>29</v>
      </c>
      <c r="E890" s="3" t="s">
        <v>35</v>
      </c>
      <c r="F890" s="3" t="s">
        <v>36</v>
      </c>
      <c r="G890" s="3" t="s">
        <v>19</v>
      </c>
      <c r="H890" s="3" t="s">
        <v>2354</v>
      </c>
      <c r="I890" s="3">
        <v>2</v>
      </c>
      <c r="J890" s="3" t="s">
        <v>20</v>
      </c>
      <c r="K890" s="3">
        <v>22000</v>
      </c>
      <c r="L890" s="3">
        <v>20000</v>
      </c>
      <c r="M890" s="3">
        <f>Table4[[#This Row],[Qty]]*Table4[[#This Row],[Price]]</f>
        <v>44000</v>
      </c>
      <c r="N890" s="3">
        <f>Table4[[#This Row],[Qty]]*Table4[[#This Row],[Cost]]</f>
        <v>40000</v>
      </c>
      <c r="O890" s="3">
        <f>Table4[[#This Row],[Total Sales]]-Table4[[#This Row],[COGS]]</f>
        <v>4000</v>
      </c>
      <c r="P890" s="22">
        <f>MONTH(Table4[[#This Row],[Sales Date]])</f>
        <v>2</v>
      </c>
      <c r="Q890" s="22" t="str">
        <f>IF(Table4[[#This Row],[Month]]=1,"Jan",IF(Table4[[#This Row],[Month]]=2,"Feb",IF(Table4[[#This Row],[Month]]=3,"Mar","Apr")))</f>
        <v>Feb</v>
      </c>
    </row>
    <row r="891" spans="1:17" x14ac:dyDescent="0.25">
      <c r="A891" s="3" t="s">
        <v>1677</v>
      </c>
      <c r="B891" s="4">
        <v>44984</v>
      </c>
      <c r="C891" s="3" t="s">
        <v>459</v>
      </c>
      <c r="D891" s="3" t="s">
        <v>29</v>
      </c>
      <c r="E891" s="3" t="s">
        <v>17</v>
      </c>
      <c r="F891" s="3" t="s">
        <v>18</v>
      </c>
      <c r="G891" s="3" t="s">
        <v>44</v>
      </c>
      <c r="H891" s="3" t="s">
        <v>45</v>
      </c>
      <c r="I891" s="3">
        <v>3</v>
      </c>
      <c r="J891" s="3" t="s">
        <v>20</v>
      </c>
      <c r="K891" s="3">
        <v>22000</v>
      </c>
      <c r="L891" s="3">
        <v>20000</v>
      </c>
      <c r="M891" s="3">
        <f>Table4[[#This Row],[Qty]]*Table4[[#This Row],[Price]]</f>
        <v>66000</v>
      </c>
      <c r="N891" s="3">
        <f>Table4[[#This Row],[Qty]]*Table4[[#This Row],[Cost]]</f>
        <v>60000</v>
      </c>
      <c r="O891" s="3">
        <f>Table4[[#This Row],[Total Sales]]-Table4[[#This Row],[COGS]]</f>
        <v>6000</v>
      </c>
      <c r="P891" s="22">
        <f>MONTH(Table4[[#This Row],[Sales Date]])</f>
        <v>2</v>
      </c>
      <c r="Q891" s="22" t="str">
        <f>IF(Table4[[#This Row],[Month]]=1,"Jan",IF(Table4[[#This Row],[Month]]=2,"Feb",IF(Table4[[#This Row],[Month]]=3,"Mar","Apr")))</f>
        <v>Feb</v>
      </c>
    </row>
    <row r="892" spans="1:17" x14ac:dyDescent="0.25">
      <c r="A892" s="3" t="s">
        <v>1678</v>
      </c>
      <c r="B892" s="4">
        <v>44984</v>
      </c>
      <c r="C892" s="3" t="s">
        <v>516</v>
      </c>
      <c r="D892" s="3" t="s">
        <v>16</v>
      </c>
      <c r="E892" s="3" t="s">
        <v>17</v>
      </c>
      <c r="F892" s="3" t="s">
        <v>18</v>
      </c>
      <c r="G892" s="3" t="s">
        <v>63</v>
      </c>
      <c r="H892" s="3" t="s">
        <v>2354</v>
      </c>
      <c r="I892" s="3">
        <v>1</v>
      </c>
      <c r="J892" s="3" t="s">
        <v>20</v>
      </c>
      <c r="K892" s="3">
        <v>22000</v>
      </c>
      <c r="L892" s="3">
        <v>20000</v>
      </c>
      <c r="M892" s="3">
        <f>Table4[[#This Row],[Qty]]*Table4[[#This Row],[Price]]</f>
        <v>22000</v>
      </c>
      <c r="N892" s="3">
        <f>Table4[[#This Row],[Qty]]*Table4[[#This Row],[Cost]]</f>
        <v>20000</v>
      </c>
      <c r="O892" s="3">
        <f>Table4[[#This Row],[Total Sales]]-Table4[[#This Row],[COGS]]</f>
        <v>2000</v>
      </c>
      <c r="P892" s="22">
        <f>MONTH(Table4[[#This Row],[Sales Date]])</f>
        <v>2</v>
      </c>
      <c r="Q892" s="22" t="str">
        <f>IF(Table4[[#This Row],[Month]]=1,"Jan",IF(Table4[[#This Row],[Month]]=2,"Feb",IF(Table4[[#This Row],[Month]]=3,"Mar","Apr")))</f>
        <v>Feb</v>
      </c>
    </row>
    <row r="893" spans="1:17" x14ac:dyDescent="0.25">
      <c r="A893" s="3" t="s">
        <v>1679</v>
      </c>
      <c r="B893" s="4">
        <v>44984</v>
      </c>
      <c r="C893" s="3" t="s">
        <v>520</v>
      </c>
      <c r="D893" s="3" t="s">
        <v>29</v>
      </c>
      <c r="E893" s="3" t="s">
        <v>23</v>
      </c>
      <c r="F893" s="3" t="s">
        <v>24</v>
      </c>
      <c r="G893" s="3" t="s">
        <v>69</v>
      </c>
      <c r="H893" s="3" t="s">
        <v>38</v>
      </c>
      <c r="I893" s="3">
        <v>1</v>
      </c>
      <c r="J893" s="3" t="s">
        <v>20</v>
      </c>
      <c r="K893" s="3">
        <v>8500</v>
      </c>
      <c r="L893" s="3">
        <v>7600</v>
      </c>
      <c r="M893" s="3">
        <f>Table4[[#This Row],[Qty]]*Table4[[#This Row],[Price]]</f>
        <v>8500</v>
      </c>
      <c r="N893" s="3">
        <f>Table4[[#This Row],[Qty]]*Table4[[#This Row],[Cost]]</f>
        <v>7600</v>
      </c>
      <c r="O893" s="3">
        <f>Table4[[#This Row],[Total Sales]]-Table4[[#This Row],[COGS]]</f>
        <v>900</v>
      </c>
      <c r="P893" s="22">
        <f>MONTH(Table4[[#This Row],[Sales Date]])</f>
        <v>2</v>
      </c>
      <c r="Q893" s="22" t="str">
        <f>IF(Table4[[#This Row],[Month]]=1,"Jan",IF(Table4[[#This Row],[Month]]=2,"Feb",IF(Table4[[#This Row],[Month]]=3,"Mar","Apr")))</f>
        <v>Feb</v>
      </c>
    </row>
    <row r="894" spans="1:17" x14ac:dyDescent="0.25">
      <c r="A894" s="3" t="s">
        <v>1680</v>
      </c>
      <c r="B894" s="4">
        <v>44984</v>
      </c>
      <c r="C894" s="3" t="s">
        <v>577</v>
      </c>
      <c r="D894" s="3" t="s">
        <v>29</v>
      </c>
      <c r="E894" s="3" t="s">
        <v>17</v>
      </c>
      <c r="F894" s="3" t="s">
        <v>18</v>
      </c>
      <c r="G894" s="3" t="s">
        <v>44</v>
      </c>
      <c r="H894" s="3" t="s">
        <v>45</v>
      </c>
      <c r="I894" s="3">
        <v>2</v>
      </c>
      <c r="J894" s="3" t="s">
        <v>20</v>
      </c>
      <c r="K894" s="3">
        <v>6700</v>
      </c>
      <c r="L894" s="3">
        <v>5001</v>
      </c>
      <c r="M894" s="3">
        <f>Table4[[#This Row],[Qty]]*Table4[[#This Row],[Price]]</f>
        <v>13400</v>
      </c>
      <c r="N894" s="3">
        <f>Table4[[#This Row],[Qty]]*Table4[[#This Row],[Cost]]</f>
        <v>10002</v>
      </c>
      <c r="O894" s="3">
        <f>Table4[[#This Row],[Total Sales]]-Table4[[#This Row],[COGS]]</f>
        <v>3398</v>
      </c>
      <c r="P894" s="22">
        <f>MONTH(Table4[[#This Row],[Sales Date]])</f>
        <v>2</v>
      </c>
      <c r="Q894" s="22" t="str">
        <f>IF(Table4[[#This Row],[Month]]=1,"Jan",IF(Table4[[#This Row],[Month]]=2,"Feb",IF(Table4[[#This Row],[Month]]=3,"Mar","Apr")))</f>
        <v>Feb</v>
      </c>
    </row>
    <row r="895" spans="1:17" x14ac:dyDescent="0.25">
      <c r="A895" s="3" t="s">
        <v>1681</v>
      </c>
      <c r="B895" s="4">
        <v>44984</v>
      </c>
      <c r="C895" s="3" t="s">
        <v>581</v>
      </c>
      <c r="D895" s="3" t="s">
        <v>29</v>
      </c>
      <c r="E895" s="3" t="s">
        <v>30</v>
      </c>
      <c r="F895" s="3" t="s">
        <v>31</v>
      </c>
      <c r="G895" s="3" t="s">
        <v>19</v>
      </c>
      <c r="H895" s="3" t="s">
        <v>2354</v>
      </c>
      <c r="I895" s="3">
        <v>1</v>
      </c>
      <c r="J895" s="3" t="s">
        <v>20</v>
      </c>
      <c r="K895" s="3">
        <v>6700</v>
      </c>
      <c r="L895" s="3">
        <v>5000</v>
      </c>
      <c r="M895" s="3">
        <f>Table4[[#This Row],[Qty]]*Table4[[#This Row],[Price]]</f>
        <v>6700</v>
      </c>
      <c r="N895" s="3">
        <f>Table4[[#This Row],[Qty]]*Table4[[#This Row],[Cost]]</f>
        <v>5000</v>
      </c>
      <c r="O895" s="3">
        <f>Table4[[#This Row],[Total Sales]]-Table4[[#This Row],[COGS]]</f>
        <v>1700</v>
      </c>
      <c r="P895" s="22">
        <f>MONTH(Table4[[#This Row],[Sales Date]])</f>
        <v>2</v>
      </c>
      <c r="Q895" s="22" t="str">
        <f>IF(Table4[[#This Row],[Month]]=1,"Jan",IF(Table4[[#This Row],[Month]]=2,"Feb",IF(Table4[[#This Row],[Month]]=3,"Mar","Apr")))</f>
        <v>Feb</v>
      </c>
    </row>
    <row r="896" spans="1:17" x14ac:dyDescent="0.25">
      <c r="A896" s="3" t="s">
        <v>1682</v>
      </c>
      <c r="B896" s="4">
        <v>44984</v>
      </c>
      <c r="C896" s="3" t="s">
        <v>637</v>
      </c>
      <c r="D896" s="3" t="s">
        <v>16</v>
      </c>
      <c r="E896" s="3" t="s">
        <v>35</v>
      </c>
      <c r="F896" s="3" t="s">
        <v>36</v>
      </c>
      <c r="G896" s="3" t="s">
        <v>78</v>
      </c>
      <c r="H896" s="3" t="s">
        <v>45</v>
      </c>
      <c r="I896" s="3">
        <v>2</v>
      </c>
      <c r="J896" s="3" t="s">
        <v>20</v>
      </c>
      <c r="K896" s="3">
        <v>13000</v>
      </c>
      <c r="L896" s="3">
        <v>12000</v>
      </c>
      <c r="M896" s="3">
        <f>Table4[[#This Row],[Qty]]*Table4[[#This Row],[Price]]</f>
        <v>26000</v>
      </c>
      <c r="N896" s="3">
        <f>Table4[[#This Row],[Qty]]*Table4[[#This Row],[Cost]]</f>
        <v>24000</v>
      </c>
      <c r="O896" s="3">
        <f>Table4[[#This Row],[Total Sales]]-Table4[[#This Row],[COGS]]</f>
        <v>2000</v>
      </c>
      <c r="P896" s="22">
        <f>MONTH(Table4[[#This Row],[Sales Date]])</f>
        <v>2</v>
      </c>
      <c r="Q896" s="22" t="str">
        <f>IF(Table4[[#This Row],[Month]]=1,"Jan",IF(Table4[[#This Row],[Month]]=2,"Feb",IF(Table4[[#This Row],[Month]]=3,"Mar","Apr")))</f>
        <v>Feb</v>
      </c>
    </row>
    <row r="897" spans="1:17" x14ac:dyDescent="0.25">
      <c r="A897" s="3" t="s">
        <v>1683</v>
      </c>
      <c r="B897" s="4">
        <v>44984</v>
      </c>
      <c r="C897" s="3" t="s">
        <v>641</v>
      </c>
      <c r="D897" s="3" t="s">
        <v>16</v>
      </c>
      <c r="E897" s="3" t="s">
        <v>35</v>
      </c>
      <c r="F897" s="3" t="s">
        <v>36</v>
      </c>
      <c r="G897" s="3" t="s">
        <v>19</v>
      </c>
      <c r="H897" s="3" t="s">
        <v>2354</v>
      </c>
      <c r="I897" s="3">
        <v>1</v>
      </c>
      <c r="J897" s="3" t="s">
        <v>20</v>
      </c>
      <c r="K897" s="3">
        <v>6700</v>
      </c>
      <c r="L897" s="3">
        <v>5001</v>
      </c>
      <c r="M897" s="3">
        <f>Table4[[#This Row],[Qty]]*Table4[[#This Row],[Price]]</f>
        <v>6700</v>
      </c>
      <c r="N897" s="3">
        <f>Table4[[#This Row],[Qty]]*Table4[[#This Row],[Cost]]</f>
        <v>5001</v>
      </c>
      <c r="O897" s="3">
        <f>Table4[[#This Row],[Total Sales]]-Table4[[#This Row],[COGS]]</f>
        <v>1699</v>
      </c>
      <c r="P897" s="22">
        <f>MONTH(Table4[[#This Row],[Sales Date]])</f>
        <v>2</v>
      </c>
      <c r="Q897" s="22" t="str">
        <f>IF(Table4[[#This Row],[Month]]=1,"Jan",IF(Table4[[#This Row],[Month]]=2,"Feb",IF(Table4[[#This Row],[Month]]=3,"Mar","Apr")))</f>
        <v>Feb</v>
      </c>
    </row>
    <row r="898" spans="1:17" x14ac:dyDescent="0.25">
      <c r="A898" s="3" t="s">
        <v>1684</v>
      </c>
      <c r="B898" s="4">
        <v>44985</v>
      </c>
      <c r="C898" s="3" t="s">
        <v>99</v>
      </c>
      <c r="D898" s="3" t="s">
        <v>29</v>
      </c>
      <c r="E898" s="3" t="s">
        <v>30</v>
      </c>
      <c r="F898" s="3" t="s">
        <v>31</v>
      </c>
      <c r="G898" s="3" t="s">
        <v>2351</v>
      </c>
      <c r="H898" s="3" t="s">
        <v>38</v>
      </c>
      <c r="I898" s="3">
        <v>1</v>
      </c>
      <c r="J898" s="3" t="s">
        <v>20</v>
      </c>
      <c r="K898" s="3">
        <v>7700.0000000000009</v>
      </c>
      <c r="L898" s="3">
        <v>7000</v>
      </c>
      <c r="M898" s="3">
        <f>Table4[[#This Row],[Qty]]*Table4[[#This Row],[Price]]</f>
        <v>7700.0000000000009</v>
      </c>
      <c r="N898" s="3">
        <f>Table4[[#This Row],[Qty]]*Table4[[#This Row],[Cost]]</f>
        <v>7000</v>
      </c>
      <c r="O898" s="3">
        <f>Table4[[#This Row],[Total Sales]]-Table4[[#This Row],[COGS]]</f>
        <v>700.00000000000091</v>
      </c>
      <c r="P898" s="22">
        <f>MONTH(Table4[[#This Row],[Sales Date]])</f>
        <v>2</v>
      </c>
      <c r="Q898" s="22" t="str">
        <f>IF(Table4[[#This Row],[Month]]=1,"Jan",IF(Table4[[#This Row],[Month]]=2,"Feb",IF(Table4[[#This Row],[Month]]=3,"Mar","Apr")))</f>
        <v>Feb</v>
      </c>
    </row>
    <row r="899" spans="1:17" x14ac:dyDescent="0.25">
      <c r="A899" s="3" t="s">
        <v>1685</v>
      </c>
      <c r="B899" s="4">
        <v>44985</v>
      </c>
      <c r="C899" s="3" t="s">
        <v>103</v>
      </c>
      <c r="D899" s="3" t="s">
        <v>29</v>
      </c>
      <c r="E899" s="3" t="s">
        <v>17</v>
      </c>
      <c r="F899" s="3" t="s">
        <v>18</v>
      </c>
      <c r="G899" s="3" t="s">
        <v>2353</v>
      </c>
      <c r="H899" s="3" t="s">
        <v>45</v>
      </c>
      <c r="I899" s="3">
        <v>2</v>
      </c>
      <c r="J899" s="3" t="s">
        <v>20</v>
      </c>
      <c r="K899" s="3">
        <v>19800</v>
      </c>
      <c r="L899" s="3">
        <v>18000</v>
      </c>
      <c r="M899" s="3">
        <f>Table4[[#This Row],[Qty]]*Table4[[#This Row],[Price]]</f>
        <v>39600</v>
      </c>
      <c r="N899" s="3">
        <f>Table4[[#This Row],[Qty]]*Table4[[#This Row],[Cost]]</f>
        <v>36000</v>
      </c>
      <c r="O899" s="3">
        <f>Table4[[#This Row],[Total Sales]]-Table4[[#This Row],[COGS]]</f>
        <v>3600</v>
      </c>
      <c r="P899" s="22">
        <f>MONTH(Table4[[#This Row],[Sales Date]])</f>
        <v>2</v>
      </c>
      <c r="Q899" s="22" t="str">
        <f>IF(Table4[[#This Row],[Month]]=1,"Jan",IF(Table4[[#This Row],[Month]]=2,"Feb",IF(Table4[[#This Row],[Month]]=3,"Mar","Apr")))</f>
        <v>Feb</v>
      </c>
    </row>
    <row r="900" spans="1:17" x14ac:dyDescent="0.25">
      <c r="A900" s="3" t="s">
        <v>1686</v>
      </c>
      <c r="B900" s="4">
        <v>44985</v>
      </c>
      <c r="C900" s="3" t="s">
        <v>223</v>
      </c>
      <c r="D900" s="3" t="s">
        <v>29</v>
      </c>
      <c r="E900" s="3" t="s">
        <v>17</v>
      </c>
      <c r="F900" s="3" t="s">
        <v>18</v>
      </c>
      <c r="G900" s="3" t="s">
        <v>69</v>
      </c>
      <c r="H900" s="3" t="s">
        <v>38</v>
      </c>
      <c r="I900" s="3">
        <v>4</v>
      </c>
      <c r="J900" s="3" t="s">
        <v>20</v>
      </c>
      <c r="K900" s="3">
        <v>11000</v>
      </c>
      <c r="L900" s="3">
        <v>10000</v>
      </c>
      <c r="M900" s="3">
        <f>Table4[[#This Row],[Qty]]*Table4[[#This Row],[Price]]</f>
        <v>44000</v>
      </c>
      <c r="N900" s="3">
        <f>Table4[[#This Row],[Qty]]*Table4[[#This Row],[Cost]]</f>
        <v>40000</v>
      </c>
      <c r="O900" s="3">
        <f>Table4[[#This Row],[Total Sales]]-Table4[[#This Row],[COGS]]</f>
        <v>4000</v>
      </c>
      <c r="P900" s="22">
        <f>MONTH(Table4[[#This Row],[Sales Date]])</f>
        <v>2</v>
      </c>
      <c r="Q900" s="22" t="str">
        <f>IF(Table4[[#This Row],[Month]]=1,"Jan",IF(Table4[[#This Row],[Month]]=2,"Feb",IF(Table4[[#This Row],[Month]]=3,"Mar","Apr")))</f>
        <v>Feb</v>
      </c>
    </row>
    <row r="901" spans="1:17" x14ac:dyDescent="0.25">
      <c r="A901" s="3" t="s">
        <v>1687</v>
      </c>
      <c r="B901" s="4">
        <v>44985</v>
      </c>
      <c r="C901" s="3" t="s">
        <v>227</v>
      </c>
      <c r="D901" s="3" t="s">
        <v>29</v>
      </c>
      <c r="E901" s="3" t="s">
        <v>30</v>
      </c>
      <c r="F901" s="3" t="s">
        <v>31</v>
      </c>
      <c r="G901" s="3" t="s">
        <v>78</v>
      </c>
      <c r="H901" s="3" t="s">
        <v>45</v>
      </c>
      <c r="I901" s="3">
        <v>2</v>
      </c>
      <c r="J901" s="3" t="s">
        <v>20</v>
      </c>
      <c r="K901" s="3">
        <v>9950</v>
      </c>
      <c r="L901" s="3">
        <v>9000</v>
      </c>
      <c r="M901" s="3">
        <f>Table4[[#This Row],[Qty]]*Table4[[#This Row],[Price]]</f>
        <v>19900</v>
      </c>
      <c r="N901" s="3">
        <f>Table4[[#This Row],[Qty]]*Table4[[#This Row],[Cost]]</f>
        <v>18000</v>
      </c>
      <c r="O901" s="3">
        <f>Table4[[#This Row],[Total Sales]]-Table4[[#This Row],[COGS]]</f>
        <v>1900</v>
      </c>
      <c r="P901" s="22">
        <f>MONTH(Table4[[#This Row],[Sales Date]])</f>
        <v>2</v>
      </c>
      <c r="Q901" s="22" t="str">
        <f>IF(Table4[[#This Row],[Month]]=1,"Jan",IF(Table4[[#This Row],[Month]]=2,"Feb",IF(Table4[[#This Row],[Month]]=3,"Mar","Apr")))</f>
        <v>Feb</v>
      </c>
    </row>
    <row r="902" spans="1:17" x14ac:dyDescent="0.25">
      <c r="A902" s="3" t="s">
        <v>1688</v>
      </c>
      <c r="B902" s="4">
        <v>44985</v>
      </c>
      <c r="C902" s="3" t="s">
        <v>2316</v>
      </c>
      <c r="D902" s="3" t="s">
        <v>16</v>
      </c>
      <c r="E902" s="3" t="s">
        <v>17</v>
      </c>
      <c r="F902" s="3" t="s">
        <v>18</v>
      </c>
      <c r="G902" s="3" t="s">
        <v>75</v>
      </c>
      <c r="H902" s="3" t="s">
        <v>2354</v>
      </c>
      <c r="I902" s="3">
        <v>2</v>
      </c>
      <c r="J902" s="3" t="s">
        <v>20</v>
      </c>
      <c r="K902" s="3">
        <v>6700</v>
      </c>
      <c r="L902" s="3">
        <v>5002</v>
      </c>
      <c r="M902" s="3">
        <f>Table4[[#This Row],[Qty]]*Table4[[#This Row],[Price]]</f>
        <v>13400</v>
      </c>
      <c r="N902" s="3">
        <f>Table4[[#This Row],[Qty]]*Table4[[#This Row],[Cost]]</f>
        <v>10004</v>
      </c>
      <c r="O902" s="3">
        <f>Table4[[#This Row],[Total Sales]]-Table4[[#This Row],[COGS]]</f>
        <v>3396</v>
      </c>
      <c r="P902" s="22">
        <f>MONTH(Table4[[#This Row],[Sales Date]])</f>
        <v>2</v>
      </c>
      <c r="Q902" s="22" t="str">
        <f>IF(Table4[[#This Row],[Month]]=1,"Jan",IF(Table4[[#This Row],[Month]]=2,"Feb",IF(Table4[[#This Row],[Month]]=3,"Mar","Apr")))</f>
        <v>Feb</v>
      </c>
    </row>
    <row r="903" spans="1:17" x14ac:dyDescent="0.25">
      <c r="A903" s="3" t="s">
        <v>1689</v>
      </c>
      <c r="B903" s="4">
        <v>44985</v>
      </c>
      <c r="C903" s="3" t="s">
        <v>343</v>
      </c>
      <c r="D903" s="3" t="s">
        <v>16</v>
      </c>
      <c r="E903" s="3" t="s">
        <v>23</v>
      </c>
      <c r="F903" s="3" t="s">
        <v>24</v>
      </c>
      <c r="G903" s="3" t="s">
        <v>81</v>
      </c>
      <c r="H903" s="3" t="s">
        <v>2354</v>
      </c>
      <c r="I903" s="3">
        <v>1</v>
      </c>
      <c r="J903" s="3" t="s">
        <v>26</v>
      </c>
      <c r="K903" s="3">
        <v>11000</v>
      </c>
      <c r="L903" s="3">
        <v>10000</v>
      </c>
      <c r="M903" s="3">
        <f>Table4[[#This Row],[Qty]]*Table4[[#This Row],[Price]]</f>
        <v>11000</v>
      </c>
      <c r="N903" s="3">
        <f>Table4[[#This Row],[Qty]]*Table4[[#This Row],[Cost]]</f>
        <v>10000</v>
      </c>
      <c r="O903" s="3">
        <f>Table4[[#This Row],[Total Sales]]-Table4[[#This Row],[COGS]]</f>
        <v>1000</v>
      </c>
      <c r="P903" s="22">
        <f>MONTH(Table4[[#This Row],[Sales Date]])</f>
        <v>2</v>
      </c>
      <c r="Q903" s="22" t="str">
        <f>IF(Table4[[#This Row],[Month]]=1,"Jan",IF(Table4[[#This Row],[Month]]=2,"Feb",IF(Table4[[#This Row],[Month]]=3,"Mar","Apr")))</f>
        <v>Feb</v>
      </c>
    </row>
    <row r="904" spans="1:17" x14ac:dyDescent="0.25">
      <c r="A904" s="3" t="s">
        <v>1690</v>
      </c>
      <c r="B904" s="4">
        <v>44985</v>
      </c>
      <c r="C904" s="3" t="s">
        <v>464</v>
      </c>
      <c r="D904" s="3" t="s">
        <v>16</v>
      </c>
      <c r="E904" s="3" t="s">
        <v>35</v>
      </c>
      <c r="F904" s="3" t="s">
        <v>36</v>
      </c>
      <c r="G904" s="3" t="s">
        <v>37</v>
      </c>
      <c r="H904" s="3" t="s">
        <v>38</v>
      </c>
      <c r="I904" s="3">
        <v>2</v>
      </c>
      <c r="J904" s="3" t="s">
        <v>20</v>
      </c>
      <c r="K904" s="3">
        <v>13000</v>
      </c>
      <c r="L904" s="3">
        <v>12000</v>
      </c>
      <c r="M904" s="3">
        <f>Table4[[#This Row],[Qty]]*Table4[[#This Row],[Price]]</f>
        <v>26000</v>
      </c>
      <c r="N904" s="3">
        <f>Table4[[#This Row],[Qty]]*Table4[[#This Row],[Cost]]</f>
        <v>24000</v>
      </c>
      <c r="O904" s="3">
        <f>Table4[[#This Row],[Total Sales]]-Table4[[#This Row],[COGS]]</f>
        <v>2000</v>
      </c>
      <c r="P904" s="22">
        <f>MONTH(Table4[[#This Row],[Sales Date]])</f>
        <v>2</v>
      </c>
      <c r="Q904" s="22" t="str">
        <f>IF(Table4[[#This Row],[Month]]=1,"Jan",IF(Table4[[#This Row],[Month]]=2,"Feb",IF(Table4[[#This Row],[Month]]=3,"Mar","Apr")))</f>
        <v>Feb</v>
      </c>
    </row>
    <row r="905" spans="1:17" x14ac:dyDescent="0.25">
      <c r="A905" s="3" t="s">
        <v>1691</v>
      </c>
      <c r="B905" s="4">
        <v>44985</v>
      </c>
      <c r="C905" s="3" t="s">
        <v>468</v>
      </c>
      <c r="D905" s="3" t="s">
        <v>16</v>
      </c>
      <c r="E905" s="3" t="s">
        <v>35</v>
      </c>
      <c r="F905" s="3" t="s">
        <v>36</v>
      </c>
      <c r="G905" s="3" t="s">
        <v>44</v>
      </c>
      <c r="H905" s="3" t="s">
        <v>45</v>
      </c>
      <c r="I905" s="3">
        <v>1</v>
      </c>
      <c r="J905" s="3" t="s">
        <v>20</v>
      </c>
      <c r="K905" s="3">
        <v>6700</v>
      </c>
      <c r="L905" s="3">
        <v>5001</v>
      </c>
      <c r="M905" s="3">
        <f>Table4[[#This Row],[Qty]]*Table4[[#This Row],[Price]]</f>
        <v>6700</v>
      </c>
      <c r="N905" s="3">
        <f>Table4[[#This Row],[Qty]]*Table4[[#This Row],[Cost]]</f>
        <v>5001</v>
      </c>
      <c r="O905" s="3">
        <f>Table4[[#This Row],[Total Sales]]-Table4[[#This Row],[COGS]]</f>
        <v>1699</v>
      </c>
      <c r="P905" s="22">
        <f>MONTH(Table4[[#This Row],[Sales Date]])</f>
        <v>2</v>
      </c>
      <c r="Q905" s="22" t="str">
        <f>IF(Table4[[#This Row],[Month]]=1,"Jan",IF(Table4[[#This Row],[Month]]=2,"Feb",IF(Table4[[#This Row],[Month]]=3,"Mar","Apr")))</f>
        <v>Feb</v>
      </c>
    </row>
    <row r="906" spans="1:17" x14ac:dyDescent="0.25">
      <c r="A906" s="3" t="s">
        <v>1692</v>
      </c>
      <c r="B906" s="4">
        <v>44985</v>
      </c>
      <c r="C906" s="3" t="s">
        <v>581</v>
      </c>
      <c r="D906" s="3" t="s">
        <v>29</v>
      </c>
      <c r="E906" s="3" t="s">
        <v>23</v>
      </c>
      <c r="F906" s="3" t="s">
        <v>24</v>
      </c>
      <c r="G906" s="3" t="s">
        <v>44</v>
      </c>
      <c r="H906" s="3" t="s">
        <v>45</v>
      </c>
      <c r="I906" s="3">
        <v>1</v>
      </c>
      <c r="J906" s="3" t="s">
        <v>20</v>
      </c>
      <c r="K906" s="3">
        <v>13200.000000000002</v>
      </c>
      <c r="L906" s="3">
        <v>12000</v>
      </c>
      <c r="M906" s="3">
        <f>Table4[[#This Row],[Qty]]*Table4[[#This Row],[Price]]</f>
        <v>13200.000000000002</v>
      </c>
      <c r="N906" s="3">
        <f>Table4[[#This Row],[Qty]]*Table4[[#This Row],[Cost]]</f>
        <v>12000</v>
      </c>
      <c r="O906" s="3">
        <f>Table4[[#This Row],[Total Sales]]-Table4[[#This Row],[COGS]]</f>
        <v>1200.0000000000018</v>
      </c>
      <c r="P906" s="22">
        <f>MONTH(Table4[[#This Row],[Sales Date]])</f>
        <v>2</v>
      </c>
      <c r="Q906" s="22" t="str">
        <f>IF(Table4[[#This Row],[Month]]=1,"Jan",IF(Table4[[#This Row],[Month]]=2,"Feb",IF(Table4[[#This Row],[Month]]=3,"Mar","Apr")))</f>
        <v>Feb</v>
      </c>
    </row>
    <row r="907" spans="1:17" x14ac:dyDescent="0.25">
      <c r="A907" s="3" t="s">
        <v>1693</v>
      </c>
      <c r="B907" s="4">
        <v>44985</v>
      </c>
      <c r="C907" s="3" t="s">
        <v>584</v>
      </c>
      <c r="D907" s="3" t="s">
        <v>29</v>
      </c>
      <c r="E907" s="3" t="s">
        <v>35</v>
      </c>
      <c r="F907" s="3" t="s">
        <v>36</v>
      </c>
      <c r="G907" s="3" t="s">
        <v>2350</v>
      </c>
      <c r="H907" s="3" t="s">
        <v>38</v>
      </c>
      <c r="I907" s="3">
        <v>2</v>
      </c>
      <c r="J907" s="3" t="s">
        <v>20</v>
      </c>
      <c r="K907" s="3">
        <v>7700</v>
      </c>
      <c r="L907" s="3">
        <v>7000</v>
      </c>
      <c r="M907" s="3">
        <f>Table4[[#This Row],[Qty]]*Table4[[#This Row],[Price]]</f>
        <v>15400</v>
      </c>
      <c r="N907" s="3">
        <f>Table4[[#This Row],[Qty]]*Table4[[#This Row],[Cost]]</f>
        <v>14000</v>
      </c>
      <c r="O907" s="3">
        <f>Table4[[#This Row],[Total Sales]]-Table4[[#This Row],[COGS]]</f>
        <v>1400</v>
      </c>
      <c r="P907" s="22">
        <f>MONTH(Table4[[#This Row],[Sales Date]])</f>
        <v>2</v>
      </c>
      <c r="Q907" s="22" t="str">
        <f>IF(Table4[[#This Row],[Month]]=1,"Jan",IF(Table4[[#This Row],[Month]]=2,"Feb",IF(Table4[[#This Row],[Month]]=3,"Mar","Apr")))</f>
        <v>Feb</v>
      </c>
    </row>
    <row r="908" spans="1:17" x14ac:dyDescent="0.25">
      <c r="A908" s="3" t="s">
        <v>1694</v>
      </c>
      <c r="B908" s="4">
        <v>44985</v>
      </c>
      <c r="C908" s="3" t="s">
        <v>704</v>
      </c>
      <c r="D908" s="3" t="s">
        <v>29</v>
      </c>
      <c r="E908" s="3" t="s">
        <v>17</v>
      </c>
      <c r="F908" s="3" t="s">
        <v>18</v>
      </c>
      <c r="G908" s="3" t="s">
        <v>60</v>
      </c>
      <c r="H908" s="3" t="s">
        <v>45</v>
      </c>
      <c r="I908" s="3">
        <v>3</v>
      </c>
      <c r="J908" s="3" t="s">
        <v>20</v>
      </c>
      <c r="K908" s="3">
        <v>13200.000000000002</v>
      </c>
      <c r="L908" s="3">
        <v>12000</v>
      </c>
      <c r="M908" s="3">
        <f>Table4[[#This Row],[Qty]]*Table4[[#This Row],[Price]]</f>
        <v>39600.000000000007</v>
      </c>
      <c r="N908" s="3">
        <f>Table4[[#This Row],[Qty]]*Table4[[#This Row],[Cost]]</f>
        <v>36000</v>
      </c>
      <c r="O908" s="3">
        <f>Table4[[#This Row],[Total Sales]]-Table4[[#This Row],[COGS]]</f>
        <v>3600.0000000000073</v>
      </c>
      <c r="P908" s="22">
        <f>MONTH(Table4[[#This Row],[Sales Date]])</f>
        <v>2</v>
      </c>
      <c r="Q908" s="22" t="str">
        <f>IF(Table4[[#This Row],[Month]]=1,"Jan",IF(Table4[[#This Row],[Month]]=2,"Feb",IF(Table4[[#This Row],[Month]]=3,"Mar","Apr")))</f>
        <v>Feb</v>
      </c>
    </row>
    <row r="909" spans="1:17" x14ac:dyDescent="0.25">
      <c r="A909" s="3" t="s">
        <v>1695</v>
      </c>
      <c r="B909" s="4">
        <v>44985</v>
      </c>
      <c r="C909" s="3" t="s">
        <v>708</v>
      </c>
      <c r="D909" s="3" t="s">
        <v>29</v>
      </c>
      <c r="E909" s="3" t="s">
        <v>23</v>
      </c>
      <c r="F909" s="3" t="s">
        <v>24</v>
      </c>
      <c r="G909" s="3" t="s">
        <v>66</v>
      </c>
      <c r="H909" s="3" t="s">
        <v>2354</v>
      </c>
      <c r="I909" s="3">
        <v>2</v>
      </c>
      <c r="J909" s="3" t="s">
        <v>20</v>
      </c>
      <c r="K909" s="3">
        <v>7700</v>
      </c>
      <c r="L909" s="3">
        <v>7000</v>
      </c>
      <c r="M909" s="3">
        <f>Table4[[#This Row],[Qty]]*Table4[[#This Row],[Price]]</f>
        <v>15400</v>
      </c>
      <c r="N909" s="3">
        <f>Table4[[#This Row],[Qty]]*Table4[[#This Row],[Cost]]</f>
        <v>14000</v>
      </c>
      <c r="O909" s="3">
        <f>Table4[[#This Row],[Total Sales]]-Table4[[#This Row],[COGS]]</f>
        <v>1400</v>
      </c>
      <c r="P909" s="22">
        <f>MONTH(Table4[[#This Row],[Sales Date]])</f>
        <v>2</v>
      </c>
      <c r="Q909" s="22" t="str">
        <f>IF(Table4[[#This Row],[Month]]=1,"Jan",IF(Table4[[#This Row],[Month]]=2,"Feb",IF(Table4[[#This Row],[Month]]=3,"Mar","Apr")))</f>
        <v>Feb</v>
      </c>
    </row>
    <row r="910" spans="1:17" x14ac:dyDescent="0.25">
      <c r="A910" s="3" t="s">
        <v>1696</v>
      </c>
      <c r="B910" s="4">
        <v>44985</v>
      </c>
      <c r="C910" s="3" t="s">
        <v>821</v>
      </c>
      <c r="D910" s="3" t="s">
        <v>29</v>
      </c>
      <c r="E910" s="3" t="s">
        <v>35</v>
      </c>
      <c r="F910" s="3" t="s">
        <v>36</v>
      </c>
      <c r="G910" s="3" t="s">
        <v>66</v>
      </c>
      <c r="H910" s="3" t="s">
        <v>2354</v>
      </c>
      <c r="I910" s="3">
        <v>10</v>
      </c>
      <c r="J910" s="3" t="s">
        <v>20</v>
      </c>
      <c r="K910" s="3">
        <v>9950</v>
      </c>
      <c r="L910" s="3">
        <v>9000</v>
      </c>
      <c r="M910" s="3">
        <f>Table4[[#This Row],[Qty]]*Table4[[#This Row],[Price]]</f>
        <v>99500</v>
      </c>
      <c r="N910" s="3">
        <f>Table4[[#This Row],[Qty]]*Table4[[#This Row],[Cost]]</f>
        <v>90000</v>
      </c>
      <c r="O910" s="3">
        <f>Table4[[#This Row],[Total Sales]]-Table4[[#This Row],[COGS]]</f>
        <v>9500</v>
      </c>
      <c r="P910" s="22">
        <f>MONTH(Table4[[#This Row],[Sales Date]])</f>
        <v>2</v>
      </c>
      <c r="Q910" s="22" t="str">
        <f>IF(Table4[[#This Row],[Month]]=1,"Jan",IF(Table4[[#This Row],[Month]]=2,"Feb",IF(Table4[[#This Row],[Month]]=3,"Mar","Apr")))</f>
        <v>Feb</v>
      </c>
    </row>
    <row r="911" spans="1:17" x14ac:dyDescent="0.25">
      <c r="A911" s="3" t="s">
        <v>1697</v>
      </c>
      <c r="B911" s="4">
        <v>44985</v>
      </c>
      <c r="C911" s="3" t="s">
        <v>825</v>
      </c>
      <c r="D911" s="3" t="s">
        <v>29</v>
      </c>
      <c r="E911" s="3" t="s">
        <v>17</v>
      </c>
      <c r="F911" s="3" t="s">
        <v>18</v>
      </c>
      <c r="G911" s="3" t="s">
        <v>72</v>
      </c>
      <c r="H911" s="3" t="s">
        <v>2354</v>
      </c>
      <c r="I911" s="3">
        <v>10</v>
      </c>
      <c r="J911" s="3" t="s">
        <v>20</v>
      </c>
      <c r="K911" s="3">
        <v>9950</v>
      </c>
      <c r="L911" s="3">
        <v>9000</v>
      </c>
      <c r="M911" s="3">
        <f>Table4[[#This Row],[Qty]]*Table4[[#This Row],[Price]]</f>
        <v>99500</v>
      </c>
      <c r="N911" s="3">
        <f>Table4[[#This Row],[Qty]]*Table4[[#This Row],[Cost]]</f>
        <v>90000</v>
      </c>
      <c r="O911" s="3">
        <f>Table4[[#This Row],[Total Sales]]-Table4[[#This Row],[COGS]]</f>
        <v>9500</v>
      </c>
      <c r="P911" s="22">
        <f>MONTH(Table4[[#This Row],[Sales Date]])</f>
        <v>2</v>
      </c>
      <c r="Q911" s="22" t="str">
        <f>IF(Table4[[#This Row],[Month]]=1,"Jan",IF(Table4[[#This Row],[Month]]=2,"Feb",IF(Table4[[#This Row],[Month]]=3,"Mar","Apr")))</f>
        <v>Feb</v>
      </c>
    </row>
    <row r="912" spans="1:17" x14ac:dyDescent="0.25">
      <c r="A912" s="3" t="s">
        <v>1698</v>
      </c>
      <c r="B912" s="4">
        <v>44985</v>
      </c>
      <c r="C912" s="3" t="s">
        <v>946</v>
      </c>
      <c r="D912" s="3" t="s">
        <v>29</v>
      </c>
      <c r="E912" s="3" t="s">
        <v>23</v>
      </c>
      <c r="F912" s="3" t="s">
        <v>24</v>
      </c>
      <c r="G912" s="3" t="s">
        <v>19</v>
      </c>
      <c r="H912" s="3" t="s">
        <v>2354</v>
      </c>
      <c r="I912" s="3">
        <v>2</v>
      </c>
      <c r="J912" s="3" t="s">
        <v>20</v>
      </c>
      <c r="K912" s="3">
        <v>7700</v>
      </c>
      <c r="L912" s="3">
        <v>7000</v>
      </c>
      <c r="M912" s="3">
        <f>Table4[[#This Row],[Qty]]*Table4[[#This Row],[Price]]</f>
        <v>15400</v>
      </c>
      <c r="N912" s="3">
        <f>Table4[[#This Row],[Qty]]*Table4[[#This Row],[Cost]]</f>
        <v>14000</v>
      </c>
      <c r="O912" s="3">
        <f>Table4[[#This Row],[Total Sales]]-Table4[[#This Row],[COGS]]</f>
        <v>1400</v>
      </c>
      <c r="P912" s="22">
        <f>MONTH(Table4[[#This Row],[Sales Date]])</f>
        <v>2</v>
      </c>
      <c r="Q912" s="22" t="str">
        <f>IF(Table4[[#This Row],[Month]]=1,"Jan",IF(Table4[[#This Row],[Month]]=2,"Feb",IF(Table4[[#This Row],[Month]]=3,"Mar","Apr")))</f>
        <v>Feb</v>
      </c>
    </row>
    <row r="913" spans="1:17" x14ac:dyDescent="0.25">
      <c r="A913" s="3" t="s">
        <v>1699</v>
      </c>
      <c r="B913" s="4">
        <v>44985</v>
      </c>
      <c r="C913" s="3" t="s">
        <v>950</v>
      </c>
      <c r="D913" s="3" t="s">
        <v>29</v>
      </c>
      <c r="E913" s="3" t="s">
        <v>35</v>
      </c>
      <c r="F913" s="3" t="s">
        <v>36</v>
      </c>
      <c r="G913" s="3" t="s">
        <v>32</v>
      </c>
      <c r="H913" s="3" t="s">
        <v>2354</v>
      </c>
      <c r="I913" s="3">
        <v>1</v>
      </c>
      <c r="J913" s="3" t="s">
        <v>20</v>
      </c>
      <c r="K913" s="3">
        <v>13200.000000000002</v>
      </c>
      <c r="L913" s="3">
        <v>12000</v>
      </c>
      <c r="M913" s="3">
        <f>Table4[[#This Row],[Qty]]*Table4[[#This Row],[Price]]</f>
        <v>13200.000000000002</v>
      </c>
      <c r="N913" s="3">
        <f>Table4[[#This Row],[Qty]]*Table4[[#This Row],[Cost]]</f>
        <v>12000</v>
      </c>
      <c r="O913" s="3">
        <f>Table4[[#This Row],[Total Sales]]-Table4[[#This Row],[COGS]]</f>
        <v>1200.0000000000018</v>
      </c>
      <c r="P913" s="22">
        <f>MONTH(Table4[[#This Row],[Sales Date]])</f>
        <v>2</v>
      </c>
      <c r="Q913" s="22" t="str">
        <f>IF(Table4[[#This Row],[Month]]=1,"Jan",IF(Table4[[#This Row],[Month]]=2,"Feb",IF(Table4[[#This Row],[Month]]=3,"Mar","Apr")))</f>
        <v>Feb</v>
      </c>
    </row>
    <row r="914" spans="1:17" x14ac:dyDescent="0.25">
      <c r="A914" s="3" t="s">
        <v>1700</v>
      </c>
      <c r="B914" s="4">
        <v>44985</v>
      </c>
      <c r="C914" s="3" t="s">
        <v>1064</v>
      </c>
      <c r="D914" s="3" t="s">
        <v>29</v>
      </c>
      <c r="E914" s="3" t="s">
        <v>17</v>
      </c>
      <c r="F914" s="3" t="s">
        <v>18</v>
      </c>
      <c r="G914" s="3" t="s">
        <v>32</v>
      </c>
      <c r="H914" s="3" t="s">
        <v>2354</v>
      </c>
      <c r="I914" s="3">
        <v>2</v>
      </c>
      <c r="J914" s="3" t="s">
        <v>20</v>
      </c>
      <c r="K914" s="3">
        <v>6700</v>
      </c>
      <c r="L914" s="3">
        <v>5001</v>
      </c>
      <c r="M914" s="3">
        <f>Table4[[#This Row],[Qty]]*Table4[[#This Row],[Price]]</f>
        <v>13400</v>
      </c>
      <c r="N914" s="3">
        <f>Table4[[#This Row],[Qty]]*Table4[[#This Row],[Cost]]</f>
        <v>10002</v>
      </c>
      <c r="O914" s="3">
        <f>Table4[[#This Row],[Total Sales]]-Table4[[#This Row],[COGS]]</f>
        <v>3398</v>
      </c>
      <c r="P914" s="22">
        <f>MONTH(Table4[[#This Row],[Sales Date]])</f>
        <v>2</v>
      </c>
      <c r="Q914" s="22" t="str">
        <f>IF(Table4[[#This Row],[Month]]=1,"Jan",IF(Table4[[#This Row],[Month]]=2,"Feb",IF(Table4[[#This Row],[Month]]=3,"Mar","Apr")))</f>
        <v>Feb</v>
      </c>
    </row>
    <row r="915" spans="1:17" x14ac:dyDescent="0.25">
      <c r="A915" s="3" t="s">
        <v>1701</v>
      </c>
      <c r="B915" s="4">
        <v>44985</v>
      </c>
      <c r="C915" s="3" t="s">
        <v>1068</v>
      </c>
      <c r="D915" s="3" t="s">
        <v>29</v>
      </c>
      <c r="E915" s="3" t="s">
        <v>30</v>
      </c>
      <c r="F915" s="3" t="s">
        <v>31</v>
      </c>
      <c r="G915" s="3" t="s">
        <v>41</v>
      </c>
      <c r="H915" s="3" t="s">
        <v>2354</v>
      </c>
      <c r="I915" s="3">
        <v>1</v>
      </c>
      <c r="J915" s="3" t="s">
        <v>20</v>
      </c>
      <c r="K915" s="3">
        <v>22000</v>
      </c>
      <c r="L915" s="3">
        <v>20000</v>
      </c>
      <c r="M915" s="3">
        <f>Table4[[#This Row],[Qty]]*Table4[[#This Row],[Price]]</f>
        <v>22000</v>
      </c>
      <c r="N915" s="3">
        <f>Table4[[#This Row],[Qty]]*Table4[[#This Row],[Cost]]</f>
        <v>20000</v>
      </c>
      <c r="O915" s="3">
        <f>Table4[[#This Row],[Total Sales]]-Table4[[#This Row],[COGS]]</f>
        <v>2000</v>
      </c>
      <c r="P915" s="22">
        <f>MONTH(Table4[[#This Row],[Sales Date]])</f>
        <v>2</v>
      </c>
      <c r="Q915" s="22" t="str">
        <f>IF(Table4[[#This Row],[Month]]=1,"Jan",IF(Table4[[#This Row],[Month]]=2,"Feb",IF(Table4[[#This Row],[Month]]=3,"Mar","Apr")))</f>
        <v>Feb</v>
      </c>
    </row>
    <row r="916" spans="1:17" x14ac:dyDescent="0.25">
      <c r="A916" s="3" t="s">
        <v>1702</v>
      </c>
      <c r="B916" s="4">
        <v>44985</v>
      </c>
      <c r="C916" s="3" t="s">
        <v>1189</v>
      </c>
      <c r="D916" s="3" t="s">
        <v>29</v>
      </c>
      <c r="E916" s="3" t="s">
        <v>35</v>
      </c>
      <c r="F916" s="3" t="s">
        <v>36</v>
      </c>
      <c r="G916" s="3" t="s">
        <v>2351</v>
      </c>
      <c r="H916" s="3" t="s">
        <v>38</v>
      </c>
      <c r="I916" s="3">
        <v>10</v>
      </c>
      <c r="J916" s="3" t="s">
        <v>20</v>
      </c>
      <c r="K916" s="3">
        <v>9950</v>
      </c>
      <c r="L916" s="3">
        <v>9000</v>
      </c>
      <c r="M916" s="3">
        <f>Table4[[#This Row],[Qty]]*Table4[[#This Row],[Price]]</f>
        <v>99500</v>
      </c>
      <c r="N916" s="3">
        <f>Table4[[#This Row],[Qty]]*Table4[[#This Row],[Cost]]</f>
        <v>90000</v>
      </c>
      <c r="O916" s="3">
        <f>Table4[[#This Row],[Total Sales]]-Table4[[#This Row],[COGS]]</f>
        <v>9500</v>
      </c>
      <c r="P916" s="22">
        <f>MONTH(Table4[[#This Row],[Sales Date]])</f>
        <v>2</v>
      </c>
      <c r="Q916" s="22" t="str">
        <f>IF(Table4[[#This Row],[Month]]=1,"Jan",IF(Table4[[#This Row],[Month]]=2,"Feb",IF(Table4[[#This Row],[Month]]=3,"Mar","Apr")))</f>
        <v>Feb</v>
      </c>
    </row>
    <row r="917" spans="1:17" x14ac:dyDescent="0.25">
      <c r="A917" s="3" t="s">
        <v>1703</v>
      </c>
      <c r="B917" s="4">
        <v>44985</v>
      </c>
      <c r="C917" s="3" t="s">
        <v>1193</v>
      </c>
      <c r="D917" s="3" t="s">
        <v>29</v>
      </c>
      <c r="E917" s="3" t="s">
        <v>17</v>
      </c>
      <c r="F917" s="3" t="s">
        <v>18</v>
      </c>
      <c r="G917" s="3" t="s">
        <v>2353</v>
      </c>
      <c r="H917" s="3" t="s">
        <v>45</v>
      </c>
      <c r="I917" s="3">
        <v>10</v>
      </c>
      <c r="J917" s="3" t="s">
        <v>20</v>
      </c>
      <c r="K917" s="3">
        <v>9950</v>
      </c>
      <c r="L917" s="3">
        <v>9000</v>
      </c>
      <c r="M917" s="3">
        <f>Table4[[#This Row],[Qty]]*Table4[[#This Row],[Price]]</f>
        <v>99500</v>
      </c>
      <c r="N917" s="3">
        <f>Table4[[#This Row],[Qty]]*Table4[[#This Row],[Cost]]</f>
        <v>90000</v>
      </c>
      <c r="O917" s="3">
        <f>Table4[[#This Row],[Total Sales]]-Table4[[#This Row],[COGS]]</f>
        <v>9500</v>
      </c>
      <c r="P917" s="22">
        <f>MONTH(Table4[[#This Row],[Sales Date]])</f>
        <v>2</v>
      </c>
      <c r="Q917" s="22" t="str">
        <f>IF(Table4[[#This Row],[Month]]=1,"Jan",IF(Table4[[#This Row],[Month]]=2,"Feb",IF(Table4[[#This Row],[Month]]=3,"Mar","Apr")))</f>
        <v>Feb</v>
      </c>
    </row>
    <row r="918" spans="1:17" x14ac:dyDescent="0.25">
      <c r="A918" s="3" t="s">
        <v>1704</v>
      </c>
      <c r="B918" s="4">
        <v>44985</v>
      </c>
      <c r="C918" s="3" t="s">
        <v>399</v>
      </c>
      <c r="D918" s="3" t="s">
        <v>29</v>
      </c>
      <c r="E918" s="3" t="s">
        <v>17</v>
      </c>
      <c r="F918" s="3" t="s">
        <v>18</v>
      </c>
      <c r="G918" s="3" t="s">
        <v>2353</v>
      </c>
      <c r="H918" s="3" t="s">
        <v>45</v>
      </c>
      <c r="I918" s="3">
        <v>1</v>
      </c>
      <c r="J918" s="3" t="s">
        <v>20</v>
      </c>
      <c r="K918" s="3">
        <v>13200.000000000002</v>
      </c>
      <c r="L918" s="3">
        <v>12000</v>
      </c>
      <c r="M918" s="3">
        <f>Table4[[#This Row],[Qty]]*Table4[[#This Row],[Price]]</f>
        <v>13200.000000000002</v>
      </c>
      <c r="N918" s="3">
        <f>Table4[[#This Row],[Qty]]*Table4[[#This Row],[Cost]]</f>
        <v>12000</v>
      </c>
      <c r="O918" s="3">
        <f>Table4[[#This Row],[Total Sales]]-Table4[[#This Row],[COGS]]</f>
        <v>1200.0000000000018</v>
      </c>
      <c r="P918" s="22">
        <f>MONTH(Table4[[#This Row],[Sales Date]])</f>
        <v>2</v>
      </c>
      <c r="Q918" s="22" t="str">
        <f>IF(Table4[[#This Row],[Month]]=1,"Jan",IF(Table4[[#This Row],[Month]]=2,"Feb",IF(Table4[[#This Row],[Month]]=3,"Mar","Apr")))</f>
        <v>Feb</v>
      </c>
    </row>
    <row r="919" spans="1:17" x14ac:dyDescent="0.25">
      <c r="A919" s="3" t="s">
        <v>1705</v>
      </c>
      <c r="B919" s="4">
        <v>44985</v>
      </c>
      <c r="C919" s="3" t="s">
        <v>461</v>
      </c>
      <c r="D919" s="3" t="s">
        <v>29</v>
      </c>
      <c r="E919" s="3" t="s">
        <v>23</v>
      </c>
      <c r="F919" s="3" t="s">
        <v>24</v>
      </c>
      <c r="G919" s="3" t="s">
        <v>2352</v>
      </c>
      <c r="H919" s="3" t="s">
        <v>2354</v>
      </c>
      <c r="I919" s="3">
        <v>1</v>
      </c>
      <c r="J919" s="3" t="s">
        <v>20</v>
      </c>
      <c r="K919" s="3">
        <v>44000</v>
      </c>
      <c r="L919" s="3">
        <v>40000</v>
      </c>
      <c r="M919" s="3">
        <f>Table4[[#This Row],[Qty]]*Table4[[#This Row],[Price]]</f>
        <v>44000</v>
      </c>
      <c r="N919" s="3">
        <f>Table4[[#This Row],[Qty]]*Table4[[#This Row],[Cost]]</f>
        <v>40000</v>
      </c>
      <c r="O919" s="3">
        <f>Table4[[#This Row],[Total Sales]]-Table4[[#This Row],[COGS]]</f>
        <v>4000</v>
      </c>
      <c r="P919" s="22">
        <f>MONTH(Table4[[#This Row],[Sales Date]])</f>
        <v>2</v>
      </c>
      <c r="Q919" s="22" t="str">
        <f>IF(Table4[[#This Row],[Month]]=1,"Jan",IF(Table4[[#This Row],[Month]]=2,"Feb",IF(Table4[[#This Row],[Month]]=3,"Mar","Apr")))</f>
        <v>Feb</v>
      </c>
    </row>
    <row r="920" spans="1:17" x14ac:dyDescent="0.25">
      <c r="A920" s="3" t="s">
        <v>1706</v>
      </c>
      <c r="B920" s="4">
        <v>44985</v>
      </c>
      <c r="C920" s="3" t="s">
        <v>522</v>
      </c>
      <c r="D920" s="3" t="s">
        <v>29</v>
      </c>
      <c r="E920" s="3" t="s">
        <v>30</v>
      </c>
      <c r="F920" s="3" t="s">
        <v>31</v>
      </c>
      <c r="G920" s="3" t="s">
        <v>44</v>
      </c>
      <c r="H920" s="3" t="s">
        <v>45</v>
      </c>
      <c r="I920" s="3">
        <v>2</v>
      </c>
      <c r="J920" s="3" t="s">
        <v>20</v>
      </c>
      <c r="K920" s="3">
        <v>8500</v>
      </c>
      <c r="L920" s="3">
        <v>7600</v>
      </c>
      <c r="M920" s="3">
        <f>Table4[[#This Row],[Qty]]*Table4[[#This Row],[Price]]</f>
        <v>17000</v>
      </c>
      <c r="N920" s="3">
        <f>Table4[[#This Row],[Qty]]*Table4[[#This Row],[Cost]]</f>
        <v>15200</v>
      </c>
      <c r="O920" s="3">
        <f>Table4[[#This Row],[Total Sales]]-Table4[[#This Row],[COGS]]</f>
        <v>1800</v>
      </c>
      <c r="P920" s="22">
        <f>MONTH(Table4[[#This Row],[Sales Date]])</f>
        <v>2</v>
      </c>
      <c r="Q920" s="22" t="str">
        <f>IF(Table4[[#This Row],[Month]]=1,"Jan",IF(Table4[[#This Row],[Month]]=2,"Feb",IF(Table4[[#This Row],[Month]]=3,"Mar","Apr")))</f>
        <v>Feb</v>
      </c>
    </row>
    <row r="921" spans="1:17" x14ac:dyDescent="0.25">
      <c r="A921" s="3" t="s">
        <v>1707</v>
      </c>
      <c r="B921" s="4">
        <v>44985</v>
      </c>
      <c r="C921" s="3" t="s">
        <v>2316</v>
      </c>
      <c r="D921" s="3" t="s">
        <v>29</v>
      </c>
      <c r="E921" s="3" t="s">
        <v>35</v>
      </c>
      <c r="F921" s="3" t="s">
        <v>36</v>
      </c>
      <c r="G921" s="3" t="s">
        <v>25</v>
      </c>
      <c r="H921" s="3" t="s">
        <v>2354</v>
      </c>
      <c r="I921" s="3">
        <v>2</v>
      </c>
      <c r="J921" s="3" t="s">
        <v>20</v>
      </c>
      <c r="K921" s="3">
        <v>6700</v>
      </c>
      <c r="L921" s="3">
        <v>5001</v>
      </c>
      <c r="M921" s="3">
        <f>Table4[[#This Row],[Qty]]*Table4[[#This Row],[Price]]</f>
        <v>13400</v>
      </c>
      <c r="N921" s="3">
        <f>Table4[[#This Row],[Qty]]*Table4[[#This Row],[Cost]]</f>
        <v>10002</v>
      </c>
      <c r="O921" s="3">
        <f>Table4[[#This Row],[Total Sales]]-Table4[[#This Row],[COGS]]</f>
        <v>3398</v>
      </c>
      <c r="P921" s="22">
        <f>MONTH(Table4[[#This Row],[Sales Date]])</f>
        <v>2</v>
      </c>
      <c r="Q921" s="22" t="str">
        <f>IF(Table4[[#This Row],[Month]]=1,"Jan",IF(Table4[[#This Row],[Month]]=2,"Feb",IF(Table4[[#This Row],[Month]]=3,"Mar","Apr")))</f>
        <v>Feb</v>
      </c>
    </row>
    <row r="922" spans="1:17" x14ac:dyDescent="0.25">
      <c r="A922" s="3" t="s">
        <v>1708</v>
      </c>
      <c r="B922" s="4">
        <v>44985</v>
      </c>
      <c r="C922" s="3" t="s">
        <v>643</v>
      </c>
      <c r="D922" s="3" t="s">
        <v>29</v>
      </c>
      <c r="E922" s="3" t="s">
        <v>35</v>
      </c>
      <c r="F922" s="3" t="s">
        <v>36</v>
      </c>
      <c r="G922" s="3" t="s">
        <v>25</v>
      </c>
      <c r="H922" s="3" t="s">
        <v>2354</v>
      </c>
      <c r="I922" s="3">
        <v>1</v>
      </c>
      <c r="J922" s="3" t="s">
        <v>20</v>
      </c>
      <c r="K922" s="3">
        <v>6700</v>
      </c>
      <c r="L922" s="3">
        <v>5002</v>
      </c>
      <c r="M922" s="3">
        <f>Table4[[#This Row],[Qty]]*Table4[[#This Row],[Price]]</f>
        <v>6700</v>
      </c>
      <c r="N922" s="3">
        <f>Table4[[#This Row],[Qty]]*Table4[[#This Row],[Cost]]</f>
        <v>5002</v>
      </c>
      <c r="O922" s="3">
        <f>Table4[[#This Row],[Total Sales]]-Table4[[#This Row],[COGS]]</f>
        <v>1698</v>
      </c>
      <c r="P922" s="22">
        <f>MONTH(Table4[[#This Row],[Sales Date]])</f>
        <v>2</v>
      </c>
      <c r="Q922" s="22" t="str">
        <f>IF(Table4[[#This Row],[Month]]=1,"Jan",IF(Table4[[#This Row],[Month]]=2,"Feb",IF(Table4[[#This Row],[Month]]=3,"Mar","Apr")))</f>
        <v>Feb</v>
      </c>
    </row>
    <row r="923" spans="1:17" x14ac:dyDescent="0.25">
      <c r="A923" s="3" t="s">
        <v>1709</v>
      </c>
      <c r="B923" s="4">
        <v>44986</v>
      </c>
      <c r="C923" s="3" t="s">
        <v>105</v>
      </c>
      <c r="D923" s="3" t="s">
        <v>16</v>
      </c>
      <c r="E923" s="3" t="s">
        <v>17</v>
      </c>
      <c r="F923" s="3" t="s">
        <v>18</v>
      </c>
      <c r="G923" s="3" t="s">
        <v>60</v>
      </c>
      <c r="H923" s="3" t="s">
        <v>45</v>
      </c>
      <c r="I923" s="3">
        <v>1</v>
      </c>
      <c r="J923" s="3" t="s">
        <v>20</v>
      </c>
      <c r="K923" s="3">
        <v>44000</v>
      </c>
      <c r="L923" s="3">
        <v>40000</v>
      </c>
      <c r="M923" s="3">
        <f>Table4[[#This Row],[Qty]]*Table4[[#This Row],[Price]]</f>
        <v>44000</v>
      </c>
      <c r="N923" s="3">
        <f>Table4[[#This Row],[Qty]]*Table4[[#This Row],[Cost]]</f>
        <v>40000</v>
      </c>
      <c r="O923" s="3">
        <f>Table4[[#This Row],[Total Sales]]-Table4[[#This Row],[COGS]]</f>
        <v>4000</v>
      </c>
      <c r="P923" s="22">
        <f>MONTH(Table4[[#This Row],[Sales Date]])</f>
        <v>3</v>
      </c>
      <c r="Q923" s="22" t="str">
        <f>IF(Table4[[#This Row],[Month]]=1,"Jan",IF(Table4[[#This Row],[Month]]=2,"Feb",IF(Table4[[#This Row],[Month]]=3,"Mar","Apr")))</f>
        <v>Mar</v>
      </c>
    </row>
    <row r="924" spans="1:17" x14ac:dyDescent="0.25">
      <c r="A924" s="3" t="s">
        <v>1710</v>
      </c>
      <c r="B924" s="4">
        <v>44986</v>
      </c>
      <c r="C924" s="3" t="s">
        <v>229</v>
      </c>
      <c r="D924" s="3" t="s">
        <v>16</v>
      </c>
      <c r="E924" s="3" t="s">
        <v>35</v>
      </c>
      <c r="F924" s="3" t="s">
        <v>36</v>
      </c>
      <c r="G924" s="3" t="s">
        <v>81</v>
      </c>
      <c r="H924" s="3" t="s">
        <v>2354</v>
      </c>
      <c r="I924" s="3">
        <v>2</v>
      </c>
      <c r="J924" s="3" t="s">
        <v>20</v>
      </c>
      <c r="K924" s="3">
        <v>7700</v>
      </c>
      <c r="L924" s="3">
        <v>7000</v>
      </c>
      <c r="M924" s="3">
        <f>Table4[[#This Row],[Qty]]*Table4[[#This Row],[Price]]</f>
        <v>15400</v>
      </c>
      <c r="N924" s="3">
        <f>Table4[[#This Row],[Qty]]*Table4[[#This Row],[Cost]]</f>
        <v>14000</v>
      </c>
      <c r="O924" s="3">
        <f>Table4[[#This Row],[Total Sales]]-Table4[[#This Row],[COGS]]</f>
        <v>1400</v>
      </c>
      <c r="P924" s="22">
        <f>MONTH(Table4[[#This Row],[Sales Date]])</f>
        <v>3</v>
      </c>
      <c r="Q924" s="22" t="str">
        <f>IF(Table4[[#This Row],[Month]]=1,"Jan",IF(Table4[[#This Row],[Month]]=2,"Feb",IF(Table4[[#This Row],[Month]]=3,"Mar","Apr")))</f>
        <v>Mar</v>
      </c>
    </row>
    <row r="925" spans="1:17" x14ac:dyDescent="0.25">
      <c r="A925" s="3" t="s">
        <v>1711</v>
      </c>
      <c r="B925" s="4">
        <v>44986</v>
      </c>
      <c r="C925" s="3" t="s">
        <v>345</v>
      </c>
      <c r="D925" s="3" t="s">
        <v>29</v>
      </c>
      <c r="E925" s="3" t="s">
        <v>30</v>
      </c>
      <c r="F925" s="3" t="s">
        <v>31</v>
      </c>
      <c r="G925" s="3" t="s">
        <v>19</v>
      </c>
      <c r="H925" s="3" t="s">
        <v>2354</v>
      </c>
      <c r="I925" s="3">
        <v>1</v>
      </c>
      <c r="J925" s="3" t="s">
        <v>20</v>
      </c>
      <c r="K925" s="3">
        <v>8500</v>
      </c>
      <c r="L925" s="3">
        <v>7600</v>
      </c>
      <c r="M925" s="3">
        <f>Table4[[#This Row],[Qty]]*Table4[[#This Row],[Price]]</f>
        <v>8500</v>
      </c>
      <c r="N925" s="3">
        <f>Table4[[#This Row],[Qty]]*Table4[[#This Row],[Cost]]</f>
        <v>7600</v>
      </c>
      <c r="O925" s="3">
        <f>Table4[[#This Row],[Total Sales]]-Table4[[#This Row],[COGS]]</f>
        <v>900</v>
      </c>
      <c r="P925" s="22">
        <f>MONTH(Table4[[#This Row],[Sales Date]])</f>
        <v>3</v>
      </c>
      <c r="Q925" s="22" t="str">
        <f>IF(Table4[[#This Row],[Month]]=1,"Jan",IF(Table4[[#This Row],[Month]]=2,"Feb",IF(Table4[[#This Row],[Month]]=3,"Mar","Apr")))</f>
        <v>Mar</v>
      </c>
    </row>
    <row r="926" spans="1:17" x14ac:dyDescent="0.25">
      <c r="A926" s="3" t="s">
        <v>1712</v>
      </c>
      <c r="B926" s="4">
        <v>44986</v>
      </c>
      <c r="C926" s="3" t="s">
        <v>470</v>
      </c>
      <c r="D926" s="3" t="s">
        <v>29</v>
      </c>
      <c r="E926" s="3" t="s">
        <v>35</v>
      </c>
      <c r="F926" s="3" t="s">
        <v>36</v>
      </c>
      <c r="G926" s="3" t="s">
        <v>2352</v>
      </c>
      <c r="H926" s="3" t="s">
        <v>2354</v>
      </c>
      <c r="I926" s="3">
        <v>1</v>
      </c>
      <c r="J926" s="3" t="s">
        <v>20</v>
      </c>
      <c r="K926" s="3">
        <v>6700</v>
      </c>
      <c r="L926" s="3">
        <v>5002</v>
      </c>
      <c r="M926" s="3">
        <f>Table4[[#This Row],[Qty]]*Table4[[#This Row],[Price]]</f>
        <v>6700</v>
      </c>
      <c r="N926" s="3">
        <f>Table4[[#This Row],[Qty]]*Table4[[#This Row],[Cost]]</f>
        <v>5002</v>
      </c>
      <c r="O926" s="3">
        <f>Table4[[#This Row],[Total Sales]]-Table4[[#This Row],[COGS]]</f>
        <v>1698</v>
      </c>
      <c r="P926" s="22">
        <f>MONTH(Table4[[#This Row],[Sales Date]])</f>
        <v>3</v>
      </c>
      <c r="Q926" s="22" t="str">
        <f>IF(Table4[[#This Row],[Month]]=1,"Jan",IF(Table4[[#This Row],[Month]]=2,"Feb",IF(Table4[[#This Row],[Month]]=3,"Mar","Apr")))</f>
        <v>Mar</v>
      </c>
    </row>
    <row r="927" spans="1:17" x14ac:dyDescent="0.25">
      <c r="A927" s="3" t="s">
        <v>1713</v>
      </c>
      <c r="B927" s="4">
        <v>44986</v>
      </c>
      <c r="C927" s="3" t="s">
        <v>586</v>
      </c>
      <c r="D927" s="3" t="s">
        <v>29</v>
      </c>
      <c r="E927" s="3" t="s">
        <v>17</v>
      </c>
      <c r="F927" s="3" t="s">
        <v>18</v>
      </c>
      <c r="G927" s="3" t="s">
        <v>2351</v>
      </c>
      <c r="H927" s="3" t="s">
        <v>38</v>
      </c>
      <c r="I927" s="3">
        <v>4</v>
      </c>
      <c r="J927" s="3" t="s">
        <v>20</v>
      </c>
      <c r="K927" s="3">
        <v>11000</v>
      </c>
      <c r="L927" s="3">
        <v>10000</v>
      </c>
      <c r="M927" s="3">
        <f>Table4[[#This Row],[Qty]]*Table4[[#This Row],[Price]]</f>
        <v>44000</v>
      </c>
      <c r="N927" s="3">
        <f>Table4[[#This Row],[Qty]]*Table4[[#This Row],[Cost]]</f>
        <v>40000</v>
      </c>
      <c r="O927" s="3">
        <f>Table4[[#This Row],[Total Sales]]-Table4[[#This Row],[COGS]]</f>
        <v>4000</v>
      </c>
      <c r="P927" s="22">
        <f>MONTH(Table4[[#This Row],[Sales Date]])</f>
        <v>3</v>
      </c>
      <c r="Q927" s="22" t="str">
        <f>IF(Table4[[#This Row],[Month]]=1,"Jan",IF(Table4[[#This Row],[Month]]=2,"Feb",IF(Table4[[#This Row],[Month]]=3,"Mar","Apr")))</f>
        <v>Mar</v>
      </c>
    </row>
    <row r="928" spans="1:17" x14ac:dyDescent="0.25">
      <c r="A928" s="3" t="s">
        <v>1714</v>
      </c>
      <c r="B928" s="4">
        <v>44986</v>
      </c>
      <c r="C928" s="3" t="s">
        <v>710</v>
      </c>
      <c r="D928" s="3" t="s">
        <v>29</v>
      </c>
      <c r="E928" s="3" t="s">
        <v>30</v>
      </c>
      <c r="F928" s="3" t="s">
        <v>31</v>
      </c>
      <c r="G928" s="3" t="s">
        <v>69</v>
      </c>
      <c r="H928" s="3" t="s">
        <v>38</v>
      </c>
      <c r="I928" s="3">
        <v>3</v>
      </c>
      <c r="J928" s="3" t="s">
        <v>20</v>
      </c>
      <c r="K928" s="3">
        <v>22000</v>
      </c>
      <c r="L928" s="3">
        <v>20000</v>
      </c>
      <c r="M928" s="3">
        <f>Table4[[#This Row],[Qty]]*Table4[[#This Row],[Price]]</f>
        <v>66000</v>
      </c>
      <c r="N928" s="3">
        <f>Table4[[#This Row],[Qty]]*Table4[[#This Row],[Cost]]</f>
        <v>60000</v>
      </c>
      <c r="O928" s="3">
        <f>Table4[[#This Row],[Total Sales]]-Table4[[#This Row],[COGS]]</f>
        <v>6000</v>
      </c>
      <c r="P928" s="22">
        <f>MONTH(Table4[[#This Row],[Sales Date]])</f>
        <v>3</v>
      </c>
      <c r="Q928" s="22" t="str">
        <f>IF(Table4[[#This Row],[Month]]=1,"Jan",IF(Table4[[#This Row],[Month]]=2,"Feb",IF(Table4[[#This Row],[Month]]=3,"Mar","Apr")))</f>
        <v>Mar</v>
      </c>
    </row>
    <row r="929" spans="1:17" x14ac:dyDescent="0.25">
      <c r="A929" s="3" t="s">
        <v>1715</v>
      </c>
      <c r="B929" s="4">
        <v>44986</v>
      </c>
      <c r="C929" s="3" t="s">
        <v>827</v>
      </c>
      <c r="D929" s="3" t="s">
        <v>29</v>
      </c>
      <c r="E929" s="3" t="s">
        <v>23</v>
      </c>
      <c r="F929" s="3" t="s">
        <v>24</v>
      </c>
      <c r="G929" s="3" t="s">
        <v>75</v>
      </c>
      <c r="H929" s="3" t="s">
        <v>2354</v>
      </c>
      <c r="I929" s="3">
        <v>10</v>
      </c>
      <c r="J929" s="3" t="s">
        <v>20</v>
      </c>
      <c r="K929" s="3">
        <v>9950</v>
      </c>
      <c r="L929" s="3">
        <v>9000</v>
      </c>
      <c r="M929" s="3">
        <f>Table4[[#This Row],[Qty]]*Table4[[#This Row],[Price]]</f>
        <v>99500</v>
      </c>
      <c r="N929" s="3">
        <f>Table4[[#This Row],[Qty]]*Table4[[#This Row],[Cost]]</f>
        <v>90000</v>
      </c>
      <c r="O929" s="3">
        <f>Table4[[#This Row],[Total Sales]]-Table4[[#This Row],[COGS]]</f>
        <v>9500</v>
      </c>
      <c r="P929" s="22">
        <f>MONTH(Table4[[#This Row],[Sales Date]])</f>
        <v>3</v>
      </c>
      <c r="Q929" s="22" t="str">
        <f>IF(Table4[[#This Row],[Month]]=1,"Jan",IF(Table4[[#This Row],[Month]]=2,"Feb",IF(Table4[[#This Row],[Month]]=3,"Mar","Apr")))</f>
        <v>Mar</v>
      </c>
    </row>
    <row r="930" spans="1:17" x14ac:dyDescent="0.25">
      <c r="A930" s="3" t="s">
        <v>1716</v>
      </c>
      <c r="B930" s="4">
        <v>44986</v>
      </c>
      <c r="C930" s="3" t="s">
        <v>887</v>
      </c>
      <c r="D930" s="3" t="s">
        <v>29</v>
      </c>
      <c r="E930" s="3" t="s">
        <v>23</v>
      </c>
      <c r="F930" s="3" t="s">
        <v>24</v>
      </c>
      <c r="G930" s="3" t="s">
        <v>2351</v>
      </c>
      <c r="H930" s="3" t="s">
        <v>38</v>
      </c>
      <c r="I930" s="3">
        <v>1</v>
      </c>
      <c r="J930" s="3" t="s">
        <v>20</v>
      </c>
      <c r="K930" s="3">
        <v>13200.000000000002</v>
      </c>
      <c r="L930" s="3">
        <v>12000</v>
      </c>
      <c r="M930" s="3">
        <f>Table4[[#This Row],[Qty]]*Table4[[#This Row],[Price]]</f>
        <v>13200.000000000002</v>
      </c>
      <c r="N930" s="3">
        <f>Table4[[#This Row],[Qty]]*Table4[[#This Row],[Cost]]</f>
        <v>12000</v>
      </c>
      <c r="O930" s="3">
        <f>Table4[[#This Row],[Total Sales]]-Table4[[#This Row],[COGS]]</f>
        <v>1200.0000000000018</v>
      </c>
      <c r="P930" s="22">
        <f>MONTH(Table4[[#This Row],[Sales Date]])</f>
        <v>3</v>
      </c>
      <c r="Q930" s="22" t="str">
        <f>IF(Table4[[#This Row],[Month]]=1,"Jan",IF(Table4[[#This Row],[Month]]=2,"Feb",IF(Table4[[#This Row],[Month]]=3,"Mar","Apr")))</f>
        <v>Mar</v>
      </c>
    </row>
    <row r="931" spans="1:17" x14ac:dyDescent="0.25">
      <c r="A931" s="3" t="s">
        <v>1717</v>
      </c>
      <c r="B931" s="4">
        <v>44986</v>
      </c>
      <c r="C931" s="3" t="s">
        <v>952</v>
      </c>
      <c r="D931" s="3" t="s">
        <v>29</v>
      </c>
      <c r="E931" s="3" t="s">
        <v>17</v>
      </c>
      <c r="F931" s="3" t="s">
        <v>18</v>
      </c>
      <c r="G931" s="3" t="s">
        <v>37</v>
      </c>
      <c r="H931" s="3" t="s">
        <v>38</v>
      </c>
      <c r="I931" s="3">
        <v>2</v>
      </c>
      <c r="J931" s="3" t="s">
        <v>20</v>
      </c>
      <c r="K931" s="3">
        <v>9950</v>
      </c>
      <c r="L931" s="3">
        <v>9000</v>
      </c>
      <c r="M931" s="3">
        <f>Table4[[#This Row],[Qty]]*Table4[[#This Row],[Price]]</f>
        <v>19900</v>
      </c>
      <c r="N931" s="3">
        <f>Table4[[#This Row],[Qty]]*Table4[[#This Row],[Cost]]</f>
        <v>18000</v>
      </c>
      <c r="O931" s="3">
        <f>Table4[[#This Row],[Total Sales]]-Table4[[#This Row],[COGS]]</f>
        <v>1900</v>
      </c>
      <c r="P931" s="22">
        <f>MONTH(Table4[[#This Row],[Sales Date]])</f>
        <v>3</v>
      </c>
      <c r="Q931" s="22" t="str">
        <f>IF(Table4[[#This Row],[Month]]=1,"Jan",IF(Table4[[#This Row],[Month]]=2,"Feb",IF(Table4[[#This Row],[Month]]=3,"Mar","Apr")))</f>
        <v>Mar</v>
      </c>
    </row>
    <row r="932" spans="1:17" x14ac:dyDescent="0.25">
      <c r="A932" s="3" t="s">
        <v>1718</v>
      </c>
      <c r="B932" s="4">
        <v>44986</v>
      </c>
      <c r="C932" s="3" t="s">
        <v>1070</v>
      </c>
      <c r="D932" s="3" t="s">
        <v>29</v>
      </c>
      <c r="E932" s="3" t="s">
        <v>35</v>
      </c>
      <c r="F932" s="3" t="s">
        <v>36</v>
      </c>
      <c r="G932" s="3" t="s">
        <v>44</v>
      </c>
      <c r="H932" s="3" t="s">
        <v>45</v>
      </c>
      <c r="I932" s="3">
        <v>1</v>
      </c>
      <c r="J932" s="3" t="s">
        <v>26</v>
      </c>
      <c r="K932" s="3">
        <v>11000</v>
      </c>
      <c r="L932" s="3">
        <v>10000</v>
      </c>
      <c r="M932" s="3">
        <f>Table4[[#This Row],[Qty]]*Table4[[#This Row],[Price]]</f>
        <v>11000</v>
      </c>
      <c r="N932" s="3">
        <f>Table4[[#This Row],[Qty]]*Table4[[#This Row],[Cost]]</f>
        <v>10000</v>
      </c>
      <c r="O932" s="3">
        <f>Table4[[#This Row],[Total Sales]]-Table4[[#This Row],[COGS]]</f>
        <v>1000</v>
      </c>
      <c r="P932" s="22">
        <f>MONTH(Table4[[#This Row],[Sales Date]])</f>
        <v>3</v>
      </c>
      <c r="Q932" s="22" t="str">
        <f>IF(Table4[[#This Row],[Month]]=1,"Jan",IF(Table4[[#This Row],[Month]]=2,"Feb",IF(Table4[[#This Row],[Month]]=3,"Mar","Apr")))</f>
        <v>Mar</v>
      </c>
    </row>
    <row r="933" spans="1:17" x14ac:dyDescent="0.25">
      <c r="A933" s="3" t="s">
        <v>1719</v>
      </c>
      <c r="B933" s="4">
        <v>44986</v>
      </c>
      <c r="C933" s="3" t="s">
        <v>1195</v>
      </c>
      <c r="D933" s="3" t="s">
        <v>29</v>
      </c>
      <c r="E933" s="3" t="s">
        <v>23</v>
      </c>
      <c r="F933" s="3" t="s">
        <v>24</v>
      </c>
      <c r="G933" s="3" t="s">
        <v>60</v>
      </c>
      <c r="H933" s="3" t="s">
        <v>45</v>
      </c>
      <c r="I933" s="3">
        <v>10</v>
      </c>
      <c r="J933" s="3" t="s">
        <v>20</v>
      </c>
      <c r="K933" s="3">
        <v>9950</v>
      </c>
      <c r="L933" s="3">
        <v>9000</v>
      </c>
      <c r="M933" s="3">
        <f>Table4[[#This Row],[Qty]]*Table4[[#This Row],[Price]]</f>
        <v>99500</v>
      </c>
      <c r="N933" s="3">
        <f>Table4[[#This Row],[Qty]]*Table4[[#This Row],[Cost]]</f>
        <v>90000</v>
      </c>
      <c r="O933" s="3">
        <f>Table4[[#This Row],[Total Sales]]-Table4[[#This Row],[COGS]]</f>
        <v>9500</v>
      </c>
      <c r="P933" s="22">
        <f>MONTH(Table4[[#This Row],[Sales Date]])</f>
        <v>3</v>
      </c>
      <c r="Q933" s="22" t="str">
        <f>IF(Table4[[#This Row],[Month]]=1,"Jan",IF(Table4[[#This Row],[Month]]=2,"Feb",IF(Table4[[#This Row],[Month]]=3,"Mar","Apr")))</f>
        <v>Mar</v>
      </c>
    </row>
    <row r="934" spans="1:17" x14ac:dyDescent="0.25">
      <c r="A934" s="3" t="s">
        <v>1720</v>
      </c>
      <c r="B934" s="4">
        <v>44986</v>
      </c>
      <c r="C934" s="3" t="s">
        <v>653</v>
      </c>
      <c r="D934" s="3" t="s">
        <v>29</v>
      </c>
      <c r="E934" s="3" t="s">
        <v>35</v>
      </c>
      <c r="F934" s="3" t="s">
        <v>36</v>
      </c>
      <c r="G934" s="3" t="s">
        <v>19</v>
      </c>
      <c r="H934" s="3" t="s">
        <v>2354</v>
      </c>
      <c r="I934" s="3">
        <v>1</v>
      </c>
      <c r="J934" s="3" t="s">
        <v>20</v>
      </c>
      <c r="K934" s="3">
        <v>2250</v>
      </c>
      <c r="L934" s="3">
        <v>2200</v>
      </c>
      <c r="M934" s="3">
        <f>Table4[[#This Row],[Qty]]*Table4[[#This Row],[Price]]</f>
        <v>2250</v>
      </c>
      <c r="N934" s="3">
        <f>Table4[[#This Row],[Qty]]*Table4[[#This Row],[Cost]]</f>
        <v>2200</v>
      </c>
      <c r="O934" s="3">
        <f>Table4[[#This Row],[Total Sales]]-Table4[[#This Row],[COGS]]</f>
        <v>50</v>
      </c>
      <c r="P934" s="22">
        <f>MONTH(Table4[[#This Row],[Sales Date]])</f>
        <v>3</v>
      </c>
      <c r="Q934" s="22" t="str">
        <f>IF(Table4[[#This Row],[Month]]=1,"Jan",IF(Table4[[#This Row],[Month]]=2,"Feb",IF(Table4[[#This Row],[Month]]=3,"Mar","Apr")))</f>
        <v>Mar</v>
      </c>
    </row>
    <row r="935" spans="1:17" x14ac:dyDescent="0.25">
      <c r="A935" s="3" t="s">
        <v>1721</v>
      </c>
      <c r="B935" s="4">
        <v>44986</v>
      </c>
      <c r="C935" s="3" t="s">
        <v>714</v>
      </c>
      <c r="D935" s="3" t="s">
        <v>16</v>
      </c>
      <c r="E935" s="3" t="s">
        <v>17</v>
      </c>
      <c r="F935" s="3" t="s">
        <v>18</v>
      </c>
      <c r="G935" s="3" t="s">
        <v>25</v>
      </c>
      <c r="H935" s="3" t="s">
        <v>2354</v>
      </c>
      <c r="I935" s="3">
        <v>2</v>
      </c>
      <c r="J935" s="3" t="s">
        <v>20</v>
      </c>
      <c r="K935" s="3">
        <v>7700</v>
      </c>
      <c r="L935" s="3">
        <v>7000</v>
      </c>
      <c r="M935" s="3">
        <f>Table4[[#This Row],[Qty]]*Table4[[#This Row],[Price]]</f>
        <v>15400</v>
      </c>
      <c r="N935" s="3">
        <f>Table4[[#This Row],[Qty]]*Table4[[#This Row],[Cost]]</f>
        <v>14000</v>
      </c>
      <c r="O935" s="3">
        <f>Table4[[#This Row],[Total Sales]]-Table4[[#This Row],[COGS]]</f>
        <v>1400</v>
      </c>
      <c r="P935" s="22">
        <f>MONTH(Table4[[#This Row],[Sales Date]])</f>
        <v>3</v>
      </c>
      <c r="Q935" s="22" t="str">
        <f>IF(Table4[[#This Row],[Month]]=1,"Jan",IF(Table4[[#This Row],[Month]]=2,"Feb",IF(Table4[[#This Row],[Month]]=3,"Mar","Apr")))</f>
        <v>Mar</v>
      </c>
    </row>
    <row r="936" spans="1:17" x14ac:dyDescent="0.25">
      <c r="A936" s="3" t="s">
        <v>1722</v>
      </c>
      <c r="B936" s="4">
        <v>44986</v>
      </c>
      <c r="C936" s="3" t="s">
        <v>774</v>
      </c>
      <c r="D936" s="3" t="s">
        <v>29</v>
      </c>
      <c r="E936" s="3" t="s">
        <v>17</v>
      </c>
      <c r="F936" s="3" t="s">
        <v>18</v>
      </c>
      <c r="G936" s="3" t="s">
        <v>25</v>
      </c>
      <c r="H936" s="3" t="s">
        <v>2354</v>
      </c>
      <c r="I936" s="3">
        <v>2</v>
      </c>
      <c r="J936" s="3" t="s">
        <v>20</v>
      </c>
      <c r="K936" s="3">
        <v>19800</v>
      </c>
      <c r="L936" s="3">
        <v>18000</v>
      </c>
      <c r="M936" s="3">
        <f>Table4[[#This Row],[Qty]]*Table4[[#This Row],[Price]]</f>
        <v>39600</v>
      </c>
      <c r="N936" s="3">
        <f>Table4[[#This Row],[Qty]]*Table4[[#This Row],[Cost]]</f>
        <v>36000</v>
      </c>
      <c r="O936" s="3">
        <f>Table4[[#This Row],[Total Sales]]-Table4[[#This Row],[COGS]]</f>
        <v>3600</v>
      </c>
      <c r="P936" s="22">
        <f>MONTH(Table4[[#This Row],[Sales Date]])</f>
        <v>3</v>
      </c>
      <c r="Q936" s="22" t="str">
        <f>IF(Table4[[#This Row],[Month]]=1,"Jan",IF(Table4[[#This Row],[Month]]=2,"Feb",IF(Table4[[#This Row],[Month]]=3,"Mar","Apr")))</f>
        <v>Mar</v>
      </c>
    </row>
    <row r="937" spans="1:17" x14ac:dyDescent="0.25">
      <c r="A937" s="3" t="s">
        <v>1723</v>
      </c>
      <c r="B937" s="4">
        <v>44986</v>
      </c>
      <c r="C937" s="3" t="s">
        <v>776</v>
      </c>
      <c r="D937" s="3" t="s">
        <v>29</v>
      </c>
      <c r="E937" s="3" t="s">
        <v>23</v>
      </c>
      <c r="F937" s="3" t="s">
        <v>24</v>
      </c>
      <c r="G937" s="3" t="s">
        <v>32</v>
      </c>
      <c r="H937" s="3" t="s">
        <v>2354</v>
      </c>
      <c r="I937" s="3">
        <v>2</v>
      </c>
      <c r="J937" s="3" t="s">
        <v>20</v>
      </c>
      <c r="K937" s="3">
        <v>9950</v>
      </c>
      <c r="L937" s="3">
        <v>9000</v>
      </c>
      <c r="M937" s="3">
        <f>Table4[[#This Row],[Qty]]*Table4[[#This Row],[Price]]</f>
        <v>19900</v>
      </c>
      <c r="N937" s="3">
        <f>Table4[[#This Row],[Qty]]*Table4[[#This Row],[Cost]]</f>
        <v>18000</v>
      </c>
      <c r="O937" s="3">
        <f>Table4[[#This Row],[Total Sales]]-Table4[[#This Row],[COGS]]</f>
        <v>1900</v>
      </c>
      <c r="P937" s="22">
        <f>MONTH(Table4[[#This Row],[Sales Date]])</f>
        <v>3</v>
      </c>
      <c r="Q937" s="22" t="str">
        <f>IF(Table4[[#This Row],[Month]]=1,"Jan",IF(Table4[[#This Row],[Month]]=2,"Feb",IF(Table4[[#This Row],[Month]]=3,"Mar","Apr")))</f>
        <v>Mar</v>
      </c>
    </row>
    <row r="938" spans="1:17" x14ac:dyDescent="0.25">
      <c r="A938" s="3" t="s">
        <v>1724</v>
      </c>
      <c r="B938" s="4">
        <v>44986</v>
      </c>
      <c r="C938" s="3" t="s">
        <v>837</v>
      </c>
      <c r="D938" s="3" t="s">
        <v>29</v>
      </c>
      <c r="E938" s="3" t="s">
        <v>17</v>
      </c>
      <c r="F938" s="3" t="s">
        <v>18</v>
      </c>
      <c r="G938" s="3" t="s">
        <v>19</v>
      </c>
      <c r="H938" s="3" t="s">
        <v>38</v>
      </c>
      <c r="I938" s="3">
        <v>2</v>
      </c>
      <c r="J938" s="3" t="s">
        <v>20</v>
      </c>
      <c r="K938" s="3">
        <v>22000</v>
      </c>
      <c r="L938" s="3">
        <v>20000</v>
      </c>
      <c r="M938" s="3">
        <f>Table4[[#This Row],[Qty]]*Table4[[#This Row],[Price]]</f>
        <v>44000</v>
      </c>
      <c r="N938" s="3">
        <f>Table4[[#This Row],[Qty]]*Table4[[#This Row],[Cost]]</f>
        <v>40000</v>
      </c>
      <c r="O938" s="3">
        <f>Table4[[#This Row],[Total Sales]]-Table4[[#This Row],[COGS]]</f>
        <v>4000</v>
      </c>
      <c r="P938" s="22">
        <f>MONTH(Table4[[#This Row],[Sales Date]])</f>
        <v>3</v>
      </c>
      <c r="Q938" s="22" t="str">
        <f>IF(Table4[[#This Row],[Month]]=1,"Jan",IF(Table4[[#This Row],[Month]]=2,"Feb",IF(Table4[[#This Row],[Month]]=3,"Mar","Apr")))</f>
        <v>Mar</v>
      </c>
    </row>
    <row r="939" spans="1:17" x14ac:dyDescent="0.25">
      <c r="A939" s="3" t="s">
        <v>1725</v>
      </c>
      <c r="B939" s="4">
        <v>44986</v>
      </c>
      <c r="C939" s="3" t="s">
        <v>899</v>
      </c>
      <c r="D939" s="3" t="s">
        <v>29</v>
      </c>
      <c r="E939" s="3" t="s">
        <v>35</v>
      </c>
      <c r="F939" s="3" t="s">
        <v>36</v>
      </c>
      <c r="G939" s="3" t="s">
        <v>25</v>
      </c>
      <c r="H939" s="3" t="s">
        <v>38</v>
      </c>
      <c r="I939" s="3">
        <v>1</v>
      </c>
      <c r="J939" s="3" t="s">
        <v>20</v>
      </c>
      <c r="K939" s="3">
        <v>22000</v>
      </c>
      <c r="L939" s="3">
        <v>20000</v>
      </c>
      <c r="M939" s="3">
        <f>Table4[[#This Row],[Qty]]*Table4[[#This Row],[Price]]</f>
        <v>22000</v>
      </c>
      <c r="N939" s="3">
        <f>Table4[[#This Row],[Qty]]*Table4[[#This Row],[Cost]]</f>
        <v>20000</v>
      </c>
      <c r="O939" s="3">
        <f>Table4[[#This Row],[Total Sales]]-Table4[[#This Row],[COGS]]</f>
        <v>2000</v>
      </c>
      <c r="P939" s="22">
        <f>MONTH(Table4[[#This Row],[Sales Date]])</f>
        <v>3</v>
      </c>
      <c r="Q939" s="22" t="str">
        <f>IF(Table4[[#This Row],[Month]]=1,"Jan",IF(Table4[[#This Row],[Month]]=2,"Feb",IF(Table4[[#This Row],[Month]]=3,"Mar","Apr")))</f>
        <v>Mar</v>
      </c>
    </row>
    <row r="940" spans="1:17" x14ac:dyDescent="0.25">
      <c r="A940" s="3" t="s">
        <v>1726</v>
      </c>
      <c r="B940" s="4">
        <v>44986</v>
      </c>
      <c r="C940" s="3" t="s">
        <v>958</v>
      </c>
      <c r="D940" s="3" t="s">
        <v>29</v>
      </c>
      <c r="E940" s="3" t="s">
        <v>35</v>
      </c>
      <c r="F940" s="3" t="s">
        <v>36</v>
      </c>
      <c r="G940" s="3" t="s">
        <v>25</v>
      </c>
      <c r="H940" s="3" t="s">
        <v>2354</v>
      </c>
      <c r="I940" s="3">
        <v>2</v>
      </c>
      <c r="J940" s="3" t="s">
        <v>20</v>
      </c>
      <c r="K940" s="3">
        <v>6700</v>
      </c>
      <c r="L940" s="3">
        <v>5000</v>
      </c>
      <c r="M940" s="3">
        <f>Table4[[#This Row],[Qty]]*Table4[[#This Row],[Price]]</f>
        <v>13400</v>
      </c>
      <c r="N940" s="3">
        <f>Table4[[#This Row],[Qty]]*Table4[[#This Row],[Cost]]</f>
        <v>10000</v>
      </c>
      <c r="O940" s="3">
        <f>Table4[[#This Row],[Total Sales]]-Table4[[#This Row],[COGS]]</f>
        <v>3400</v>
      </c>
      <c r="P940" s="22">
        <f>MONTH(Table4[[#This Row],[Sales Date]])</f>
        <v>3</v>
      </c>
      <c r="Q940" s="22" t="str">
        <f>IF(Table4[[#This Row],[Month]]=1,"Jan",IF(Table4[[#This Row],[Month]]=2,"Feb",IF(Table4[[#This Row],[Month]]=3,"Mar","Apr")))</f>
        <v>Mar</v>
      </c>
    </row>
    <row r="941" spans="1:17" x14ac:dyDescent="0.25">
      <c r="A941" s="3" t="s">
        <v>1727</v>
      </c>
      <c r="B941" s="4">
        <v>44986</v>
      </c>
      <c r="C941" s="3" t="s">
        <v>960</v>
      </c>
      <c r="D941" s="3" t="s">
        <v>29</v>
      </c>
      <c r="E941" s="3" t="s">
        <v>17</v>
      </c>
      <c r="F941" s="3" t="s">
        <v>18</v>
      </c>
      <c r="G941" s="3" t="s">
        <v>32</v>
      </c>
      <c r="H941" s="3" t="s">
        <v>38</v>
      </c>
      <c r="I941" s="3">
        <v>2</v>
      </c>
      <c r="J941" s="3" t="s">
        <v>20</v>
      </c>
      <c r="K941" s="3">
        <v>6700</v>
      </c>
      <c r="L941" s="3">
        <v>5001</v>
      </c>
      <c r="M941" s="3">
        <f>Table4[[#This Row],[Qty]]*Table4[[#This Row],[Price]]</f>
        <v>13400</v>
      </c>
      <c r="N941" s="3">
        <f>Table4[[#This Row],[Qty]]*Table4[[#This Row],[Cost]]</f>
        <v>10002</v>
      </c>
      <c r="O941" s="3">
        <f>Table4[[#This Row],[Total Sales]]-Table4[[#This Row],[COGS]]</f>
        <v>3398</v>
      </c>
      <c r="P941" s="22">
        <f>MONTH(Table4[[#This Row],[Sales Date]])</f>
        <v>3</v>
      </c>
      <c r="Q941" s="22" t="str">
        <f>IF(Table4[[#This Row],[Month]]=1,"Jan",IF(Table4[[#This Row],[Month]]=2,"Feb",IF(Table4[[#This Row],[Month]]=3,"Mar","Apr")))</f>
        <v>Mar</v>
      </c>
    </row>
    <row r="942" spans="1:17" x14ac:dyDescent="0.25">
      <c r="A942" s="3" t="s">
        <v>1728</v>
      </c>
      <c r="B942" s="4">
        <v>44987</v>
      </c>
      <c r="C942" s="3" t="s">
        <v>107</v>
      </c>
      <c r="D942" s="3" t="s">
        <v>29</v>
      </c>
      <c r="E942" s="3" t="s">
        <v>23</v>
      </c>
      <c r="F942" s="3" t="s">
        <v>24</v>
      </c>
      <c r="G942" s="3" t="s">
        <v>63</v>
      </c>
      <c r="H942" s="3" t="s">
        <v>2354</v>
      </c>
      <c r="I942" s="3">
        <v>1</v>
      </c>
      <c r="J942" s="3" t="s">
        <v>20</v>
      </c>
      <c r="K942" s="3">
        <v>22000</v>
      </c>
      <c r="L942" s="3">
        <v>20000</v>
      </c>
      <c r="M942" s="3">
        <f>Table4[[#This Row],[Qty]]*Table4[[#This Row],[Price]]</f>
        <v>22000</v>
      </c>
      <c r="N942" s="3">
        <f>Table4[[#This Row],[Qty]]*Table4[[#This Row],[Cost]]</f>
        <v>20000</v>
      </c>
      <c r="O942" s="3">
        <f>Table4[[#This Row],[Total Sales]]-Table4[[#This Row],[COGS]]</f>
        <v>2000</v>
      </c>
      <c r="P942" s="22">
        <f>MONTH(Table4[[#This Row],[Sales Date]])</f>
        <v>3</v>
      </c>
      <c r="Q942" s="22" t="str">
        <f>IF(Table4[[#This Row],[Month]]=1,"Jan",IF(Table4[[#This Row],[Month]]=2,"Feb",IF(Table4[[#This Row],[Month]]=3,"Mar","Apr")))</f>
        <v>Mar</v>
      </c>
    </row>
    <row r="943" spans="1:17" x14ac:dyDescent="0.25">
      <c r="A943" s="3" t="s">
        <v>1729</v>
      </c>
      <c r="B943" s="4">
        <v>44987</v>
      </c>
      <c r="C943" s="3" t="s">
        <v>231</v>
      </c>
      <c r="D943" s="3" t="s">
        <v>29</v>
      </c>
      <c r="E943" s="3" t="s">
        <v>17</v>
      </c>
      <c r="F943" s="3" t="s">
        <v>18</v>
      </c>
      <c r="G943" s="3" t="s">
        <v>81</v>
      </c>
      <c r="H943" s="3" t="s">
        <v>2354</v>
      </c>
      <c r="I943" s="3">
        <v>4</v>
      </c>
      <c r="J943" s="3" t="s">
        <v>20</v>
      </c>
      <c r="K943" s="3">
        <v>11000</v>
      </c>
      <c r="L943" s="3">
        <v>10000</v>
      </c>
      <c r="M943" s="3">
        <f>Table4[[#This Row],[Qty]]*Table4[[#This Row],[Price]]</f>
        <v>44000</v>
      </c>
      <c r="N943" s="3">
        <f>Table4[[#This Row],[Qty]]*Table4[[#This Row],[Cost]]</f>
        <v>40000</v>
      </c>
      <c r="O943" s="3">
        <f>Table4[[#This Row],[Total Sales]]-Table4[[#This Row],[COGS]]</f>
        <v>4000</v>
      </c>
      <c r="P943" s="22">
        <f>MONTH(Table4[[#This Row],[Sales Date]])</f>
        <v>3</v>
      </c>
      <c r="Q943" s="22" t="str">
        <f>IF(Table4[[#This Row],[Month]]=1,"Jan",IF(Table4[[#This Row],[Month]]=2,"Feb",IF(Table4[[#This Row],[Month]]=3,"Mar","Apr")))</f>
        <v>Mar</v>
      </c>
    </row>
    <row r="944" spans="1:17" x14ac:dyDescent="0.25">
      <c r="A944" s="3" t="s">
        <v>1730</v>
      </c>
      <c r="B944" s="4">
        <v>44987</v>
      </c>
      <c r="C944" s="3" t="s">
        <v>347</v>
      </c>
      <c r="D944" s="3" t="s">
        <v>29</v>
      </c>
      <c r="E944" s="3" t="s">
        <v>35</v>
      </c>
      <c r="F944" s="3" t="s">
        <v>36</v>
      </c>
      <c r="G944" s="3" t="s">
        <v>25</v>
      </c>
      <c r="H944" s="3" t="s">
        <v>2354</v>
      </c>
      <c r="I944" s="3">
        <v>2</v>
      </c>
      <c r="J944" s="3" t="s">
        <v>20</v>
      </c>
      <c r="K944" s="3">
        <v>8500</v>
      </c>
      <c r="L944" s="3">
        <v>7600</v>
      </c>
      <c r="M944" s="3">
        <f>Table4[[#This Row],[Qty]]*Table4[[#This Row],[Price]]</f>
        <v>17000</v>
      </c>
      <c r="N944" s="3">
        <f>Table4[[#This Row],[Qty]]*Table4[[#This Row],[Cost]]</f>
        <v>15200</v>
      </c>
      <c r="O944" s="3">
        <f>Table4[[#This Row],[Total Sales]]-Table4[[#This Row],[COGS]]</f>
        <v>1800</v>
      </c>
      <c r="P944" s="22">
        <f>MONTH(Table4[[#This Row],[Sales Date]])</f>
        <v>3</v>
      </c>
      <c r="Q944" s="22" t="str">
        <f>IF(Table4[[#This Row],[Month]]=1,"Jan",IF(Table4[[#This Row],[Month]]=2,"Feb",IF(Table4[[#This Row],[Month]]=3,"Mar","Apr")))</f>
        <v>Mar</v>
      </c>
    </row>
    <row r="945" spans="1:17" x14ac:dyDescent="0.25">
      <c r="A945" s="3" t="s">
        <v>1731</v>
      </c>
      <c r="B945" s="4">
        <v>44987</v>
      </c>
      <c r="C945" s="3" t="s">
        <v>472</v>
      </c>
      <c r="D945" s="3" t="s">
        <v>29</v>
      </c>
      <c r="E945" s="3" t="s">
        <v>23</v>
      </c>
      <c r="F945" s="3" t="s">
        <v>24</v>
      </c>
      <c r="G945" s="3" t="s">
        <v>2350</v>
      </c>
      <c r="H945" s="3" t="s">
        <v>38</v>
      </c>
      <c r="I945" s="3">
        <v>2</v>
      </c>
      <c r="J945" s="3" t="s">
        <v>20</v>
      </c>
      <c r="K945" s="3">
        <v>6700</v>
      </c>
      <c r="L945" s="3">
        <v>5000</v>
      </c>
      <c r="M945" s="3">
        <f>Table4[[#This Row],[Qty]]*Table4[[#This Row],[Price]]</f>
        <v>13400</v>
      </c>
      <c r="N945" s="3">
        <f>Table4[[#This Row],[Qty]]*Table4[[#This Row],[Cost]]</f>
        <v>10000</v>
      </c>
      <c r="O945" s="3">
        <f>Table4[[#This Row],[Total Sales]]-Table4[[#This Row],[COGS]]</f>
        <v>3400</v>
      </c>
      <c r="P945" s="22">
        <f>MONTH(Table4[[#This Row],[Sales Date]])</f>
        <v>3</v>
      </c>
      <c r="Q945" s="22" t="str">
        <f>IF(Table4[[#This Row],[Month]]=1,"Jan",IF(Table4[[#This Row],[Month]]=2,"Feb",IF(Table4[[#This Row],[Month]]=3,"Mar","Apr")))</f>
        <v>Mar</v>
      </c>
    </row>
    <row r="946" spans="1:17" x14ac:dyDescent="0.25">
      <c r="A946" s="3" t="s">
        <v>1732</v>
      </c>
      <c r="B946" s="4">
        <v>44987</v>
      </c>
      <c r="C946" s="3" t="s">
        <v>588</v>
      </c>
      <c r="D946" s="3" t="s">
        <v>16</v>
      </c>
      <c r="E946" s="3" t="s">
        <v>17</v>
      </c>
      <c r="F946" s="3" t="s">
        <v>18</v>
      </c>
      <c r="G946" s="3" t="s">
        <v>54</v>
      </c>
      <c r="H946" s="3" t="s">
        <v>55</v>
      </c>
      <c r="I946" s="3">
        <v>1</v>
      </c>
      <c r="J946" s="3" t="s">
        <v>20</v>
      </c>
      <c r="K946" s="3">
        <v>13200.000000000002</v>
      </c>
      <c r="L946" s="3">
        <v>12000</v>
      </c>
      <c r="M946" s="3">
        <f>Table4[[#This Row],[Qty]]*Table4[[#This Row],[Price]]</f>
        <v>13200.000000000002</v>
      </c>
      <c r="N946" s="3">
        <f>Table4[[#This Row],[Qty]]*Table4[[#This Row],[Cost]]</f>
        <v>12000</v>
      </c>
      <c r="O946" s="3">
        <f>Table4[[#This Row],[Total Sales]]-Table4[[#This Row],[COGS]]</f>
        <v>1200.0000000000018</v>
      </c>
      <c r="P946" s="22">
        <f>MONTH(Table4[[#This Row],[Sales Date]])</f>
        <v>3</v>
      </c>
      <c r="Q946" s="22" t="str">
        <f>IF(Table4[[#This Row],[Month]]=1,"Jan",IF(Table4[[#This Row],[Month]]=2,"Feb",IF(Table4[[#This Row],[Month]]=3,"Mar","Apr")))</f>
        <v>Mar</v>
      </c>
    </row>
    <row r="947" spans="1:17" x14ac:dyDescent="0.25">
      <c r="A947" s="3" t="s">
        <v>1733</v>
      </c>
      <c r="B947" s="4">
        <v>44987</v>
      </c>
      <c r="C947" s="3" t="s">
        <v>712</v>
      </c>
      <c r="D947" s="3" t="s">
        <v>16</v>
      </c>
      <c r="E947" s="3" t="s">
        <v>35</v>
      </c>
      <c r="F947" s="3" t="s">
        <v>36</v>
      </c>
      <c r="G947" s="3" t="s">
        <v>72</v>
      </c>
      <c r="H947" s="3" t="s">
        <v>2354</v>
      </c>
      <c r="I947" s="3">
        <v>1</v>
      </c>
      <c r="J947" s="3" t="s">
        <v>20</v>
      </c>
      <c r="K947" s="3">
        <v>44000</v>
      </c>
      <c r="L947" s="3">
        <v>40000</v>
      </c>
      <c r="M947" s="3">
        <f>Table4[[#This Row],[Qty]]*Table4[[#This Row],[Price]]</f>
        <v>44000</v>
      </c>
      <c r="N947" s="3">
        <f>Table4[[#This Row],[Qty]]*Table4[[#This Row],[Cost]]</f>
        <v>40000</v>
      </c>
      <c r="O947" s="3">
        <f>Table4[[#This Row],[Total Sales]]-Table4[[#This Row],[COGS]]</f>
        <v>4000</v>
      </c>
      <c r="P947" s="22">
        <f>MONTH(Table4[[#This Row],[Sales Date]])</f>
        <v>3</v>
      </c>
      <c r="Q947" s="22" t="str">
        <f>IF(Table4[[#This Row],[Month]]=1,"Jan",IF(Table4[[#This Row],[Month]]=2,"Feb",IF(Table4[[#This Row],[Month]]=3,"Mar","Apr")))</f>
        <v>Mar</v>
      </c>
    </row>
    <row r="948" spans="1:17" x14ac:dyDescent="0.25">
      <c r="A948" s="3" t="s">
        <v>1734</v>
      </c>
      <c r="B948" s="4">
        <v>44987</v>
      </c>
      <c r="C948" s="3" t="s">
        <v>829</v>
      </c>
      <c r="D948" s="3" t="s">
        <v>29</v>
      </c>
      <c r="E948" s="3" t="s">
        <v>30</v>
      </c>
      <c r="F948" s="3" t="s">
        <v>31</v>
      </c>
      <c r="G948" s="3" t="s">
        <v>78</v>
      </c>
      <c r="H948" s="3" t="s">
        <v>45</v>
      </c>
      <c r="I948" s="3">
        <v>10</v>
      </c>
      <c r="J948" s="3" t="s">
        <v>20</v>
      </c>
      <c r="K948" s="3">
        <v>9950</v>
      </c>
      <c r="L948" s="3">
        <v>9000</v>
      </c>
      <c r="M948" s="3">
        <f>Table4[[#This Row],[Qty]]*Table4[[#This Row],[Price]]</f>
        <v>99500</v>
      </c>
      <c r="N948" s="3">
        <f>Table4[[#This Row],[Qty]]*Table4[[#This Row],[Cost]]</f>
        <v>90000</v>
      </c>
      <c r="O948" s="3">
        <f>Table4[[#This Row],[Total Sales]]-Table4[[#This Row],[COGS]]</f>
        <v>9500</v>
      </c>
      <c r="P948" s="22">
        <f>MONTH(Table4[[#This Row],[Sales Date]])</f>
        <v>3</v>
      </c>
      <c r="Q948" s="22" t="str">
        <f>IF(Table4[[#This Row],[Month]]=1,"Jan",IF(Table4[[#This Row],[Month]]=2,"Feb",IF(Table4[[#This Row],[Month]]=3,"Mar","Apr")))</f>
        <v>Mar</v>
      </c>
    </row>
    <row r="949" spans="1:17" x14ac:dyDescent="0.25">
      <c r="A949" s="3" t="s">
        <v>1735</v>
      </c>
      <c r="B949" s="4">
        <v>44987</v>
      </c>
      <c r="C949" s="3" t="s">
        <v>954</v>
      </c>
      <c r="D949" s="3" t="s">
        <v>29</v>
      </c>
      <c r="E949" s="3" t="s">
        <v>17</v>
      </c>
      <c r="F949" s="3" t="s">
        <v>18</v>
      </c>
      <c r="G949" s="3" t="s">
        <v>41</v>
      </c>
      <c r="H949" s="3" t="s">
        <v>2354</v>
      </c>
      <c r="I949" s="3">
        <v>2</v>
      </c>
      <c r="J949" s="3" t="s">
        <v>20</v>
      </c>
      <c r="K949" s="3">
        <v>7700</v>
      </c>
      <c r="L949" s="3">
        <v>7000</v>
      </c>
      <c r="M949" s="3">
        <f>Table4[[#This Row],[Qty]]*Table4[[#This Row],[Price]]</f>
        <v>15400</v>
      </c>
      <c r="N949" s="3">
        <f>Table4[[#This Row],[Qty]]*Table4[[#This Row],[Cost]]</f>
        <v>14000</v>
      </c>
      <c r="O949" s="3">
        <f>Table4[[#This Row],[Total Sales]]-Table4[[#This Row],[COGS]]</f>
        <v>1400</v>
      </c>
      <c r="P949" s="22">
        <f>MONTH(Table4[[#This Row],[Sales Date]])</f>
        <v>3</v>
      </c>
      <c r="Q949" s="22" t="str">
        <f>IF(Table4[[#This Row],[Month]]=1,"Jan",IF(Table4[[#This Row],[Month]]=2,"Feb",IF(Table4[[#This Row],[Month]]=3,"Mar","Apr")))</f>
        <v>Mar</v>
      </c>
    </row>
    <row r="950" spans="1:17" x14ac:dyDescent="0.25">
      <c r="A950" s="3" t="s">
        <v>1736</v>
      </c>
      <c r="B950" s="4">
        <v>44987</v>
      </c>
      <c r="C950" s="3" t="s">
        <v>1072</v>
      </c>
      <c r="D950" s="3" t="s">
        <v>29</v>
      </c>
      <c r="E950" s="3" t="s">
        <v>17</v>
      </c>
      <c r="F950" s="3" t="s">
        <v>18</v>
      </c>
      <c r="G950" s="3" t="s">
        <v>2352</v>
      </c>
      <c r="H950" s="3" t="s">
        <v>2354</v>
      </c>
      <c r="I950" s="3">
        <v>1</v>
      </c>
      <c r="J950" s="3" t="s">
        <v>20</v>
      </c>
      <c r="K950" s="3">
        <v>8500</v>
      </c>
      <c r="L950" s="3">
        <v>7600</v>
      </c>
      <c r="M950" s="3">
        <f>Table4[[#This Row],[Qty]]*Table4[[#This Row],[Price]]</f>
        <v>8500</v>
      </c>
      <c r="N950" s="3">
        <f>Table4[[#This Row],[Qty]]*Table4[[#This Row],[Cost]]</f>
        <v>7600</v>
      </c>
      <c r="O950" s="3">
        <f>Table4[[#This Row],[Total Sales]]-Table4[[#This Row],[COGS]]</f>
        <v>900</v>
      </c>
      <c r="P950" s="22">
        <f>MONTH(Table4[[#This Row],[Sales Date]])</f>
        <v>3</v>
      </c>
      <c r="Q950" s="22" t="str">
        <f>IF(Table4[[#This Row],[Month]]=1,"Jan",IF(Table4[[#This Row],[Month]]=2,"Feb",IF(Table4[[#This Row],[Month]]=3,"Mar","Apr")))</f>
        <v>Mar</v>
      </c>
    </row>
    <row r="951" spans="1:17" x14ac:dyDescent="0.25">
      <c r="A951" s="3" t="s">
        <v>1737</v>
      </c>
      <c r="B951" s="4">
        <v>44987</v>
      </c>
      <c r="C951" s="3" t="s">
        <v>1197</v>
      </c>
      <c r="D951" s="3" t="s">
        <v>29</v>
      </c>
      <c r="E951" s="3" t="s">
        <v>30</v>
      </c>
      <c r="F951" s="3" t="s">
        <v>31</v>
      </c>
      <c r="G951" s="3" t="s">
        <v>63</v>
      </c>
      <c r="H951" s="3" t="s">
        <v>2354</v>
      </c>
      <c r="I951" s="3">
        <v>10</v>
      </c>
      <c r="J951" s="3" t="s">
        <v>20</v>
      </c>
      <c r="K951" s="3">
        <v>9950</v>
      </c>
      <c r="L951" s="3">
        <v>9000</v>
      </c>
      <c r="M951" s="3">
        <f>Table4[[#This Row],[Qty]]*Table4[[#This Row],[Price]]</f>
        <v>99500</v>
      </c>
      <c r="N951" s="3">
        <f>Table4[[#This Row],[Qty]]*Table4[[#This Row],[Cost]]</f>
        <v>90000</v>
      </c>
      <c r="O951" s="3">
        <f>Table4[[#This Row],[Total Sales]]-Table4[[#This Row],[COGS]]</f>
        <v>9500</v>
      </c>
      <c r="P951" s="22">
        <f>MONTH(Table4[[#This Row],[Sales Date]])</f>
        <v>3</v>
      </c>
      <c r="Q951" s="22" t="str">
        <f>IF(Table4[[#This Row],[Month]]=1,"Jan",IF(Table4[[#This Row],[Month]]=2,"Feb",IF(Table4[[#This Row],[Month]]=3,"Mar","Apr")))</f>
        <v>Mar</v>
      </c>
    </row>
    <row r="952" spans="1:17" x14ac:dyDescent="0.25">
      <c r="A952" s="3" t="s">
        <v>1738</v>
      </c>
      <c r="B952" s="4">
        <v>44987</v>
      </c>
      <c r="C952" s="3" t="s">
        <v>655</v>
      </c>
      <c r="D952" s="3" t="s">
        <v>29</v>
      </c>
      <c r="E952" s="3" t="s">
        <v>17</v>
      </c>
      <c r="F952" s="3" t="s">
        <v>18</v>
      </c>
      <c r="G952" s="3" t="s">
        <v>25</v>
      </c>
      <c r="H952" s="3" t="s">
        <v>2354</v>
      </c>
      <c r="I952" s="3">
        <v>1</v>
      </c>
      <c r="J952" s="3" t="s">
        <v>20</v>
      </c>
      <c r="K952" s="3">
        <v>100</v>
      </c>
      <c r="L952" s="3">
        <v>90</v>
      </c>
      <c r="M952" s="3">
        <f>Table4[[#This Row],[Qty]]*Table4[[#This Row],[Price]]</f>
        <v>100</v>
      </c>
      <c r="N952" s="3">
        <f>Table4[[#This Row],[Qty]]*Table4[[#This Row],[Cost]]</f>
        <v>90</v>
      </c>
      <c r="O952" s="3">
        <f>Table4[[#This Row],[Total Sales]]-Table4[[#This Row],[COGS]]</f>
        <v>10</v>
      </c>
      <c r="P952" s="22">
        <f>MONTH(Table4[[#This Row],[Sales Date]])</f>
        <v>3</v>
      </c>
      <c r="Q952" s="22" t="str">
        <f>IF(Table4[[#This Row],[Month]]=1,"Jan",IF(Table4[[#This Row],[Month]]=2,"Feb",IF(Table4[[#This Row],[Month]]=3,"Mar","Apr")))</f>
        <v>Mar</v>
      </c>
    </row>
    <row r="953" spans="1:17" x14ac:dyDescent="0.25">
      <c r="A953" s="3" t="s">
        <v>1739</v>
      </c>
      <c r="B953" s="4">
        <v>44987</v>
      </c>
      <c r="C953" s="3" t="s">
        <v>716</v>
      </c>
      <c r="D953" s="3" t="s">
        <v>29</v>
      </c>
      <c r="E953" s="3" t="s">
        <v>23</v>
      </c>
      <c r="F953" s="3" t="s">
        <v>24</v>
      </c>
      <c r="G953" s="3" t="s">
        <v>32</v>
      </c>
      <c r="H953" s="3" t="s">
        <v>2354</v>
      </c>
      <c r="I953" s="3">
        <v>4</v>
      </c>
      <c r="J953" s="3" t="s">
        <v>20</v>
      </c>
      <c r="K953" s="3">
        <v>11000</v>
      </c>
      <c r="L953" s="3">
        <v>10000</v>
      </c>
      <c r="M953" s="3">
        <f>Table4[[#This Row],[Qty]]*Table4[[#This Row],[Price]]</f>
        <v>44000</v>
      </c>
      <c r="N953" s="3">
        <f>Table4[[#This Row],[Qty]]*Table4[[#This Row],[Cost]]</f>
        <v>40000</v>
      </c>
      <c r="O953" s="3">
        <f>Table4[[#This Row],[Total Sales]]-Table4[[#This Row],[COGS]]</f>
        <v>4000</v>
      </c>
      <c r="P953" s="22">
        <f>MONTH(Table4[[#This Row],[Sales Date]])</f>
        <v>3</v>
      </c>
      <c r="Q953" s="22" t="str">
        <f>IF(Table4[[#This Row],[Month]]=1,"Jan",IF(Table4[[#This Row],[Month]]=2,"Feb",IF(Table4[[#This Row],[Month]]=3,"Mar","Apr")))</f>
        <v>Mar</v>
      </c>
    </row>
    <row r="954" spans="1:17" x14ac:dyDescent="0.25">
      <c r="A954" s="3" t="s">
        <v>1740</v>
      </c>
      <c r="B954" s="4">
        <v>44987</v>
      </c>
      <c r="C954" s="3" t="s">
        <v>778</v>
      </c>
      <c r="D954" s="3" t="s">
        <v>29</v>
      </c>
      <c r="E954" s="3" t="s">
        <v>30</v>
      </c>
      <c r="F954" s="3" t="s">
        <v>31</v>
      </c>
      <c r="G954" s="3" t="s">
        <v>19</v>
      </c>
      <c r="H954" s="3" t="s">
        <v>2354</v>
      </c>
      <c r="I954" s="3">
        <v>2</v>
      </c>
      <c r="J954" s="3" t="s">
        <v>20</v>
      </c>
      <c r="K954" s="3">
        <v>7700</v>
      </c>
      <c r="L954" s="3">
        <v>7000</v>
      </c>
      <c r="M954" s="3">
        <f>Table4[[#This Row],[Qty]]*Table4[[#This Row],[Price]]</f>
        <v>15400</v>
      </c>
      <c r="N954" s="3">
        <f>Table4[[#This Row],[Qty]]*Table4[[#This Row],[Cost]]</f>
        <v>14000</v>
      </c>
      <c r="O954" s="3">
        <f>Table4[[#This Row],[Total Sales]]-Table4[[#This Row],[COGS]]</f>
        <v>1400</v>
      </c>
      <c r="P954" s="22">
        <f>MONTH(Table4[[#This Row],[Sales Date]])</f>
        <v>3</v>
      </c>
      <c r="Q954" s="22" t="str">
        <f>IF(Table4[[#This Row],[Month]]=1,"Jan",IF(Table4[[#This Row],[Month]]=2,"Feb",IF(Table4[[#This Row],[Month]]=3,"Mar","Apr")))</f>
        <v>Mar</v>
      </c>
    </row>
    <row r="955" spans="1:17" x14ac:dyDescent="0.25">
      <c r="A955" s="3" t="s">
        <v>1741</v>
      </c>
      <c r="B955" s="4">
        <v>44987</v>
      </c>
      <c r="C955" s="3" t="s">
        <v>839</v>
      </c>
      <c r="D955" s="3" t="s">
        <v>16</v>
      </c>
      <c r="E955" s="3" t="s">
        <v>17</v>
      </c>
      <c r="F955" s="3" t="s">
        <v>18</v>
      </c>
      <c r="G955" s="3" t="s">
        <v>25</v>
      </c>
      <c r="H955" s="3" t="s">
        <v>38</v>
      </c>
      <c r="I955" s="3">
        <v>2</v>
      </c>
      <c r="J955" s="3" t="s">
        <v>20</v>
      </c>
      <c r="K955" s="3">
        <v>7700</v>
      </c>
      <c r="L955" s="3">
        <v>7000</v>
      </c>
      <c r="M955" s="3">
        <f>Table4[[#This Row],[Qty]]*Table4[[#This Row],[Price]]</f>
        <v>15400</v>
      </c>
      <c r="N955" s="3">
        <f>Table4[[#This Row],[Qty]]*Table4[[#This Row],[Cost]]</f>
        <v>14000</v>
      </c>
      <c r="O955" s="3">
        <f>Table4[[#This Row],[Total Sales]]-Table4[[#This Row],[COGS]]</f>
        <v>1400</v>
      </c>
      <c r="P955" s="22">
        <f>MONTH(Table4[[#This Row],[Sales Date]])</f>
        <v>3</v>
      </c>
      <c r="Q955" s="22" t="str">
        <f>IF(Table4[[#This Row],[Month]]=1,"Jan",IF(Table4[[#This Row],[Month]]=2,"Feb",IF(Table4[[#This Row],[Month]]=3,"Mar","Apr")))</f>
        <v>Mar</v>
      </c>
    </row>
    <row r="956" spans="1:17" x14ac:dyDescent="0.25">
      <c r="A956" s="3" t="s">
        <v>1742</v>
      </c>
      <c r="B956" s="4">
        <v>44987</v>
      </c>
      <c r="C956" s="3" t="s">
        <v>901</v>
      </c>
      <c r="D956" s="3" t="s">
        <v>29</v>
      </c>
      <c r="E956" s="3" t="s">
        <v>17</v>
      </c>
      <c r="F956" s="3" t="s">
        <v>18</v>
      </c>
      <c r="G956" s="3" t="s">
        <v>32</v>
      </c>
      <c r="H956" s="3" t="s">
        <v>45</v>
      </c>
      <c r="I956" s="3">
        <v>1</v>
      </c>
      <c r="J956" s="3" t="s">
        <v>26</v>
      </c>
      <c r="K956" s="3">
        <v>11000</v>
      </c>
      <c r="L956" s="3">
        <v>10000</v>
      </c>
      <c r="M956" s="3">
        <f>Table4[[#This Row],[Qty]]*Table4[[#This Row],[Price]]</f>
        <v>11000</v>
      </c>
      <c r="N956" s="3">
        <f>Table4[[#This Row],[Qty]]*Table4[[#This Row],[Cost]]</f>
        <v>10000</v>
      </c>
      <c r="O956" s="3">
        <f>Table4[[#This Row],[Total Sales]]-Table4[[#This Row],[COGS]]</f>
        <v>1000</v>
      </c>
      <c r="P956" s="22">
        <f>MONTH(Table4[[#This Row],[Sales Date]])</f>
        <v>3</v>
      </c>
      <c r="Q956" s="22" t="str">
        <f>IF(Table4[[#This Row],[Month]]=1,"Jan",IF(Table4[[#This Row],[Month]]=2,"Feb",IF(Table4[[#This Row],[Month]]=3,"Mar","Apr")))</f>
        <v>Mar</v>
      </c>
    </row>
    <row r="957" spans="1:17" x14ac:dyDescent="0.25">
      <c r="A957" s="3" t="s">
        <v>1743</v>
      </c>
      <c r="B957" s="4">
        <v>44987</v>
      </c>
      <c r="C957" s="3" t="s">
        <v>962</v>
      </c>
      <c r="D957" s="3" t="s">
        <v>29</v>
      </c>
      <c r="E957" s="3" t="s">
        <v>17</v>
      </c>
      <c r="F957" s="3" t="s">
        <v>18</v>
      </c>
      <c r="G957" s="3" t="s">
        <v>19</v>
      </c>
      <c r="H957" s="3" t="s">
        <v>2354</v>
      </c>
      <c r="I957" s="3">
        <v>1</v>
      </c>
      <c r="J957" s="3" t="s">
        <v>20</v>
      </c>
      <c r="K957" s="3">
        <v>6700</v>
      </c>
      <c r="L957" s="3">
        <v>5002</v>
      </c>
      <c r="M957" s="3">
        <f>Table4[[#This Row],[Qty]]*Table4[[#This Row],[Price]]</f>
        <v>6700</v>
      </c>
      <c r="N957" s="3">
        <f>Table4[[#This Row],[Qty]]*Table4[[#This Row],[Cost]]</f>
        <v>5002</v>
      </c>
      <c r="O957" s="3">
        <f>Table4[[#This Row],[Total Sales]]-Table4[[#This Row],[COGS]]</f>
        <v>1698</v>
      </c>
      <c r="P957" s="22">
        <f>MONTH(Table4[[#This Row],[Sales Date]])</f>
        <v>3</v>
      </c>
      <c r="Q957" s="22" t="str">
        <f>IF(Table4[[#This Row],[Month]]=1,"Jan",IF(Table4[[#This Row],[Month]]=2,"Feb",IF(Table4[[#This Row],[Month]]=3,"Mar","Apr")))</f>
        <v>Mar</v>
      </c>
    </row>
    <row r="958" spans="1:17" x14ac:dyDescent="0.25">
      <c r="A958" s="3" t="s">
        <v>1744</v>
      </c>
      <c r="B958" s="4">
        <v>44988</v>
      </c>
      <c r="C958" s="3" t="s">
        <v>109</v>
      </c>
      <c r="D958" s="3" t="s">
        <v>29</v>
      </c>
      <c r="E958" s="3" t="s">
        <v>30</v>
      </c>
      <c r="F958" s="3" t="s">
        <v>31</v>
      </c>
      <c r="G958" s="3" t="s">
        <v>66</v>
      </c>
      <c r="H958" s="3" t="s">
        <v>2354</v>
      </c>
      <c r="I958" s="3">
        <v>2</v>
      </c>
      <c r="J958" s="3" t="s">
        <v>20</v>
      </c>
      <c r="K958" s="3">
        <v>13000</v>
      </c>
      <c r="L958" s="3">
        <v>12000</v>
      </c>
      <c r="M958" s="3">
        <f>Table4[[#This Row],[Qty]]*Table4[[#This Row],[Price]]</f>
        <v>26000</v>
      </c>
      <c r="N958" s="3">
        <f>Table4[[#This Row],[Qty]]*Table4[[#This Row],[Cost]]</f>
        <v>24000</v>
      </c>
      <c r="O958" s="3">
        <f>Table4[[#This Row],[Total Sales]]-Table4[[#This Row],[COGS]]</f>
        <v>2000</v>
      </c>
      <c r="P958" s="22">
        <f>MONTH(Table4[[#This Row],[Sales Date]])</f>
        <v>3</v>
      </c>
      <c r="Q958" s="22" t="str">
        <f>IF(Table4[[#This Row],[Month]]=1,"Jan",IF(Table4[[#This Row],[Month]]=2,"Feb",IF(Table4[[#This Row],[Month]]=3,"Mar","Apr")))</f>
        <v>Mar</v>
      </c>
    </row>
    <row r="959" spans="1:17" x14ac:dyDescent="0.25">
      <c r="A959" s="3" t="s">
        <v>1745</v>
      </c>
      <c r="B959" s="4">
        <v>44988</v>
      </c>
      <c r="C959" s="3" t="s">
        <v>233</v>
      </c>
      <c r="D959" s="3" t="s">
        <v>29</v>
      </c>
      <c r="E959" s="3" t="s">
        <v>17</v>
      </c>
      <c r="F959" s="3" t="s">
        <v>18</v>
      </c>
      <c r="G959" s="3" t="s">
        <v>19</v>
      </c>
      <c r="H959" s="3" t="s">
        <v>2354</v>
      </c>
      <c r="I959" s="3">
        <v>1</v>
      </c>
      <c r="J959" s="3" t="s">
        <v>20</v>
      </c>
      <c r="K959" s="3">
        <v>13200.000000000002</v>
      </c>
      <c r="L959" s="3">
        <v>12000</v>
      </c>
      <c r="M959" s="3">
        <f>Table4[[#This Row],[Qty]]*Table4[[#This Row],[Price]]</f>
        <v>13200.000000000002</v>
      </c>
      <c r="N959" s="3">
        <f>Table4[[#This Row],[Qty]]*Table4[[#This Row],[Cost]]</f>
        <v>12000</v>
      </c>
      <c r="O959" s="3">
        <f>Table4[[#This Row],[Total Sales]]-Table4[[#This Row],[COGS]]</f>
        <v>1200.0000000000018</v>
      </c>
      <c r="P959" s="22">
        <f>MONTH(Table4[[#This Row],[Sales Date]])</f>
        <v>3</v>
      </c>
      <c r="Q959" s="22" t="str">
        <f>IF(Table4[[#This Row],[Month]]=1,"Jan",IF(Table4[[#This Row],[Month]]=2,"Feb",IF(Table4[[#This Row],[Month]]=3,"Mar","Apr")))</f>
        <v>Mar</v>
      </c>
    </row>
    <row r="960" spans="1:17" x14ac:dyDescent="0.25">
      <c r="A960" s="3" t="s">
        <v>1746</v>
      </c>
      <c r="B960" s="4">
        <v>44988</v>
      </c>
      <c r="C960" s="3" t="s">
        <v>349</v>
      </c>
      <c r="D960" s="3" t="s">
        <v>29</v>
      </c>
      <c r="E960" s="3" t="s">
        <v>17</v>
      </c>
      <c r="F960" s="3" t="s">
        <v>18</v>
      </c>
      <c r="G960" s="3" t="s">
        <v>32</v>
      </c>
      <c r="H960" s="3" t="s">
        <v>2354</v>
      </c>
      <c r="I960" s="3">
        <v>3</v>
      </c>
      <c r="J960" s="3" t="s">
        <v>20</v>
      </c>
      <c r="K960" s="3">
        <v>13200.000000000002</v>
      </c>
      <c r="L960" s="3">
        <v>12000</v>
      </c>
      <c r="M960" s="3">
        <f>Table4[[#This Row],[Qty]]*Table4[[#This Row],[Price]]</f>
        <v>39600.000000000007</v>
      </c>
      <c r="N960" s="3">
        <f>Table4[[#This Row],[Qty]]*Table4[[#This Row],[Cost]]</f>
        <v>36000</v>
      </c>
      <c r="O960" s="3">
        <f>Table4[[#This Row],[Total Sales]]-Table4[[#This Row],[COGS]]</f>
        <v>3600.0000000000073</v>
      </c>
      <c r="P960" s="22">
        <f>MONTH(Table4[[#This Row],[Sales Date]])</f>
        <v>3</v>
      </c>
      <c r="Q960" s="22" t="str">
        <f>IF(Table4[[#This Row],[Month]]=1,"Jan",IF(Table4[[#This Row],[Month]]=2,"Feb",IF(Table4[[#This Row],[Month]]=3,"Mar","Apr")))</f>
        <v>Mar</v>
      </c>
    </row>
    <row r="961" spans="1:17" x14ac:dyDescent="0.25">
      <c r="A961" s="3" t="s">
        <v>1747</v>
      </c>
      <c r="B961" s="4">
        <v>44988</v>
      </c>
      <c r="C961" s="3" t="s">
        <v>474</v>
      </c>
      <c r="D961" s="3" t="s">
        <v>29</v>
      </c>
      <c r="E961" s="3" t="s">
        <v>30</v>
      </c>
      <c r="F961" s="3" t="s">
        <v>31</v>
      </c>
      <c r="G961" s="3" t="s">
        <v>2351</v>
      </c>
      <c r="H961" s="3" t="s">
        <v>38</v>
      </c>
      <c r="I961" s="3">
        <v>2</v>
      </c>
      <c r="J961" s="3" t="s">
        <v>20</v>
      </c>
      <c r="K961" s="3">
        <v>6700</v>
      </c>
      <c r="L961" s="3">
        <v>5001</v>
      </c>
      <c r="M961" s="3">
        <f>Table4[[#This Row],[Qty]]*Table4[[#This Row],[Price]]</f>
        <v>13400</v>
      </c>
      <c r="N961" s="3">
        <f>Table4[[#This Row],[Qty]]*Table4[[#This Row],[Cost]]</f>
        <v>10002</v>
      </c>
      <c r="O961" s="3">
        <f>Table4[[#This Row],[Total Sales]]-Table4[[#This Row],[COGS]]</f>
        <v>3398</v>
      </c>
      <c r="P961" s="22">
        <f>MONTH(Table4[[#This Row],[Sales Date]])</f>
        <v>3</v>
      </c>
      <c r="Q961" s="22" t="str">
        <f>IF(Table4[[#This Row],[Month]]=1,"Jan",IF(Table4[[#This Row],[Month]]=2,"Feb",IF(Table4[[#This Row],[Month]]=3,"Mar","Apr")))</f>
        <v>Mar</v>
      </c>
    </row>
    <row r="962" spans="1:17" x14ac:dyDescent="0.25">
      <c r="A962" s="3" t="s">
        <v>1748</v>
      </c>
      <c r="B962" s="4">
        <v>44988</v>
      </c>
      <c r="C962" s="3" t="s">
        <v>590</v>
      </c>
      <c r="D962" s="3" t="s">
        <v>16</v>
      </c>
      <c r="E962" s="3" t="s">
        <v>23</v>
      </c>
      <c r="F962" s="3" t="s">
        <v>24</v>
      </c>
      <c r="G962" s="3" t="s">
        <v>2353</v>
      </c>
      <c r="H962" s="3" t="s">
        <v>45</v>
      </c>
      <c r="I962" s="3">
        <v>2</v>
      </c>
      <c r="J962" s="3" t="s">
        <v>20</v>
      </c>
      <c r="K962" s="3">
        <v>9950</v>
      </c>
      <c r="L962" s="3">
        <v>9000</v>
      </c>
      <c r="M962" s="3">
        <f>Table4[[#This Row],[Qty]]*Table4[[#This Row],[Price]]</f>
        <v>19900</v>
      </c>
      <c r="N962" s="3">
        <f>Table4[[#This Row],[Qty]]*Table4[[#This Row],[Cost]]</f>
        <v>18000</v>
      </c>
      <c r="O962" s="3">
        <f>Table4[[#This Row],[Total Sales]]-Table4[[#This Row],[COGS]]</f>
        <v>1900</v>
      </c>
      <c r="P962" s="22">
        <f>MONTH(Table4[[#This Row],[Sales Date]])</f>
        <v>3</v>
      </c>
      <c r="Q962" s="22" t="str">
        <f>IF(Table4[[#This Row],[Month]]=1,"Jan",IF(Table4[[#This Row],[Month]]=2,"Feb",IF(Table4[[#This Row],[Month]]=3,"Mar","Apr")))</f>
        <v>Mar</v>
      </c>
    </row>
    <row r="963" spans="1:17" x14ac:dyDescent="0.25">
      <c r="A963" s="3" t="s">
        <v>1749</v>
      </c>
      <c r="B963" s="4">
        <v>44988</v>
      </c>
      <c r="C963" s="3" t="s">
        <v>714</v>
      </c>
      <c r="D963" s="3" t="s">
        <v>16</v>
      </c>
      <c r="E963" s="3" t="s">
        <v>17</v>
      </c>
      <c r="F963" s="3" t="s">
        <v>18</v>
      </c>
      <c r="G963" s="3" t="s">
        <v>75</v>
      </c>
      <c r="H963" s="3" t="s">
        <v>2354</v>
      </c>
      <c r="I963" s="3">
        <v>2</v>
      </c>
      <c r="J963" s="3" t="s">
        <v>20</v>
      </c>
      <c r="K963" s="3">
        <v>19800</v>
      </c>
      <c r="L963" s="3">
        <v>18000</v>
      </c>
      <c r="M963" s="3">
        <f>Table4[[#This Row],[Qty]]*Table4[[#This Row],[Price]]</f>
        <v>39600</v>
      </c>
      <c r="N963" s="3">
        <f>Table4[[#This Row],[Qty]]*Table4[[#This Row],[Cost]]</f>
        <v>36000</v>
      </c>
      <c r="O963" s="3">
        <f>Table4[[#This Row],[Total Sales]]-Table4[[#This Row],[COGS]]</f>
        <v>3600</v>
      </c>
      <c r="P963" s="22">
        <f>MONTH(Table4[[#This Row],[Sales Date]])</f>
        <v>3</v>
      </c>
      <c r="Q963" s="22" t="str">
        <f>IF(Table4[[#This Row],[Month]]=1,"Jan",IF(Table4[[#This Row],[Month]]=2,"Feb",IF(Table4[[#This Row],[Month]]=3,"Mar","Apr")))</f>
        <v>Mar</v>
      </c>
    </row>
    <row r="964" spans="1:17" x14ac:dyDescent="0.25">
      <c r="A964" s="3" t="s">
        <v>1750</v>
      </c>
      <c r="B964" s="4">
        <v>44988</v>
      </c>
      <c r="C964" s="3" t="s">
        <v>831</v>
      </c>
      <c r="D964" s="3" t="s">
        <v>29</v>
      </c>
      <c r="E964" s="3" t="s">
        <v>35</v>
      </c>
      <c r="F964" s="3" t="s">
        <v>36</v>
      </c>
      <c r="G964" s="3" t="s">
        <v>81</v>
      </c>
      <c r="H964" s="3" t="s">
        <v>2354</v>
      </c>
      <c r="I964" s="3">
        <v>10</v>
      </c>
      <c r="J964" s="3" t="s">
        <v>20</v>
      </c>
      <c r="K964" s="3">
        <v>9950</v>
      </c>
      <c r="L964" s="3">
        <v>9000</v>
      </c>
      <c r="M964" s="3">
        <f>Table4[[#This Row],[Qty]]*Table4[[#This Row],[Price]]</f>
        <v>99500</v>
      </c>
      <c r="N964" s="3">
        <f>Table4[[#This Row],[Qty]]*Table4[[#This Row],[Cost]]</f>
        <v>90000</v>
      </c>
      <c r="O964" s="3">
        <f>Table4[[#This Row],[Total Sales]]-Table4[[#This Row],[COGS]]</f>
        <v>9500</v>
      </c>
      <c r="P964" s="22">
        <f>MONTH(Table4[[#This Row],[Sales Date]])</f>
        <v>3</v>
      </c>
      <c r="Q964" s="22" t="str">
        <f>IF(Table4[[#This Row],[Month]]=1,"Jan",IF(Table4[[#This Row],[Month]]=2,"Feb",IF(Table4[[#This Row],[Month]]=3,"Mar","Apr")))</f>
        <v>Mar</v>
      </c>
    </row>
    <row r="965" spans="1:17" x14ac:dyDescent="0.25">
      <c r="A965" s="3" t="s">
        <v>1751</v>
      </c>
      <c r="B965" s="4">
        <v>44988</v>
      </c>
      <c r="C965" s="3" t="s">
        <v>956</v>
      </c>
      <c r="D965" s="3" t="s">
        <v>29</v>
      </c>
      <c r="E965" s="3" t="s">
        <v>23</v>
      </c>
      <c r="F965" s="3" t="s">
        <v>24</v>
      </c>
      <c r="G965" s="3" t="s">
        <v>44</v>
      </c>
      <c r="H965" s="3" t="s">
        <v>45</v>
      </c>
      <c r="I965" s="3">
        <v>4</v>
      </c>
      <c r="J965" s="3" t="s">
        <v>20</v>
      </c>
      <c r="K965" s="3">
        <v>11000</v>
      </c>
      <c r="L965" s="3">
        <v>10000</v>
      </c>
      <c r="M965" s="3">
        <f>Table4[[#This Row],[Qty]]*Table4[[#This Row],[Price]]</f>
        <v>44000</v>
      </c>
      <c r="N965" s="3">
        <f>Table4[[#This Row],[Qty]]*Table4[[#This Row],[Cost]]</f>
        <v>40000</v>
      </c>
      <c r="O965" s="3">
        <f>Table4[[#This Row],[Total Sales]]-Table4[[#This Row],[COGS]]</f>
        <v>4000</v>
      </c>
      <c r="P965" s="22">
        <f>MONTH(Table4[[#This Row],[Sales Date]])</f>
        <v>3</v>
      </c>
      <c r="Q965" s="22" t="str">
        <f>IF(Table4[[#This Row],[Month]]=1,"Jan",IF(Table4[[#This Row],[Month]]=2,"Feb",IF(Table4[[#This Row],[Month]]=3,"Mar","Apr")))</f>
        <v>Mar</v>
      </c>
    </row>
    <row r="966" spans="1:17" x14ac:dyDescent="0.25">
      <c r="A966" s="3" t="s">
        <v>1752</v>
      </c>
      <c r="B966" s="4">
        <v>44988</v>
      </c>
      <c r="C966" s="3" t="s">
        <v>1074</v>
      </c>
      <c r="D966" s="3" t="s">
        <v>29</v>
      </c>
      <c r="E966" s="3" t="s">
        <v>17</v>
      </c>
      <c r="F966" s="3" t="s">
        <v>18</v>
      </c>
      <c r="G966" s="3" t="s">
        <v>2350</v>
      </c>
      <c r="H966" s="3" t="s">
        <v>38</v>
      </c>
      <c r="I966" s="3">
        <v>2</v>
      </c>
      <c r="J966" s="3" t="s">
        <v>26</v>
      </c>
      <c r="K966" s="3">
        <v>8500</v>
      </c>
      <c r="L966" s="3">
        <v>7600</v>
      </c>
      <c r="M966" s="3">
        <f>Table4[[#This Row],[Qty]]*Table4[[#This Row],[Price]]</f>
        <v>17000</v>
      </c>
      <c r="N966" s="3">
        <f>Table4[[#This Row],[Qty]]*Table4[[#This Row],[Cost]]</f>
        <v>15200</v>
      </c>
      <c r="O966" s="3">
        <f>Table4[[#This Row],[Total Sales]]-Table4[[#This Row],[COGS]]</f>
        <v>1800</v>
      </c>
      <c r="P966" s="22">
        <f>MONTH(Table4[[#This Row],[Sales Date]])</f>
        <v>3</v>
      </c>
      <c r="Q966" s="22" t="str">
        <f>IF(Table4[[#This Row],[Month]]=1,"Jan",IF(Table4[[#This Row],[Month]]=2,"Feb",IF(Table4[[#This Row],[Month]]=3,"Mar","Apr")))</f>
        <v>Mar</v>
      </c>
    </row>
    <row r="967" spans="1:17" x14ac:dyDescent="0.25">
      <c r="A967" s="3" t="s">
        <v>1753</v>
      </c>
      <c r="B967" s="4">
        <v>44988</v>
      </c>
      <c r="C967" s="3" t="s">
        <v>1199</v>
      </c>
      <c r="D967" s="3" t="s">
        <v>29</v>
      </c>
      <c r="E967" s="3" t="s">
        <v>35</v>
      </c>
      <c r="F967" s="3" t="s">
        <v>36</v>
      </c>
      <c r="G967" s="3" t="s">
        <v>66</v>
      </c>
      <c r="H967" s="3" t="s">
        <v>2354</v>
      </c>
      <c r="I967" s="3">
        <v>10</v>
      </c>
      <c r="J967" s="3" t="s">
        <v>20</v>
      </c>
      <c r="K967" s="3">
        <v>9950</v>
      </c>
      <c r="L967" s="3">
        <v>9000</v>
      </c>
      <c r="M967" s="3">
        <f>Table4[[#This Row],[Qty]]*Table4[[#This Row],[Price]]</f>
        <v>99500</v>
      </c>
      <c r="N967" s="3">
        <f>Table4[[#This Row],[Qty]]*Table4[[#This Row],[Cost]]</f>
        <v>90000</v>
      </c>
      <c r="O967" s="3">
        <f>Table4[[#This Row],[Total Sales]]-Table4[[#This Row],[COGS]]</f>
        <v>9500</v>
      </c>
      <c r="P967" s="22">
        <f>MONTH(Table4[[#This Row],[Sales Date]])</f>
        <v>3</v>
      </c>
      <c r="Q967" s="22" t="str">
        <f>IF(Table4[[#This Row],[Month]]=1,"Jan",IF(Table4[[#This Row],[Month]]=2,"Feb",IF(Table4[[#This Row],[Month]]=3,"Mar","Apr")))</f>
        <v>Mar</v>
      </c>
    </row>
    <row r="968" spans="1:17" x14ac:dyDescent="0.25">
      <c r="A968" s="3" t="s">
        <v>1754</v>
      </c>
      <c r="B968" s="4">
        <v>44988</v>
      </c>
      <c r="C968" s="3" t="s">
        <v>657</v>
      </c>
      <c r="D968" s="3" t="s">
        <v>29</v>
      </c>
      <c r="E968" s="3" t="s">
        <v>23</v>
      </c>
      <c r="F968" s="3" t="s">
        <v>24</v>
      </c>
      <c r="G968" s="3" t="s">
        <v>32</v>
      </c>
      <c r="H968" s="3" t="s">
        <v>2354</v>
      </c>
      <c r="I968" s="3">
        <v>2</v>
      </c>
      <c r="J968" s="3" t="s">
        <v>20</v>
      </c>
      <c r="K968" s="3">
        <v>100</v>
      </c>
      <c r="L968" s="3">
        <v>80</v>
      </c>
      <c r="M968" s="3">
        <f>Table4[[#This Row],[Qty]]*Table4[[#This Row],[Price]]</f>
        <v>200</v>
      </c>
      <c r="N968" s="3">
        <f>Table4[[#This Row],[Qty]]*Table4[[#This Row],[Cost]]</f>
        <v>160</v>
      </c>
      <c r="O968" s="3">
        <f>Table4[[#This Row],[Total Sales]]-Table4[[#This Row],[COGS]]</f>
        <v>40</v>
      </c>
      <c r="P968" s="22">
        <f>MONTH(Table4[[#This Row],[Sales Date]])</f>
        <v>3</v>
      </c>
      <c r="Q968" s="22" t="str">
        <f>IF(Table4[[#This Row],[Month]]=1,"Jan",IF(Table4[[#This Row],[Month]]=2,"Feb",IF(Table4[[#This Row],[Month]]=3,"Mar","Apr")))</f>
        <v>Mar</v>
      </c>
    </row>
    <row r="969" spans="1:17" x14ac:dyDescent="0.25">
      <c r="A969" s="3" t="s">
        <v>1755</v>
      </c>
      <c r="B969" s="4">
        <v>44988</v>
      </c>
      <c r="C969" s="3" t="s">
        <v>712</v>
      </c>
      <c r="D969" s="3" t="s">
        <v>29</v>
      </c>
      <c r="E969" s="3" t="s">
        <v>17</v>
      </c>
      <c r="F969" s="3" t="s">
        <v>18</v>
      </c>
      <c r="G969" s="3" t="s">
        <v>19</v>
      </c>
      <c r="H969" s="3" t="s">
        <v>45</v>
      </c>
      <c r="I969" s="3">
        <v>2</v>
      </c>
      <c r="J969" s="3" t="s">
        <v>20</v>
      </c>
      <c r="K969" s="3">
        <v>9950</v>
      </c>
      <c r="L969" s="3">
        <v>9000</v>
      </c>
      <c r="M969" s="3">
        <f>Table4[[#This Row],[Qty]]*Table4[[#This Row],[Price]]</f>
        <v>19900</v>
      </c>
      <c r="N969" s="3">
        <f>Table4[[#This Row],[Qty]]*Table4[[#This Row],[Cost]]</f>
        <v>18000</v>
      </c>
      <c r="O969" s="3">
        <f>Table4[[#This Row],[Total Sales]]-Table4[[#This Row],[COGS]]</f>
        <v>1900</v>
      </c>
      <c r="P969" s="22">
        <f>MONTH(Table4[[#This Row],[Sales Date]])</f>
        <v>3</v>
      </c>
      <c r="Q969" s="22" t="str">
        <f>IF(Table4[[#This Row],[Month]]=1,"Jan",IF(Table4[[#This Row],[Month]]=2,"Feb",IF(Table4[[#This Row],[Month]]=3,"Mar","Apr")))</f>
        <v>Mar</v>
      </c>
    </row>
    <row r="970" spans="1:17" x14ac:dyDescent="0.25">
      <c r="A970" s="3" t="s">
        <v>1756</v>
      </c>
      <c r="B970" s="4">
        <v>44988</v>
      </c>
      <c r="C970" s="3" t="s">
        <v>718</v>
      </c>
      <c r="D970" s="3" t="s">
        <v>29</v>
      </c>
      <c r="E970" s="3" t="s">
        <v>30</v>
      </c>
      <c r="F970" s="3" t="s">
        <v>31</v>
      </c>
      <c r="G970" s="3" t="s">
        <v>19</v>
      </c>
      <c r="H970" s="3" t="s">
        <v>38</v>
      </c>
      <c r="I970" s="3">
        <v>1</v>
      </c>
      <c r="J970" s="3" t="s">
        <v>20</v>
      </c>
      <c r="K970" s="3">
        <v>13200.000000000002</v>
      </c>
      <c r="L970" s="3">
        <v>12000</v>
      </c>
      <c r="M970" s="3">
        <f>Table4[[#This Row],[Qty]]*Table4[[#This Row],[Price]]</f>
        <v>13200.000000000002</v>
      </c>
      <c r="N970" s="3">
        <f>Table4[[#This Row],[Qty]]*Table4[[#This Row],[Cost]]</f>
        <v>12000</v>
      </c>
      <c r="O970" s="3">
        <f>Table4[[#This Row],[Total Sales]]-Table4[[#This Row],[COGS]]</f>
        <v>1200.0000000000018</v>
      </c>
      <c r="P970" s="22">
        <f>MONTH(Table4[[#This Row],[Sales Date]])</f>
        <v>3</v>
      </c>
      <c r="Q970" s="22" t="str">
        <f>IF(Table4[[#This Row],[Month]]=1,"Jan",IF(Table4[[#This Row],[Month]]=2,"Feb",IF(Table4[[#This Row],[Month]]=3,"Mar","Apr")))</f>
        <v>Mar</v>
      </c>
    </row>
    <row r="971" spans="1:17" x14ac:dyDescent="0.25">
      <c r="A971" s="3" t="s">
        <v>1757</v>
      </c>
      <c r="B971" s="4">
        <v>44988</v>
      </c>
      <c r="C971" s="3" t="s">
        <v>780</v>
      </c>
      <c r="D971" s="3" t="s">
        <v>29</v>
      </c>
      <c r="E971" s="3" t="s">
        <v>35</v>
      </c>
      <c r="F971" s="3" t="s">
        <v>36</v>
      </c>
      <c r="G971" s="3" t="s">
        <v>25</v>
      </c>
      <c r="H971" s="3" t="s">
        <v>38</v>
      </c>
      <c r="I971" s="3">
        <v>4</v>
      </c>
      <c r="J971" s="3" t="s">
        <v>20</v>
      </c>
      <c r="K971" s="3">
        <v>11000</v>
      </c>
      <c r="L971" s="3">
        <v>10000</v>
      </c>
      <c r="M971" s="3">
        <f>Table4[[#This Row],[Qty]]*Table4[[#This Row],[Price]]</f>
        <v>44000</v>
      </c>
      <c r="N971" s="3">
        <f>Table4[[#This Row],[Qty]]*Table4[[#This Row],[Cost]]</f>
        <v>40000</v>
      </c>
      <c r="O971" s="3">
        <f>Table4[[#This Row],[Total Sales]]-Table4[[#This Row],[COGS]]</f>
        <v>4000</v>
      </c>
      <c r="P971" s="22">
        <f>MONTH(Table4[[#This Row],[Sales Date]])</f>
        <v>3</v>
      </c>
      <c r="Q971" s="22" t="str">
        <f>IF(Table4[[#This Row],[Month]]=1,"Jan",IF(Table4[[#This Row],[Month]]=2,"Feb",IF(Table4[[#This Row],[Month]]=3,"Mar","Apr")))</f>
        <v>Mar</v>
      </c>
    </row>
    <row r="972" spans="1:17" x14ac:dyDescent="0.25">
      <c r="A972" s="3" t="s">
        <v>1758</v>
      </c>
      <c r="B972" s="4">
        <v>44988</v>
      </c>
      <c r="C972" s="3" t="s">
        <v>835</v>
      </c>
      <c r="D972" s="3" t="s">
        <v>29</v>
      </c>
      <c r="E972" s="3" t="s">
        <v>17</v>
      </c>
      <c r="F972" s="3" t="s">
        <v>18</v>
      </c>
      <c r="G972" s="3" t="s">
        <v>32</v>
      </c>
      <c r="H972" s="3" t="s">
        <v>2354</v>
      </c>
      <c r="I972" s="3">
        <v>3</v>
      </c>
      <c r="J972" s="3" t="s">
        <v>20</v>
      </c>
      <c r="K972" s="3">
        <v>13200.000000000002</v>
      </c>
      <c r="L972" s="3">
        <v>12000</v>
      </c>
      <c r="M972" s="3">
        <f>Table4[[#This Row],[Qty]]*Table4[[#This Row],[Price]]</f>
        <v>39600.000000000007</v>
      </c>
      <c r="N972" s="3">
        <f>Table4[[#This Row],[Qty]]*Table4[[#This Row],[Cost]]</f>
        <v>36000</v>
      </c>
      <c r="O972" s="3">
        <f>Table4[[#This Row],[Total Sales]]-Table4[[#This Row],[COGS]]</f>
        <v>3600.0000000000073</v>
      </c>
      <c r="P972" s="22">
        <f>MONTH(Table4[[#This Row],[Sales Date]])</f>
        <v>3</v>
      </c>
      <c r="Q972" s="22" t="str">
        <f>IF(Table4[[#This Row],[Month]]=1,"Jan",IF(Table4[[#This Row],[Month]]=2,"Feb",IF(Table4[[#This Row],[Month]]=3,"Mar","Apr")))</f>
        <v>Mar</v>
      </c>
    </row>
    <row r="973" spans="1:17" x14ac:dyDescent="0.25">
      <c r="A973" s="3" t="s">
        <v>1759</v>
      </c>
      <c r="B973" s="4">
        <v>44988</v>
      </c>
      <c r="C973" s="3" t="s">
        <v>841</v>
      </c>
      <c r="D973" s="3" t="s">
        <v>29</v>
      </c>
      <c r="E973" s="3" t="s">
        <v>17</v>
      </c>
      <c r="F973" s="3" t="s">
        <v>18</v>
      </c>
      <c r="G973" s="3" t="s">
        <v>32</v>
      </c>
      <c r="H973" s="3" t="s">
        <v>2354</v>
      </c>
      <c r="I973" s="3">
        <v>3</v>
      </c>
      <c r="J973" s="3" t="s">
        <v>20</v>
      </c>
      <c r="K973" s="3">
        <v>22000</v>
      </c>
      <c r="L973" s="3">
        <v>20000</v>
      </c>
      <c r="M973" s="3">
        <f>Table4[[#This Row],[Qty]]*Table4[[#This Row],[Price]]</f>
        <v>66000</v>
      </c>
      <c r="N973" s="3">
        <f>Table4[[#This Row],[Qty]]*Table4[[#This Row],[Cost]]</f>
        <v>60000</v>
      </c>
      <c r="O973" s="3">
        <f>Table4[[#This Row],[Total Sales]]-Table4[[#This Row],[COGS]]</f>
        <v>6000</v>
      </c>
      <c r="P973" s="22">
        <f>MONTH(Table4[[#This Row],[Sales Date]])</f>
        <v>3</v>
      </c>
      <c r="Q973" s="22" t="str">
        <f>IF(Table4[[#This Row],[Month]]=1,"Jan",IF(Table4[[#This Row],[Month]]=2,"Feb",IF(Table4[[#This Row],[Month]]=3,"Mar","Apr")))</f>
        <v>Mar</v>
      </c>
    </row>
    <row r="974" spans="1:17" x14ac:dyDescent="0.25">
      <c r="A974" s="3" t="s">
        <v>1760</v>
      </c>
      <c r="B974" s="4">
        <v>44988</v>
      </c>
      <c r="C974" s="3" t="s">
        <v>897</v>
      </c>
      <c r="D974" s="3" t="s">
        <v>29</v>
      </c>
      <c r="E974" s="3" t="s">
        <v>30</v>
      </c>
      <c r="F974" s="3" t="s">
        <v>31</v>
      </c>
      <c r="G974" s="3" t="s">
        <v>19</v>
      </c>
      <c r="H974" s="3" t="s">
        <v>2354</v>
      </c>
      <c r="I974" s="3">
        <v>2</v>
      </c>
      <c r="J974" s="3" t="s">
        <v>20</v>
      </c>
      <c r="K974" s="3">
        <v>6700</v>
      </c>
      <c r="L974" s="3">
        <v>5002</v>
      </c>
      <c r="M974" s="3">
        <f>Table4[[#This Row],[Qty]]*Table4[[#This Row],[Price]]</f>
        <v>13400</v>
      </c>
      <c r="N974" s="3">
        <f>Table4[[#This Row],[Qty]]*Table4[[#This Row],[Cost]]</f>
        <v>10004</v>
      </c>
      <c r="O974" s="3">
        <f>Table4[[#This Row],[Total Sales]]-Table4[[#This Row],[COGS]]</f>
        <v>3396</v>
      </c>
      <c r="P974" s="22">
        <f>MONTH(Table4[[#This Row],[Sales Date]])</f>
        <v>3</v>
      </c>
      <c r="Q974" s="22" t="str">
        <f>IF(Table4[[#This Row],[Month]]=1,"Jan",IF(Table4[[#This Row],[Month]]=2,"Feb",IF(Table4[[#This Row],[Month]]=3,"Mar","Apr")))</f>
        <v>Mar</v>
      </c>
    </row>
    <row r="975" spans="1:17" x14ac:dyDescent="0.25">
      <c r="A975" s="3" t="s">
        <v>1761</v>
      </c>
      <c r="B975" s="4">
        <v>44988</v>
      </c>
      <c r="C975" s="3" t="s">
        <v>903</v>
      </c>
      <c r="D975" s="3" t="s">
        <v>29</v>
      </c>
      <c r="E975" s="3" t="s">
        <v>17</v>
      </c>
      <c r="F975" s="3" t="s">
        <v>18</v>
      </c>
      <c r="G975" s="3" t="s">
        <v>19</v>
      </c>
      <c r="H975" s="3" t="s">
        <v>2354</v>
      </c>
      <c r="I975" s="3">
        <v>1</v>
      </c>
      <c r="J975" s="3" t="s">
        <v>20</v>
      </c>
      <c r="K975" s="3">
        <v>8500</v>
      </c>
      <c r="L975" s="3">
        <v>7600</v>
      </c>
      <c r="M975" s="3">
        <f>Table4[[#This Row],[Qty]]*Table4[[#This Row],[Price]]</f>
        <v>8500</v>
      </c>
      <c r="N975" s="3">
        <f>Table4[[#This Row],[Qty]]*Table4[[#This Row],[Cost]]</f>
        <v>7600</v>
      </c>
      <c r="O975" s="3">
        <f>Table4[[#This Row],[Total Sales]]-Table4[[#This Row],[COGS]]</f>
        <v>900</v>
      </c>
      <c r="P975" s="22">
        <f>MONTH(Table4[[#This Row],[Sales Date]])</f>
        <v>3</v>
      </c>
      <c r="Q975" s="22" t="str">
        <f>IF(Table4[[#This Row],[Month]]=1,"Jan",IF(Table4[[#This Row],[Month]]=2,"Feb",IF(Table4[[#This Row],[Month]]=3,"Mar","Apr")))</f>
        <v>Mar</v>
      </c>
    </row>
    <row r="976" spans="1:17" x14ac:dyDescent="0.25">
      <c r="A976" s="3" t="s">
        <v>1762</v>
      </c>
      <c r="B976" s="4">
        <v>44988</v>
      </c>
      <c r="C976" s="3" t="s">
        <v>964</v>
      </c>
      <c r="D976" s="3" t="s">
        <v>16</v>
      </c>
      <c r="E976" s="3" t="s">
        <v>23</v>
      </c>
      <c r="F976" s="3" t="s">
        <v>24</v>
      </c>
      <c r="G976" s="3" t="s">
        <v>25</v>
      </c>
      <c r="H976" s="3" t="s">
        <v>45</v>
      </c>
      <c r="I976" s="3">
        <v>100</v>
      </c>
      <c r="J976" s="3" t="s">
        <v>20</v>
      </c>
      <c r="K976" s="3">
        <v>6700</v>
      </c>
      <c r="L976" s="3">
        <v>5000</v>
      </c>
      <c r="M976" s="3">
        <f>Table4[[#This Row],[Qty]]*Table4[[#This Row],[Price]]</f>
        <v>670000</v>
      </c>
      <c r="N976" s="3">
        <f>Table4[[#This Row],[Qty]]*Table4[[#This Row],[Cost]]</f>
        <v>500000</v>
      </c>
      <c r="O976" s="3">
        <f>Table4[[#This Row],[Total Sales]]-Table4[[#This Row],[COGS]]</f>
        <v>170000</v>
      </c>
      <c r="P976" s="22">
        <f>MONTH(Table4[[#This Row],[Sales Date]])</f>
        <v>3</v>
      </c>
      <c r="Q976" s="22" t="str">
        <f>IF(Table4[[#This Row],[Month]]=1,"Jan",IF(Table4[[#This Row],[Month]]=2,"Feb",IF(Table4[[#This Row],[Month]]=3,"Mar","Apr")))</f>
        <v>Mar</v>
      </c>
    </row>
    <row r="977" spans="1:17" x14ac:dyDescent="0.25">
      <c r="A977" s="3" t="s">
        <v>1763</v>
      </c>
      <c r="B977" s="4">
        <v>44989</v>
      </c>
      <c r="C977" s="3" t="s">
        <v>111</v>
      </c>
      <c r="D977" s="3" t="s">
        <v>29</v>
      </c>
      <c r="E977" s="3" t="s">
        <v>35</v>
      </c>
      <c r="F977" s="3" t="s">
        <v>36</v>
      </c>
      <c r="G977" s="3" t="s">
        <v>69</v>
      </c>
      <c r="H977" s="3" t="s">
        <v>38</v>
      </c>
      <c r="I977" s="3">
        <v>2</v>
      </c>
      <c r="J977" s="3" t="s">
        <v>20</v>
      </c>
      <c r="K977" s="3">
        <v>6700</v>
      </c>
      <c r="L977" s="3">
        <v>5000</v>
      </c>
      <c r="M977" s="3">
        <f>Table4[[#This Row],[Qty]]*Table4[[#This Row],[Price]]</f>
        <v>13400</v>
      </c>
      <c r="N977" s="3">
        <f>Table4[[#This Row],[Qty]]*Table4[[#This Row],[Cost]]</f>
        <v>10000</v>
      </c>
      <c r="O977" s="3">
        <f>Table4[[#This Row],[Total Sales]]-Table4[[#This Row],[COGS]]</f>
        <v>3400</v>
      </c>
      <c r="P977" s="22">
        <f>MONTH(Table4[[#This Row],[Sales Date]])</f>
        <v>3</v>
      </c>
      <c r="Q977" s="22" t="str">
        <f>IF(Table4[[#This Row],[Month]]=1,"Jan",IF(Table4[[#This Row],[Month]]=2,"Feb",IF(Table4[[#This Row],[Month]]=3,"Mar","Apr")))</f>
        <v>Mar</v>
      </c>
    </row>
    <row r="978" spans="1:17" x14ac:dyDescent="0.25">
      <c r="A978" s="3" t="s">
        <v>1764</v>
      </c>
      <c r="B978" s="4">
        <v>44989</v>
      </c>
      <c r="C978" s="3" t="s">
        <v>235</v>
      </c>
      <c r="D978" s="3" t="s">
        <v>29</v>
      </c>
      <c r="E978" s="3" t="s">
        <v>23</v>
      </c>
      <c r="F978" s="3" t="s">
        <v>24</v>
      </c>
      <c r="G978" s="3" t="s">
        <v>25</v>
      </c>
      <c r="H978" s="3" t="s">
        <v>2354</v>
      </c>
      <c r="I978" s="3">
        <v>2</v>
      </c>
      <c r="J978" s="3" t="s">
        <v>20</v>
      </c>
      <c r="K978" s="3">
        <v>9950</v>
      </c>
      <c r="L978" s="3">
        <v>9000</v>
      </c>
      <c r="M978" s="3">
        <f>Table4[[#This Row],[Qty]]*Table4[[#This Row],[Price]]</f>
        <v>19900</v>
      </c>
      <c r="N978" s="3">
        <f>Table4[[#This Row],[Qty]]*Table4[[#This Row],[Cost]]</f>
        <v>18000</v>
      </c>
      <c r="O978" s="3">
        <f>Table4[[#This Row],[Total Sales]]-Table4[[#This Row],[COGS]]</f>
        <v>1900</v>
      </c>
      <c r="P978" s="22">
        <f>MONTH(Table4[[#This Row],[Sales Date]])</f>
        <v>3</v>
      </c>
      <c r="Q978" s="22" t="str">
        <f>IF(Table4[[#This Row],[Month]]=1,"Jan",IF(Table4[[#This Row],[Month]]=2,"Feb",IF(Table4[[#This Row],[Month]]=3,"Mar","Apr")))</f>
        <v>Mar</v>
      </c>
    </row>
    <row r="979" spans="1:17" x14ac:dyDescent="0.25">
      <c r="A979" s="3" t="s">
        <v>1765</v>
      </c>
      <c r="B979" s="4">
        <v>44989</v>
      </c>
      <c r="C979" s="3" t="s">
        <v>351</v>
      </c>
      <c r="D979" s="3" t="s">
        <v>29</v>
      </c>
      <c r="E979" s="3" t="s">
        <v>17</v>
      </c>
      <c r="F979" s="3" t="s">
        <v>18</v>
      </c>
      <c r="G979" s="3" t="s">
        <v>37</v>
      </c>
      <c r="H979" s="3" t="s">
        <v>38</v>
      </c>
      <c r="I979" s="3">
        <v>2</v>
      </c>
      <c r="J979" s="3" t="s">
        <v>20</v>
      </c>
      <c r="K979" s="3">
        <v>22000</v>
      </c>
      <c r="L979" s="3">
        <v>20000</v>
      </c>
      <c r="M979" s="3">
        <f>Table4[[#This Row],[Qty]]*Table4[[#This Row],[Price]]</f>
        <v>44000</v>
      </c>
      <c r="N979" s="3">
        <f>Table4[[#This Row],[Qty]]*Table4[[#This Row],[Cost]]</f>
        <v>40000</v>
      </c>
      <c r="O979" s="3">
        <f>Table4[[#This Row],[Total Sales]]-Table4[[#This Row],[COGS]]</f>
        <v>4000</v>
      </c>
      <c r="P979" s="22">
        <f>MONTH(Table4[[#This Row],[Sales Date]])</f>
        <v>3</v>
      </c>
      <c r="Q979" s="22" t="str">
        <f>IF(Table4[[#This Row],[Month]]=1,"Jan",IF(Table4[[#This Row],[Month]]=2,"Feb",IF(Table4[[#This Row],[Month]]=3,"Mar","Apr")))</f>
        <v>Mar</v>
      </c>
    </row>
    <row r="980" spans="1:17" x14ac:dyDescent="0.25">
      <c r="A980" s="3" t="s">
        <v>1766</v>
      </c>
      <c r="B980" s="4">
        <v>44989</v>
      </c>
      <c r="C980" s="3" t="s">
        <v>476</v>
      </c>
      <c r="D980" s="3" t="s">
        <v>29</v>
      </c>
      <c r="E980" s="3" t="s">
        <v>35</v>
      </c>
      <c r="F980" s="3" t="s">
        <v>36</v>
      </c>
      <c r="G980" s="3" t="s">
        <v>54</v>
      </c>
      <c r="H980" s="3" t="s">
        <v>55</v>
      </c>
      <c r="I980" s="3">
        <v>1</v>
      </c>
      <c r="J980" s="3" t="s">
        <v>20</v>
      </c>
      <c r="K980" s="3">
        <v>6700</v>
      </c>
      <c r="L980" s="3">
        <v>5002</v>
      </c>
      <c r="M980" s="3">
        <f>Table4[[#This Row],[Qty]]*Table4[[#This Row],[Price]]</f>
        <v>6700</v>
      </c>
      <c r="N980" s="3">
        <f>Table4[[#This Row],[Qty]]*Table4[[#This Row],[Cost]]</f>
        <v>5002</v>
      </c>
      <c r="O980" s="3">
        <f>Table4[[#This Row],[Total Sales]]-Table4[[#This Row],[COGS]]</f>
        <v>1698</v>
      </c>
      <c r="P980" s="22">
        <f>MONTH(Table4[[#This Row],[Sales Date]])</f>
        <v>3</v>
      </c>
      <c r="Q980" s="22" t="str">
        <f>IF(Table4[[#This Row],[Month]]=1,"Jan",IF(Table4[[#This Row],[Month]]=2,"Feb",IF(Table4[[#This Row],[Month]]=3,"Mar","Apr")))</f>
        <v>Mar</v>
      </c>
    </row>
    <row r="981" spans="1:17" x14ac:dyDescent="0.25">
      <c r="A981" s="3" t="s">
        <v>1767</v>
      </c>
      <c r="B981" s="4">
        <v>44989</v>
      </c>
      <c r="C981" s="3" t="s">
        <v>592</v>
      </c>
      <c r="D981" s="3" t="s">
        <v>16</v>
      </c>
      <c r="E981" s="3" t="s">
        <v>30</v>
      </c>
      <c r="F981" s="3" t="s">
        <v>31</v>
      </c>
      <c r="G981" s="3" t="s">
        <v>60</v>
      </c>
      <c r="H981" s="3" t="s">
        <v>45</v>
      </c>
      <c r="I981" s="3">
        <v>2</v>
      </c>
      <c r="J981" s="3" t="s">
        <v>20</v>
      </c>
      <c r="K981" s="3">
        <v>7700</v>
      </c>
      <c r="L981" s="3">
        <v>7000</v>
      </c>
      <c r="M981" s="3">
        <f>Table4[[#This Row],[Qty]]*Table4[[#This Row],[Price]]</f>
        <v>15400</v>
      </c>
      <c r="N981" s="3">
        <f>Table4[[#This Row],[Qty]]*Table4[[#This Row],[Cost]]</f>
        <v>14000</v>
      </c>
      <c r="O981" s="3">
        <f>Table4[[#This Row],[Total Sales]]-Table4[[#This Row],[COGS]]</f>
        <v>1400</v>
      </c>
      <c r="P981" s="22">
        <f>MONTH(Table4[[#This Row],[Sales Date]])</f>
        <v>3</v>
      </c>
      <c r="Q981" s="22" t="str">
        <f>IF(Table4[[#This Row],[Month]]=1,"Jan",IF(Table4[[#This Row],[Month]]=2,"Feb",IF(Table4[[#This Row],[Month]]=3,"Mar","Apr")))</f>
        <v>Mar</v>
      </c>
    </row>
    <row r="982" spans="1:17" x14ac:dyDescent="0.25">
      <c r="A982" s="3" t="s">
        <v>1768</v>
      </c>
      <c r="B982" s="4">
        <v>44989</v>
      </c>
      <c r="C982" s="3" t="s">
        <v>716</v>
      </c>
      <c r="D982" s="3" t="s">
        <v>16</v>
      </c>
      <c r="E982" s="3" t="s">
        <v>17</v>
      </c>
      <c r="F982" s="3" t="s">
        <v>18</v>
      </c>
      <c r="G982" s="3" t="s">
        <v>78</v>
      </c>
      <c r="H982" s="3" t="s">
        <v>45</v>
      </c>
      <c r="I982" s="3">
        <v>2</v>
      </c>
      <c r="J982" s="3" t="s">
        <v>20</v>
      </c>
      <c r="K982" s="3">
        <v>9950</v>
      </c>
      <c r="L982" s="3">
        <v>9000</v>
      </c>
      <c r="M982" s="3">
        <f>Table4[[#This Row],[Qty]]*Table4[[#This Row],[Price]]</f>
        <v>19900</v>
      </c>
      <c r="N982" s="3">
        <f>Table4[[#This Row],[Qty]]*Table4[[#This Row],[Cost]]</f>
        <v>18000</v>
      </c>
      <c r="O982" s="3">
        <f>Table4[[#This Row],[Total Sales]]-Table4[[#This Row],[COGS]]</f>
        <v>1900</v>
      </c>
      <c r="P982" s="22">
        <f>MONTH(Table4[[#This Row],[Sales Date]])</f>
        <v>3</v>
      </c>
      <c r="Q982" s="22" t="str">
        <f>IF(Table4[[#This Row],[Month]]=1,"Jan",IF(Table4[[#This Row],[Month]]=2,"Feb",IF(Table4[[#This Row],[Month]]=3,"Mar","Apr")))</f>
        <v>Mar</v>
      </c>
    </row>
    <row r="983" spans="1:17" x14ac:dyDescent="0.25">
      <c r="A983" s="3" t="s">
        <v>1769</v>
      </c>
      <c r="B983" s="4">
        <v>44989</v>
      </c>
      <c r="C983" s="3" t="s">
        <v>833</v>
      </c>
      <c r="D983" s="3" t="s">
        <v>29</v>
      </c>
      <c r="E983" s="3" t="s">
        <v>17</v>
      </c>
      <c r="F983" s="3" t="s">
        <v>18</v>
      </c>
      <c r="G983" s="3" t="s">
        <v>19</v>
      </c>
      <c r="H983" s="3" t="s">
        <v>2354</v>
      </c>
      <c r="I983" s="3">
        <v>10</v>
      </c>
      <c r="J983" s="3" t="s">
        <v>20</v>
      </c>
      <c r="K983" s="3">
        <v>9950</v>
      </c>
      <c r="L983" s="3">
        <v>9000</v>
      </c>
      <c r="M983" s="3">
        <f>Table4[[#This Row],[Qty]]*Table4[[#This Row],[Price]]</f>
        <v>99500</v>
      </c>
      <c r="N983" s="3">
        <f>Table4[[#This Row],[Qty]]*Table4[[#This Row],[Cost]]</f>
        <v>90000</v>
      </c>
      <c r="O983" s="3">
        <f>Table4[[#This Row],[Total Sales]]-Table4[[#This Row],[COGS]]</f>
        <v>9500</v>
      </c>
      <c r="P983" s="22">
        <f>MONTH(Table4[[#This Row],[Sales Date]])</f>
        <v>3</v>
      </c>
      <c r="Q983" s="22" t="str">
        <f>IF(Table4[[#This Row],[Month]]=1,"Jan",IF(Table4[[#This Row],[Month]]=2,"Feb",IF(Table4[[#This Row],[Month]]=3,"Mar","Apr")))</f>
        <v>Mar</v>
      </c>
    </row>
    <row r="984" spans="1:17" x14ac:dyDescent="0.25">
      <c r="A984" s="3" t="s">
        <v>1770</v>
      </c>
      <c r="B984" s="4">
        <v>44989</v>
      </c>
      <c r="C984" s="3" t="s">
        <v>958</v>
      </c>
      <c r="D984" s="3" t="s">
        <v>16</v>
      </c>
      <c r="E984" s="3" t="s">
        <v>30</v>
      </c>
      <c r="F984" s="3" t="s">
        <v>31</v>
      </c>
      <c r="G984" s="3" t="s">
        <v>2352</v>
      </c>
      <c r="H984" s="3" t="s">
        <v>2354</v>
      </c>
      <c r="I984" s="3">
        <v>1</v>
      </c>
      <c r="J984" s="3" t="s">
        <v>20</v>
      </c>
      <c r="K984" s="3">
        <v>13200.000000000002</v>
      </c>
      <c r="L984" s="3">
        <v>12000</v>
      </c>
      <c r="M984" s="3">
        <f>Table4[[#This Row],[Qty]]*Table4[[#This Row],[Price]]</f>
        <v>13200.000000000002</v>
      </c>
      <c r="N984" s="3">
        <f>Table4[[#This Row],[Qty]]*Table4[[#This Row],[Cost]]</f>
        <v>12000</v>
      </c>
      <c r="O984" s="3">
        <f>Table4[[#This Row],[Total Sales]]-Table4[[#This Row],[COGS]]</f>
        <v>1200.0000000000018</v>
      </c>
      <c r="P984" s="22">
        <f>MONTH(Table4[[#This Row],[Sales Date]])</f>
        <v>3</v>
      </c>
      <c r="Q984" s="22" t="str">
        <f>IF(Table4[[#This Row],[Month]]=1,"Jan",IF(Table4[[#This Row],[Month]]=2,"Feb",IF(Table4[[#This Row],[Month]]=3,"Mar","Apr")))</f>
        <v>Mar</v>
      </c>
    </row>
    <row r="985" spans="1:17" x14ac:dyDescent="0.25">
      <c r="A985" s="3" t="s">
        <v>1771</v>
      </c>
      <c r="B985" s="4">
        <v>44989</v>
      </c>
      <c r="C985" s="3" t="s">
        <v>1076</v>
      </c>
      <c r="D985" s="3" t="s">
        <v>29</v>
      </c>
      <c r="E985" s="3" t="s">
        <v>23</v>
      </c>
      <c r="F985" s="3" t="s">
        <v>24</v>
      </c>
      <c r="G985" s="3" t="s">
        <v>2351</v>
      </c>
      <c r="H985" s="3" t="s">
        <v>38</v>
      </c>
      <c r="I985" s="3">
        <v>3</v>
      </c>
      <c r="J985" s="3" t="s">
        <v>20</v>
      </c>
      <c r="K985" s="3">
        <v>13200.000000000002</v>
      </c>
      <c r="L985" s="3">
        <v>12000</v>
      </c>
      <c r="M985" s="3">
        <f>Table4[[#This Row],[Qty]]*Table4[[#This Row],[Price]]</f>
        <v>39600.000000000007</v>
      </c>
      <c r="N985" s="3">
        <f>Table4[[#This Row],[Qty]]*Table4[[#This Row],[Cost]]</f>
        <v>36000</v>
      </c>
      <c r="O985" s="3">
        <f>Table4[[#This Row],[Total Sales]]-Table4[[#This Row],[COGS]]</f>
        <v>3600.0000000000073</v>
      </c>
      <c r="P985" s="22">
        <f>MONTH(Table4[[#This Row],[Sales Date]])</f>
        <v>3</v>
      </c>
      <c r="Q985" s="22" t="str">
        <f>IF(Table4[[#This Row],[Month]]=1,"Jan",IF(Table4[[#This Row],[Month]]=2,"Feb",IF(Table4[[#This Row],[Month]]=3,"Mar","Apr")))</f>
        <v>Mar</v>
      </c>
    </row>
    <row r="986" spans="1:17" x14ac:dyDescent="0.25">
      <c r="A986" s="3" t="s">
        <v>1772</v>
      </c>
      <c r="B986" s="4">
        <v>44989</v>
      </c>
      <c r="C986" s="3" t="s">
        <v>1201</v>
      </c>
      <c r="D986" s="3" t="s">
        <v>29</v>
      </c>
      <c r="E986" s="3" t="s">
        <v>17</v>
      </c>
      <c r="F986" s="3" t="s">
        <v>18</v>
      </c>
      <c r="G986" s="3" t="s">
        <v>69</v>
      </c>
      <c r="H986" s="3" t="s">
        <v>38</v>
      </c>
      <c r="I986" s="3">
        <v>10</v>
      </c>
      <c r="J986" s="3" t="s">
        <v>20</v>
      </c>
      <c r="K986" s="3">
        <v>9950</v>
      </c>
      <c r="L986" s="3">
        <v>9000</v>
      </c>
      <c r="M986" s="3">
        <f>Table4[[#This Row],[Qty]]*Table4[[#This Row],[Price]]</f>
        <v>99500</v>
      </c>
      <c r="N986" s="3">
        <f>Table4[[#This Row],[Qty]]*Table4[[#This Row],[Cost]]</f>
        <v>90000</v>
      </c>
      <c r="O986" s="3">
        <f>Table4[[#This Row],[Total Sales]]-Table4[[#This Row],[COGS]]</f>
        <v>9500</v>
      </c>
      <c r="P986" s="22">
        <f>MONTH(Table4[[#This Row],[Sales Date]])</f>
        <v>3</v>
      </c>
      <c r="Q986" s="22" t="str">
        <f>IF(Table4[[#This Row],[Month]]=1,"Jan",IF(Table4[[#This Row],[Month]]=2,"Feb",IF(Table4[[#This Row],[Month]]=3,"Mar","Apr")))</f>
        <v>Mar</v>
      </c>
    </row>
    <row r="987" spans="1:17" x14ac:dyDescent="0.25">
      <c r="A987" s="3" t="s">
        <v>1773</v>
      </c>
      <c r="B987" s="4">
        <v>44989</v>
      </c>
      <c r="C987" s="3" t="s">
        <v>659</v>
      </c>
      <c r="D987" s="3" t="s">
        <v>16</v>
      </c>
      <c r="E987" s="3" t="s">
        <v>30</v>
      </c>
      <c r="F987" s="3" t="s">
        <v>31</v>
      </c>
      <c r="G987" s="3" t="s">
        <v>19</v>
      </c>
      <c r="H987" s="3" t="s">
        <v>38</v>
      </c>
      <c r="I987" s="3">
        <v>2</v>
      </c>
      <c r="J987" s="3" t="s">
        <v>20</v>
      </c>
      <c r="K987" s="3">
        <v>2000</v>
      </c>
      <c r="L987" s="3">
        <v>1850</v>
      </c>
      <c r="M987" s="3">
        <f>Table4[[#This Row],[Qty]]*Table4[[#This Row],[Price]]</f>
        <v>4000</v>
      </c>
      <c r="N987" s="3">
        <f>Table4[[#This Row],[Qty]]*Table4[[#This Row],[Cost]]</f>
        <v>3700</v>
      </c>
      <c r="O987" s="3">
        <f>Table4[[#This Row],[Total Sales]]-Table4[[#This Row],[COGS]]</f>
        <v>300</v>
      </c>
      <c r="P987" s="22">
        <f>MONTH(Table4[[#This Row],[Sales Date]])</f>
        <v>3</v>
      </c>
      <c r="Q987" s="22" t="str">
        <f>IF(Table4[[#This Row],[Month]]=1,"Jan",IF(Table4[[#This Row],[Month]]=2,"Feb",IF(Table4[[#This Row],[Month]]=3,"Mar","Apr")))</f>
        <v>Mar</v>
      </c>
    </row>
    <row r="988" spans="1:17" x14ac:dyDescent="0.25">
      <c r="A988" s="3" t="s">
        <v>1774</v>
      </c>
      <c r="B988" s="4">
        <v>44989</v>
      </c>
      <c r="C988" s="3" t="s">
        <v>720</v>
      </c>
      <c r="D988" s="3" t="s">
        <v>29</v>
      </c>
      <c r="E988" s="3" t="s">
        <v>35</v>
      </c>
      <c r="F988" s="3" t="s">
        <v>36</v>
      </c>
      <c r="G988" s="3" t="s">
        <v>25</v>
      </c>
      <c r="H988" s="3" t="s">
        <v>45</v>
      </c>
      <c r="I988" s="3">
        <v>2</v>
      </c>
      <c r="J988" s="3" t="s">
        <v>20</v>
      </c>
      <c r="K988" s="3">
        <v>9950</v>
      </c>
      <c r="L988" s="3">
        <v>9000</v>
      </c>
      <c r="M988" s="3">
        <f>Table4[[#This Row],[Qty]]*Table4[[#This Row],[Price]]</f>
        <v>19900</v>
      </c>
      <c r="N988" s="3">
        <f>Table4[[#This Row],[Qty]]*Table4[[#This Row],[Cost]]</f>
        <v>18000</v>
      </c>
      <c r="O988" s="3">
        <f>Table4[[#This Row],[Total Sales]]-Table4[[#This Row],[COGS]]</f>
        <v>1900</v>
      </c>
      <c r="P988" s="22">
        <f>MONTH(Table4[[#This Row],[Sales Date]])</f>
        <v>3</v>
      </c>
      <c r="Q988" s="22" t="str">
        <f>IF(Table4[[#This Row],[Month]]=1,"Jan",IF(Table4[[#This Row],[Month]]=2,"Feb",IF(Table4[[#This Row],[Month]]=3,"Mar","Apr")))</f>
        <v>Mar</v>
      </c>
    </row>
    <row r="989" spans="1:17" x14ac:dyDescent="0.25">
      <c r="A989" s="3" t="s">
        <v>1775</v>
      </c>
      <c r="B989" s="4">
        <v>44989</v>
      </c>
      <c r="C989" s="3" t="s">
        <v>782</v>
      </c>
      <c r="D989" s="3" t="s">
        <v>29</v>
      </c>
      <c r="E989" s="3" t="s">
        <v>17</v>
      </c>
      <c r="F989" s="3" t="s">
        <v>18</v>
      </c>
      <c r="G989" s="3" t="s">
        <v>32</v>
      </c>
      <c r="H989" s="3" t="s">
        <v>38</v>
      </c>
      <c r="I989" s="3">
        <v>1</v>
      </c>
      <c r="J989" s="3" t="s">
        <v>20</v>
      </c>
      <c r="K989" s="3">
        <v>13200.000000000002</v>
      </c>
      <c r="L989" s="3">
        <v>12000</v>
      </c>
      <c r="M989" s="3">
        <f>Table4[[#This Row],[Qty]]*Table4[[#This Row],[Price]]</f>
        <v>13200.000000000002</v>
      </c>
      <c r="N989" s="3">
        <f>Table4[[#This Row],[Qty]]*Table4[[#This Row],[Cost]]</f>
        <v>12000</v>
      </c>
      <c r="O989" s="3">
        <f>Table4[[#This Row],[Total Sales]]-Table4[[#This Row],[COGS]]</f>
        <v>1200.0000000000018</v>
      </c>
      <c r="P989" s="22">
        <f>MONTH(Table4[[#This Row],[Sales Date]])</f>
        <v>3</v>
      </c>
      <c r="Q989" s="22" t="str">
        <f>IF(Table4[[#This Row],[Month]]=1,"Jan",IF(Table4[[#This Row],[Month]]=2,"Feb",IF(Table4[[#This Row],[Month]]=3,"Mar","Apr")))</f>
        <v>Mar</v>
      </c>
    </row>
    <row r="990" spans="1:17" x14ac:dyDescent="0.25">
      <c r="A990" s="3" t="s">
        <v>1776</v>
      </c>
      <c r="B990" s="4">
        <v>44989</v>
      </c>
      <c r="C990" s="3" t="s">
        <v>843</v>
      </c>
      <c r="D990" s="3" t="s">
        <v>29</v>
      </c>
      <c r="E990" s="3" t="s">
        <v>17</v>
      </c>
      <c r="F990" s="3" t="s">
        <v>18</v>
      </c>
      <c r="G990" s="3" t="s">
        <v>19</v>
      </c>
      <c r="H990" s="3" t="s">
        <v>2354</v>
      </c>
      <c r="I990" s="3">
        <v>1</v>
      </c>
      <c r="J990" s="3" t="s">
        <v>20</v>
      </c>
      <c r="K990" s="3">
        <v>44000</v>
      </c>
      <c r="L990" s="3">
        <v>40000</v>
      </c>
      <c r="M990" s="3">
        <f>Table4[[#This Row],[Qty]]*Table4[[#This Row],[Price]]</f>
        <v>44000</v>
      </c>
      <c r="N990" s="3">
        <f>Table4[[#This Row],[Qty]]*Table4[[#This Row],[Cost]]</f>
        <v>40000</v>
      </c>
      <c r="O990" s="3">
        <f>Table4[[#This Row],[Total Sales]]-Table4[[#This Row],[COGS]]</f>
        <v>4000</v>
      </c>
      <c r="P990" s="22">
        <f>MONTH(Table4[[#This Row],[Sales Date]])</f>
        <v>3</v>
      </c>
      <c r="Q990" s="22" t="str">
        <f>IF(Table4[[#This Row],[Month]]=1,"Jan",IF(Table4[[#This Row],[Month]]=2,"Feb",IF(Table4[[#This Row],[Month]]=3,"Mar","Apr")))</f>
        <v>Mar</v>
      </c>
    </row>
    <row r="991" spans="1:17" x14ac:dyDescent="0.25">
      <c r="A991" s="3" t="s">
        <v>1777</v>
      </c>
      <c r="B991" s="4">
        <v>44989</v>
      </c>
      <c r="C991" s="3" t="s">
        <v>905</v>
      </c>
      <c r="D991" s="3" t="s">
        <v>29</v>
      </c>
      <c r="E991" s="3" t="s">
        <v>23</v>
      </c>
      <c r="F991" s="3" t="s">
        <v>24</v>
      </c>
      <c r="G991" s="3" t="s">
        <v>25</v>
      </c>
      <c r="H991" s="3" t="s">
        <v>2354</v>
      </c>
      <c r="I991" s="3">
        <v>2</v>
      </c>
      <c r="J991" s="3" t="s">
        <v>26</v>
      </c>
      <c r="K991" s="3">
        <v>8500</v>
      </c>
      <c r="L991" s="3">
        <v>7600</v>
      </c>
      <c r="M991" s="3">
        <f>Table4[[#This Row],[Qty]]*Table4[[#This Row],[Price]]</f>
        <v>17000</v>
      </c>
      <c r="N991" s="3">
        <f>Table4[[#This Row],[Qty]]*Table4[[#This Row],[Cost]]</f>
        <v>15200</v>
      </c>
      <c r="O991" s="3">
        <f>Table4[[#This Row],[Total Sales]]-Table4[[#This Row],[COGS]]</f>
        <v>1800</v>
      </c>
      <c r="P991" s="22">
        <f>MONTH(Table4[[#This Row],[Sales Date]])</f>
        <v>3</v>
      </c>
      <c r="Q991" s="22" t="str">
        <f>IF(Table4[[#This Row],[Month]]=1,"Jan",IF(Table4[[#This Row],[Month]]=2,"Feb",IF(Table4[[#This Row],[Month]]=3,"Mar","Apr")))</f>
        <v>Mar</v>
      </c>
    </row>
    <row r="992" spans="1:17" x14ac:dyDescent="0.25">
      <c r="A992" s="3" t="s">
        <v>1778</v>
      </c>
      <c r="B992" s="4">
        <v>44990</v>
      </c>
      <c r="C992" s="3" t="s">
        <v>113</v>
      </c>
      <c r="D992" s="3" t="s">
        <v>29</v>
      </c>
      <c r="E992" s="3" t="s">
        <v>17</v>
      </c>
      <c r="F992" s="3" t="s">
        <v>18</v>
      </c>
      <c r="G992" s="3" t="s">
        <v>72</v>
      </c>
      <c r="H992" s="3" t="s">
        <v>2354</v>
      </c>
      <c r="I992" s="3">
        <v>1</v>
      </c>
      <c r="J992" s="3" t="s">
        <v>20</v>
      </c>
      <c r="K992" s="3">
        <v>6700</v>
      </c>
      <c r="L992" s="3">
        <v>5001</v>
      </c>
      <c r="M992" s="3">
        <f>Table4[[#This Row],[Qty]]*Table4[[#This Row],[Price]]</f>
        <v>6700</v>
      </c>
      <c r="N992" s="3">
        <f>Table4[[#This Row],[Qty]]*Table4[[#This Row],[Cost]]</f>
        <v>5001</v>
      </c>
      <c r="O992" s="3">
        <f>Table4[[#This Row],[Total Sales]]-Table4[[#This Row],[COGS]]</f>
        <v>1699</v>
      </c>
      <c r="P992" s="22">
        <f>MONTH(Table4[[#This Row],[Sales Date]])</f>
        <v>3</v>
      </c>
      <c r="Q992" s="22" t="str">
        <f>IF(Table4[[#This Row],[Month]]=1,"Jan",IF(Table4[[#This Row],[Month]]=2,"Feb",IF(Table4[[#This Row],[Month]]=3,"Mar","Apr")))</f>
        <v>Mar</v>
      </c>
    </row>
    <row r="993" spans="1:17" x14ac:dyDescent="0.25">
      <c r="A993" s="3" t="s">
        <v>1779</v>
      </c>
      <c r="B993" s="4">
        <v>44990</v>
      </c>
      <c r="C993" s="3" t="s">
        <v>237</v>
      </c>
      <c r="D993" s="3" t="s">
        <v>29</v>
      </c>
      <c r="E993" s="3" t="s">
        <v>30</v>
      </c>
      <c r="F993" s="3" t="s">
        <v>31</v>
      </c>
      <c r="G993" s="3" t="s">
        <v>32</v>
      </c>
      <c r="H993" s="3" t="s">
        <v>2354</v>
      </c>
      <c r="I993" s="3">
        <v>2</v>
      </c>
      <c r="J993" s="3" t="s">
        <v>20</v>
      </c>
      <c r="K993" s="3">
        <v>7700</v>
      </c>
      <c r="L993" s="3">
        <v>7000</v>
      </c>
      <c r="M993" s="3">
        <f>Table4[[#This Row],[Qty]]*Table4[[#This Row],[Price]]</f>
        <v>15400</v>
      </c>
      <c r="N993" s="3">
        <f>Table4[[#This Row],[Qty]]*Table4[[#This Row],[Cost]]</f>
        <v>14000</v>
      </c>
      <c r="O993" s="3">
        <f>Table4[[#This Row],[Total Sales]]-Table4[[#This Row],[COGS]]</f>
        <v>1400</v>
      </c>
      <c r="P993" s="22">
        <f>MONTH(Table4[[#This Row],[Sales Date]])</f>
        <v>3</v>
      </c>
      <c r="Q993" s="22" t="str">
        <f>IF(Table4[[#This Row],[Month]]=1,"Jan",IF(Table4[[#This Row],[Month]]=2,"Feb",IF(Table4[[#This Row],[Month]]=3,"Mar","Apr")))</f>
        <v>Mar</v>
      </c>
    </row>
    <row r="994" spans="1:17" x14ac:dyDescent="0.25">
      <c r="A994" s="3" t="s">
        <v>1780</v>
      </c>
      <c r="B994" s="4">
        <v>44990</v>
      </c>
      <c r="C994" s="3" t="s">
        <v>353</v>
      </c>
      <c r="D994" s="3" t="s">
        <v>16</v>
      </c>
      <c r="E994" s="3" t="s">
        <v>23</v>
      </c>
      <c r="F994" s="3" t="s">
        <v>24</v>
      </c>
      <c r="G994" s="3" t="s">
        <v>41</v>
      </c>
      <c r="H994" s="3" t="s">
        <v>2354</v>
      </c>
      <c r="I994" s="3">
        <v>2</v>
      </c>
      <c r="J994" s="3" t="s">
        <v>20</v>
      </c>
      <c r="K994" s="3">
        <v>7700</v>
      </c>
      <c r="L994" s="3">
        <v>7000</v>
      </c>
      <c r="M994" s="3">
        <f>Table4[[#This Row],[Qty]]*Table4[[#This Row],[Price]]</f>
        <v>15400</v>
      </c>
      <c r="N994" s="3">
        <f>Table4[[#This Row],[Qty]]*Table4[[#This Row],[Cost]]</f>
        <v>14000</v>
      </c>
      <c r="O994" s="3">
        <f>Table4[[#This Row],[Total Sales]]-Table4[[#This Row],[COGS]]</f>
        <v>1400</v>
      </c>
      <c r="P994" s="22">
        <f>MONTH(Table4[[#This Row],[Sales Date]])</f>
        <v>3</v>
      </c>
      <c r="Q994" s="22" t="str">
        <f>IF(Table4[[#This Row],[Month]]=1,"Jan",IF(Table4[[#This Row],[Month]]=2,"Feb",IF(Table4[[#This Row],[Month]]=3,"Mar","Apr")))</f>
        <v>Mar</v>
      </c>
    </row>
    <row r="995" spans="1:17" x14ac:dyDescent="0.25">
      <c r="A995" s="3" t="s">
        <v>1781</v>
      </c>
      <c r="B995" s="4">
        <v>44990</v>
      </c>
      <c r="C995" s="3" t="s">
        <v>478</v>
      </c>
      <c r="D995" s="3" t="s">
        <v>16</v>
      </c>
      <c r="E995" s="3" t="s">
        <v>17</v>
      </c>
      <c r="F995" s="3" t="s">
        <v>18</v>
      </c>
      <c r="G995" s="3" t="s">
        <v>2353</v>
      </c>
      <c r="H995" s="3" t="s">
        <v>45</v>
      </c>
      <c r="I995" s="3">
        <v>1</v>
      </c>
      <c r="J995" s="3" t="s">
        <v>20</v>
      </c>
      <c r="K995" s="3">
        <v>6700</v>
      </c>
      <c r="L995" s="3">
        <v>5000</v>
      </c>
      <c r="M995" s="3">
        <f>Table4[[#This Row],[Qty]]*Table4[[#This Row],[Price]]</f>
        <v>6700</v>
      </c>
      <c r="N995" s="3">
        <f>Table4[[#This Row],[Qty]]*Table4[[#This Row],[Cost]]</f>
        <v>5000</v>
      </c>
      <c r="O995" s="3">
        <f>Table4[[#This Row],[Total Sales]]-Table4[[#This Row],[COGS]]</f>
        <v>1700</v>
      </c>
      <c r="P995" s="22">
        <f>MONTH(Table4[[#This Row],[Sales Date]])</f>
        <v>3</v>
      </c>
      <c r="Q995" s="22" t="str">
        <f>IF(Table4[[#This Row],[Month]]=1,"Jan",IF(Table4[[#This Row],[Month]]=2,"Feb",IF(Table4[[#This Row],[Month]]=3,"Mar","Apr")))</f>
        <v>Mar</v>
      </c>
    </row>
    <row r="996" spans="1:17" x14ac:dyDescent="0.25">
      <c r="A996" s="3" t="s">
        <v>1782</v>
      </c>
      <c r="B996" s="4">
        <v>44990</v>
      </c>
      <c r="C996" s="3" t="s">
        <v>594</v>
      </c>
      <c r="D996" s="3" t="s">
        <v>29</v>
      </c>
      <c r="E996" s="3" t="s">
        <v>35</v>
      </c>
      <c r="F996" s="3" t="s">
        <v>36</v>
      </c>
      <c r="G996" s="3" t="s">
        <v>63</v>
      </c>
      <c r="H996" s="3" t="s">
        <v>2354</v>
      </c>
      <c r="I996" s="3">
        <v>1</v>
      </c>
      <c r="J996" s="3" t="s">
        <v>20</v>
      </c>
      <c r="K996" s="3">
        <v>11000</v>
      </c>
      <c r="L996" s="3">
        <v>10000</v>
      </c>
      <c r="M996" s="3">
        <f>Table4[[#This Row],[Qty]]*Table4[[#This Row],[Price]]</f>
        <v>11000</v>
      </c>
      <c r="N996" s="3">
        <f>Table4[[#This Row],[Qty]]*Table4[[#This Row],[Cost]]</f>
        <v>10000</v>
      </c>
      <c r="O996" s="3">
        <f>Table4[[#This Row],[Total Sales]]-Table4[[#This Row],[COGS]]</f>
        <v>1000</v>
      </c>
      <c r="P996" s="22">
        <f>MONTH(Table4[[#This Row],[Sales Date]])</f>
        <v>3</v>
      </c>
      <c r="Q996" s="22" t="str">
        <f>IF(Table4[[#This Row],[Month]]=1,"Jan",IF(Table4[[#This Row],[Month]]=2,"Feb",IF(Table4[[#This Row],[Month]]=3,"Mar","Apr")))</f>
        <v>Mar</v>
      </c>
    </row>
    <row r="997" spans="1:17" x14ac:dyDescent="0.25">
      <c r="A997" s="3" t="s">
        <v>1783</v>
      </c>
      <c r="B997" s="4">
        <v>44990</v>
      </c>
      <c r="C997" s="3" t="s">
        <v>718</v>
      </c>
      <c r="D997" s="3" t="s">
        <v>29</v>
      </c>
      <c r="E997" s="3" t="s">
        <v>23</v>
      </c>
      <c r="F997" s="3" t="s">
        <v>24</v>
      </c>
      <c r="G997" s="3" t="s">
        <v>81</v>
      </c>
      <c r="H997" s="3" t="s">
        <v>2354</v>
      </c>
      <c r="I997" s="3">
        <v>2</v>
      </c>
      <c r="J997" s="3" t="s">
        <v>20</v>
      </c>
      <c r="K997" s="3">
        <v>7700</v>
      </c>
      <c r="L997" s="3">
        <v>7000</v>
      </c>
      <c r="M997" s="3">
        <f>Table4[[#This Row],[Qty]]*Table4[[#This Row],[Price]]</f>
        <v>15400</v>
      </c>
      <c r="N997" s="3">
        <f>Table4[[#This Row],[Qty]]*Table4[[#This Row],[Cost]]</f>
        <v>14000</v>
      </c>
      <c r="O997" s="3">
        <f>Table4[[#This Row],[Total Sales]]-Table4[[#This Row],[COGS]]</f>
        <v>1400</v>
      </c>
      <c r="P997" s="22">
        <f>MONTH(Table4[[#This Row],[Sales Date]])</f>
        <v>3</v>
      </c>
      <c r="Q997" s="22" t="str">
        <f>IF(Table4[[#This Row],[Month]]=1,"Jan",IF(Table4[[#This Row],[Month]]=2,"Feb",IF(Table4[[#This Row],[Month]]=3,"Mar","Apr")))</f>
        <v>Mar</v>
      </c>
    </row>
    <row r="998" spans="1:17" x14ac:dyDescent="0.25">
      <c r="A998" s="3" t="s">
        <v>1784</v>
      </c>
      <c r="B998" s="4">
        <v>44990</v>
      </c>
      <c r="C998" s="3" t="s">
        <v>835</v>
      </c>
      <c r="D998" s="3" t="s">
        <v>29</v>
      </c>
      <c r="E998" s="3" t="s">
        <v>35</v>
      </c>
      <c r="F998" s="3" t="s">
        <v>36</v>
      </c>
      <c r="G998" s="3" t="s">
        <v>25</v>
      </c>
      <c r="H998" s="3" t="s">
        <v>2354</v>
      </c>
      <c r="I998" s="3">
        <v>10</v>
      </c>
      <c r="J998" s="3" t="s">
        <v>20</v>
      </c>
      <c r="K998" s="3">
        <v>9950</v>
      </c>
      <c r="L998" s="3">
        <v>9000</v>
      </c>
      <c r="M998" s="3">
        <f>Table4[[#This Row],[Qty]]*Table4[[#This Row],[Price]]</f>
        <v>99500</v>
      </c>
      <c r="N998" s="3">
        <f>Table4[[#This Row],[Qty]]*Table4[[#This Row],[Cost]]</f>
        <v>90000</v>
      </c>
      <c r="O998" s="3">
        <f>Table4[[#This Row],[Total Sales]]-Table4[[#This Row],[COGS]]</f>
        <v>9500</v>
      </c>
      <c r="P998" s="22">
        <f>MONTH(Table4[[#This Row],[Sales Date]])</f>
        <v>3</v>
      </c>
      <c r="Q998" s="22" t="str">
        <f>IF(Table4[[#This Row],[Month]]=1,"Jan",IF(Table4[[#This Row],[Month]]=2,"Feb",IF(Table4[[#This Row],[Month]]=3,"Mar","Apr")))</f>
        <v>Mar</v>
      </c>
    </row>
    <row r="999" spans="1:17" x14ac:dyDescent="0.25">
      <c r="A999" s="3" t="s">
        <v>1785</v>
      </c>
      <c r="B999" s="4">
        <v>44990</v>
      </c>
      <c r="C999" s="3" t="s">
        <v>960</v>
      </c>
      <c r="D999" s="3" t="s">
        <v>16</v>
      </c>
      <c r="E999" s="3" t="s">
        <v>35</v>
      </c>
      <c r="F999" s="3" t="s">
        <v>36</v>
      </c>
      <c r="G999" s="3" t="s">
        <v>2350</v>
      </c>
      <c r="H999" s="3" t="s">
        <v>38</v>
      </c>
      <c r="I999" s="3">
        <v>2</v>
      </c>
      <c r="J999" s="3" t="s">
        <v>20</v>
      </c>
      <c r="K999" s="3">
        <v>9950</v>
      </c>
      <c r="L999" s="3">
        <v>9000</v>
      </c>
      <c r="M999" s="3">
        <f>Table4[[#This Row],[Qty]]*Table4[[#This Row],[Price]]</f>
        <v>19900</v>
      </c>
      <c r="N999" s="3">
        <f>Table4[[#This Row],[Qty]]*Table4[[#This Row],[Cost]]</f>
        <v>18000</v>
      </c>
      <c r="O999" s="3">
        <f>Table4[[#This Row],[Total Sales]]-Table4[[#This Row],[COGS]]</f>
        <v>1900</v>
      </c>
      <c r="P999" s="22">
        <f>MONTH(Table4[[#This Row],[Sales Date]])</f>
        <v>3</v>
      </c>
      <c r="Q999" s="22" t="str">
        <f>IF(Table4[[#This Row],[Month]]=1,"Jan",IF(Table4[[#This Row],[Month]]=2,"Feb",IF(Table4[[#This Row],[Month]]=3,"Mar","Apr")))</f>
        <v>Mar</v>
      </c>
    </row>
    <row r="1000" spans="1:17" x14ac:dyDescent="0.25">
      <c r="A1000" s="3" t="s">
        <v>1786</v>
      </c>
      <c r="B1000" s="4">
        <v>44990</v>
      </c>
      <c r="C1000" s="3" t="s">
        <v>1078</v>
      </c>
      <c r="D1000" s="3" t="s">
        <v>29</v>
      </c>
      <c r="E1000" s="3" t="s">
        <v>30</v>
      </c>
      <c r="F1000" s="3" t="s">
        <v>31</v>
      </c>
      <c r="G1000" s="3" t="s">
        <v>54</v>
      </c>
      <c r="H1000" s="3" t="s">
        <v>55</v>
      </c>
      <c r="I1000" s="3">
        <v>2</v>
      </c>
      <c r="J1000" s="3" t="s">
        <v>20</v>
      </c>
      <c r="K1000" s="3">
        <v>22000</v>
      </c>
      <c r="L1000" s="3">
        <v>20000</v>
      </c>
      <c r="M1000" s="3">
        <f>Table4[[#This Row],[Qty]]*Table4[[#This Row],[Price]]</f>
        <v>44000</v>
      </c>
      <c r="N1000" s="3">
        <f>Table4[[#This Row],[Qty]]*Table4[[#This Row],[Cost]]</f>
        <v>40000</v>
      </c>
      <c r="O1000" s="3">
        <f>Table4[[#This Row],[Total Sales]]-Table4[[#This Row],[COGS]]</f>
        <v>4000</v>
      </c>
      <c r="P1000" s="22">
        <f>MONTH(Table4[[#This Row],[Sales Date]])</f>
        <v>3</v>
      </c>
      <c r="Q1000" s="22" t="str">
        <f>IF(Table4[[#This Row],[Month]]=1,"Jan",IF(Table4[[#This Row],[Month]]=2,"Feb",IF(Table4[[#This Row],[Month]]=3,"Mar","Apr")))</f>
        <v>Mar</v>
      </c>
    </row>
    <row r="1001" spans="1:17" x14ac:dyDescent="0.25">
      <c r="A1001" s="3" t="s">
        <v>1787</v>
      </c>
      <c r="B1001" s="4">
        <v>44990</v>
      </c>
      <c r="C1001" s="3" t="s">
        <v>2316</v>
      </c>
      <c r="D1001" s="3" t="s">
        <v>29</v>
      </c>
      <c r="E1001" s="3" t="s">
        <v>17</v>
      </c>
      <c r="F1001" s="3" t="s">
        <v>18</v>
      </c>
      <c r="G1001" s="3" t="s">
        <v>72</v>
      </c>
      <c r="H1001" s="3" t="s">
        <v>2354</v>
      </c>
      <c r="I1001" s="3">
        <v>10</v>
      </c>
      <c r="J1001" s="3" t="s">
        <v>20</v>
      </c>
      <c r="K1001" s="3">
        <v>9950</v>
      </c>
      <c r="L1001" s="3">
        <v>9000</v>
      </c>
      <c r="M1001" s="3">
        <f>Table4[[#This Row],[Qty]]*Table4[[#This Row],[Price]]</f>
        <v>99500</v>
      </c>
      <c r="N1001" s="3">
        <f>Table4[[#This Row],[Qty]]*Table4[[#This Row],[Cost]]</f>
        <v>90000</v>
      </c>
      <c r="O1001" s="3">
        <f>Table4[[#This Row],[Total Sales]]-Table4[[#This Row],[COGS]]</f>
        <v>9500</v>
      </c>
      <c r="P1001" s="22">
        <f>MONTH(Table4[[#This Row],[Sales Date]])</f>
        <v>3</v>
      </c>
      <c r="Q1001" s="22" t="str">
        <f>IF(Table4[[#This Row],[Month]]=1,"Jan",IF(Table4[[#This Row],[Month]]=2,"Feb",IF(Table4[[#This Row],[Month]]=3,"Mar","Apr")))</f>
        <v>Mar</v>
      </c>
    </row>
    <row r="1002" spans="1:17" x14ac:dyDescent="0.25">
      <c r="A1002" s="3" t="s">
        <v>1788</v>
      </c>
      <c r="B1002" s="4">
        <v>44991</v>
      </c>
      <c r="C1002" s="3" t="s">
        <v>115</v>
      </c>
      <c r="D1002" s="3" t="s">
        <v>29</v>
      </c>
      <c r="E1002" s="3" t="s">
        <v>17</v>
      </c>
      <c r="F1002" s="3" t="s">
        <v>18</v>
      </c>
      <c r="G1002" s="3" t="s">
        <v>75</v>
      </c>
      <c r="H1002" s="3" t="s">
        <v>2354</v>
      </c>
      <c r="I1002" s="3">
        <v>1</v>
      </c>
      <c r="J1002" s="3" t="s">
        <v>20</v>
      </c>
      <c r="K1002" s="3">
        <v>6700</v>
      </c>
      <c r="L1002" s="3">
        <v>5002</v>
      </c>
      <c r="M1002" s="3">
        <f>Table4[[#This Row],[Qty]]*Table4[[#This Row],[Price]]</f>
        <v>6700</v>
      </c>
      <c r="N1002" s="3">
        <f>Table4[[#This Row],[Qty]]*Table4[[#This Row],[Cost]]</f>
        <v>5002</v>
      </c>
      <c r="O1002" s="3">
        <f>Table4[[#This Row],[Total Sales]]-Table4[[#This Row],[COGS]]</f>
        <v>1698</v>
      </c>
      <c r="P1002" s="22">
        <f>MONTH(Table4[[#This Row],[Sales Date]])</f>
        <v>3</v>
      </c>
      <c r="Q1002" s="22" t="str">
        <f>IF(Table4[[#This Row],[Month]]=1,"Jan",IF(Table4[[#This Row],[Month]]=2,"Feb",IF(Table4[[#This Row],[Month]]=3,"Mar","Apr")))</f>
        <v>Mar</v>
      </c>
    </row>
    <row r="1003" spans="1:17" x14ac:dyDescent="0.25">
      <c r="A1003" s="3" t="s">
        <v>1789</v>
      </c>
      <c r="B1003" s="4">
        <v>44991</v>
      </c>
      <c r="C1003" s="3" t="s">
        <v>239</v>
      </c>
      <c r="D1003" s="3" t="s">
        <v>29</v>
      </c>
      <c r="E1003" s="3" t="s">
        <v>35</v>
      </c>
      <c r="F1003" s="3" t="s">
        <v>36</v>
      </c>
      <c r="G1003" s="3" t="s">
        <v>37</v>
      </c>
      <c r="H1003" s="3" t="s">
        <v>38</v>
      </c>
      <c r="I1003" s="3">
        <v>1</v>
      </c>
      <c r="J1003" s="3" t="s">
        <v>20</v>
      </c>
      <c r="K1003" s="3">
        <v>11000</v>
      </c>
      <c r="L1003" s="3">
        <v>10000</v>
      </c>
      <c r="M1003" s="3">
        <f>Table4[[#This Row],[Qty]]*Table4[[#This Row],[Price]]</f>
        <v>11000</v>
      </c>
      <c r="N1003" s="3">
        <f>Table4[[#This Row],[Qty]]*Table4[[#This Row],[Cost]]</f>
        <v>10000</v>
      </c>
      <c r="O1003" s="3">
        <f>Table4[[#This Row],[Total Sales]]-Table4[[#This Row],[COGS]]</f>
        <v>1000</v>
      </c>
      <c r="P1003" s="22">
        <f>MONTH(Table4[[#This Row],[Sales Date]])</f>
        <v>3</v>
      </c>
      <c r="Q1003" s="22" t="str">
        <f>IF(Table4[[#This Row],[Month]]=1,"Jan",IF(Table4[[#This Row],[Month]]=2,"Feb",IF(Table4[[#This Row],[Month]]=3,"Mar","Apr")))</f>
        <v>Mar</v>
      </c>
    </row>
    <row r="1004" spans="1:17" x14ac:dyDescent="0.25">
      <c r="A1004" s="3" t="s">
        <v>1790</v>
      </c>
      <c r="B1004" s="4">
        <v>44991</v>
      </c>
      <c r="C1004" s="3" t="s">
        <v>355</v>
      </c>
      <c r="D1004" s="3" t="s">
        <v>29</v>
      </c>
      <c r="E1004" s="3" t="s">
        <v>30</v>
      </c>
      <c r="F1004" s="3" t="s">
        <v>31</v>
      </c>
      <c r="G1004" s="3" t="s">
        <v>44</v>
      </c>
      <c r="H1004" s="3" t="s">
        <v>45</v>
      </c>
      <c r="I1004" s="3">
        <v>3</v>
      </c>
      <c r="J1004" s="3" t="s">
        <v>20</v>
      </c>
      <c r="K1004" s="3">
        <v>22000</v>
      </c>
      <c r="L1004" s="3">
        <v>20000</v>
      </c>
      <c r="M1004" s="3">
        <f>Table4[[#This Row],[Qty]]*Table4[[#This Row],[Price]]</f>
        <v>66000</v>
      </c>
      <c r="N1004" s="3">
        <f>Table4[[#This Row],[Qty]]*Table4[[#This Row],[Cost]]</f>
        <v>60000</v>
      </c>
      <c r="O1004" s="3">
        <f>Table4[[#This Row],[Total Sales]]-Table4[[#This Row],[COGS]]</f>
        <v>6000</v>
      </c>
      <c r="P1004" s="22">
        <f>MONTH(Table4[[#This Row],[Sales Date]])</f>
        <v>3</v>
      </c>
      <c r="Q1004" s="22" t="str">
        <f>IF(Table4[[#This Row],[Month]]=1,"Jan",IF(Table4[[#This Row],[Month]]=2,"Feb",IF(Table4[[#This Row],[Month]]=3,"Mar","Apr")))</f>
        <v>Mar</v>
      </c>
    </row>
    <row r="1005" spans="1:17" x14ac:dyDescent="0.25">
      <c r="A1005" s="3" t="s">
        <v>1791</v>
      </c>
      <c r="B1005" s="4">
        <v>44991</v>
      </c>
      <c r="C1005" s="3" t="s">
        <v>480</v>
      </c>
      <c r="D1005" s="3" t="s">
        <v>29</v>
      </c>
      <c r="E1005" s="3" t="s">
        <v>17</v>
      </c>
      <c r="F1005" s="3" t="s">
        <v>18</v>
      </c>
      <c r="G1005" s="3" t="s">
        <v>60</v>
      </c>
      <c r="H1005" s="3" t="s">
        <v>45</v>
      </c>
      <c r="I1005" s="3">
        <v>2</v>
      </c>
      <c r="J1005" s="3" t="s">
        <v>20</v>
      </c>
      <c r="K1005" s="3">
        <v>6700</v>
      </c>
      <c r="L1005" s="3">
        <v>5001</v>
      </c>
      <c r="M1005" s="3">
        <f>Table4[[#This Row],[Qty]]*Table4[[#This Row],[Price]]</f>
        <v>13400</v>
      </c>
      <c r="N1005" s="3">
        <f>Table4[[#This Row],[Qty]]*Table4[[#This Row],[Cost]]</f>
        <v>10002</v>
      </c>
      <c r="O1005" s="3">
        <f>Table4[[#This Row],[Total Sales]]-Table4[[#This Row],[COGS]]</f>
        <v>3398</v>
      </c>
      <c r="P1005" s="22">
        <f>MONTH(Table4[[#This Row],[Sales Date]])</f>
        <v>3</v>
      </c>
      <c r="Q1005" s="22" t="str">
        <f>IF(Table4[[#This Row],[Month]]=1,"Jan",IF(Table4[[#This Row],[Month]]=2,"Feb",IF(Table4[[#This Row],[Month]]=3,"Mar","Apr")))</f>
        <v>Mar</v>
      </c>
    </row>
    <row r="1006" spans="1:17" x14ac:dyDescent="0.25">
      <c r="A1006" s="3" t="s">
        <v>1792</v>
      </c>
      <c r="B1006" s="4">
        <v>44991</v>
      </c>
      <c r="C1006" s="3" t="s">
        <v>596</v>
      </c>
      <c r="D1006" s="3" t="s">
        <v>29</v>
      </c>
      <c r="E1006" s="3" t="s">
        <v>17</v>
      </c>
      <c r="F1006" s="3" t="s">
        <v>18</v>
      </c>
      <c r="G1006" s="3" t="s">
        <v>66</v>
      </c>
      <c r="H1006" s="3" t="s">
        <v>2354</v>
      </c>
      <c r="I1006" s="3">
        <v>1</v>
      </c>
      <c r="J1006" s="3" t="s">
        <v>20</v>
      </c>
      <c r="K1006" s="3">
        <v>7700.0000000000009</v>
      </c>
      <c r="L1006" s="3">
        <v>7000</v>
      </c>
      <c r="M1006" s="3">
        <f>Table4[[#This Row],[Qty]]*Table4[[#This Row],[Price]]</f>
        <v>7700.0000000000009</v>
      </c>
      <c r="N1006" s="3">
        <f>Table4[[#This Row],[Qty]]*Table4[[#This Row],[Cost]]</f>
        <v>7000</v>
      </c>
      <c r="O1006" s="3">
        <f>Table4[[#This Row],[Total Sales]]-Table4[[#This Row],[COGS]]</f>
        <v>700.00000000000091</v>
      </c>
      <c r="P1006" s="22">
        <f>MONTH(Table4[[#This Row],[Sales Date]])</f>
        <v>3</v>
      </c>
      <c r="Q1006" s="22" t="str">
        <f>IF(Table4[[#This Row],[Month]]=1,"Jan",IF(Table4[[#This Row],[Month]]=2,"Feb",IF(Table4[[#This Row],[Month]]=3,"Mar","Apr")))</f>
        <v>Mar</v>
      </c>
    </row>
    <row r="1007" spans="1:17" x14ac:dyDescent="0.25">
      <c r="A1007" s="3" t="s">
        <v>1793</v>
      </c>
      <c r="B1007" s="4">
        <v>44991</v>
      </c>
      <c r="C1007" s="3" t="s">
        <v>720</v>
      </c>
      <c r="D1007" s="3" t="s">
        <v>29</v>
      </c>
      <c r="E1007" s="3" t="s">
        <v>30</v>
      </c>
      <c r="F1007" s="3" t="s">
        <v>31</v>
      </c>
      <c r="G1007" s="3" t="s">
        <v>19</v>
      </c>
      <c r="H1007" s="3" t="s">
        <v>2354</v>
      </c>
      <c r="I1007" s="3">
        <v>4</v>
      </c>
      <c r="J1007" s="3" t="s">
        <v>20</v>
      </c>
      <c r="K1007" s="3">
        <v>11000</v>
      </c>
      <c r="L1007" s="3">
        <v>10000</v>
      </c>
      <c r="M1007" s="3">
        <f>Table4[[#This Row],[Qty]]*Table4[[#This Row],[Price]]</f>
        <v>44000</v>
      </c>
      <c r="N1007" s="3">
        <f>Table4[[#This Row],[Qty]]*Table4[[#This Row],[Cost]]</f>
        <v>40000</v>
      </c>
      <c r="O1007" s="3">
        <f>Table4[[#This Row],[Total Sales]]-Table4[[#This Row],[COGS]]</f>
        <v>4000</v>
      </c>
      <c r="P1007" s="22">
        <f>MONTH(Table4[[#This Row],[Sales Date]])</f>
        <v>3</v>
      </c>
      <c r="Q1007" s="22" t="str">
        <f>IF(Table4[[#This Row],[Month]]=1,"Jan",IF(Table4[[#This Row],[Month]]=2,"Feb",IF(Table4[[#This Row],[Month]]=3,"Mar","Apr")))</f>
        <v>Mar</v>
      </c>
    </row>
    <row r="1008" spans="1:17" x14ac:dyDescent="0.25">
      <c r="A1008" s="3" t="s">
        <v>1794</v>
      </c>
      <c r="B1008" s="4">
        <v>44991</v>
      </c>
      <c r="C1008" s="3" t="s">
        <v>837</v>
      </c>
      <c r="D1008" s="3" t="s">
        <v>29</v>
      </c>
      <c r="E1008" s="3" t="s">
        <v>17</v>
      </c>
      <c r="F1008" s="3" t="s">
        <v>18</v>
      </c>
      <c r="G1008" s="3" t="s">
        <v>32</v>
      </c>
      <c r="H1008" s="3" t="s">
        <v>2354</v>
      </c>
      <c r="I1008" s="3">
        <v>11</v>
      </c>
      <c r="J1008" s="3" t="s">
        <v>20</v>
      </c>
      <c r="K1008" s="3">
        <v>9950</v>
      </c>
      <c r="L1008" s="3">
        <v>9000</v>
      </c>
      <c r="M1008" s="3">
        <f>Table4[[#This Row],[Qty]]*Table4[[#This Row],[Price]]</f>
        <v>109450</v>
      </c>
      <c r="N1008" s="3">
        <f>Table4[[#This Row],[Qty]]*Table4[[#This Row],[Cost]]</f>
        <v>99000</v>
      </c>
      <c r="O1008" s="3">
        <f>Table4[[#This Row],[Total Sales]]-Table4[[#This Row],[COGS]]</f>
        <v>10450</v>
      </c>
      <c r="P1008" s="22">
        <f>MONTH(Table4[[#This Row],[Sales Date]])</f>
        <v>3</v>
      </c>
      <c r="Q1008" s="22" t="str">
        <f>IF(Table4[[#This Row],[Month]]=1,"Jan",IF(Table4[[#This Row],[Month]]=2,"Feb",IF(Table4[[#This Row],[Month]]=3,"Mar","Apr")))</f>
        <v>Mar</v>
      </c>
    </row>
    <row r="1009" spans="1:17" x14ac:dyDescent="0.25">
      <c r="A1009" s="3" t="s">
        <v>1795</v>
      </c>
      <c r="B1009" s="4">
        <v>44991</v>
      </c>
      <c r="C1009" s="3" t="s">
        <v>962</v>
      </c>
      <c r="D1009" s="3" t="s">
        <v>16</v>
      </c>
      <c r="E1009" s="3" t="s">
        <v>17</v>
      </c>
      <c r="F1009" s="3" t="s">
        <v>18</v>
      </c>
      <c r="G1009" s="3" t="s">
        <v>2351</v>
      </c>
      <c r="H1009" s="3" t="s">
        <v>38</v>
      </c>
      <c r="I1009" s="3">
        <v>2</v>
      </c>
      <c r="J1009" s="3" t="s">
        <v>20</v>
      </c>
      <c r="K1009" s="3">
        <v>7700</v>
      </c>
      <c r="L1009" s="3">
        <v>7000</v>
      </c>
      <c r="M1009" s="3">
        <f>Table4[[#This Row],[Qty]]*Table4[[#This Row],[Price]]</f>
        <v>15400</v>
      </c>
      <c r="N1009" s="3">
        <f>Table4[[#This Row],[Qty]]*Table4[[#This Row],[Cost]]</f>
        <v>14000</v>
      </c>
      <c r="O1009" s="3">
        <f>Table4[[#This Row],[Total Sales]]-Table4[[#This Row],[COGS]]</f>
        <v>1400</v>
      </c>
      <c r="P1009" s="22">
        <f>MONTH(Table4[[#This Row],[Sales Date]])</f>
        <v>3</v>
      </c>
      <c r="Q1009" s="22" t="str">
        <f>IF(Table4[[#This Row],[Month]]=1,"Jan",IF(Table4[[#This Row],[Month]]=2,"Feb",IF(Table4[[#This Row],[Month]]=3,"Mar","Apr")))</f>
        <v>Mar</v>
      </c>
    </row>
    <row r="1010" spans="1:17" x14ac:dyDescent="0.25">
      <c r="A1010" s="3" t="s">
        <v>1796</v>
      </c>
      <c r="B1010" s="4">
        <v>44991</v>
      </c>
      <c r="C1010" s="3" t="s">
        <v>1080</v>
      </c>
      <c r="D1010" s="3" t="s">
        <v>29</v>
      </c>
      <c r="E1010" s="3" t="s">
        <v>35</v>
      </c>
      <c r="F1010" s="3" t="s">
        <v>36</v>
      </c>
      <c r="G1010" s="3" t="s">
        <v>2353</v>
      </c>
      <c r="H1010" s="3" t="s">
        <v>45</v>
      </c>
      <c r="I1010" s="3">
        <v>2</v>
      </c>
      <c r="J1010" s="3" t="s">
        <v>20</v>
      </c>
      <c r="K1010" s="3">
        <v>7700</v>
      </c>
      <c r="L1010" s="3">
        <v>7000</v>
      </c>
      <c r="M1010" s="3">
        <f>Table4[[#This Row],[Qty]]*Table4[[#This Row],[Price]]</f>
        <v>15400</v>
      </c>
      <c r="N1010" s="3">
        <f>Table4[[#This Row],[Qty]]*Table4[[#This Row],[Cost]]</f>
        <v>14000</v>
      </c>
      <c r="O1010" s="3">
        <f>Table4[[#This Row],[Total Sales]]-Table4[[#This Row],[COGS]]</f>
        <v>1400</v>
      </c>
      <c r="P1010" s="22">
        <f>MONTH(Table4[[#This Row],[Sales Date]])</f>
        <v>3</v>
      </c>
      <c r="Q1010" s="22" t="str">
        <f>IF(Table4[[#This Row],[Month]]=1,"Jan",IF(Table4[[#This Row],[Month]]=2,"Feb",IF(Table4[[#This Row],[Month]]=3,"Mar","Apr")))</f>
        <v>Mar</v>
      </c>
    </row>
    <row r="1011" spans="1:17" x14ac:dyDescent="0.25">
      <c r="A1011" s="3" t="s">
        <v>1797</v>
      </c>
      <c r="B1011" s="4">
        <v>44991</v>
      </c>
      <c r="C1011" s="3" t="s">
        <v>1204</v>
      </c>
      <c r="D1011" s="3" t="s">
        <v>29</v>
      </c>
      <c r="E1011" s="3" t="s">
        <v>23</v>
      </c>
      <c r="F1011" s="3" t="s">
        <v>24</v>
      </c>
      <c r="G1011" s="3" t="s">
        <v>75</v>
      </c>
      <c r="H1011" s="3" t="s">
        <v>2354</v>
      </c>
      <c r="I1011" s="3">
        <v>10</v>
      </c>
      <c r="J1011" s="3" t="s">
        <v>20</v>
      </c>
      <c r="K1011" s="3">
        <v>9950</v>
      </c>
      <c r="L1011" s="3">
        <v>9000</v>
      </c>
      <c r="M1011" s="3">
        <f>Table4[[#This Row],[Qty]]*Table4[[#This Row],[Price]]</f>
        <v>99500</v>
      </c>
      <c r="N1011" s="3">
        <f>Table4[[#This Row],[Qty]]*Table4[[#This Row],[Cost]]</f>
        <v>90000</v>
      </c>
      <c r="O1011" s="3">
        <f>Table4[[#This Row],[Total Sales]]-Table4[[#This Row],[COGS]]</f>
        <v>9500</v>
      </c>
      <c r="P1011" s="22">
        <f>MONTH(Table4[[#This Row],[Sales Date]])</f>
        <v>3</v>
      </c>
      <c r="Q1011" s="22" t="str">
        <f>IF(Table4[[#This Row],[Month]]=1,"Jan",IF(Table4[[#This Row],[Month]]=2,"Feb",IF(Table4[[#This Row],[Month]]=3,"Mar","Apr")))</f>
        <v>Mar</v>
      </c>
    </row>
    <row r="1012" spans="1:17" x14ac:dyDescent="0.25">
      <c r="A1012" s="3" t="s">
        <v>1798</v>
      </c>
      <c r="B1012" s="4">
        <v>44992</v>
      </c>
      <c r="C1012" s="3" t="s">
        <v>117</v>
      </c>
      <c r="D1012" s="3" t="s">
        <v>29</v>
      </c>
      <c r="E1012" s="3" t="s">
        <v>23</v>
      </c>
      <c r="F1012" s="3" t="s">
        <v>24</v>
      </c>
      <c r="G1012" s="3" t="s">
        <v>78</v>
      </c>
      <c r="H1012" s="3" t="s">
        <v>45</v>
      </c>
      <c r="I1012" s="3">
        <v>2</v>
      </c>
      <c r="J1012" s="3" t="s">
        <v>20</v>
      </c>
      <c r="K1012" s="3">
        <v>6700</v>
      </c>
      <c r="L1012" s="3">
        <v>5000</v>
      </c>
      <c r="M1012" s="3">
        <f>Table4[[#This Row],[Qty]]*Table4[[#This Row],[Price]]</f>
        <v>13400</v>
      </c>
      <c r="N1012" s="3">
        <f>Table4[[#This Row],[Qty]]*Table4[[#This Row],[Cost]]</f>
        <v>10000</v>
      </c>
      <c r="O1012" s="3">
        <f>Table4[[#This Row],[Total Sales]]-Table4[[#This Row],[COGS]]</f>
        <v>3400</v>
      </c>
      <c r="P1012" s="22">
        <f>MONTH(Table4[[#This Row],[Sales Date]])</f>
        <v>3</v>
      </c>
      <c r="Q1012" s="22" t="str">
        <f>IF(Table4[[#This Row],[Month]]=1,"Jan",IF(Table4[[#This Row],[Month]]=2,"Feb",IF(Table4[[#This Row],[Month]]=3,"Mar","Apr")))</f>
        <v>Mar</v>
      </c>
    </row>
    <row r="1013" spans="1:17" x14ac:dyDescent="0.25">
      <c r="A1013" s="3" t="s">
        <v>1799</v>
      </c>
      <c r="B1013" s="4">
        <v>44992</v>
      </c>
      <c r="C1013" s="3" t="s">
        <v>241</v>
      </c>
      <c r="D1013" s="3" t="s">
        <v>29</v>
      </c>
      <c r="E1013" s="3" t="s">
        <v>17</v>
      </c>
      <c r="F1013" s="3" t="s">
        <v>18</v>
      </c>
      <c r="G1013" s="3" t="s">
        <v>41</v>
      </c>
      <c r="H1013" s="3" t="s">
        <v>2354</v>
      </c>
      <c r="I1013" s="3">
        <v>1</v>
      </c>
      <c r="J1013" s="3" t="s">
        <v>20</v>
      </c>
      <c r="K1013" s="3">
        <v>7700.0000000000009</v>
      </c>
      <c r="L1013" s="3">
        <v>7000</v>
      </c>
      <c r="M1013" s="3">
        <f>Table4[[#This Row],[Qty]]*Table4[[#This Row],[Price]]</f>
        <v>7700.0000000000009</v>
      </c>
      <c r="N1013" s="3">
        <f>Table4[[#This Row],[Qty]]*Table4[[#This Row],[Cost]]</f>
        <v>7000</v>
      </c>
      <c r="O1013" s="3">
        <f>Table4[[#This Row],[Total Sales]]-Table4[[#This Row],[COGS]]</f>
        <v>700.00000000000091</v>
      </c>
      <c r="P1013" s="22">
        <f>MONTH(Table4[[#This Row],[Sales Date]])</f>
        <v>3</v>
      </c>
      <c r="Q1013" s="22" t="str">
        <f>IF(Table4[[#This Row],[Month]]=1,"Jan",IF(Table4[[#This Row],[Month]]=2,"Feb",IF(Table4[[#This Row],[Month]]=3,"Mar","Apr")))</f>
        <v>Mar</v>
      </c>
    </row>
    <row r="1014" spans="1:17" x14ac:dyDescent="0.25">
      <c r="A1014" s="3" t="s">
        <v>1800</v>
      </c>
      <c r="B1014" s="4">
        <v>44992</v>
      </c>
      <c r="C1014" s="3" t="s">
        <v>357</v>
      </c>
      <c r="D1014" s="3" t="s">
        <v>29</v>
      </c>
      <c r="E1014" s="3" t="s">
        <v>35</v>
      </c>
      <c r="F1014" s="3" t="s">
        <v>36</v>
      </c>
      <c r="G1014" s="3" t="s">
        <v>2352</v>
      </c>
      <c r="H1014" s="3" t="s">
        <v>2354</v>
      </c>
      <c r="I1014" s="3">
        <v>1</v>
      </c>
      <c r="J1014" s="3" t="s">
        <v>20</v>
      </c>
      <c r="K1014" s="3">
        <v>44000</v>
      </c>
      <c r="L1014" s="3">
        <v>40000</v>
      </c>
      <c r="M1014" s="3">
        <f>Table4[[#This Row],[Qty]]*Table4[[#This Row],[Price]]</f>
        <v>44000</v>
      </c>
      <c r="N1014" s="3">
        <f>Table4[[#This Row],[Qty]]*Table4[[#This Row],[Cost]]</f>
        <v>40000</v>
      </c>
      <c r="O1014" s="3">
        <f>Table4[[#This Row],[Total Sales]]-Table4[[#This Row],[COGS]]</f>
        <v>4000</v>
      </c>
      <c r="P1014" s="22">
        <f>MONTH(Table4[[#This Row],[Sales Date]])</f>
        <v>3</v>
      </c>
      <c r="Q1014" s="22" t="str">
        <f>IF(Table4[[#This Row],[Month]]=1,"Jan",IF(Table4[[#This Row],[Month]]=2,"Feb",IF(Table4[[#This Row],[Month]]=3,"Mar","Apr")))</f>
        <v>Mar</v>
      </c>
    </row>
    <row r="1015" spans="1:17" x14ac:dyDescent="0.25">
      <c r="A1015" s="3" t="s">
        <v>1801</v>
      </c>
      <c r="B1015" s="4">
        <v>44992</v>
      </c>
      <c r="C1015" s="3" t="s">
        <v>482</v>
      </c>
      <c r="D1015" s="3" t="s">
        <v>29</v>
      </c>
      <c r="E1015" s="3" t="s">
        <v>23</v>
      </c>
      <c r="F1015" s="3" t="s">
        <v>24</v>
      </c>
      <c r="G1015" s="3" t="s">
        <v>63</v>
      </c>
      <c r="H1015" s="3" t="s">
        <v>2354</v>
      </c>
      <c r="I1015" s="3">
        <v>2</v>
      </c>
      <c r="J1015" s="3" t="s">
        <v>20</v>
      </c>
      <c r="K1015" s="3">
        <v>6700</v>
      </c>
      <c r="L1015" s="3">
        <v>5002</v>
      </c>
      <c r="M1015" s="3">
        <f>Table4[[#This Row],[Qty]]*Table4[[#This Row],[Price]]</f>
        <v>13400</v>
      </c>
      <c r="N1015" s="3">
        <f>Table4[[#This Row],[Qty]]*Table4[[#This Row],[Cost]]</f>
        <v>10004</v>
      </c>
      <c r="O1015" s="3">
        <f>Table4[[#This Row],[Total Sales]]-Table4[[#This Row],[COGS]]</f>
        <v>3396</v>
      </c>
      <c r="P1015" s="22">
        <f>MONTH(Table4[[#This Row],[Sales Date]])</f>
        <v>3</v>
      </c>
      <c r="Q1015" s="22" t="str">
        <f>IF(Table4[[#This Row],[Month]]=1,"Jan",IF(Table4[[#This Row],[Month]]=2,"Feb",IF(Table4[[#This Row],[Month]]=3,"Mar","Apr")))</f>
        <v>Mar</v>
      </c>
    </row>
    <row r="1016" spans="1:17" x14ac:dyDescent="0.25">
      <c r="A1016" s="3" t="s">
        <v>1802</v>
      </c>
      <c r="B1016" s="4">
        <v>44992</v>
      </c>
      <c r="C1016" s="3" t="s">
        <v>598</v>
      </c>
      <c r="D1016" s="3" t="s">
        <v>29</v>
      </c>
      <c r="E1016" s="3" t="s">
        <v>17</v>
      </c>
      <c r="F1016" s="3" t="s">
        <v>18</v>
      </c>
      <c r="G1016" s="3" t="s">
        <v>69</v>
      </c>
      <c r="H1016" s="3" t="s">
        <v>38</v>
      </c>
      <c r="I1016" s="3">
        <v>2</v>
      </c>
      <c r="J1016" s="3" t="s">
        <v>20</v>
      </c>
      <c r="K1016" s="3">
        <v>9950</v>
      </c>
      <c r="L1016" s="3">
        <v>9000</v>
      </c>
      <c r="M1016" s="3">
        <f>Table4[[#This Row],[Qty]]*Table4[[#This Row],[Price]]</f>
        <v>19900</v>
      </c>
      <c r="N1016" s="3">
        <f>Table4[[#This Row],[Qty]]*Table4[[#This Row],[Cost]]</f>
        <v>18000</v>
      </c>
      <c r="O1016" s="3">
        <f>Table4[[#This Row],[Total Sales]]-Table4[[#This Row],[COGS]]</f>
        <v>1900</v>
      </c>
      <c r="P1016" s="22">
        <f>MONTH(Table4[[#This Row],[Sales Date]])</f>
        <v>3</v>
      </c>
      <c r="Q1016" s="22" t="str">
        <f>IF(Table4[[#This Row],[Month]]=1,"Jan",IF(Table4[[#This Row],[Month]]=2,"Feb",IF(Table4[[#This Row],[Month]]=3,"Mar","Apr")))</f>
        <v>Mar</v>
      </c>
    </row>
    <row r="1017" spans="1:17" x14ac:dyDescent="0.25">
      <c r="A1017" s="3" t="s">
        <v>1803</v>
      </c>
      <c r="B1017" s="4">
        <v>44992</v>
      </c>
      <c r="C1017" s="3" t="s">
        <v>722</v>
      </c>
      <c r="D1017" s="3" t="s">
        <v>29</v>
      </c>
      <c r="E1017" s="3" t="s">
        <v>35</v>
      </c>
      <c r="F1017" s="3" t="s">
        <v>36</v>
      </c>
      <c r="G1017" s="3" t="s">
        <v>25</v>
      </c>
      <c r="H1017" s="3" t="s">
        <v>2354</v>
      </c>
      <c r="I1017" s="3">
        <v>1</v>
      </c>
      <c r="J1017" s="3" t="s">
        <v>20</v>
      </c>
      <c r="K1017" s="3">
        <v>13200.000000000002</v>
      </c>
      <c r="L1017" s="3">
        <v>12000</v>
      </c>
      <c r="M1017" s="3">
        <f>Table4[[#This Row],[Qty]]*Table4[[#This Row],[Price]]</f>
        <v>13200.000000000002</v>
      </c>
      <c r="N1017" s="3">
        <f>Table4[[#This Row],[Qty]]*Table4[[#This Row],[Cost]]</f>
        <v>12000</v>
      </c>
      <c r="O1017" s="3">
        <f>Table4[[#This Row],[Total Sales]]-Table4[[#This Row],[COGS]]</f>
        <v>1200.0000000000018</v>
      </c>
      <c r="P1017" s="22">
        <f>MONTH(Table4[[#This Row],[Sales Date]])</f>
        <v>3</v>
      </c>
      <c r="Q1017" s="22" t="str">
        <f>IF(Table4[[#This Row],[Month]]=1,"Jan",IF(Table4[[#This Row],[Month]]=2,"Feb",IF(Table4[[#This Row],[Month]]=3,"Mar","Apr")))</f>
        <v>Mar</v>
      </c>
    </row>
    <row r="1018" spans="1:17" x14ac:dyDescent="0.25">
      <c r="A1018" s="3" t="s">
        <v>1804</v>
      </c>
      <c r="B1018" s="4">
        <v>44992</v>
      </c>
      <c r="C1018" s="3" t="s">
        <v>726</v>
      </c>
      <c r="D1018" s="3" t="s">
        <v>16</v>
      </c>
      <c r="E1018" s="3" t="s">
        <v>17</v>
      </c>
      <c r="F1018" s="3" t="s">
        <v>18</v>
      </c>
      <c r="G1018" s="3" t="s">
        <v>37</v>
      </c>
      <c r="H1018" s="3" t="s">
        <v>38</v>
      </c>
      <c r="I1018" s="3">
        <v>2</v>
      </c>
      <c r="J1018" s="3" t="s">
        <v>20</v>
      </c>
      <c r="K1018" s="3">
        <v>7700</v>
      </c>
      <c r="L1018" s="3">
        <v>7000</v>
      </c>
      <c r="M1018" s="3">
        <f>Table4[[#This Row],[Qty]]*Table4[[#This Row],[Price]]</f>
        <v>15400</v>
      </c>
      <c r="N1018" s="3">
        <f>Table4[[#This Row],[Qty]]*Table4[[#This Row],[Cost]]</f>
        <v>14000</v>
      </c>
      <c r="O1018" s="3">
        <f>Table4[[#This Row],[Total Sales]]-Table4[[#This Row],[COGS]]</f>
        <v>1400</v>
      </c>
      <c r="P1018" s="22">
        <f>MONTH(Table4[[#This Row],[Sales Date]])</f>
        <v>3</v>
      </c>
      <c r="Q1018" s="22" t="str">
        <f>IF(Table4[[#This Row],[Month]]=1,"Jan",IF(Table4[[#This Row],[Month]]=2,"Feb",IF(Table4[[#This Row],[Month]]=3,"Mar","Apr")))</f>
        <v>Mar</v>
      </c>
    </row>
    <row r="1019" spans="1:17" x14ac:dyDescent="0.25">
      <c r="A1019" s="3" t="s">
        <v>1805</v>
      </c>
      <c r="B1019" s="4">
        <v>44992</v>
      </c>
      <c r="C1019" s="3" t="s">
        <v>839</v>
      </c>
      <c r="D1019" s="3" t="s">
        <v>29</v>
      </c>
      <c r="E1019" s="3" t="s">
        <v>35</v>
      </c>
      <c r="F1019" s="3" t="s">
        <v>36</v>
      </c>
      <c r="G1019" s="3" t="s">
        <v>37</v>
      </c>
      <c r="H1019" s="3" t="s">
        <v>38</v>
      </c>
      <c r="I1019" s="3">
        <v>11</v>
      </c>
      <c r="J1019" s="3" t="s">
        <v>26</v>
      </c>
      <c r="K1019" s="3">
        <v>9950</v>
      </c>
      <c r="L1019" s="3">
        <v>9000</v>
      </c>
      <c r="M1019" s="3">
        <f>Table4[[#This Row],[Qty]]*Table4[[#This Row],[Price]]</f>
        <v>109450</v>
      </c>
      <c r="N1019" s="3">
        <f>Table4[[#This Row],[Qty]]*Table4[[#This Row],[Cost]]</f>
        <v>99000</v>
      </c>
      <c r="O1019" s="3">
        <f>Table4[[#This Row],[Total Sales]]-Table4[[#This Row],[COGS]]</f>
        <v>10450</v>
      </c>
      <c r="P1019" s="22">
        <f>MONTH(Table4[[#This Row],[Sales Date]])</f>
        <v>3</v>
      </c>
      <c r="Q1019" s="22" t="str">
        <f>IF(Table4[[#This Row],[Month]]=1,"Jan",IF(Table4[[#This Row],[Month]]=2,"Feb",IF(Table4[[#This Row],[Month]]=3,"Mar","Apr")))</f>
        <v>Mar</v>
      </c>
    </row>
    <row r="1020" spans="1:17" x14ac:dyDescent="0.25">
      <c r="A1020" s="3" t="s">
        <v>1806</v>
      </c>
      <c r="B1020" s="4">
        <v>44992</v>
      </c>
      <c r="C1020" s="3" t="s">
        <v>843</v>
      </c>
      <c r="D1020" s="3" t="s">
        <v>29</v>
      </c>
      <c r="E1020" s="3" t="s">
        <v>35</v>
      </c>
      <c r="F1020" s="3" t="s">
        <v>36</v>
      </c>
      <c r="G1020" s="3" t="s">
        <v>44</v>
      </c>
      <c r="H1020" s="3" t="s">
        <v>45</v>
      </c>
      <c r="I1020" s="3">
        <v>2</v>
      </c>
      <c r="J1020" s="3" t="s">
        <v>26</v>
      </c>
      <c r="K1020" s="3">
        <v>10000</v>
      </c>
      <c r="L1020" s="3">
        <v>9000</v>
      </c>
      <c r="M1020" s="3">
        <f>Table4[[#This Row],[Qty]]*Table4[[#This Row],[Price]]</f>
        <v>20000</v>
      </c>
      <c r="N1020" s="3">
        <f>Table4[[#This Row],[Qty]]*Table4[[#This Row],[Cost]]</f>
        <v>18000</v>
      </c>
      <c r="O1020" s="3">
        <f>Table4[[#This Row],[Total Sales]]-Table4[[#This Row],[COGS]]</f>
        <v>2000</v>
      </c>
      <c r="P1020" s="22">
        <f>MONTH(Table4[[#This Row],[Sales Date]])</f>
        <v>3</v>
      </c>
      <c r="Q1020" s="22" t="str">
        <f>IF(Table4[[#This Row],[Month]]=1,"Jan",IF(Table4[[#This Row],[Month]]=2,"Feb",IF(Table4[[#This Row],[Month]]=3,"Mar","Apr")))</f>
        <v>Mar</v>
      </c>
    </row>
    <row r="1021" spans="1:17" x14ac:dyDescent="0.25">
      <c r="A1021" s="3" t="s">
        <v>1807</v>
      </c>
      <c r="B1021" s="4">
        <v>44992</v>
      </c>
      <c r="C1021" s="3" t="s">
        <v>964</v>
      </c>
      <c r="D1021" s="3" t="s">
        <v>29</v>
      </c>
      <c r="E1021" s="3" t="s">
        <v>17</v>
      </c>
      <c r="F1021" s="3" t="s">
        <v>18</v>
      </c>
      <c r="G1021" s="3" t="s">
        <v>54</v>
      </c>
      <c r="H1021" s="3" t="s">
        <v>55</v>
      </c>
      <c r="I1021" s="3">
        <v>1</v>
      </c>
      <c r="J1021" s="3" t="s">
        <v>20</v>
      </c>
      <c r="K1021" s="3">
        <v>11000</v>
      </c>
      <c r="L1021" s="3">
        <v>10000</v>
      </c>
      <c r="M1021" s="3">
        <f>Table4[[#This Row],[Qty]]*Table4[[#This Row],[Price]]</f>
        <v>11000</v>
      </c>
      <c r="N1021" s="3">
        <f>Table4[[#This Row],[Qty]]*Table4[[#This Row],[Cost]]</f>
        <v>10000</v>
      </c>
      <c r="O1021" s="3">
        <f>Table4[[#This Row],[Total Sales]]-Table4[[#This Row],[COGS]]</f>
        <v>1000</v>
      </c>
      <c r="P1021" s="22">
        <f>MONTH(Table4[[#This Row],[Sales Date]])</f>
        <v>3</v>
      </c>
      <c r="Q1021" s="22" t="str">
        <f>IF(Table4[[#This Row],[Month]]=1,"Jan",IF(Table4[[#This Row],[Month]]=2,"Feb",IF(Table4[[#This Row],[Month]]=3,"Mar","Apr")))</f>
        <v>Mar</v>
      </c>
    </row>
    <row r="1022" spans="1:17" x14ac:dyDescent="0.25">
      <c r="A1022" s="3" t="s">
        <v>1808</v>
      </c>
      <c r="B1022" s="4">
        <v>44992</v>
      </c>
      <c r="C1022" s="3" t="s">
        <v>968</v>
      </c>
      <c r="D1022" s="3" t="s">
        <v>29</v>
      </c>
      <c r="E1022" s="3" t="s">
        <v>30</v>
      </c>
      <c r="F1022" s="3" t="s">
        <v>31</v>
      </c>
      <c r="G1022" s="3" t="s">
        <v>60</v>
      </c>
      <c r="H1022" s="3" t="s">
        <v>45</v>
      </c>
      <c r="I1022" s="3">
        <v>2</v>
      </c>
      <c r="J1022" s="3" t="s">
        <v>20</v>
      </c>
      <c r="K1022" s="3">
        <v>9950</v>
      </c>
      <c r="L1022" s="3">
        <v>9000</v>
      </c>
      <c r="M1022" s="3">
        <f>Table4[[#This Row],[Qty]]*Table4[[#This Row],[Price]]</f>
        <v>19900</v>
      </c>
      <c r="N1022" s="3">
        <f>Table4[[#This Row],[Qty]]*Table4[[#This Row],[Cost]]</f>
        <v>18000</v>
      </c>
      <c r="O1022" s="3">
        <f>Table4[[#This Row],[Total Sales]]-Table4[[#This Row],[COGS]]</f>
        <v>1900</v>
      </c>
      <c r="P1022" s="22">
        <f>MONTH(Table4[[#This Row],[Sales Date]])</f>
        <v>3</v>
      </c>
      <c r="Q1022" s="22" t="str">
        <f>IF(Table4[[#This Row],[Month]]=1,"Jan",IF(Table4[[#This Row],[Month]]=2,"Feb",IF(Table4[[#This Row],[Month]]=3,"Mar","Apr")))</f>
        <v>Mar</v>
      </c>
    </row>
    <row r="1023" spans="1:17" x14ac:dyDescent="0.25">
      <c r="A1023" s="3" t="s">
        <v>1809</v>
      </c>
      <c r="B1023" s="4">
        <v>44992</v>
      </c>
      <c r="C1023" s="3" t="s">
        <v>1082</v>
      </c>
      <c r="D1023" s="3" t="s">
        <v>29</v>
      </c>
      <c r="E1023" s="3" t="s">
        <v>17</v>
      </c>
      <c r="F1023" s="3" t="s">
        <v>18</v>
      </c>
      <c r="G1023" s="3" t="s">
        <v>60</v>
      </c>
      <c r="H1023" s="3" t="s">
        <v>45</v>
      </c>
      <c r="I1023" s="3">
        <v>3</v>
      </c>
      <c r="J1023" s="3" t="s">
        <v>20</v>
      </c>
      <c r="K1023" s="3">
        <v>22000</v>
      </c>
      <c r="L1023" s="3">
        <v>20000</v>
      </c>
      <c r="M1023" s="3">
        <f>Table4[[#This Row],[Qty]]*Table4[[#This Row],[Price]]</f>
        <v>66000</v>
      </c>
      <c r="N1023" s="3">
        <f>Table4[[#This Row],[Qty]]*Table4[[#This Row],[Cost]]</f>
        <v>60000</v>
      </c>
      <c r="O1023" s="3">
        <f>Table4[[#This Row],[Total Sales]]-Table4[[#This Row],[COGS]]</f>
        <v>6000</v>
      </c>
      <c r="P1023" s="22">
        <f>MONTH(Table4[[#This Row],[Sales Date]])</f>
        <v>3</v>
      </c>
      <c r="Q1023" s="22" t="str">
        <f>IF(Table4[[#This Row],[Month]]=1,"Jan",IF(Table4[[#This Row],[Month]]=2,"Feb",IF(Table4[[#This Row],[Month]]=3,"Mar","Apr")))</f>
        <v>Mar</v>
      </c>
    </row>
    <row r="1024" spans="1:17" x14ac:dyDescent="0.25">
      <c r="A1024" s="3" t="s">
        <v>1810</v>
      </c>
      <c r="B1024" s="4">
        <v>44992</v>
      </c>
      <c r="C1024" s="3" t="s">
        <v>1206</v>
      </c>
      <c r="D1024" s="3" t="s">
        <v>29</v>
      </c>
      <c r="E1024" s="3" t="s">
        <v>30</v>
      </c>
      <c r="F1024" s="3" t="s">
        <v>31</v>
      </c>
      <c r="G1024" s="3" t="s">
        <v>78</v>
      </c>
      <c r="H1024" s="3" t="s">
        <v>45</v>
      </c>
      <c r="I1024" s="3">
        <v>10</v>
      </c>
      <c r="J1024" s="3" t="s">
        <v>20</v>
      </c>
      <c r="K1024" s="3">
        <v>9950</v>
      </c>
      <c r="L1024" s="3">
        <v>9000</v>
      </c>
      <c r="M1024" s="3">
        <f>Table4[[#This Row],[Qty]]*Table4[[#This Row],[Price]]</f>
        <v>99500</v>
      </c>
      <c r="N1024" s="3">
        <f>Table4[[#This Row],[Qty]]*Table4[[#This Row],[Cost]]</f>
        <v>90000</v>
      </c>
      <c r="O1024" s="3">
        <f>Table4[[#This Row],[Total Sales]]-Table4[[#This Row],[COGS]]</f>
        <v>9500</v>
      </c>
      <c r="P1024" s="22">
        <f>MONTH(Table4[[#This Row],[Sales Date]])</f>
        <v>3</v>
      </c>
      <c r="Q1024" s="22" t="str">
        <f>IF(Table4[[#This Row],[Month]]=1,"Jan",IF(Table4[[#This Row],[Month]]=2,"Feb",IF(Table4[[#This Row],[Month]]=3,"Mar","Apr")))</f>
        <v>Mar</v>
      </c>
    </row>
    <row r="1025" spans="1:17" x14ac:dyDescent="0.25">
      <c r="A1025" s="3" t="s">
        <v>1811</v>
      </c>
      <c r="B1025" s="4">
        <v>44992</v>
      </c>
      <c r="C1025" s="3" t="s">
        <v>661</v>
      </c>
      <c r="D1025" s="3" t="s">
        <v>16</v>
      </c>
      <c r="E1025" s="3" t="s">
        <v>35</v>
      </c>
      <c r="F1025" s="3" t="s">
        <v>36</v>
      </c>
      <c r="G1025" s="3" t="s">
        <v>25</v>
      </c>
      <c r="H1025" s="3" t="s">
        <v>2354</v>
      </c>
      <c r="I1025" s="3">
        <v>1</v>
      </c>
      <c r="J1025" s="3" t="s">
        <v>20</v>
      </c>
      <c r="K1025" s="3">
        <v>9500</v>
      </c>
      <c r="L1025" s="3">
        <v>8000</v>
      </c>
      <c r="M1025" s="3">
        <f>Table4[[#This Row],[Qty]]*Table4[[#This Row],[Price]]</f>
        <v>9500</v>
      </c>
      <c r="N1025" s="3">
        <f>Table4[[#This Row],[Qty]]*Table4[[#This Row],[Cost]]</f>
        <v>8000</v>
      </c>
      <c r="O1025" s="3">
        <f>Table4[[#This Row],[Total Sales]]-Table4[[#This Row],[COGS]]</f>
        <v>1500</v>
      </c>
      <c r="P1025" s="22">
        <f>MONTH(Table4[[#This Row],[Sales Date]])</f>
        <v>3</v>
      </c>
      <c r="Q1025" s="22" t="str">
        <f>IF(Table4[[#This Row],[Month]]=1,"Jan",IF(Table4[[#This Row],[Month]]=2,"Feb",IF(Table4[[#This Row],[Month]]=3,"Mar","Apr")))</f>
        <v>Mar</v>
      </c>
    </row>
    <row r="1026" spans="1:17" x14ac:dyDescent="0.25">
      <c r="A1026" s="3" t="s">
        <v>1812</v>
      </c>
      <c r="B1026" s="4">
        <v>44992</v>
      </c>
      <c r="C1026" s="3" t="s">
        <v>663</v>
      </c>
      <c r="D1026" s="3" t="s">
        <v>16</v>
      </c>
      <c r="E1026" s="3" t="s">
        <v>17</v>
      </c>
      <c r="F1026" s="3" t="s">
        <v>18</v>
      </c>
      <c r="G1026" s="3" t="s">
        <v>32</v>
      </c>
      <c r="H1026" s="3" t="s">
        <v>45</v>
      </c>
      <c r="I1026" s="3">
        <v>100</v>
      </c>
      <c r="J1026" s="3" t="s">
        <v>20</v>
      </c>
      <c r="K1026" s="3">
        <v>4700</v>
      </c>
      <c r="L1026" s="3">
        <v>4000</v>
      </c>
      <c r="M1026" s="3">
        <f>Table4[[#This Row],[Qty]]*Table4[[#This Row],[Price]]</f>
        <v>470000</v>
      </c>
      <c r="N1026" s="3">
        <f>Table4[[#This Row],[Qty]]*Table4[[#This Row],[Cost]]</f>
        <v>400000</v>
      </c>
      <c r="O1026" s="3">
        <f>Table4[[#This Row],[Total Sales]]-Table4[[#This Row],[COGS]]</f>
        <v>70000</v>
      </c>
      <c r="P1026" s="22">
        <f>MONTH(Table4[[#This Row],[Sales Date]])</f>
        <v>3</v>
      </c>
      <c r="Q1026" s="22" t="str">
        <f>IF(Table4[[#This Row],[Month]]=1,"Jan",IF(Table4[[#This Row],[Month]]=2,"Feb",IF(Table4[[#This Row],[Month]]=3,"Mar","Apr")))</f>
        <v>Mar</v>
      </c>
    </row>
    <row r="1027" spans="1:17" x14ac:dyDescent="0.25">
      <c r="A1027" s="3" t="s">
        <v>1813</v>
      </c>
      <c r="B1027" s="4">
        <v>44992</v>
      </c>
      <c r="C1027" s="3" t="s">
        <v>665</v>
      </c>
      <c r="D1027" s="3" t="s">
        <v>29</v>
      </c>
      <c r="E1027" s="3" t="s">
        <v>17</v>
      </c>
      <c r="F1027" s="3" t="s">
        <v>18</v>
      </c>
      <c r="G1027" s="3" t="s">
        <v>19</v>
      </c>
      <c r="H1027" s="3" t="s">
        <v>2354</v>
      </c>
      <c r="I1027" s="3">
        <v>2</v>
      </c>
      <c r="J1027" s="3" t="s">
        <v>20</v>
      </c>
      <c r="K1027" s="3">
        <v>400</v>
      </c>
      <c r="L1027" s="3">
        <v>360</v>
      </c>
      <c r="M1027" s="3">
        <f>Table4[[#This Row],[Qty]]*Table4[[#This Row],[Price]]</f>
        <v>800</v>
      </c>
      <c r="N1027" s="3">
        <f>Table4[[#This Row],[Qty]]*Table4[[#This Row],[Cost]]</f>
        <v>720</v>
      </c>
      <c r="O1027" s="3">
        <f>Table4[[#This Row],[Total Sales]]-Table4[[#This Row],[COGS]]</f>
        <v>80</v>
      </c>
      <c r="P1027" s="22">
        <f>MONTH(Table4[[#This Row],[Sales Date]])</f>
        <v>3</v>
      </c>
      <c r="Q1027" s="22" t="str">
        <f>IF(Table4[[#This Row],[Month]]=1,"Jan",IF(Table4[[#This Row],[Month]]=2,"Feb",IF(Table4[[#This Row],[Month]]=3,"Mar","Apr")))</f>
        <v>Mar</v>
      </c>
    </row>
    <row r="1028" spans="1:17" x14ac:dyDescent="0.25">
      <c r="A1028" s="3" t="s">
        <v>1814</v>
      </c>
      <c r="B1028" s="4">
        <v>44992</v>
      </c>
      <c r="C1028" s="3" t="s">
        <v>667</v>
      </c>
      <c r="D1028" s="3" t="s">
        <v>29</v>
      </c>
      <c r="E1028" s="3" t="s">
        <v>23</v>
      </c>
      <c r="F1028" s="3" t="s">
        <v>24</v>
      </c>
      <c r="G1028" s="3" t="s">
        <v>25</v>
      </c>
      <c r="H1028" s="3" t="s">
        <v>38</v>
      </c>
      <c r="I1028" s="3">
        <v>2</v>
      </c>
      <c r="J1028" s="3" t="s">
        <v>20</v>
      </c>
      <c r="K1028" s="3">
        <v>100</v>
      </c>
      <c r="L1028" s="3">
        <v>90</v>
      </c>
      <c r="M1028" s="3">
        <f>Table4[[#This Row],[Qty]]*Table4[[#This Row],[Price]]</f>
        <v>200</v>
      </c>
      <c r="N1028" s="3">
        <f>Table4[[#This Row],[Qty]]*Table4[[#This Row],[Cost]]</f>
        <v>180</v>
      </c>
      <c r="O1028" s="3">
        <f>Table4[[#This Row],[Total Sales]]-Table4[[#This Row],[COGS]]</f>
        <v>20</v>
      </c>
      <c r="P1028" s="22">
        <f>MONTH(Table4[[#This Row],[Sales Date]])</f>
        <v>3</v>
      </c>
      <c r="Q1028" s="22" t="str">
        <f>IF(Table4[[#This Row],[Month]]=1,"Jan",IF(Table4[[#This Row],[Month]]=2,"Feb",IF(Table4[[#This Row],[Month]]=3,"Mar","Apr")))</f>
        <v>Mar</v>
      </c>
    </row>
    <row r="1029" spans="1:17" x14ac:dyDescent="0.25">
      <c r="A1029" s="3" t="s">
        <v>1815</v>
      </c>
      <c r="B1029" s="4">
        <v>44992</v>
      </c>
      <c r="C1029" s="3" t="s">
        <v>2316</v>
      </c>
      <c r="D1029" s="3" t="s">
        <v>29</v>
      </c>
      <c r="E1029" s="3" t="s">
        <v>30</v>
      </c>
      <c r="F1029" s="3" t="s">
        <v>31</v>
      </c>
      <c r="G1029" s="3" t="s">
        <v>32</v>
      </c>
      <c r="H1029" s="3" t="s">
        <v>2354</v>
      </c>
      <c r="I1029" s="3">
        <v>20</v>
      </c>
      <c r="J1029" s="3" t="s">
        <v>20</v>
      </c>
      <c r="K1029" s="3">
        <v>1600</v>
      </c>
      <c r="L1029" s="3">
        <v>1590</v>
      </c>
      <c r="M1029" s="3">
        <f>Table4[[#This Row],[Qty]]*Table4[[#This Row],[Price]]</f>
        <v>32000</v>
      </c>
      <c r="N1029" s="3">
        <f>Table4[[#This Row],[Qty]]*Table4[[#This Row],[Cost]]</f>
        <v>31800</v>
      </c>
      <c r="O1029" s="3">
        <f>Table4[[#This Row],[Total Sales]]-Table4[[#This Row],[COGS]]</f>
        <v>200</v>
      </c>
      <c r="P1029" s="22">
        <f>MONTH(Table4[[#This Row],[Sales Date]])</f>
        <v>3</v>
      </c>
      <c r="Q1029" s="22" t="str">
        <f>IF(Table4[[#This Row],[Month]]=1,"Jan",IF(Table4[[#This Row],[Month]]=2,"Feb",IF(Table4[[#This Row],[Month]]=3,"Mar","Apr")))</f>
        <v>Mar</v>
      </c>
    </row>
    <row r="1030" spans="1:17" x14ac:dyDescent="0.25">
      <c r="A1030" s="3" t="s">
        <v>1816</v>
      </c>
      <c r="B1030" s="4">
        <v>44992</v>
      </c>
      <c r="C1030" s="3" t="s">
        <v>722</v>
      </c>
      <c r="D1030" s="3" t="s">
        <v>29</v>
      </c>
      <c r="E1030" s="3" t="s">
        <v>17</v>
      </c>
      <c r="F1030" s="3" t="s">
        <v>18</v>
      </c>
      <c r="G1030" s="3" t="s">
        <v>32</v>
      </c>
      <c r="H1030" s="3" t="s">
        <v>2354</v>
      </c>
      <c r="I1030" s="3">
        <v>2</v>
      </c>
      <c r="J1030" s="3" t="s">
        <v>20</v>
      </c>
      <c r="K1030" s="3">
        <v>7700</v>
      </c>
      <c r="L1030" s="3">
        <v>7000</v>
      </c>
      <c r="M1030" s="3">
        <f>Table4[[#This Row],[Qty]]*Table4[[#This Row],[Price]]</f>
        <v>15400</v>
      </c>
      <c r="N1030" s="3">
        <f>Table4[[#This Row],[Qty]]*Table4[[#This Row],[Cost]]</f>
        <v>14000</v>
      </c>
      <c r="O1030" s="3">
        <f>Table4[[#This Row],[Total Sales]]-Table4[[#This Row],[COGS]]</f>
        <v>1400</v>
      </c>
      <c r="P1030" s="22">
        <f>MONTH(Table4[[#This Row],[Sales Date]])</f>
        <v>3</v>
      </c>
      <c r="Q1030" s="22" t="str">
        <f>IF(Table4[[#This Row],[Month]]=1,"Jan",IF(Table4[[#This Row],[Month]]=2,"Feb",IF(Table4[[#This Row],[Month]]=3,"Mar","Apr")))</f>
        <v>Mar</v>
      </c>
    </row>
    <row r="1031" spans="1:17" x14ac:dyDescent="0.25">
      <c r="A1031" s="3" t="s">
        <v>1817</v>
      </c>
      <c r="B1031" s="4">
        <v>44992</v>
      </c>
      <c r="C1031" s="3" t="s">
        <v>724</v>
      </c>
      <c r="D1031" s="3" t="s">
        <v>29</v>
      </c>
      <c r="E1031" s="3" t="s">
        <v>17</v>
      </c>
      <c r="F1031" s="3" t="s">
        <v>18</v>
      </c>
      <c r="G1031" s="3" t="s">
        <v>19</v>
      </c>
      <c r="H1031" s="3" t="s">
        <v>38</v>
      </c>
      <c r="I1031" s="3">
        <v>1</v>
      </c>
      <c r="J1031" s="3" t="s">
        <v>20</v>
      </c>
      <c r="K1031" s="3">
        <v>11000</v>
      </c>
      <c r="L1031" s="3">
        <v>10000</v>
      </c>
      <c r="M1031" s="3">
        <f>Table4[[#This Row],[Qty]]*Table4[[#This Row],[Price]]</f>
        <v>11000</v>
      </c>
      <c r="N1031" s="3">
        <f>Table4[[#This Row],[Qty]]*Table4[[#This Row],[Cost]]</f>
        <v>10000</v>
      </c>
      <c r="O1031" s="3">
        <f>Table4[[#This Row],[Total Sales]]-Table4[[#This Row],[COGS]]</f>
        <v>1000</v>
      </c>
      <c r="P1031" s="22">
        <f>MONTH(Table4[[#This Row],[Sales Date]])</f>
        <v>3</v>
      </c>
      <c r="Q1031" s="22" t="str">
        <f>IF(Table4[[#This Row],[Month]]=1,"Jan",IF(Table4[[#This Row],[Month]]=2,"Feb",IF(Table4[[#This Row],[Month]]=3,"Mar","Apr")))</f>
        <v>Mar</v>
      </c>
    </row>
    <row r="1032" spans="1:17" x14ac:dyDescent="0.25">
      <c r="A1032" s="3" t="s">
        <v>1818</v>
      </c>
      <c r="B1032" s="4">
        <v>44992</v>
      </c>
      <c r="C1032" s="3" t="s">
        <v>726</v>
      </c>
      <c r="D1032" s="3" t="s">
        <v>29</v>
      </c>
      <c r="E1032" s="3" t="s">
        <v>23</v>
      </c>
      <c r="F1032" s="3" t="s">
        <v>24</v>
      </c>
      <c r="G1032" s="3" t="s">
        <v>25</v>
      </c>
      <c r="H1032" s="3" t="s">
        <v>38</v>
      </c>
      <c r="I1032" s="3">
        <v>1</v>
      </c>
      <c r="J1032" s="3" t="s">
        <v>20</v>
      </c>
      <c r="K1032" s="3">
        <v>7700.0000000000009</v>
      </c>
      <c r="L1032" s="3">
        <v>7000</v>
      </c>
      <c r="M1032" s="3">
        <f>Table4[[#This Row],[Qty]]*Table4[[#This Row],[Price]]</f>
        <v>7700.0000000000009</v>
      </c>
      <c r="N1032" s="3">
        <f>Table4[[#This Row],[Qty]]*Table4[[#This Row],[Cost]]</f>
        <v>7000</v>
      </c>
      <c r="O1032" s="3">
        <f>Table4[[#This Row],[Total Sales]]-Table4[[#This Row],[COGS]]</f>
        <v>700.00000000000091</v>
      </c>
      <c r="P1032" s="22">
        <f>MONTH(Table4[[#This Row],[Sales Date]])</f>
        <v>3</v>
      </c>
      <c r="Q1032" s="22" t="str">
        <f>IF(Table4[[#This Row],[Month]]=1,"Jan",IF(Table4[[#This Row],[Month]]=2,"Feb",IF(Table4[[#This Row],[Month]]=3,"Mar","Apr")))</f>
        <v>Mar</v>
      </c>
    </row>
    <row r="1033" spans="1:17" x14ac:dyDescent="0.25">
      <c r="A1033" s="3" t="s">
        <v>1819</v>
      </c>
      <c r="B1033" s="4">
        <v>44992</v>
      </c>
      <c r="C1033" s="3" t="s">
        <v>728</v>
      </c>
      <c r="D1033" s="3" t="s">
        <v>29</v>
      </c>
      <c r="E1033" s="3" t="s">
        <v>30</v>
      </c>
      <c r="F1033" s="3" t="s">
        <v>31</v>
      </c>
      <c r="G1033" s="3" t="s">
        <v>32</v>
      </c>
      <c r="H1033" s="3" t="s">
        <v>2354</v>
      </c>
      <c r="I1033" s="3">
        <v>2</v>
      </c>
      <c r="J1033" s="3" t="s">
        <v>20</v>
      </c>
      <c r="K1033" s="3">
        <v>9950</v>
      </c>
      <c r="L1033" s="3">
        <v>9000</v>
      </c>
      <c r="M1033" s="3">
        <f>Table4[[#This Row],[Qty]]*Table4[[#This Row],[Price]]</f>
        <v>19900</v>
      </c>
      <c r="N1033" s="3">
        <f>Table4[[#This Row],[Qty]]*Table4[[#This Row],[Cost]]</f>
        <v>18000</v>
      </c>
      <c r="O1033" s="3">
        <f>Table4[[#This Row],[Total Sales]]-Table4[[#This Row],[COGS]]</f>
        <v>1900</v>
      </c>
      <c r="P1033" s="22">
        <f>MONTH(Table4[[#This Row],[Sales Date]])</f>
        <v>3</v>
      </c>
      <c r="Q1033" s="22" t="str">
        <f>IF(Table4[[#This Row],[Month]]=1,"Jan",IF(Table4[[#This Row],[Month]]=2,"Feb",IF(Table4[[#This Row],[Month]]=3,"Mar","Apr")))</f>
        <v>Mar</v>
      </c>
    </row>
    <row r="1034" spans="1:17" x14ac:dyDescent="0.25">
      <c r="A1034" s="3" t="s">
        <v>1820</v>
      </c>
      <c r="B1034" s="4">
        <v>44992</v>
      </c>
      <c r="C1034" s="3" t="s">
        <v>730</v>
      </c>
      <c r="D1034" s="3" t="s">
        <v>29</v>
      </c>
      <c r="E1034" s="3" t="s">
        <v>35</v>
      </c>
      <c r="F1034" s="3" t="s">
        <v>36</v>
      </c>
      <c r="G1034" s="3" t="s">
        <v>19</v>
      </c>
      <c r="H1034" s="3" t="s">
        <v>2354</v>
      </c>
      <c r="I1034" s="3">
        <v>2</v>
      </c>
      <c r="J1034" s="3" t="s">
        <v>20</v>
      </c>
      <c r="K1034" s="3">
        <v>19800</v>
      </c>
      <c r="L1034" s="3">
        <v>18000</v>
      </c>
      <c r="M1034" s="3">
        <f>Table4[[#This Row],[Qty]]*Table4[[#This Row],[Price]]</f>
        <v>39600</v>
      </c>
      <c r="N1034" s="3">
        <f>Table4[[#This Row],[Qty]]*Table4[[#This Row],[Cost]]</f>
        <v>36000</v>
      </c>
      <c r="O1034" s="3">
        <f>Table4[[#This Row],[Total Sales]]-Table4[[#This Row],[COGS]]</f>
        <v>3600</v>
      </c>
      <c r="P1034" s="22">
        <f>MONTH(Table4[[#This Row],[Sales Date]])</f>
        <v>3</v>
      </c>
      <c r="Q1034" s="22" t="str">
        <f>IF(Table4[[#This Row],[Month]]=1,"Jan",IF(Table4[[#This Row],[Month]]=2,"Feb",IF(Table4[[#This Row],[Month]]=3,"Mar","Apr")))</f>
        <v>Mar</v>
      </c>
    </row>
    <row r="1035" spans="1:17" x14ac:dyDescent="0.25">
      <c r="A1035" s="3" t="s">
        <v>1821</v>
      </c>
      <c r="B1035" s="4">
        <v>44992</v>
      </c>
      <c r="C1035" s="3" t="s">
        <v>784</v>
      </c>
      <c r="D1035" s="3" t="s">
        <v>16</v>
      </c>
      <c r="E1035" s="3" t="s">
        <v>17</v>
      </c>
      <c r="F1035" s="3" t="s">
        <v>18</v>
      </c>
      <c r="G1035" s="3" t="s">
        <v>19</v>
      </c>
      <c r="H1035" s="3" t="s">
        <v>55</v>
      </c>
      <c r="I1035" s="3">
        <v>2</v>
      </c>
      <c r="J1035" s="3" t="s">
        <v>20</v>
      </c>
      <c r="K1035" s="3">
        <v>9950</v>
      </c>
      <c r="L1035" s="3">
        <v>9000</v>
      </c>
      <c r="M1035" s="3">
        <f>Table4[[#This Row],[Qty]]*Table4[[#This Row],[Price]]</f>
        <v>19900</v>
      </c>
      <c r="N1035" s="3">
        <f>Table4[[#This Row],[Qty]]*Table4[[#This Row],[Cost]]</f>
        <v>18000</v>
      </c>
      <c r="O1035" s="3">
        <f>Table4[[#This Row],[Total Sales]]-Table4[[#This Row],[COGS]]</f>
        <v>1900</v>
      </c>
      <c r="P1035" s="22">
        <f>MONTH(Table4[[#This Row],[Sales Date]])</f>
        <v>3</v>
      </c>
      <c r="Q1035" s="22" t="str">
        <f>IF(Table4[[#This Row],[Month]]=1,"Jan",IF(Table4[[#This Row],[Month]]=2,"Feb",IF(Table4[[#This Row],[Month]]=3,"Mar","Apr")))</f>
        <v>Mar</v>
      </c>
    </row>
    <row r="1036" spans="1:17" x14ac:dyDescent="0.25">
      <c r="A1036" s="3" t="s">
        <v>1822</v>
      </c>
      <c r="B1036" s="4">
        <v>44992</v>
      </c>
      <c r="C1036" s="3" t="s">
        <v>786</v>
      </c>
      <c r="D1036" s="3" t="s">
        <v>16</v>
      </c>
      <c r="E1036" s="3" t="s">
        <v>23</v>
      </c>
      <c r="F1036" s="3" t="s">
        <v>24</v>
      </c>
      <c r="G1036" s="3" t="s">
        <v>25</v>
      </c>
      <c r="H1036" s="3" t="s">
        <v>45</v>
      </c>
      <c r="I1036" s="3">
        <v>2</v>
      </c>
      <c r="J1036" s="3" t="s">
        <v>20</v>
      </c>
      <c r="K1036" s="3">
        <v>7700</v>
      </c>
      <c r="L1036" s="3">
        <v>7000</v>
      </c>
      <c r="M1036" s="3">
        <f>Table4[[#This Row],[Qty]]*Table4[[#This Row],[Price]]</f>
        <v>15400</v>
      </c>
      <c r="N1036" s="3">
        <f>Table4[[#This Row],[Qty]]*Table4[[#This Row],[Cost]]</f>
        <v>14000</v>
      </c>
      <c r="O1036" s="3">
        <f>Table4[[#This Row],[Total Sales]]-Table4[[#This Row],[COGS]]</f>
        <v>1400</v>
      </c>
      <c r="P1036" s="22">
        <f>MONTH(Table4[[#This Row],[Sales Date]])</f>
        <v>3</v>
      </c>
      <c r="Q1036" s="22" t="str">
        <f>IF(Table4[[#This Row],[Month]]=1,"Jan",IF(Table4[[#This Row],[Month]]=2,"Feb",IF(Table4[[#This Row],[Month]]=3,"Mar","Apr")))</f>
        <v>Mar</v>
      </c>
    </row>
    <row r="1037" spans="1:17" x14ac:dyDescent="0.25">
      <c r="A1037" s="3" t="s">
        <v>1823</v>
      </c>
      <c r="B1037" s="4">
        <v>44992</v>
      </c>
      <c r="C1037" s="3" t="s">
        <v>788</v>
      </c>
      <c r="D1037" s="3" t="s">
        <v>16</v>
      </c>
      <c r="E1037" s="3" t="s">
        <v>30</v>
      </c>
      <c r="F1037" s="3" t="s">
        <v>31</v>
      </c>
      <c r="G1037" s="3" t="s">
        <v>32</v>
      </c>
      <c r="H1037" s="3" t="s">
        <v>45</v>
      </c>
      <c r="I1037" s="3">
        <v>4</v>
      </c>
      <c r="J1037" s="3" t="s">
        <v>20</v>
      </c>
      <c r="K1037" s="3">
        <v>11000</v>
      </c>
      <c r="L1037" s="3">
        <v>10000</v>
      </c>
      <c r="M1037" s="3">
        <f>Table4[[#This Row],[Qty]]*Table4[[#This Row],[Price]]</f>
        <v>44000</v>
      </c>
      <c r="N1037" s="3">
        <f>Table4[[#This Row],[Qty]]*Table4[[#This Row],[Cost]]</f>
        <v>40000</v>
      </c>
      <c r="O1037" s="3">
        <f>Table4[[#This Row],[Total Sales]]-Table4[[#This Row],[COGS]]</f>
        <v>4000</v>
      </c>
      <c r="P1037" s="22">
        <f>MONTH(Table4[[#This Row],[Sales Date]])</f>
        <v>3</v>
      </c>
      <c r="Q1037" s="22" t="str">
        <f>IF(Table4[[#This Row],[Month]]=1,"Jan",IF(Table4[[#This Row],[Month]]=2,"Feb",IF(Table4[[#This Row],[Month]]=3,"Mar","Apr")))</f>
        <v>Mar</v>
      </c>
    </row>
    <row r="1038" spans="1:17" x14ac:dyDescent="0.25">
      <c r="A1038" s="3" t="s">
        <v>1824</v>
      </c>
      <c r="B1038" s="4">
        <v>44992</v>
      </c>
      <c r="C1038" s="3" t="s">
        <v>790</v>
      </c>
      <c r="D1038" s="3" t="s">
        <v>29</v>
      </c>
      <c r="E1038" s="3" t="s">
        <v>35</v>
      </c>
      <c r="F1038" s="3" t="s">
        <v>36</v>
      </c>
      <c r="G1038" s="3" t="s">
        <v>19</v>
      </c>
      <c r="H1038" s="3" t="s">
        <v>2354</v>
      </c>
      <c r="I1038" s="3">
        <v>1</v>
      </c>
      <c r="J1038" s="3" t="s">
        <v>20</v>
      </c>
      <c r="K1038" s="3">
        <v>13200.000000000002</v>
      </c>
      <c r="L1038" s="3">
        <v>12000</v>
      </c>
      <c r="M1038" s="3">
        <f>Table4[[#This Row],[Qty]]*Table4[[#This Row],[Price]]</f>
        <v>13200.000000000002</v>
      </c>
      <c r="N1038" s="3">
        <f>Table4[[#This Row],[Qty]]*Table4[[#This Row],[Cost]]</f>
        <v>12000</v>
      </c>
      <c r="O1038" s="3">
        <f>Table4[[#This Row],[Total Sales]]-Table4[[#This Row],[COGS]]</f>
        <v>1200.0000000000018</v>
      </c>
      <c r="P1038" s="22">
        <f>MONTH(Table4[[#This Row],[Sales Date]])</f>
        <v>3</v>
      </c>
      <c r="Q1038" s="22" t="str">
        <f>IF(Table4[[#This Row],[Month]]=1,"Jan",IF(Table4[[#This Row],[Month]]=2,"Feb",IF(Table4[[#This Row],[Month]]=3,"Mar","Apr")))</f>
        <v>Mar</v>
      </c>
    </row>
    <row r="1039" spans="1:17" x14ac:dyDescent="0.25">
      <c r="A1039" s="3" t="s">
        <v>1825</v>
      </c>
      <c r="B1039" s="4">
        <v>44992</v>
      </c>
      <c r="C1039" s="3" t="s">
        <v>792</v>
      </c>
      <c r="D1039" s="3" t="s">
        <v>29</v>
      </c>
      <c r="E1039" s="3" t="s">
        <v>17</v>
      </c>
      <c r="F1039" s="3" t="s">
        <v>18</v>
      </c>
      <c r="G1039" s="3" t="s">
        <v>25</v>
      </c>
      <c r="H1039" s="3" t="s">
        <v>2354</v>
      </c>
      <c r="I1039" s="3">
        <v>2</v>
      </c>
      <c r="J1039" s="3" t="s">
        <v>20</v>
      </c>
      <c r="K1039" s="3">
        <v>1900</v>
      </c>
      <c r="L1039" s="3">
        <v>1800</v>
      </c>
      <c r="M1039" s="3">
        <f>Table4[[#This Row],[Qty]]*Table4[[#This Row],[Price]]</f>
        <v>3800</v>
      </c>
      <c r="N1039" s="3">
        <f>Table4[[#This Row],[Qty]]*Table4[[#This Row],[Cost]]</f>
        <v>3600</v>
      </c>
      <c r="O1039" s="3">
        <f>Table4[[#This Row],[Total Sales]]-Table4[[#This Row],[COGS]]</f>
        <v>200</v>
      </c>
      <c r="P1039" s="22">
        <f>MONTH(Table4[[#This Row],[Sales Date]])</f>
        <v>3</v>
      </c>
      <c r="Q1039" s="22" t="str">
        <f>IF(Table4[[#This Row],[Month]]=1,"Jan",IF(Table4[[#This Row],[Month]]=2,"Feb",IF(Table4[[#This Row],[Month]]=3,"Mar","Apr")))</f>
        <v>Mar</v>
      </c>
    </row>
    <row r="1040" spans="1:17" x14ac:dyDescent="0.25">
      <c r="A1040" s="3" t="s">
        <v>1826</v>
      </c>
      <c r="B1040" s="4">
        <v>44992</v>
      </c>
      <c r="C1040" s="3" t="s">
        <v>845</v>
      </c>
      <c r="D1040" s="3" t="s">
        <v>29</v>
      </c>
      <c r="E1040" s="3" t="s">
        <v>23</v>
      </c>
      <c r="F1040" s="3" t="s">
        <v>24</v>
      </c>
      <c r="G1040" s="3" t="s">
        <v>25</v>
      </c>
      <c r="H1040" s="3" t="s">
        <v>2354</v>
      </c>
      <c r="I1040" s="3">
        <v>2</v>
      </c>
      <c r="J1040" s="3" t="s">
        <v>20</v>
      </c>
      <c r="K1040" s="3">
        <v>19800</v>
      </c>
      <c r="L1040" s="3">
        <v>18000</v>
      </c>
      <c r="M1040" s="3">
        <f>Table4[[#This Row],[Qty]]*Table4[[#This Row],[Price]]</f>
        <v>39600</v>
      </c>
      <c r="N1040" s="3">
        <f>Table4[[#This Row],[Qty]]*Table4[[#This Row],[Cost]]</f>
        <v>36000</v>
      </c>
      <c r="O1040" s="3">
        <f>Table4[[#This Row],[Total Sales]]-Table4[[#This Row],[COGS]]</f>
        <v>3600</v>
      </c>
      <c r="P1040" s="22">
        <f>MONTH(Table4[[#This Row],[Sales Date]])</f>
        <v>3</v>
      </c>
      <c r="Q1040" s="22" t="str">
        <f>IF(Table4[[#This Row],[Month]]=1,"Jan",IF(Table4[[#This Row],[Month]]=2,"Feb",IF(Table4[[#This Row],[Month]]=3,"Mar","Apr")))</f>
        <v>Mar</v>
      </c>
    </row>
    <row r="1041" spans="1:17" x14ac:dyDescent="0.25">
      <c r="A1041" s="3" t="s">
        <v>1827</v>
      </c>
      <c r="B1041" s="4">
        <v>44992</v>
      </c>
      <c r="C1041" s="3" t="s">
        <v>847</v>
      </c>
      <c r="D1041" s="3" t="s">
        <v>29</v>
      </c>
      <c r="E1041" s="3" t="s">
        <v>30</v>
      </c>
      <c r="F1041" s="3" t="s">
        <v>31</v>
      </c>
      <c r="G1041" s="3" t="s">
        <v>32</v>
      </c>
      <c r="H1041" s="3" t="s">
        <v>38</v>
      </c>
      <c r="I1041" s="3">
        <v>2</v>
      </c>
      <c r="J1041" s="3" t="s">
        <v>20</v>
      </c>
      <c r="K1041" s="3">
        <v>9950</v>
      </c>
      <c r="L1041" s="3">
        <v>9000</v>
      </c>
      <c r="M1041" s="3">
        <f>Table4[[#This Row],[Qty]]*Table4[[#This Row],[Price]]</f>
        <v>19900</v>
      </c>
      <c r="N1041" s="3">
        <f>Table4[[#This Row],[Qty]]*Table4[[#This Row],[Cost]]</f>
        <v>18000</v>
      </c>
      <c r="O1041" s="3">
        <f>Table4[[#This Row],[Total Sales]]-Table4[[#This Row],[COGS]]</f>
        <v>1900</v>
      </c>
      <c r="P1041" s="22">
        <f>MONTH(Table4[[#This Row],[Sales Date]])</f>
        <v>3</v>
      </c>
      <c r="Q1041" s="22" t="str">
        <f>IF(Table4[[#This Row],[Month]]=1,"Jan",IF(Table4[[#This Row],[Month]]=2,"Feb",IF(Table4[[#This Row],[Month]]=3,"Mar","Apr")))</f>
        <v>Mar</v>
      </c>
    </row>
    <row r="1042" spans="1:17" x14ac:dyDescent="0.25">
      <c r="A1042" s="3" t="s">
        <v>1828</v>
      </c>
      <c r="B1042" s="4">
        <v>44992</v>
      </c>
      <c r="C1042" s="3" t="s">
        <v>849</v>
      </c>
      <c r="D1042" s="3" t="s">
        <v>29</v>
      </c>
      <c r="E1042" s="3" t="s">
        <v>35</v>
      </c>
      <c r="F1042" s="3" t="s">
        <v>36</v>
      </c>
      <c r="G1042" s="3" t="s">
        <v>19</v>
      </c>
      <c r="H1042" s="3" t="s">
        <v>2354</v>
      </c>
      <c r="I1042" s="3">
        <v>2</v>
      </c>
      <c r="J1042" s="3" t="s">
        <v>20</v>
      </c>
      <c r="K1042" s="3">
        <v>7700</v>
      </c>
      <c r="L1042" s="3">
        <v>7000</v>
      </c>
      <c r="M1042" s="3">
        <f>Table4[[#This Row],[Qty]]*Table4[[#This Row],[Price]]</f>
        <v>15400</v>
      </c>
      <c r="N1042" s="3">
        <f>Table4[[#This Row],[Qty]]*Table4[[#This Row],[Cost]]</f>
        <v>14000</v>
      </c>
      <c r="O1042" s="3">
        <f>Table4[[#This Row],[Total Sales]]-Table4[[#This Row],[COGS]]</f>
        <v>1400</v>
      </c>
      <c r="P1042" s="22">
        <f>MONTH(Table4[[#This Row],[Sales Date]])</f>
        <v>3</v>
      </c>
      <c r="Q1042" s="22" t="str">
        <f>IF(Table4[[#This Row],[Month]]=1,"Jan",IF(Table4[[#This Row],[Month]]=2,"Feb",IF(Table4[[#This Row],[Month]]=3,"Mar","Apr")))</f>
        <v>Mar</v>
      </c>
    </row>
    <row r="1043" spans="1:17" x14ac:dyDescent="0.25">
      <c r="A1043" s="3" t="s">
        <v>1829</v>
      </c>
      <c r="B1043" s="4">
        <v>44992</v>
      </c>
      <c r="C1043" s="3" t="s">
        <v>851</v>
      </c>
      <c r="D1043" s="3" t="s">
        <v>29</v>
      </c>
      <c r="E1043" s="3" t="s">
        <v>17</v>
      </c>
      <c r="F1043" s="3" t="s">
        <v>18</v>
      </c>
      <c r="G1043" s="3" t="s">
        <v>25</v>
      </c>
      <c r="H1043" s="3" t="s">
        <v>45</v>
      </c>
      <c r="I1043" s="3">
        <v>4</v>
      </c>
      <c r="J1043" s="3" t="s">
        <v>20</v>
      </c>
      <c r="K1043" s="3">
        <v>11000</v>
      </c>
      <c r="L1043" s="3">
        <v>10000</v>
      </c>
      <c r="M1043" s="3">
        <f>Table4[[#This Row],[Qty]]*Table4[[#This Row],[Price]]</f>
        <v>44000</v>
      </c>
      <c r="N1043" s="3">
        <f>Table4[[#This Row],[Qty]]*Table4[[#This Row],[Cost]]</f>
        <v>40000</v>
      </c>
      <c r="O1043" s="3">
        <f>Table4[[#This Row],[Total Sales]]-Table4[[#This Row],[COGS]]</f>
        <v>4000</v>
      </c>
      <c r="P1043" s="22">
        <f>MONTH(Table4[[#This Row],[Sales Date]])</f>
        <v>3</v>
      </c>
      <c r="Q1043" s="22" t="str">
        <f>IF(Table4[[#This Row],[Month]]=1,"Jan",IF(Table4[[#This Row],[Month]]=2,"Feb",IF(Table4[[#This Row],[Month]]=3,"Mar","Apr")))</f>
        <v>Mar</v>
      </c>
    </row>
    <row r="1044" spans="1:17" x14ac:dyDescent="0.25">
      <c r="A1044" s="3" t="s">
        <v>1830</v>
      </c>
      <c r="B1044" s="4">
        <v>44992</v>
      </c>
      <c r="C1044" s="3" t="s">
        <v>853</v>
      </c>
      <c r="D1044" s="3" t="s">
        <v>29</v>
      </c>
      <c r="E1044" s="3" t="s">
        <v>17</v>
      </c>
      <c r="F1044" s="3" t="s">
        <v>18</v>
      </c>
      <c r="G1044" s="3" t="s">
        <v>32</v>
      </c>
      <c r="H1044" s="3" t="s">
        <v>2354</v>
      </c>
      <c r="I1044" s="3">
        <v>1</v>
      </c>
      <c r="J1044" s="3" t="s">
        <v>20</v>
      </c>
      <c r="K1044" s="3">
        <v>13200.000000000002</v>
      </c>
      <c r="L1044" s="3">
        <v>12000</v>
      </c>
      <c r="M1044" s="3">
        <f>Table4[[#This Row],[Qty]]*Table4[[#This Row],[Price]]</f>
        <v>13200.000000000002</v>
      </c>
      <c r="N1044" s="3">
        <f>Table4[[#This Row],[Qty]]*Table4[[#This Row],[Cost]]</f>
        <v>12000</v>
      </c>
      <c r="O1044" s="3">
        <f>Table4[[#This Row],[Total Sales]]-Table4[[#This Row],[COGS]]</f>
        <v>1200.0000000000018</v>
      </c>
      <c r="P1044" s="22">
        <f>MONTH(Table4[[#This Row],[Sales Date]])</f>
        <v>3</v>
      </c>
      <c r="Q1044" s="22" t="str">
        <f>IF(Table4[[#This Row],[Month]]=1,"Jan",IF(Table4[[#This Row],[Month]]=2,"Feb",IF(Table4[[#This Row],[Month]]=3,"Mar","Apr")))</f>
        <v>Mar</v>
      </c>
    </row>
    <row r="1045" spans="1:17" x14ac:dyDescent="0.25">
      <c r="A1045" s="3" t="s">
        <v>1831</v>
      </c>
      <c r="B1045" s="4">
        <v>44992</v>
      </c>
      <c r="C1045" s="3" t="s">
        <v>907</v>
      </c>
      <c r="D1045" s="3" t="s">
        <v>29</v>
      </c>
      <c r="E1045" s="3" t="s">
        <v>30</v>
      </c>
      <c r="F1045" s="3" t="s">
        <v>31</v>
      </c>
      <c r="G1045" s="3" t="s">
        <v>32</v>
      </c>
      <c r="H1045" s="3" t="s">
        <v>38</v>
      </c>
      <c r="I1045" s="3">
        <v>3</v>
      </c>
      <c r="J1045" s="3" t="s">
        <v>20</v>
      </c>
      <c r="K1045" s="3">
        <v>13200.000000000002</v>
      </c>
      <c r="L1045" s="3">
        <v>12000</v>
      </c>
      <c r="M1045" s="3">
        <f>Table4[[#This Row],[Qty]]*Table4[[#This Row],[Price]]</f>
        <v>39600.000000000007</v>
      </c>
      <c r="N1045" s="3">
        <f>Table4[[#This Row],[Qty]]*Table4[[#This Row],[Cost]]</f>
        <v>36000</v>
      </c>
      <c r="O1045" s="3">
        <f>Table4[[#This Row],[Total Sales]]-Table4[[#This Row],[COGS]]</f>
        <v>3600.0000000000073</v>
      </c>
      <c r="P1045" s="22">
        <f>MONTH(Table4[[#This Row],[Sales Date]])</f>
        <v>3</v>
      </c>
      <c r="Q1045" s="22" t="str">
        <f>IF(Table4[[#This Row],[Month]]=1,"Jan",IF(Table4[[#This Row],[Month]]=2,"Feb",IF(Table4[[#This Row],[Month]]=3,"Mar","Apr")))</f>
        <v>Mar</v>
      </c>
    </row>
    <row r="1046" spans="1:17" x14ac:dyDescent="0.25">
      <c r="A1046" s="3" t="s">
        <v>1832</v>
      </c>
      <c r="B1046" s="4">
        <v>44992</v>
      </c>
      <c r="C1046" s="3" t="s">
        <v>909</v>
      </c>
      <c r="D1046" s="3" t="s">
        <v>16</v>
      </c>
      <c r="E1046" s="3" t="s">
        <v>35</v>
      </c>
      <c r="F1046" s="3" t="s">
        <v>36</v>
      </c>
      <c r="G1046" s="3" t="s">
        <v>19</v>
      </c>
      <c r="H1046" s="3" t="s">
        <v>2354</v>
      </c>
      <c r="I1046" s="3">
        <v>2</v>
      </c>
      <c r="J1046" s="3" t="s">
        <v>20</v>
      </c>
      <c r="K1046" s="3">
        <v>22000</v>
      </c>
      <c r="L1046" s="3">
        <v>20000</v>
      </c>
      <c r="M1046" s="3">
        <f>Table4[[#This Row],[Qty]]*Table4[[#This Row],[Price]]</f>
        <v>44000</v>
      </c>
      <c r="N1046" s="3">
        <f>Table4[[#This Row],[Qty]]*Table4[[#This Row],[Cost]]</f>
        <v>40000</v>
      </c>
      <c r="O1046" s="3">
        <f>Table4[[#This Row],[Total Sales]]-Table4[[#This Row],[COGS]]</f>
        <v>4000</v>
      </c>
      <c r="P1046" s="22">
        <f>MONTH(Table4[[#This Row],[Sales Date]])</f>
        <v>3</v>
      </c>
      <c r="Q1046" s="22" t="str">
        <f>IF(Table4[[#This Row],[Month]]=1,"Jan",IF(Table4[[#This Row],[Month]]=2,"Feb",IF(Table4[[#This Row],[Month]]=3,"Mar","Apr")))</f>
        <v>Mar</v>
      </c>
    </row>
    <row r="1047" spans="1:17" x14ac:dyDescent="0.25">
      <c r="A1047" s="3" t="s">
        <v>1833</v>
      </c>
      <c r="B1047" s="4">
        <v>44992</v>
      </c>
      <c r="C1047" s="3" t="s">
        <v>2316</v>
      </c>
      <c r="D1047" s="3" t="s">
        <v>16</v>
      </c>
      <c r="E1047" s="3" t="s">
        <v>17</v>
      </c>
      <c r="F1047" s="3" t="s">
        <v>18</v>
      </c>
      <c r="G1047" s="3" t="s">
        <v>25</v>
      </c>
      <c r="H1047" s="3" t="s">
        <v>2354</v>
      </c>
      <c r="I1047" s="3">
        <v>2</v>
      </c>
      <c r="J1047" s="3" t="s">
        <v>20</v>
      </c>
      <c r="K1047" s="3">
        <v>7700</v>
      </c>
      <c r="L1047" s="3">
        <v>7000</v>
      </c>
      <c r="M1047" s="3">
        <f>Table4[[#This Row],[Qty]]*Table4[[#This Row],[Price]]</f>
        <v>15400</v>
      </c>
      <c r="N1047" s="3">
        <f>Table4[[#This Row],[Qty]]*Table4[[#This Row],[Cost]]</f>
        <v>14000</v>
      </c>
      <c r="O1047" s="3">
        <f>Table4[[#This Row],[Total Sales]]-Table4[[#This Row],[COGS]]</f>
        <v>1400</v>
      </c>
      <c r="P1047" s="22">
        <f>MONTH(Table4[[#This Row],[Sales Date]])</f>
        <v>3</v>
      </c>
      <c r="Q1047" s="22" t="str">
        <f>IF(Table4[[#This Row],[Month]]=1,"Jan",IF(Table4[[#This Row],[Month]]=2,"Feb",IF(Table4[[#This Row],[Month]]=3,"Mar","Apr")))</f>
        <v>Mar</v>
      </c>
    </row>
    <row r="1048" spans="1:17" x14ac:dyDescent="0.25">
      <c r="A1048" s="3" t="s">
        <v>1834</v>
      </c>
      <c r="B1048" s="4">
        <v>44992</v>
      </c>
      <c r="C1048" s="3" t="s">
        <v>912</v>
      </c>
      <c r="D1048" s="3" t="s">
        <v>16</v>
      </c>
      <c r="E1048" s="3" t="s">
        <v>17</v>
      </c>
      <c r="F1048" s="3" t="s">
        <v>18</v>
      </c>
      <c r="G1048" s="3" t="s">
        <v>32</v>
      </c>
      <c r="H1048" s="3" t="s">
        <v>45</v>
      </c>
      <c r="I1048" s="3">
        <v>3</v>
      </c>
      <c r="J1048" s="3" t="s">
        <v>20</v>
      </c>
      <c r="K1048" s="3">
        <v>22000</v>
      </c>
      <c r="L1048" s="3">
        <v>20000</v>
      </c>
      <c r="M1048" s="3">
        <f>Table4[[#This Row],[Qty]]*Table4[[#This Row],[Price]]</f>
        <v>66000</v>
      </c>
      <c r="N1048" s="3">
        <f>Table4[[#This Row],[Qty]]*Table4[[#This Row],[Cost]]</f>
        <v>60000</v>
      </c>
      <c r="O1048" s="3">
        <f>Table4[[#This Row],[Total Sales]]-Table4[[#This Row],[COGS]]</f>
        <v>6000</v>
      </c>
      <c r="P1048" s="22">
        <f>MONTH(Table4[[#This Row],[Sales Date]])</f>
        <v>3</v>
      </c>
      <c r="Q1048" s="22" t="str">
        <f>IF(Table4[[#This Row],[Month]]=1,"Jan",IF(Table4[[#This Row],[Month]]=2,"Feb",IF(Table4[[#This Row],[Month]]=3,"Mar","Apr")))</f>
        <v>Mar</v>
      </c>
    </row>
    <row r="1049" spans="1:17" x14ac:dyDescent="0.25">
      <c r="A1049" s="3" t="s">
        <v>1835</v>
      </c>
      <c r="B1049" s="4">
        <v>44992</v>
      </c>
      <c r="C1049" s="3" t="s">
        <v>914</v>
      </c>
      <c r="D1049" s="3" t="s">
        <v>29</v>
      </c>
      <c r="E1049" s="3" t="s">
        <v>23</v>
      </c>
      <c r="F1049" s="3" t="s">
        <v>24</v>
      </c>
      <c r="G1049" s="3" t="s">
        <v>19</v>
      </c>
      <c r="H1049" s="3" t="s">
        <v>2354</v>
      </c>
      <c r="I1049" s="3">
        <v>1</v>
      </c>
      <c r="J1049" s="3" t="s">
        <v>20</v>
      </c>
      <c r="K1049" s="3">
        <v>44000</v>
      </c>
      <c r="L1049" s="3">
        <v>40000</v>
      </c>
      <c r="M1049" s="3">
        <f>Table4[[#This Row],[Qty]]*Table4[[#This Row],[Price]]</f>
        <v>44000</v>
      </c>
      <c r="N1049" s="3">
        <f>Table4[[#This Row],[Qty]]*Table4[[#This Row],[Cost]]</f>
        <v>40000</v>
      </c>
      <c r="O1049" s="3">
        <f>Table4[[#This Row],[Total Sales]]-Table4[[#This Row],[COGS]]</f>
        <v>4000</v>
      </c>
      <c r="P1049" s="22">
        <f>MONTH(Table4[[#This Row],[Sales Date]])</f>
        <v>3</v>
      </c>
      <c r="Q1049" s="22" t="str">
        <f>IF(Table4[[#This Row],[Month]]=1,"Jan",IF(Table4[[#This Row],[Month]]=2,"Feb",IF(Table4[[#This Row],[Month]]=3,"Mar","Apr")))</f>
        <v>Mar</v>
      </c>
    </row>
    <row r="1050" spans="1:17" x14ac:dyDescent="0.25">
      <c r="A1050" s="3" t="s">
        <v>1836</v>
      </c>
      <c r="B1050" s="4">
        <v>44993</v>
      </c>
      <c r="C1050" s="3" t="s">
        <v>119</v>
      </c>
      <c r="D1050" s="3" t="s">
        <v>29</v>
      </c>
      <c r="E1050" s="3" t="s">
        <v>30</v>
      </c>
      <c r="F1050" s="3" t="s">
        <v>31</v>
      </c>
      <c r="G1050" s="3" t="s">
        <v>81</v>
      </c>
      <c r="H1050" s="3" t="s">
        <v>2354</v>
      </c>
      <c r="I1050" s="3">
        <v>2</v>
      </c>
      <c r="J1050" s="3" t="s">
        <v>20</v>
      </c>
      <c r="K1050" s="3">
        <v>6700</v>
      </c>
      <c r="L1050" s="3">
        <v>5001</v>
      </c>
      <c r="M1050" s="3">
        <f>Table4[[#This Row],[Qty]]*Table4[[#This Row],[Price]]</f>
        <v>13400</v>
      </c>
      <c r="N1050" s="3">
        <f>Table4[[#This Row],[Qty]]*Table4[[#This Row],[Cost]]</f>
        <v>10002</v>
      </c>
      <c r="O1050" s="3">
        <f>Table4[[#This Row],[Total Sales]]-Table4[[#This Row],[COGS]]</f>
        <v>3398</v>
      </c>
      <c r="P1050" s="22">
        <f>MONTH(Table4[[#This Row],[Sales Date]])</f>
        <v>3</v>
      </c>
      <c r="Q1050" s="22" t="str">
        <f>IF(Table4[[#This Row],[Month]]=1,"Jan",IF(Table4[[#This Row],[Month]]=2,"Feb",IF(Table4[[#This Row],[Month]]=3,"Mar","Apr")))</f>
        <v>Mar</v>
      </c>
    </row>
    <row r="1051" spans="1:17" x14ac:dyDescent="0.25">
      <c r="A1051" s="3" t="s">
        <v>1837</v>
      </c>
      <c r="B1051" s="4">
        <v>44993</v>
      </c>
      <c r="C1051" s="3" t="s">
        <v>243</v>
      </c>
      <c r="D1051" s="3" t="s">
        <v>29</v>
      </c>
      <c r="E1051" s="3" t="s">
        <v>17</v>
      </c>
      <c r="F1051" s="3" t="s">
        <v>18</v>
      </c>
      <c r="G1051" s="3" t="s">
        <v>44</v>
      </c>
      <c r="H1051" s="3" t="s">
        <v>45</v>
      </c>
      <c r="I1051" s="3">
        <v>2</v>
      </c>
      <c r="J1051" s="3" t="s">
        <v>20</v>
      </c>
      <c r="K1051" s="3">
        <v>9950</v>
      </c>
      <c r="L1051" s="3">
        <v>9000</v>
      </c>
      <c r="M1051" s="3">
        <f>Table4[[#This Row],[Qty]]*Table4[[#This Row],[Price]]</f>
        <v>19900</v>
      </c>
      <c r="N1051" s="3">
        <f>Table4[[#This Row],[Qty]]*Table4[[#This Row],[Cost]]</f>
        <v>18000</v>
      </c>
      <c r="O1051" s="3">
        <f>Table4[[#This Row],[Total Sales]]-Table4[[#This Row],[COGS]]</f>
        <v>1900</v>
      </c>
      <c r="P1051" s="22">
        <f>MONTH(Table4[[#This Row],[Sales Date]])</f>
        <v>3</v>
      </c>
      <c r="Q1051" s="22" t="str">
        <f>IF(Table4[[#This Row],[Month]]=1,"Jan",IF(Table4[[#This Row],[Month]]=2,"Feb",IF(Table4[[#This Row],[Month]]=3,"Mar","Apr")))</f>
        <v>Mar</v>
      </c>
    </row>
    <row r="1052" spans="1:17" x14ac:dyDescent="0.25">
      <c r="A1052" s="3" t="s">
        <v>1838</v>
      </c>
      <c r="B1052" s="4">
        <v>44993</v>
      </c>
      <c r="C1052" s="3" t="s">
        <v>359</v>
      </c>
      <c r="D1052" s="3" t="s">
        <v>29</v>
      </c>
      <c r="E1052" s="3" t="s">
        <v>17</v>
      </c>
      <c r="F1052" s="3" t="s">
        <v>18</v>
      </c>
      <c r="G1052" s="3" t="s">
        <v>2350</v>
      </c>
      <c r="H1052" s="3" t="s">
        <v>38</v>
      </c>
      <c r="I1052" s="3">
        <v>2</v>
      </c>
      <c r="J1052" s="3" t="s">
        <v>20</v>
      </c>
      <c r="K1052" s="3">
        <v>19800</v>
      </c>
      <c r="L1052" s="3">
        <v>18000</v>
      </c>
      <c r="M1052" s="3">
        <f>Table4[[#This Row],[Qty]]*Table4[[#This Row],[Price]]</f>
        <v>39600</v>
      </c>
      <c r="N1052" s="3">
        <f>Table4[[#This Row],[Qty]]*Table4[[#This Row],[Cost]]</f>
        <v>36000</v>
      </c>
      <c r="O1052" s="3">
        <f>Table4[[#This Row],[Total Sales]]-Table4[[#This Row],[COGS]]</f>
        <v>3600</v>
      </c>
      <c r="P1052" s="22">
        <f>MONTH(Table4[[#This Row],[Sales Date]])</f>
        <v>3</v>
      </c>
      <c r="Q1052" s="22" t="str">
        <f>IF(Table4[[#This Row],[Month]]=1,"Jan",IF(Table4[[#This Row],[Month]]=2,"Feb",IF(Table4[[#This Row],[Month]]=3,"Mar","Apr")))</f>
        <v>Mar</v>
      </c>
    </row>
    <row r="1053" spans="1:17" x14ac:dyDescent="0.25">
      <c r="A1053" s="3" t="s">
        <v>1839</v>
      </c>
      <c r="B1053" s="4">
        <v>44993</v>
      </c>
      <c r="C1053" s="3" t="s">
        <v>484</v>
      </c>
      <c r="D1053" s="3" t="s">
        <v>29</v>
      </c>
      <c r="E1053" s="3" t="s">
        <v>30</v>
      </c>
      <c r="F1053" s="3" t="s">
        <v>31</v>
      </c>
      <c r="G1053" s="3" t="s">
        <v>66</v>
      </c>
      <c r="H1053" s="3" t="s">
        <v>2354</v>
      </c>
      <c r="I1053" s="3">
        <v>1</v>
      </c>
      <c r="J1053" s="3" t="s">
        <v>20</v>
      </c>
      <c r="K1053" s="3">
        <v>22000</v>
      </c>
      <c r="L1053" s="3">
        <v>20000</v>
      </c>
      <c r="M1053" s="3">
        <f>Table4[[#This Row],[Qty]]*Table4[[#This Row],[Price]]</f>
        <v>22000</v>
      </c>
      <c r="N1053" s="3">
        <f>Table4[[#This Row],[Qty]]*Table4[[#This Row],[Cost]]</f>
        <v>20000</v>
      </c>
      <c r="O1053" s="3">
        <f>Table4[[#This Row],[Total Sales]]-Table4[[#This Row],[COGS]]</f>
        <v>2000</v>
      </c>
      <c r="P1053" s="22">
        <f>MONTH(Table4[[#This Row],[Sales Date]])</f>
        <v>3</v>
      </c>
      <c r="Q1053" s="22" t="str">
        <f>IF(Table4[[#This Row],[Month]]=1,"Jan",IF(Table4[[#This Row],[Month]]=2,"Feb",IF(Table4[[#This Row],[Month]]=3,"Mar","Apr")))</f>
        <v>Mar</v>
      </c>
    </row>
    <row r="1054" spans="1:17" x14ac:dyDescent="0.25">
      <c r="A1054" s="3" t="s">
        <v>1840</v>
      </c>
      <c r="B1054" s="4">
        <v>44993</v>
      </c>
      <c r="C1054" s="3" t="s">
        <v>600</v>
      </c>
      <c r="D1054" s="3" t="s">
        <v>29</v>
      </c>
      <c r="E1054" s="3" t="s">
        <v>23</v>
      </c>
      <c r="F1054" s="3" t="s">
        <v>24</v>
      </c>
      <c r="G1054" s="3" t="s">
        <v>72</v>
      </c>
      <c r="H1054" s="3" t="s">
        <v>2354</v>
      </c>
      <c r="I1054" s="3">
        <v>2</v>
      </c>
      <c r="J1054" s="3" t="s">
        <v>20</v>
      </c>
      <c r="K1054" s="3">
        <v>19800</v>
      </c>
      <c r="L1054" s="3">
        <v>18000</v>
      </c>
      <c r="M1054" s="3">
        <f>Table4[[#This Row],[Qty]]*Table4[[#This Row],[Price]]</f>
        <v>39600</v>
      </c>
      <c r="N1054" s="3">
        <f>Table4[[#This Row],[Qty]]*Table4[[#This Row],[Cost]]</f>
        <v>36000</v>
      </c>
      <c r="O1054" s="3">
        <f>Table4[[#This Row],[Total Sales]]-Table4[[#This Row],[COGS]]</f>
        <v>3600</v>
      </c>
      <c r="P1054" s="22">
        <f>MONTH(Table4[[#This Row],[Sales Date]])</f>
        <v>3</v>
      </c>
      <c r="Q1054" s="22" t="str">
        <f>IF(Table4[[#This Row],[Month]]=1,"Jan",IF(Table4[[#This Row],[Month]]=2,"Feb",IF(Table4[[#This Row],[Month]]=3,"Mar","Apr")))</f>
        <v>Mar</v>
      </c>
    </row>
    <row r="1055" spans="1:17" x14ac:dyDescent="0.25">
      <c r="A1055" s="3" t="s">
        <v>1841</v>
      </c>
      <c r="B1055" s="4">
        <v>44993</v>
      </c>
      <c r="C1055" s="3" t="s">
        <v>724</v>
      </c>
      <c r="D1055" s="3" t="s">
        <v>29</v>
      </c>
      <c r="E1055" s="3" t="s">
        <v>17</v>
      </c>
      <c r="F1055" s="3" t="s">
        <v>18</v>
      </c>
      <c r="G1055" s="3" t="s">
        <v>32</v>
      </c>
      <c r="H1055" s="3" t="s">
        <v>2354</v>
      </c>
      <c r="I1055" s="3">
        <v>2</v>
      </c>
      <c r="J1055" s="3" t="s">
        <v>20</v>
      </c>
      <c r="K1055" s="3">
        <v>9950</v>
      </c>
      <c r="L1055" s="3">
        <v>9000</v>
      </c>
      <c r="M1055" s="3">
        <f>Table4[[#This Row],[Qty]]*Table4[[#This Row],[Price]]</f>
        <v>19900</v>
      </c>
      <c r="N1055" s="3">
        <f>Table4[[#This Row],[Qty]]*Table4[[#This Row],[Cost]]</f>
        <v>18000</v>
      </c>
      <c r="O1055" s="3">
        <f>Table4[[#This Row],[Total Sales]]-Table4[[#This Row],[COGS]]</f>
        <v>1900</v>
      </c>
      <c r="P1055" s="22">
        <f>MONTH(Table4[[#This Row],[Sales Date]])</f>
        <v>3</v>
      </c>
      <c r="Q1055" s="22" t="str">
        <f>IF(Table4[[#This Row],[Month]]=1,"Jan",IF(Table4[[#This Row],[Month]]=2,"Feb",IF(Table4[[#This Row],[Month]]=3,"Mar","Apr")))</f>
        <v>Mar</v>
      </c>
    </row>
    <row r="1056" spans="1:17" x14ac:dyDescent="0.25">
      <c r="A1056" s="3" t="s">
        <v>1842</v>
      </c>
      <c r="B1056" s="4">
        <v>44993</v>
      </c>
      <c r="C1056" s="3" t="s">
        <v>841</v>
      </c>
      <c r="D1056" s="3" t="s">
        <v>29</v>
      </c>
      <c r="E1056" s="3" t="s">
        <v>17</v>
      </c>
      <c r="F1056" s="3" t="s">
        <v>18</v>
      </c>
      <c r="G1056" s="3" t="s">
        <v>41</v>
      </c>
      <c r="H1056" s="3" t="s">
        <v>2354</v>
      </c>
      <c r="I1056" s="3">
        <v>11</v>
      </c>
      <c r="J1056" s="3" t="s">
        <v>20</v>
      </c>
      <c r="K1056" s="3">
        <v>9950</v>
      </c>
      <c r="L1056" s="3">
        <v>9000</v>
      </c>
      <c r="M1056" s="3">
        <f>Table4[[#This Row],[Qty]]*Table4[[#This Row],[Price]]</f>
        <v>109450</v>
      </c>
      <c r="N1056" s="3">
        <f>Table4[[#This Row],[Qty]]*Table4[[#This Row],[Cost]]</f>
        <v>99000</v>
      </c>
      <c r="O1056" s="3">
        <f>Table4[[#This Row],[Total Sales]]-Table4[[#This Row],[COGS]]</f>
        <v>10450</v>
      </c>
      <c r="P1056" s="22">
        <f>MONTH(Table4[[#This Row],[Sales Date]])</f>
        <v>3</v>
      </c>
      <c r="Q1056" s="22" t="str">
        <f>IF(Table4[[#This Row],[Month]]=1,"Jan",IF(Table4[[#This Row],[Month]]=2,"Feb",IF(Table4[[#This Row],[Month]]=3,"Mar","Apr")))</f>
        <v>Mar</v>
      </c>
    </row>
    <row r="1057" spans="1:17" x14ac:dyDescent="0.25">
      <c r="A1057" s="3" t="s">
        <v>1843</v>
      </c>
      <c r="B1057" s="4">
        <v>44993</v>
      </c>
      <c r="C1057" s="3" t="s">
        <v>966</v>
      </c>
      <c r="D1057" s="3" t="s">
        <v>29</v>
      </c>
      <c r="E1057" s="3" t="s">
        <v>23</v>
      </c>
      <c r="F1057" s="3" t="s">
        <v>24</v>
      </c>
      <c r="G1057" s="3" t="s">
        <v>2353</v>
      </c>
      <c r="H1057" s="3" t="s">
        <v>45</v>
      </c>
      <c r="I1057" s="3">
        <v>1</v>
      </c>
      <c r="J1057" s="3" t="s">
        <v>20</v>
      </c>
      <c r="K1057" s="3">
        <v>7700.0000000000009</v>
      </c>
      <c r="L1057" s="3">
        <v>7000</v>
      </c>
      <c r="M1057" s="3">
        <f>Table4[[#This Row],[Qty]]*Table4[[#This Row],[Price]]</f>
        <v>7700.0000000000009</v>
      </c>
      <c r="N1057" s="3">
        <f>Table4[[#This Row],[Qty]]*Table4[[#This Row],[Cost]]</f>
        <v>7000</v>
      </c>
      <c r="O1057" s="3">
        <f>Table4[[#This Row],[Total Sales]]-Table4[[#This Row],[COGS]]</f>
        <v>700.00000000000091</v>
      </c>
      <c r="P1057" s="22">
        <f>MONTH(Table4[[#This Row],[Sales Date]])</f>
        <v>3</v>
      </c>
      <c r="Q1057" s="22" t="str">
        <f>IF(Table4[[#This Row],[Month]]=1,"Jan",IF(Table4[[#This Row],[Month]]=2,"Feb",IF(Table4[[#This Row],[Month]]=3,"Mar","Apr")))</f>
        <v>Mar</v>
      </c>
    </row>
    <row r="1058" spans="1:17" x14ac:dyDescent="0.25">
      <c r="A1058" s="3" t="s">
        <v>1844</v>
      </c>
      <c r="B1058" s="4">
        <v>44993</v>
      </c>
      <c r="C1058" s="3" t="s">
        <v>1084</v>
      </c>
      <c r="D1058" s="3" t="s">
        <v>16</v>
      </c>
      <c r="E1058" s="3" t="s">
        <v>17</v>
      </c>
      <c r="F1058" s="3" t="s">
        <v>18</v>
      </c>
      <c r="G1058" s="3" t="s">
        <v>63</v>
      </c>
      <c r="H1058" s="3" t="s">
        <v>2354</v>
      </c>
      <c r="I1058" s="3">
        <v>1</v>
      </c>
      <c r="J1058" s="3" t="s">
        <v>20</v>
      </c>
      <c r="K1058" s="3">
        <v>44000</v>
      </c>
      <c r="L1058" s="3">
        <v>40000</v>
      </c>
      <c r="M1058" s="3">
        <f>Table4[[#This Row],[Qty]]*Table4[[#This Row],[Price]]</f>
        <v>44000</v>
      </c>
      <c r="N1058" s="3">
        <f>Table4[[#This Row],[Qty]]*Table4[[#This Row],[Cost]]</f>
        <v>40000</v>
      </c>
      <c r="O1058" s="3">
        <f>Table4[[#This Row],[Total Sales]]-Table4[[#This Row],[COGS]]</f>
        <v>4000</v>
      </c>
      <c r="P1058" s="22">
        <f>MONTH(Table4[[#This Row],[Sales Date]])</f>
        <v>3</v>
      </c>
      <c r="Q1058" s="22" t="str">
        <f>IF(Table4[[#This Row],[Month]]=1,"Jan",IF(Table4[[#This Row],[Month]]=2,"Feb",IF(Table4[[#This Row],[Month]]=3,"Mar","Apr")))</f>
        <v>Mar</v>
      </c>
    </row>
    <row r="1059" spans="1:17" x14ac:dyDescent="0.25">
      <c r="A1059" s="3" t="s">
        <v>1845</v>
      </c>
      <c r="B1059" s="4">
        <v>44993</v>
      </c>
      <c r="C1059" s="3" t="s">
        <v>1208</v>
      </c>
      <c r="D1059" s="3" t="s">
        <v>29</v>
      </c>
      <c r="E1059" s="3" t="s">
        <v>35</v>
      </c>
      <c r="F1059" s="3" t="s">
        <v>36</v>
      </c>
      <c r="G1059" s="3" t="s">
        <v>81</v>
      </c>
      <c r="H1059" s="3" t="s">
        <v>2354</v>
      </c>
      <c r="I1059" s="3">
        <v>11</v>
      </c>
      <c r="J1059" s="3" t="s">
        <v>20</v>
      </c>
      <c r="K1059" s="3">
        <v>9950</v>
      </c>
      <c r="L1059" s="3">
        <v>9000</v>
      </c>
      <c r="M1059" s="3">
        <f>Table4[[#This Row],[Qty]]*Table4[[#This Row],[Price]]</f>
        <v>109450</v>
      </c>
      <c r="N1059" s="3">
        <f>Table4[[#This Row],[Qty]]*Table4[[#This Row],[Cost]]</f>
        <v>99000</v>
      </c>
      <c r="O1059" s="3">
        <f>Table4[[#This Row],[Total Sales]]-Table4[[#This Row],[COGS]]</f>
        <v>10450</v>
      </c>
      <c r="P1059" s="22">
        <f>MONTH(Table4[[#This Row],[Sales Date]])</f>
        <v>3</v>
      </c>
      <c r="Q1059" s="22" t="str">
        <f>IF(Table4[[#This Row],[Month]]=1,"Jan",IF(Table4[[#This Row],[Month]]=2,"Feb",IF(Table4[[#This Row],[Month]]=3,"Mar","Apr")))</f>
        <v>Mar</v>
      </c>
    </row>
    <row r="1060" spans="1:17" x14ac:dyDescent="0.25">
      <c r="A1060" s="3" t="s">
        <v>1846</v>
      </c>
      <c r="B1060" s="4">
        <v>44994</v>
      </c>
      <c r="C1060" s="3" t="s">
        <v>121</v>
      </c>
      <c r="D1060" s="3" t="s">
        <v>29</v>
      </c>
      <c r="E1060" s="3" t="s">
        <v>35</v>
      </c>
      <c r="F1060" s="3" t="s">
        <v>36</v>
      </c>
      <c r="G1060" s="3" t="s">
        <v>19</v>
      </c>
      <c r="H1060" s="3" t="s">
        <v>2354</v>
      </c>
      <c r="I1060" s="3">
        <v>1</v>
      </c>
      <c r="J1060" s="3" t="s">
        <v>20</v>
      </c>
      <c r="K1060" s="3">
        <v>13200.000000000002</v>
      </c>
      <c r="L1060" s="3">
        <v>12000</v>
      </c>
      <c r="M1060" s="3">
        <f>Table4[[#This Row],[Qty]]*Table4[[#This Row],[Price]]</f>
        <v>13200.000000000002</v>
      </c>
      <c r="N1060" s="3">
        <f>Table4[[#This Row],[Qty]]*Table4[[#This Row],[Cost]]</f>
        <v>12000</v>
      </c>
      <c r="O1060" s="3">
        <f>Table4[[#This Row],[Total Sales]]-Table4[[#This Row],[COGS]]</f>
        <v>1200.0000000000018</v>
      </c>
      <c r="P1060" s="22">
        <f>MONTH(Table4[[#This Row],[Sales Date]])</f>
        <v>3</v>
      </c>
      <c r="Q1060" s="22" t="str">
        <f>IF(Table4[[#This Row],[Month]]=1,"Jan",IF(Table4[[#This Row],[Month]]=2,"Feb",IF(Table4[[#This Row],[Month]]=3,"Mar","Apr")))</f>
        <v>Mar</v>
      </c>
    </row>
    <row r="1061" spans="1:17" x14ac:dyDescent="0.25">
      <c r="A1061" s="3" t="s">
        <v>1847</v>
      </c>
      <c r="B1061" s="4">
        <v>44994</v>
      </c>
      <c r="C1061" s="3" t="s">
        <v>245</v>
      </c>
      <c r="D1061" s="3" t="s">
        <v>29</v>
      </c>
      <c r="E1061" s="3" t="s">
        <v>23</v>
      </c>
      <c r="F1061" s="3" t="s">
        <v>24</v>
      </c>
      <c r="G1061" s="3" t="s">
        <v>75</v>
      </c>
      <c r="H1061" s="3" t="s">
        <v>2354</v>
      </c>
      <c r="I1061" s="3">
        <v>2</v>
      </c>
      <c r="J1061" s="3" t="s">
        <v>20</v>
      </c>
      <c r="K1061" s="3">
        <v>19800</v>
      </c>
      <c r="L1061" s="3">
        <v>18000</v>
      </c>
      <c r="M1061" s="3">
        <f>Table4[[#This Row],[Qty]]*Table4[[#This Row],[Price]]</f>
        <v>39600</v>
      </c>
      <c r="N1061" s="3">
        <f>Table4[[#This Row],[Qty]]*Table4[[#This Row],[Cost]]</f>
        <v>36000</v>
      </c>
      <c r="O1061" s="3">
        <f>Table4[[#This Row],[Total Sales]]-Table4[[#This Row],[COGS]]</f>
        <v>3600</v>
      </c>
      <c r="P1061" s="22">
        <f>MONTH(Table4[[#This Row],[Sales Date]])</f>
        <v>3</v>
      </c>
      <c r="Q1061" s="22" t="str">
        <f>IF(Table4[[#This Row],[Month]]=1,"Jan",IF(Table4[[#This Row],[Month]]=2,"Feb",IF(Table4[[#This Row],[Month]]=3,"Mar","Apr")))</f>
        <v>Mar</v>
      </c>
    </row>
    <row r="1062" spans="1:17" x14ac:dyDescent="0.25">
      <c r="A1062" s="3" t="s">
        <v>1848</v>
      </c>
      <c r="B1062" s="4">
        <v>44994</v>
      </c>
      <c r="C1062" s="3" t="s">
        <v>361</v>
      </c>
      <c r="D1062" s="3" t="s">
        <v>29</v>
      </c>
      <c r="E1062" s="3" t="s">
        <v>17</v>
      </c>
      <c r="F1062" s="3" t="s">
        <v>18</v>
      </c>
      <c r="G1062" s="3" t="s">
        <v>2351</v>
      </c>
      <c r="H1062" s="3" t="s">
        <v>38</v>
      </c>
      <c r="I1062" s="3">
        <v>2</v>
      </c>
      <c r="J1062" s="3" t="s">
        <v>20</v>
      </c>
      <c r="K1062" s="3">
        <v>9950</v>
      </c>
      <c r="L1062" s="3">
        <v>9000</v>
      </c>
      <c r="M1062" s="3">
        <f>Table4[[#This Row],[Qty]]*Table4[[#This Row],[Price]]</f>
        <v>19900</v>
      </c>
      <c r="N1062" s="3">
        <f>Table4[[#This Row],[Qty]]*Table4[[#This Row],[Cost]]</f>
        <v>18000</v>
      </c>
      <c r="O1062" s="3">
        <f>Table4[[#This Row],[Total Sales]]-Table4[[#This Row],[COGS]]</f>
        <v>1900</v>
      </c>
      <c r="P1062" s="22">
        <f>MONTH(Table4[[#This Row],[Sales Date]])</f>
        <v>3</v>
      </c>
      <c r="Q1062" s="22" t="str">
        <f>IF(Table4[[#This Row],[Month]]=1,"Jan",IF(Table4[[#This Row],[Month]]=2,"Feb",IF(Table4[[#This Row],[Month]]=3,"Mar","Apr")))</f>
        <v>Mar</v>
      </c>
    </row>
    <row r="1063" spans="1:17" x14ac:dyDescent="0.25">
      <c r="A1063" s="3" t="s">
        <v>1849</v>
      </c>
      <c r="B1063" s="4">
        <v>44994</v>
      </c>
      <c r="C1063" s="3" t="s">
        <v>486</v>
      </c>
      <c r="D1063" s="3" t="s">
        <v>29</v>
      </c>
      <c r="E1063" s="3" t="s">
        <v>35</v>
      </c>
      <c r="F1063" s="3" t="s">
        <v>36</v>
      </c>
      <c r="G1063" s="3" t="s">
        <v>69</v>
      </c>
      <c r="H1063" s="3" t="s">
        <v>38</v>
      </c>
      <c r="I1063" s="3">
        <v>1</v>
      </c>
      <c r="J1063" s="3" t="s">
        <v>26</v>
      </c>
      <c r="K1063" s="3">
        <v>11000</v>
      </c>
      <c r="L1063" s="3">
        <v>10000</v>
      </c>
      <c r="M1063" s="3">
        <f>Table4[[#This Row],[Qty]]*Table4[[#This Row],[Price]]</f>
        <v>11000</v>
      </c>
      <c r="N1063" s="3">
        <f>Table4[[#This Row],[Qty]]*Table4[[#This Row],[Cost]]</f>
        <v>10000</v>
      </c>
      <c r="O1063" s="3">
        <f>Table4[[#This Row],[Total Sales]]-Table4[[#This Row],[COGS]]</f>
        <v>1000</v>
      </c>
      <c r="P1063" s="22">
        <f>MONTH(Table4[[#This Row],[Sales Date]])</f>
        <v>3</v>
      </c>
      <c r="Q1063" s="22" t="str">
        <f>IF(Table4[[#This Row],[Month]]=1,"Jan",IF(Table4[[#This Row],[Month]]=2,"Feb",IF(Table4[[#This Row],[Month]]=3,"Mar","Apr")))</f>
        <v>Mar</v>
      </c>
    </row>
    <row r="1064" spans="1:17" x14ac:dyDescent="0.25">
      <c r="A1064" s="3" t="s">
        <v>1850</v>
      </c>
      <c r="B1064" s="4">
        <v>44994</v>
      </c>
      <c r="C1064" s="3" t="s">
        <v>602</v>
      </c>
      <c r="D1064" s="3" t="s">
        <v>16</v>
      </c>
      <c r="E1064" s="3" t="s">
        <v>30</v>
      </c>
      <c r="F1064" s="3" t="s">
        <v>31</v>
      </c>
      <c r="G1064" s="3" t="s">
        <v>75</v>
      </c>
      <c r="H1064" s="3" t="s">
        <v>2354</v>
      </c>
      <c r="I1064" s="3">
        <v>1</v>
      </c>
      <c r="J1064" s="3" t="s">
        <v>20</v>
      </c>
      <c r="K1064" s="3">
        <v>44000</v>
      </c>
      <c r="L1064" s="3">
        <v>40000</v>
      </c>
      <c r="M1064" s="3">
        <f>Table4[[#This Row],[Qty]]*Table4[[#This Row],[Price]]</f>
        <v>44000</v>
      </c>
      <c r="N1064" s="3">
        <f>Table4[[#This Row],[Qty]]*Table4[[#This Row],[Cost]]</f>
        <v>40000</v>
      </c>
      <c r="O1064" s="3">
        <f>Table4[[#This Row],[Total Sales]]-Table4[[#This Row],[COGS]]</f>
        <v>4000</v>
      </c>
      <c r="P1064" s="22">
        <f>MONTH(Table4[[#This Row],[Sales Date]])</f>
        <v>3</v>
      </c>
      <c r="Q1064" s="22" t="str">
        <f>IF(Table4[[#This Row],[Month]]=1,"Jan",IF(Table4[[#This Row],[Month]]=2,"Feb",IF(Table4[[#This Row],[Month]]=3,"Mar","Apr")))</f>
        <v>Mar</v>
      </c>
    </row>
    <row r="1065" spans="1:17" x14ac:dyDescent="0.25">
      <c r="A1065" s="3" t="s">
        <v>1851</v>
      </c>
      <c r="B1065" s="4">
        <v>44994</v>
      </c>
      <c r="C1065" s="3" t="s">
        <v>1086</v>
      </c>
      <c r="D1065" s="3" t="s">
        <v>16</v>
      </c>
      <c r="E1065" s="3" t="s">
        <v>23</v>
      </c>
      <c r="F1065" s="3" t="s">
        <v>24</v>
      </c>
      <c r="G1065" s="3" t="s">
        <v>66</v>
      </c>
      <c r="H1065" s="3" t="s">
        <v>2354</v>
      </c>
      <c r="I1065" s="3">
        <v>2</v>
      </c>
      <c r="J1065" s="3" t="s">
        <v>20</v>
      </c>
      <c r="K1065" s="3">
        <v>19800</v>
      </c>
      <c r="L1065" s="3">
        <v>18000</v>
      </c>
      <c r="M1065" s="3">
        <f>Table4[[#This Row],[Qty]]*Table4[[#This Row],[Price]]</f>
        <v>39600</v>
      </c>
      <c r="N1065" s="3">
        <f>Table4[[#This Row],[Qty]]*Table4[[#This Row],[Cost]]</f>
        <v>36000</v>
      </c>
      <c r="O1065" s="3">
        <f>Table4[[#This Row],[Total Sales]]-Table4[[#This Row],[COGS]]</f>
        <v>3600</v>
      </c>
      <c r="P1065" s="22">
        <f>MONTH(Table4[[#This Row],[Sales Date]])</f>
        <v>3</v>
      </c>
      <c r="Q1065" s="22" t="str">
        <f>IF(Table4[[#This Row],[Month]]=1,"Jan",IF(Table4[[#This Row],[Month]]=2,"Feb",IF(Table4[[#This Row],[Month]]=3,"Mar","Apr")))</f>
        <v>Mar</v>
      </c>
    </row>
    <row r="1066" spans="1:17" x14ac:dyDescent="0.25">
      <c r="A1066" s="3" t="s">
        <v>1852</v>
      </c>
      <c r="B1066" s="4">
        <v>44994</v>
      </c>
      <c r="C1066" s="3" t="s">
        <v>1210</v>
      </c>
      <c r="D1066" s="3" t="s">
        <v>29</v>
      </c>
      <c r="E1066" s="3" t="s">
        <v>17</v>
      </c>
      <c r="F1066" s="3" t="s">
        <v>18</v>
      </c>
      <c r="G1066" s="3" t="s">
        <v>19</v>
      </c>
      <c r="H1066" s="3" t="s">
        <v>2354</v>
      </c>
      <c r="I1066" s="3">
        <v>11</v>
      </c>
      <c r="J1066" s="3" t="s">
        <v>26</v>
      </c>
      <c r="K1066" s="3">
        <v>9950</v>
      </c>
      <c r="L1066" s="3">
        <v>9000</v>
      </c>
      <c r="M1066" s="3">
        <f>Table4[[#This Row],[Qty]]*Table4[[#This Row],[Price]]</f>
        <v>109450</v>
      </c>
      <c r="N1066" s="3">
        <f>Table4[[#This Row],[Qty]]*Table4[[#This Row],[Cost]]</f>
        <v>99000</v>
      </c>
      <c r="O1066" s="3">
        <f>Table4[[#This Row],[Total Sales]]-Table4[[#This Row],[COGS]]</f>
        <v>10450</v>
      </c>
      <c r="P1066" s="22">
        <f>MONTH(Table4[[#This Row],[Sales Date]])</f>
        <v>3</v>
      </c>
      <c r="Q1066" s="22" t="str">
        <f>IF(Table4[[#This Row],[Month]]=1,"Jan",IF(Table4[[#This Row],[Month]]=2,"Feb",IF(Table4[[#This Row],[Month]]=3,"Mar","Apr")))</f>
        <v>Mar</v>
      </c>
    </row>
    <row r="1067" spans="1:17" x14ac:dyDescent="0.25">
      <c r="A1067" s="3" t="s">
        <v>1853</v>
      </c>
      <c r="B1067" s="4">
        <v>44995</v>
      </c>
      <c r="C1067" s="3" t="s">
        <v>123</v>
      </c>
      <c r="D1067" s="3" t="s">
        <v>29</v>
      </c>
      <c r="E1067" s="3" t="s">
        <v>17</v>
      </c>
      <c r="F1067" s="3" t="s">
        <v>18</v>
      </c>
      <c r="G1067" s="3" t="s">
        <v>25</v>
      </c>
      <c r="H1067" s="3" t="s">
        <v>2354</v>
      </c>
      <c r="I1067" s="3">
        <v>1</v>
      </c>
      <c r="J1067" s="3" t="s">
        <v>20</v>
      </c>
      <c r="K1067" s="3">
        <v>5500</v>
      </c>
      <c r="L1067" s="3">
        <v>5000</v>
      </c>
      <c r="M1067" s="3">
        <f>Table4[[#This Row],[Qty]]*Table4[[#This Row],[Price]]</f>
        <v>5500</v>
      </c>
      <c r="N1067" s="3">
        <f>Table4[[#This Row],[Qty]]*Table4[[#This Row],[Cost]]</f>
        <v>5000</v>
      </c>
      <c r="O1067" s="3">
        <f>Table4[[#This Row],[Total Sales]]-Table4[[#This Row],[COGS]]</f>
        <v>500</v>
      </c>
      <c r="P1067" s="22">
        <f>MONTH(Table4[[#This Row],[Sales Date]])</f>
        <v>3</v>
      </c>
      <c r="Q1067" s="22" t="str">
        <f>IF(Table4[[#This Row],[Month]]=1,"Jan",IF(Table4[[#This Row],[Month]]=2,"Feb",IF(Table4[[#This Row],[Month]]=3,"Mar","Apr")))</f>
        <v>Mar</v>
      </c>
    </row>
    <row r="1068" spans="1:17" x14ac:dyDescent="0.25">
      <c r="A1068" s="3" t="s">
        <v>1854</v>
      </c>
      <c r="B1068" s="4">
        <v>44995</v>
      </c>
      <c r="C1068" s="3" t="s">
        <v>247</v>
      </c>
      <c r="D1068" s="3" t="s">
        <v>29</v>
      </c>
      <c r="E1068" s="3" t="s">
        <v>30</v>
      </c>
      <c r="F1068" s="3" t="s">
        <v>31</v>
      </c>
      <c r="G1068" s="3" t="s">
        <v>78</v>
      </c>
      <c r="H1068" s="3" t="s">
        <v>45</v>
      </c>
      <c r="I1068" s="3">
        <v>1</v>
      </c>
      <c r="J1068" s="3" t="s">
        <v>20</v>
      </c>
      <c r="K1068" s="3">
        <v>44000</v>
      </c>
      <c r="L1068" s="3">
        <v>40000</v>
      </c>
      <c r="M1068" s="3">
        <f>Table4[[#This Row],[Qty]]*Table4[[#This Row],[Price]]</f>
        <v>44000</v>
      </c>
      <c r="N1068" s="3">
        <f>Table4[[#This Row],[Qty]]*Table4[[#This Row],[Cost]]</f>
        <v>40000</v>
      </c>
      <c r="O1068" s="3">
        <f>Table4[[#This Row],[Total Sales]]-Table4[[#This Row],[COGS]]</f>
        <v>4000</v>
      </c>
      <c r="P1068" s="22">
        <f>MONTH(Table4[[#This Row],[Sales Date]])</f>
        <v>3</v>
      </c>
      <c r="Q1068" s="22" t="str">
        <f>IF(Table4[[#This Row],[Month]]=1,"Jan",IF(Table4[[#This Row],[Month]]=2,"Feb",IF(Table4[[#This Row],[Month]]=3,"Mar","Apr")))</f>
        <v>Mar</v>
      </c>
    </row>
    <row r="1069" spans="1:17" x14ac:dyDescent="0.25">
      <c r="A1069" s="3" t="s">
        <v>1855</v>
      </c>
      <c r="B1069" s="4">
        <v>44995</v>
      </c>
      <c r="C1069" s="3" t="s">
        <v>363</v>
      </c>
      <c r="D1069" s="3" t="s">
        <v>29</v>
      </c>
      <c r="E1069" s="3" t="s">
        <v>23</v>
      </c>
      <c r="F1069" s="3" t="s">
        <v>24</v>
      </c>
      <c r="G1069" s="3" t="s">
        <v>54</v>
      </c>
      <c r="H1069" s="3" t="s">
        <v>55</v>
      </c>
      <c r="I1069" s="3">
        <v>2</v>
      </c>
      <c r="J1069" s="3" t="s">
        <v>20</v>
      </c>
      <c r="K1069" s="3">
        <v>7700</v>
      </c>
      <c r="L1069" s="3">
        <v>7000</v>
      </c>
      <c r="M1069" s="3">
        <f>Table4[[#This Row],[Qty]]*Table4[[#This Row],[Price]]</f>
        <v>15400</v>
      </c>
      <c r="N1069" s="3">
        <f>Table4[[#This Row],[Qty]]*Table4[[#This Row],[Cost]]</f>
        <v>14000</v>
      </c>
      <c r="O1069" s="3">
        <f>Table4[[#This Row],[Total Sales]]-Table4[[#This Row],[COGS]]</f>
        <v>1400</v>
      </c>
      <c r="P1069" s="22">
        <f>MONTH(Table4[[#This Row],[Sales Date]])</f>
        <v>3</v>
      </c>
      <c r="Q1069" s="22" t="str">
        <f>IF(Table4[[#This Row],[Month]]=1,"Jan",IF(Table4[[#This Row],[Month]]=2,"Feb",IF(Table4[[#This Row],[Month]]=3,"Mar","Apr")))</f>
        <v>Mar</v>
      </c>
    </row>
    <row r="1070" spans="1:17" x14ac:dyDescent="0.25">
      <c r="A1070" s="3" t="s">
        <v>1856</v>
      </c>
      <c r="B1070" s="4">
        <v>44995</v>
      </c>
      <c r="C1070" s="3" t="s">
        <v>488</v>
      </c>
      <c r="D1070" s="3" t="s">
        <v>29</v>
      </c>
      <c r="E1070" s="3" t="s">
        <v>17</v>
      </c>
      <c r="F1070" s="3" t="s">
        <v>18</v>
      </c>
      <c r="G1070" s="3" t="s">
        <v>72</v>
      </c>
      <c r="H1070" s="3" t="s">
        <v>2354</v>
      </c>
      <c r="I1070" s="3">
        <v>1</v>
      </c>
      <c r="J1070" s="3" t="s">
        <v>20</v>
      </c>
      <c r="K1070" s="3">
        <v>8500</v>
      </c>
      <c r="L1070" s="3">
        <v>7600</v>
      </c>
      <c r="M1070" s="3">
        <f>Table4[[#This Row],[Qty]]*Table4[[#This Row],[Price]]</f>
        <v>8500</v>
      </c>
      <c r="N1070" s="3">
        <f>Table4[[#This Row],[Qty]]*Table4[[#This Row],[Cost]]</f>
        <v>7600</v>
      </c>
      <c r="O1070" s="3">
        <f>Table4[[#This Row],[Total Sales]]-Table4[[#This Row],[COGS]]</f>
        <v>900</v>
      </c>
      <c r="P1070" s="22">
        <f>MONTH(Table4[[#This Row],[Sales Date]])</f>
        <v>3</v>
      </c>
      <c r="Q1070" s="22" t="str">
        <f>IF(Table4[[#This Row],[Month]]=1,"Jan",IF(Table4[[#This Row],[Month]]=2,"Feb",IF(Table4[[#This Row],[Month]]=3,"Mar","Apr")))</f>
        <v>Mar</v>
      </c>
    </row>
    <row r="1071" spans="1:17" x14ac:dyDescent="0.25">
      <c r="A1071" s="3" t="s">
        <v>1857</v>
      </c>
      <c r="B1071" s="4">
        <v>44995</v>
      </c>
      <c r="C1071" s="3" t="s">
        <v>604</v>
      </c>
      <c r="D1071" s="3" t="s">
        <v>29</v>
      </c>
      <c r="E1071" s="3" t="s">
        <v>35</v>
      </c>
      <c r="F1071" s="3" t="s">
        <v>36</v>
      </c>
      <c r="G1071" s="3" t="s">
        <v>78</v>
      </c>
      <c r="H1071" s="3" t="s">
        <v>45</v>
      </c>
      <c r="I1071" s="3">
        <v>1</v>
      </c>
      <c r="J1071" s="3" t="s">
        <v>20</v>
      </c>
      <c r="K1071" s="3">
        <v>22000</v>
      </c>
      <c r="L1071" s="3">
        <v>20000</v>
      </c>
      <c r="M1071" s="3">
        <f>Table4[[#This Row],[Qty]]*Table4[[#This Row],[Price]]</f>
        <v>22000</v>
      </c>
      <c r="N1071" s="3">
        <f>Table4[[#This Row],[Qty]]*Table4[[#This Row],[Cost]]</f>
        <v>20000</v>
      </c>
      <c r="O1071" s="3">
        <f>Table4[[#This Row],[Total Sales]]-Table4[[#This Row],[COGS]]</f>
        <v>2000</v>
      </c>
      <c r="P1071" s="22">
        <f>MONTH(Table4[[#This Row],[Sales Date]])</f>
        <v>3</v>
      </c>
      <c r="Q1071" s="22" t="str">
        <f>IF(Table4[[#This Row],[Month]]=1,"Jan",IF(Table4[[#This Row],[Month]]=2,"Feb",IF(Table4[[#This Row],[Month]]=3,"Mar","Apr")))</f>
        <v>Mar</v>
      </c>
    </row>
    <row r="1072" spans="1:17" x14ac:dyDescent="0.25">
      <c r="A1072" s="3" t="s">
        <v>1858</v>
      </c>
      <c r="B1072" s="4">
        <v>44995</v>
      </c>
      <c r="C1072" s="3" t="s">
        <v>728</v>
      </c>
      <c r="D1072" s="3" t="s">
        <v>29</v>
      </c>
      <c r="E1072" s="3" t="s">
        <v>23</v>
      </c>
      <c r="F1072" s="3" t="s">
        <v>24</v>
      </c>
      <c r="G1072" s="3" t="s">
        <v>41</v>
      </c>
      <c r="H1072" s="3" t="s">
        <v>2354</v>
      </c>
      <c r="I1072" s="3">
        <v>4</v>
      </c>
      <c r="J1072" s="3" t="s">
        <v>20</v>
      </c>
      <c r="K1072" s="3">
        <v>11000</v>
      </c>
      <c r="L1072" s="3">
        <v>10000</v>
      </c>
      <c r="M1072" s="3">
        <f>Table4[[#This Row],[Qty]]*Table4[[#This Row],[Price]]</f>
        <v>44000</v>
      </c>
      <c r="N1072" s="3">
        <f>Table4[[#This Row],[Qty]]*Table4[[#This Row],[Cost]]</f>
        <v>40000</v>
      </c>
      <c r="O1072" s="3">
        <f>Table4[[#This Row],[Total Sales]]-Table4[[#This Row],[COGS]]</f>
        <v>4000</v>
      </c>
      <c r="P1072" s="22">
        <f>MONTH(Table4[[#This Row],[Sales Date]])</f>
        <v>3</v>
      </c>
      <c r="Q1072" s="22" t="str">
        <f>IF(Table4[[#This Row],[Month]]=1,"Jan",IF(Table4[[#This Row],[Month]]=2,"Feb",IF(Table4[[#This Row],[Month]]=3,"Mar","Apr")))</f>
        <v>Mar</v>
      </c>
    </row>
    <row r="1073" spans="1:17" x14ac:dyDescent="0.25">
      <c r="A1073" s="3" t="s">
        <v>1859</v>
      </c>
      <c r="B1073" s="4">
        <v>44995</v>
      </c>
      <c r="C1073" s="3" t="s">
        <v>845</v>
      </c>
      <c r="D1073" s="3" t="s">
        <v>29</v>
      </c>
      <c r="E1073" s="3" t="s">
        <v>17</v>
      </c>
      <c r="F1073" s="3" t="s">
        <v>18</v>
      </c>
      <c r="G1073" s="3" t="s">
        <v>2352</v>
      </c>
      <c r="H1073" s="3" t="s">
        <v>2354</v>
      </c>
      <c r="I1073" s="3">
        <v>3</v>
      </c>
      <c r="J1073" s="3" t="s">
        <v>26</v>
      </c>
      <c r="K1073" s="3">
        <v>10000</v>
      </c>
      <c r="L1073" s="3">
        <v>9000</v>
      </c>
      <c r="M1073" s="3">
        <f>Table4[[#This Row],[Qty]]*Table4[[#This Row],[Price]]</f>
        <v>30000</v>
      </c>
      <c r="N1073" s="3">
        <f>Table4[[#This Row],[Qty]]*Table4[[#This Row],[Cost]]</f>
        <v>27000</v>
      </c>
      <c r="O1073" s="3">
        <f>Table4[[#This Row],[Total Sales]]-Table4[[#This Row],[COGS]]</f>
        <v>3000</v>
      </c>
      <c r="P1073" s="22">
        <f>MONTH(Table4[[#This Row],[Sales Date]])</f>
        <v>3</v>
      </c>
      <c r="Q1073" s="22" t="str">
        <f>IF(Table4[[#This Row],[Month]]=1,"Jan",IF(Table4[[#This Row],[Month]]=2,"Feb",IF(Table4[[#This Row],[Month]]=3,"Mar","Apr")))</f>
        <v>Mar</v>
      </c>
    </row>
    <row r="1074" spans="1:17" x14ac:dyDescent="0.25">
      <c r="A1074" s="3" t="s">
        <v>1860</v>
      </c>
      <c r="B1074" s="4">
        <v>44995</v>
      </c>
      <c r="C1074" s="3" t="s">
        <v>970</v>
      </c>
      <c r="D1074" s="3" t="s">
        <v>29</v>
      </c>
      <c r="E1074" s="3" t="s">
        <v>35</v>
      </c>
      <c r="F1074" s="3" t="s">
        <v>36</v>
      </c>
      <c r="G1074" s="3" t="s">
        <v>63</v>
      </c>
      <c r="H1074" s="3" t="s">
        <v>2354</v>
      </c>
      <c r="I1074" s="3">
        <v>2</v>
      </c>
      <c r="J1074" s="3" t="s">
        <v>20</v>
      </c>
      <c r="K1074" s="3">
        <v>19800</v>
      </c>
      <c r="L1074" s="3">
        <v>18000</v>
      </c>
      <c r="M1074" s="3">
        <f>Table4[[#This Row],[Qty]]*Table4[[#This Row],[Price]]</f>
        <v>39600</v>
      </c>
      <c r="N1074" s="3">
        <f>Table4[[#This Row],[Qty]]*Table4[[#This Row],[Cost]]</f>
        <v>36000</v>
      </c>
      <c r="O1074" s="3">
        <f>Table4[[#This Row],[Total Sales]]-Table4[[#This Row],[COGS]]</f>
        <v>3600</v>
      </c>
      <c r="P1074" s="22">
        <f>MONTH(Table4[[#This Row],[Sales Date]])</f>
        <v>3</v>
      </c>
      <c r="Q1074" s="22" t="str">
        <f>IF(Table4[[#This Row],[Month]]=1,"Jan",IF(Table4[[#This Row],[Month]]=2,"Feb",IF(Table4[[#This Row],[Month]]=3,"Mar","Apr")))</f>
        <v>Mar</v>
      </c>
    </row>
    <row r="1075" spans="1:17" x14ac:dyDescent="0.25">
      <c r="A1075" s="3" t="s">
        <v>1861</v>
      </c>
      <c r="B1075" s="4">
        <v>44995</v>
      </c>
      <c r="C1075" s="3" t="s">
        <v>1088</v>
      </c>
      <c r="D1075" s="3" t="s">
        <v>16</v>
      </c>
      <c r="E1075" s="3" t="s">
        <v>30</v>
      </c>
      <c r="F1075" s="3" t="s">
        <v>31</v>
      </c>
      <c r="G1075" s="3" t="s">
        <v>69</v>
      </c>
      <c r="H1075" s="3" t="s">
        <v>38</v>
      </c>
      <c r="I1075" s="3">
        <v>2</v>
      </c>
      <c r="J1075" s="3" t="s">
        <v>20</v>
      </c>
      <c r="K1075" s="3">
        <v>9950</v>
      </c>
      <c r="L1075" s="3">
        <v>9000</v>
      </c>
      <c r="M1075" s="3">
        <f>Table4[[#This Row],[Qty]]*Table4[[#This Row],[Price]]</f>
        <v>19900</v>
      </c>
      <c r="N1075" s="3">
        <f>Table4[[#This Row],[Qty]]*Table4[[#This Row],[Cost]]</f>
        <v>18000</v>
      </c>
      <c r="O1075" s="3">
        <f>Table4[[#This Row],[Total Sales]]-Table4[[#This Row],[COGS]]</f>
        <v>1900</v>
      </c>
      <c r="P1075" s="22">
        <f>MONTH(Table4[[#This Row],[Sales Date]])</f>
        <v>3</v>
      </c>
      <c r="Q1075" s="22" t="str">
        <f>IF(Table4[[#This Row],[Month]]=1,"Jan",IF(Table4[[#This Row],[Month]]=2,"Feb",IF(Table4[[#This Row],[Month]]=3,"Mar","Apr")))</f>
        <v>Mar</v>
      </c>
    </row>
    <row r="1076" spans="1:17" x14ac:dyDescent="0.25">
      <c r="A1076" s="3" t="s">
        <v>1862</v>
      </c>
      <c r="B1076" s="4">
        <v>44995</v>
      </c>
      <c r="C1076" s="3" t="s">
        <v>1212</v>
      </c>
      <c r="D1076" s="3" t="s">
        <v>29</v>
      </c>
      <c r="E1076" s="3" t="s">
        <v>17</v>
      </c>
      <c r="F1076" s="3" t="s">
        <v>18</v>
      </c>
      <c r="G1076" s="3" t="s">
        <v>25</v>
      </c>
      <c r="H1076" s="3" t="s">
        <v>2354</v>
      </c>
      <c r="I1076" s="3">
        <v>11</v>
      </c>
      <c r="J1076" s="3" t="s">
        <v>20</v>
      </c>
      <c r="K1076" s="3">
        <v>9950</v>
      </c>
      <c r="L1076" s="3">
        <v>9000</v>
      </c>
      <c r="M1076" s="3">
        <f>Table4[[#This Row],[Qty]]*Table4[[#This Row],[Price]]</f>
        <v>109450</v>
      </c>
      <c r="N1076" s="3">
        <f>Table4[[#This Row],[Qty]]*Table4[[#This Row],[Cost]]</f>
        <v>99000</v>
      </c>
      <c r="O1076" s="3">
        <f>Table4[[#This Row],[Total Sales]]-Table4[[#This Row],[COGS]]</f>
        <v>10450</v>
      </c>
      <c r="P1076" s="22">
        <f>MONTH(Table4[[#This Row],[Sales Date]])</f>
        <v>3</v>
      </c>
      <c r="Q1076" s="22" t="str">
        <f>IF(Table4[[#This Row],[Month]]=1,"Jan",IF(Table4[[#This Row],[Month]]=2,"Feb",IF(Table4[[#This Row],[Month]]=3,"Mar","Apr")))</f>
        <v>Mar</v>
      </c>
    </row>
    <row r="1077" spans="1:17" x14ac:dyDescent="0.25">
      <c r="A1077" s="3" t="s">
        <v>1863</v>
      </c>
      <c r="B1077" s="4">
        <v>44995</v>
      </c>
      <c r="C1077" s="3" t="s">
        <v>670</v>
      </c>
      <c r="D1077" s="3" t="s">
        <v>29</v>
      </c>
      <c r="E1077" s="3" t="s">
        <v>35</v>
      </c>
      <c r="F1077" s="3" t="s">
        <v>36</v>
      </c>
      <c r="G1077" s="3" t="s">
        <v>19</v>
      </c>
      <c r="H1077" s="3" t="s">
        <v>2354</v>
      </c>
      <c r="I1077" s="3">
        <v>1</v>
      </c>
      <c r="J1077" s="3" t="s">
        <v>20</v>
      </c>
      <c r="K1077" s="3">
        <v>50</v>
      </c>
      <c r="L1077" s="3">
        <v>45</v>
      </c>
      <c r="M1077" s="3">
        <f>Table4[[#This Row],[Qty]]*Table4[[#This Row],[Price]]</f>
        <v>50</v>
      </c>
      <c r="N1077" s="3">
        <f>Table4[[#This Row],[Qty]]*Table4[[#This Row],[Cost]]</f>
        <v>45</v>
      </c>
      <c r="O1077" s="3">
        <f>Table4[[#This Row],[Total Sales]]-Table4[[#This Row],[COGS]]</f>
        <v>5</v>
      </c>
      <c r="P1077" s="22">
        <f>MONTH(Table4[[#This Row],[Sales Date]])</f>
        <v>3</v>
      </c>
      <c r="Q1077" s="22" t="str">
        <f>IF(Table4[[#This Row],[Month]]=1,"Jan",IF(Table4[[#This Row],[Month]]=2,"Feb",IF(Table4[[#This Row],[Month]]=3,"Mar","Apr")))</f>
        <v>Mar</v>
      </c>
    </row>
    <row r="1078" spans="1:17" x14ac:dyDescent="0.25">
      <c r="A1078" s="3" t="s">
        <v>1864</v>
      </c>
      <c r="B1078" s="4">
        <v>44995</v>
      </c>
      <c r="C1078" s="3" t="s">
        <v>732</v>
      </c>
      <c r="D1078" s="3" t="s">
        <v>29</v>
      </c>
      <c r="E1078" s="3" t="s">
        <v>17</v>
      </c>
      <c r="F1078" s="3" t="s">
        <v>18</v>
      </c>
      <c r="G1078" s="3" t="s">
        <v>25</v>
      </c>
      <c r="H1078" s="3" t="s">
        <v>2354</v>
      </c>
      <c r="I1078" s="3">
        <v>1</v>
      </c>
      <c r="J1078" s="3" t="s">
        <v>20</v>
      </c>
      <c r="K1078" s="3">
        <v>44000</v>
      </c>
      <c r="L1078" s="3">
        <v>40000</v>
      </c>
      <c r="M1078" s="3">
        <f>Table4[[#This Row],[Qty]]*Table4[[#This Row],[Price]]</f>
        <v>44000</v>
      </c>
      <c r="N1078" s="3">
        <f>Table4[[#This Row],[Qty]]*Table4[[#This Row],[Cost]]</f>
        <v>40000</v>
      </c>
      <c r="O1078" s="3">
        <f>Table4[[#This Row],[Total Sales]]-Table4[[#This Row],[COGS]]</f>
        <v>4000</v>
      </c>
      <c r="P1078" s="22">
        <f>MONTH(Table4[[#This Row],[Sales Date]])</f>
        <v>3</v>
      </c>
      <c r="Q1078" s="22" t="str">
        <f>IF(Table4[[#This Row],[Month]]=1,"Jan",IF(Table4[[#This Row],[Month]]=2,"Feb",IF(Table4[[#This Row],[Month]]=3,"Mar","Apr")))</f>
        <v>Mar</v>
      </c>
    </row>
    <row r="1079" spans="1:17" x14ac:dyDescent="0.25">
      <c r="A1079" s="3" t="s">
        <v>1865</v>
      </c>
      <c r="B1079" s="4">
        <v>44995</v>
      </c>
      <c r="C1079" s="3" t="s">
        <v>794</v>
      </c>
      <c r="D1079" s="3" t="s">
        <v>29</v>
      </c>
      <c r="E1079" s="3" t="s">
        <v>17</v>
      </c>
      <c r="F1079" s="3" t="s">
        <v>18</v>
      </c>
      <c r="G1079" s="3" t="s">
        <v>32</v>
      </c>
      <c r="H1079" s="3" t="s">
        <v>38</v>
      </c>
      <c r="I1079" s="3">
        <v>2</v>
      </c>
      <c r="J1079" s="3" t="s">
        <v>20</v>
      </c>
      <c r="K1079" s="3">
        <v>200</v>
      </c>
      <c r="L1079" s="3">
        <v>190</v>
      </c>
      <c r="M1079" s="3">
        <f>Table4[[#This Row],[Qty]]*Table4[[#This Row],[Price]]</f>
        <v>400</v>
      </c>
      <c r="N1079" s="3">
        <f>Table4[[#This Row],[Qty]]*Table4[[#This Row],[Cost]]</f>
        <v>380</v>
      </c>
      <c r="O1079" s="3">
        <f>Table4[[#This Row],[Total Sales]]-Table4[[#This Row],[COGS]]</f>
        <v>20</v>
      </c>
      <c r="P1079" s="22">
        <f>MONTH(Table4[[#This Row],[Sales Date]])</f>
        <v>3</v>
      </c>
      <c r="Q1079" s="22" t="str">
        <f>IF(Table4[[#This Row],[Month]]=1,"Jan",IF(Table4[[#This Row],[Month]]=2,"Feb",IF(Table4[[#This Row],[Month]]=3,"Mar","Apr")))</f>
        <v>Mar</v>
      </c>
    </row>
    <row r="1080" spans="1:17" x14ac:dyDescent="0.25">
      <c r="A1080" s="3" t="s">
        <v>1866</v>
      </c>
      <c r="B1080" s="4">
        <v>44995</v>
      </c>
      <c r="C1080" s="3" t="s">
        <v>855</v>
      </c>
      <c r="D1080" s="3" t="s">
        <v>29</v>
      </c>
      <c r="E1080" s="3" t="s">
        <v>23</v>
      </c>
      <c r="F1080" s="3" t="s">
        <v>24</v>
      </c>
      <c r="G1080" s="3" t="s">
        <v>19</v>
      </c>
      <c r="H1080" s="3" t="s">
        <v>2354</v>
      </c>
      <c r="I1080" s="3">
        <v>2</v>
      </c>
      <c r="J1080" s="3" t="s">
        <v>20</v>
      </c>
      <c r="K1080" s="3">
        <v>1900</v>
      </c>
      <c r="L1080" s="3">
        <v>1800</v>
      </c>
      <c r="M1080" s="3">
        <f>Table4[[#This Row],[Qty]]*Table4[[#This Row],[Price]]</f>
        <v>3800</v>
      </c>
      <c r="N1080" s="3">
        <f>Table4[[#This Row],[Qty]]*Table4[[#This Row],[Cost]]</f>
        <v>3600</v>
      </c>
      <c r="O1080" s="3">
        <f>Table4[[#This Row],[Total Sales]]-Table4[[#This Row],[COGS]]</f>
        <v>200</v>
      </c>
      <c r="P1080" s="22">
        <f>MONTH(Table4[[#This Row],[Sales Date]])</f>
        <v>3</v>
      </c>
      <c r="Q1080" s="22" t="str">
        <f>IF(Table4[[#This Row],[Month]]=1,"Jan",IF(Table4[[#This Row],[Month]]=2,"Feb",IF(Table4[[#This Row],[Month]]=3,"Mar","Apr")))</f>
        <v>Mar</v>
      </c>
    </row>
    <row r="1081" spans="1:17" x14ac:dyDescent="0.25">
      <c r="A1081" s="3" t="s">
        <v>1867</v>
      </c>
      <c r="B1081" s="4">
        <v>44995</v>
      </c>
      <c r="C1081" s="3" t="s">
        <v>916</v>
      </c>
      <c r="D1081" s="3" t="s">
        <v>29</v>
      </c>
      <c r="E1081" s="3" t="s">
        <v>30</v>
      </c>
      <c r="F1081" s="3" t="s">
        <v>31</v>
      </c>
      <c r="G1081" s="3" t="s">
        <v>25</v>
      </c>
      <c r="H1081" s="3" t="s">
        <v>2354</v>
      </c>
      <c r="I1081" s="3">
        <v>2</v>
      </c>
      <c r="J1081" s="3" t="s">
        <v>20</v>
      </c>
      <c r="K1081" s="3">
        <v>19800</v>
      </c>
      <c r="L1081" s="3">
        <v>18000</v>
      </c>
      <c r="M1081" s="3">
        <f>Table4[[#This Row],[Qty]]*Table4[[#This Row],[Price]]</f>
        <v>39600</v>
      </c>
      <c r="N1081" s="3">
        <f>Table4[[#This Row],[Qty]]*Table4[[#This Row],[Cost]]</f>
        <v>36000</v>
      </c>
      <c r="O1081" s="3">
        <f>Table4[[#This Row],[Total Sales]]-Table4[[#This Row],[COGS]]</f>
        <v>3600</v>
      </c>
      <c r="P1081" s="22">
        <f>MONTH(Table4[[#This Row],[Sales Date]])</f>
        <v>3</v>
      </c>
      <c r="Q1081" s="22" t="str">
        <f>IF(Table4[[#This Row],[Month]]=1,"Jan",IF(Table4[[#This Row],[Month]]=2,"Feb",IF(Table4[[#This Row],[Month]]=3,"Mar","Apr")))</f>
        <v>Mar</v>
      </c>
    </row>
    <row r="1082" spans="1:17" x14ac:dyDescent="0.25">
      <c r="A1082" s="3" t="s">
        <v>1868</v>
      </c>
      <c r="B1082" s="4">
        <v>44996</v>
      </c>
      <c r="C1082" s="3" t="s">
        <v>125</v>
      </c>
      <c r="D1082" s="3" t="s">
        <v>29</v>
      </c>
      <c r="E1082" s="3" t="s">
        <v>17</v>
      </c>
      <c r="F1082" s="3" t="s">
        <v>18</v>
      </c>
      <c r="G1082" s="3" t="s">
        <v>32</v>
      </c>
      <c r="H1082" s="3" t="s">
        <v>2354</v>
      </c>
      <c r="I1082" s="3">
        <v>2</v>
      </c>
      <c r="J1082" s="3" t="s">
        <v>20</v>
      </c>
      <c r="K1082" s="3">
        <v>3850.0000000000005</v>
      </c>
      <c r="L1082" s="3">
        <v>3500</v>
      </c>
      <c r="M1082" s="3">
        <f>Table4[[#This Row],[Qty]]*Table4[[#This Row],[Price]]</f>
        <v>7700.0000000000009</v>
      </c>
      <c r="N1082" s="3">
        <f>Table4[[#This Row],[Qty]]*Table4[[#This Row],[Cost]]</f>
        <v>7000</v>
      </c>
      <c r="O1082" s="3">
        <f>Table4[[#This Row],[Total Sales]]-Table4[[#This Row],[COGS]]</f>
        <v>700.00000000000091</v>
      </c>
      <c r="P1082" s="22">
        <f>MONTH(Table4[[#This Row],[Sales Date]])</f>
        <v>3</v>
      </c>
      <c r="Q1082" s="22" t="str">
        <f>IF(Table4[[#This Row],[Month]]=1,"Jan",IF(Table4[[#This Row],[Month]]=2,"Feb",IF(Table4[[#This Row],[Month]]=3,"Mar","Apr")))</f>
        <v>Mar</v>
      </c>
    </row>
    <row r="1083" spans="1:17" x14ac:dyDescent="0.25">
      <c r="A1083" s="3" t="s">
        <v>1869</v>
      </c>
      <c r="B1083" s="4">
        <v>44996</v>
      </c>
      <c r="C1083" s="3" t="s">
        <v>249</v>
      </c>
      <c r="D1083" s="3" t="s">
        <v>29</v>
      </c>
      <c r="E1083" s="3" t="s">
        <v>35</v>
      </c>
      <c r="F1083" s="3" t="s">
        <v>36</v>
      </c>
      <c r="G1083" s="3" t="s">
        <v>81</v>
      </c>
      <c r="H1083" s="3" t="s">
        <v>2354</v>
      </c>
      <c r="I1083" s="3">
        <v>1</v>
      </c>
      <c r="J1083" s="3" t="s">
        <v>20</v>
      </c>
      <c r="K1083" s="3">
        <v>22000</v>
      </c>
      <c r="L1083" s="3">
        <v>20000</v>
      </c>
      <c r="M1083" s="3">
        <f>Table4[[#This Row],[Qty]]*Table4[[#This Row],[Price]]</f>
        <v>22000</v>
      </c>
      <c r="N1083" s="3">
        <f>Table4[[#This Row],[Qty]]*Table4[[#This Row],[Cost]]</f>
        <v>20000</v>
      </c>
      <c r="O1083" s="3">
        <f>Table4[[#This Row],[Total Sales]]-Table4[[#This Row],[COGS]]</f>
        <v>2000</v>
      </c>
      <c r="P1083" s="22">
        <f>MONTH(Table4[[#This Row],[Sales Date]])</f>
        <v>3</v>
      </c>
      <c r="Q1083" s="22" t="str">
        <f>IF(Table4[[#This Row],[Month]]=1,"Jan",IF(Table4[[#This Row],[Month]]=2,"Feb",IF(Table4[[#This Row],[Month]]=3,"Mar","Apr")))</f>
        <v>Mar</v>
      </c>
    </row>
    <row r="1084" spans="1:17" x14ac:dyDescent="0.25">
      <c r="A1084" s="3" t="s">
        <v>1870</v>
      </c>
      <c r="B1084" s="4">
        <v>44996</v>
      </c>
      <c r="C1084" s="3" t="s">
        <v>365</v>
      </c>
      <c r="D1084" s="3" t="s">
        <v>29</v>
      </c>
      <c r="E1084" s="3" t="s">
        <v>30</v>
      </c>
      <c r="F1084" s="3" t="s">
        <v>31</v>
      </c>
      <c r="G1084" s="3" t="s">
        <v>2353</v>
      </c>
      <c r="H1084" s="3" t="s">
        <v>45</v>
      </c>
      <c r="I1084" s="3">
        <v>4</v>
      </c>
      <c r="J1084" s="3" t="s">
        <v>20</v>
      </c>
      <c r="K1084" s="3">
        <v>11000</v>
      </c>
      <c r="L1084" s="3">
        <v>10000</v>
      </c>
      <c r="M1084" s="3">
        <f>Table4[[#This Row],[Qty]]*Table4[[#This Row],[Price]]</f>
        <v>44000</v>
      </c>
      <c r="N1084" s="3">
        <f>Table4[[#This Row],[Qty]]*Table4[[#This Row],[Cost]]</f>
        <v>40000</v>
      </c>
      <c r="O1084" s="3">
        <f>Table4[[#This Row],[Total Sales]]-Table4[[#This Row],[COGS]]</f>
        <v>4000</v>
      </c>
      <c r="P1084" s="22">
        <f>MONTH(Table4[[#This Row],[Sales Date]])</f>
        <v>3</v>
      </c>
      <c r="Q1084" s="22" t="str">
        <f>IF(Table4[[#This Row],[Month]]=1,"Jan",IF(Table4[[#This Row],[Month]]=2,"Feb",IF(Table4[[#This Row],[Month]]=3,"Mar","Apr")))</f>
        <v>Mar</v>
      </c>
    </row>
    <row r="1085" spans="1:17" x14ac:dyDescent="0.25">
      <c r="A1085" s="3" t="s">
        <v>1871</v>
      </c>
      <c r="B1085" s="4">
        <v>44996</v>
      </c>
      <c r="C1085" s="3" t="s">
        <v>490</v>
      </c>
      <c r="D1085" s="3" t="s">
        <v>29</v>
      </c>
      <c r="E1085" s="3" t="s">
        <v>17</v>
      </c>
      <c r="F1085" s="3" t="s">
        <v>18</v>
      </c>
      <c r="G1085" s="3" t="s">
        <v>75</v>
      </c>
      <c r="H1085" s="3" t="s">
        <v>2354</v>
      </c>
      <c r="I1085" s="3">
        <v>2</v>
      </c>
      <c r="J1085" s="3" t="s">
        <v>26</v>
      </c>
      <c r="K1085" s="3">
        <v>8500</v>
      </c>
      <c r="L1085" s="3">
        <v>7600</v>
      </c>
      <c r="M1085" s="3">
        <f>Table4[[#This Row],[Qty]]*Table4[[#This Row],[Price]]</f>
        <v>17000</v>
      </c>
      <c r="N1085" s="3">
        <f>Table4[[#This Row],[Qty]]*Table4[[#This Row],[Cost]]</f>
        <v>15200</v>
      </c>
      <c r="O1085" s="3">
        <f>Table4[[#This Row],[Total Sales]]-Table4[[#This Row],[COGS]]</f>
        <v>1800</v>
      </c>
      <c r="P1085" s="22">
        <f>MONTH(Table4[[#This Row],[Sales Date]])</f>
        <v>3</v>
      </c>
      <c r="Q1085" s="22" t="str">
        <f>IF(Table4[[#This Row],[Month]]=1,"Jan",IF(Table4[[#This Row],[Month]]=2,"Feb",IF(Table4[[#This Row],[Month]]=3,"Mar","Apr")))</f>
        <v>Mar</v>
      </c>
    </row>
    <row r="1086" spans="1:17" x14ac:dyDescent="0.25">
      <c r="A1086" s="3" t="s">
        <v>1872</v>
      </c>
      <c r="B1086" s="4">
        <v>44996</v>
      </c>
      <c r="C1086" s="3" t="s">
        <v>606</v>
      </c>
      <c r="D1086" s="3" t="s">
        <v>29</v>
      </c>
      <c r="E1086" s="3" t="s">
        <v>17</v>
      </c>
      <c r="F1086" s="3" t="s">
        <v>18</v>
      </c>
      <c r="G1086" s="3" t="s">
        <v>81</v>
      </c>
      <c r="H1086" s="3" t="s">
        <v>2354</v>
      </c>
      <c r="I1086" s="3">
        <v>2</v>
      </c>
      <c r="J1086" s="3" t="s">
        <v>20</v>
      </c>
      <c r="K1086" s="3">
        <v>13000</v>
      </c>
      <c r="L1086" s="3">
        <v>12000</v>
      </c>
      <c r="M1086" s="3">
        <f>Table4[[#This Row],[Qty]]*Table4[[#This Row],[Price]]</f>
        <v>26000</v>
      </c>
      <c r="N1086" s="3">
        <f>Table4[[#This Row],[Qty]]*Table4[[#This Row],[Cost]]</f>
        <v>24000</v>
      </c>
      <c r="O1086" s="3">
        <f>Table4[[#This Row],[Total Sales]]-Table4[[#This Row],[COGS]]</f>
        <v>2000</v>
      </c>
      <c r="P1086" s="22">
        <f>MONTH(Table4[[#This Row],[Sales Date]])</f>
        <v>3</v>
      </c>
      <c r="Q1086" s="22" t="str">
        <f>IF(Table4[[#This Row],[Month]]=1,"Jan",IF(Table4[[#This Row],[Month]]=2,"Feb",IF(Table4[[#This Row],[Month]]=3,"Mar","Apr")))</f>
        <v>Mar</v>
      </c>
    </row>
    <row r="1087" spans="1:17" x14ac:dyDescent="0.25">
      <c r="A1087" s="3" t="s">
        <v>1873</v>
      </c>
      <c r="B1087" s="4">
        <v>44996</v>
      </c>
      <c r="C1087" s="3" t="s">
        <v>730</v>
      </c>
      <c r="D1087" s="3" t="s">
        <v>29</v>
      </c>
      <c r="E1087" s="3" t="s">
        <v>30</v>
      </c>
      <c r="F1087" s="3" t="s">
        <v>31</v>
      </c>
      <c r="G1087" s="3" t="s">
        <v>44</v>
      </c>
      <c r="H1087" s="3" t="s">
        <v>45</v>
      </c>
      <c r="I1087" s="3">
        <v>1</v>
      </c>
      <c r="J1087" s="3" t="s">
        <v>20</v>
      </c>
      <c r="K1087" s="3">
        <v>13200.000000000002</v>
      </c>
      <c r="L1087" s="3">
        <v>12000</v>
      </c>
      <c r="M1087" s="3">
        <f>Table4[[#This Row],[Qty]]*Table4[[#This Row],[Price]]</f>
        <v>13200.000000000002</v>
      </c>
      <c r="N1087" s="3">
        <f>Table4[[#This Row],[Qty]]*Table4[[#This Row],[Cost]]</f>
        <v>12000</v>
      </c>
      <c r="O1087" s="3">
        <f>Table4[[#This Row],[Total Sales]]-Table4[[#This Row],[COGS]]</f>
        <v>1200.0000000000018</v>
      </c>
      <c r="P1087" s="22">
        <f>MONTH(Table4[[#This Row],[Sales Date]])</f>
        <v>3</v>
      </c>
      <c r="Q1087" s="22" t="str">
        <f>IF(Table4[[#This Row],[Month]]=1,"Jan",IF(Table4[[#This Row],[Month]]=2,"Feb",IF(Table4[[#This Row],[Month]]=3,"Mar","Apr")))</f>
        <v>Mar</v>
      </c>
    </row>
    <row r="1088" spans="1:17" x14ac:dyDescent="0.25">
      <c r="A1088" s="3" t="s">
        <v>1874</v>
      </c>
      <c r="B1088" s="4">
        <v>44996</v>
      </c>
      <c r="C1088" s="3" t="s">
        <v>847</v>
      </c>
      <c r="D1088" s="3" t="s">
        <v>29</v>
      </c>
      <c r="E1088" s="3" t="s">
        <v>35</v>
      </c>
      <c r="F1088" s="3" t="s">
        <v>36</v>
      </c>
      <c r="G1088" s="3" t="s">
        <v>2350</v>
      </c>
      <c r="H1088" s="3" t="s">
        <v>38</v>
      </c>
      <c r="I1088" s="3">
        <v>4</v>
      </c>
      <c r="J1088" s="3" t="s">
        <v>26</v>
      </c>
      <c r="K1088" s="3">
        <v>10000</v>
      </c>
      <c r="L1088" s="3">
        <v>9000</v>
      </c>
      <c r="M1088" s="3">
        <f>Table4[[#This Row],[Qty]]*Table4[[#This Row],[Price]]</f>
        <v>40000</v>
      </c>
      <c r="N1088" s="3">
        <f>Table4[[#This Row],[Qty]]*Table4[[#This Row],[Cost]]</f>
        <v>36000</v>
      </c>
      <c r="O1088" s="3">
        <f>Table4[[#This Row],[Total Sales]]-Table4[[#This Row],[COGS]]</f>
        <v>4000</v>
      </c>
      <c r="P1088" s="22">
        <f>MONTH(Table4[[#This Row],[Sales Date]])</f>
        <v>3</v>
      </c>
      <c r="Q1088" s="22" t="str">
        <f>IF(Table4[[#This Row],[Month]]=1,"Jan",IF(Table4[[#This Row],[Month]]=2,"Feb",IF(Table4[[#This Row],[Month]]=3,"Mar","Apr")))</f>
        <v>Mar</v>
      </c>
    </row>
    <row r="1089" spans="1:17" x14ac:dyDescent="0.25">
      <c r="A1089" s="3" t="s">
        <v>1875</v>
      </c>
      <c r="B1089" s="4">
        <v>44996</v>
      </c>
      <c r="C1089" s="3" t="s">
        <v>972</v>
      </c>
      <c r="D1089" s="3" t="s">
        <v>16</v>
      </c>
      <c r="E1089" s="3" t="s">
        <v>17</v>
      </c>
      <c r="F1089" s="3" t="s">
        <v>18</v>
      </c>
      <c r="G1089" s="3" t="s">
        <v>66</v>
      </c>
      <c r="H1089" s="3" t="s">
        <v>2354</v>
      </c>
      <c r="I1089" s="3">
        <v>1</v>
      </c>
      <c r="J1089" s="3" t="s">
        <v>20</v>
      </c>
      <c r="K1089" s="3">
        <v>44000</v>
      </c>
      <c r="L1089" s="3">
        <v>40000</v>
      </c>
      <c r="M1089" s="3">
        <f>Table4[[#This Row],[Qty]]*Table4[[#This Row],[Price]]</f>
        <v>44000</v>
      </c>
      <c r="N1089" s="3">
        <f>Table4[[#This Row],[Qty]]*Table4[[#This Row],[Cost]]</f>
        <v>40000</v>
      </c>
      <c r="O1089" s="3">
        <f>Table4[[#This Row],[Total Sales]]-Table4[[#This Row],[COGS]]</f>
        <v>4000</v>
      </c>
      <c r="P1089" s="22">
        <f>MONTH(Table4[[#This Row],[Sales Date]])</f>
        <v>3</v>
      </c>
      <c r="Q1089" s="22" t="str">
        <f>IF(Table4[[#This Row],[Month]]=1,"Jan",IF(Table4[[#This Row],[Month]]=2,"Feb",IF(Table4[[#This Row],[Month]]=3,"Mar","Apr")))</f>
        <v>Mar</v>
      </c>
    </row>
    <row r="1090" spans="1:17" x14ac:dyDescent="0.25">
      <c r="A1090" s="3" t="s">
        <v>1876</v>
      </c>
      <c r="B1090" s="4">
        <v>44996</v>
      </c>
      <c r="C1090" s="3" t="s">
        <v>1090</v>
      </c>
      <c r="D1090" s="3" t="s">
        <v>29</v>
      </c>
      <c r="E1090" s="3" t="s">
        <v>35</v>
      </c>
      <c r="F1090" s="3" t="s">
        <v>36</v>
      </c>
      <c r="G1090" s="3" t="s">
        <v>72</v>
      </c>
      <c r="H1090" s="3" t="s">
        <v>2354</v>
      </c>
      <c r="I1090" s="3">
        <v>2</v>
      </c>
      <c r="J1090" s="3" t="s">
        <v>20</v>
      </c>
      <c r="K1090" s="3">
        <v>7700</v>
      </c>
      <c r="L1090" s="3">
        <v>7000</v>
      </c>
      <c r="M1090" s="3">
        <f>Table4[[#This Row],[Qty]]*Table4[[#This Row],[Price]]</f>
        <v>15400</v>
      </c>
      <c r="N1090" s="3">
        <f>Table4[[#This Row],[Qty]]*Table4[[#This Row],[Cost]]</f>
        <v>14000</v>
      </c>
      <c r="O1090" s="3">
        <f>Table4[[#This Row],[Total Sales]]-Table4[[#This Row],[COGS]]</f>
        <v>1400</v>
      </c>
      <c r="P1090" s="22">
        <f>MONTH(Table4[[#This Row],[Sales Date]])</f>
        <v>3</v>
      </c>
      <c r="Q1090" s="22" t="str">
        <f>IF(Table4[[#This Row],[Month]]=1,"Jan",IF(Table4[[#This Row],[Month]]=2,"Feb",IF(Table4[[#This Row],[Month]]=3,"Mar","Apr")))</f>
        <v>Mar</v>
      </c>
    </row>
    <row r="1091" spans="1:17" x14ac:dyDescent="0.25">
      <c r="A1091" s="3" t="s">
        <v>1877</v>
      </c>
      <c r="B1091" s="4">
        <v>44996</v>
      </c>
      <c r="C1091" s="3" t="s">
        <v>1214</v>
      </c>
      <c r="D1091" s="3" t="s">
        <v>29</v>
      </c>
      <c r="E1091" s="3" t="s">
        <v>23</v>
      </c>
      <c r="F1091" s="3" t="s">
        <v>24</v>
      </c>
      <c r="G1091" s="3" t="s">
        <v>32</v>
      </c>
      <c r="H1091" s="3" t="s">
        <v>2354</v>
      </c>
      <c r="I1091" s="3">
        <v>2</v>
      </c>
      <c r="J1091" s="3" t="s">
        <v>26</v>
      </c>
      <c r="K1091" s="3">
        <v>10000</v>
      </c>
      <c r="L1091" s="3">
        <v>9000</v>
      </c>
      <c r="M1091" s="3">
        <f>Table4[[#This Row],[Qty]]*Table4[[#This Row],[Price]]</f>
        <v>20000</v>
      </c>
      <c r="N1091" s="3">
        <f>Table4[[#This Row],[Qty]]*Table4[[#This Row],[Cost]]</f>
        <v>18000</v>
      </c>
      <c r="O1091" s="3">
        <f>Table4[[#This Row],[Total Sales]]-Table4[[#This Row],[COGS]]</f>
        <v>2000</v>
      </c>
      <c r="P1091" s="22">
        <f>MONTH(Table4[[#This Row],[Sales Date]])</f>
        <v>3</v>
      </c>
      <c r="Q1091" s="22" t="str">
        <f>IF(Table4[[#This Row],[Month]]=1,"Jan",IF(Table4[[#This Row],[Month]]=2,"Feb",IF(Table4[[#This Row],[Month]]=3,"Mar","Apr")))</f>
        <v>Mar</v>
      </c>
    </row>
    <row r="1092" spans="1:17" x14ac:dyDescent="0.25">
      <c r="A1092" s="3" t="s">
        <v>1878</v>
      </c>
      <c r="B1092" s="4">
        <v>44996</v>
      </c>
      <c r="C1092" s="3" t="s">
        <v>672</v>
      </c>
      <c r="D1092" s="3" t="s">
        <v>16</v>
      </c>
      <c r="E1092" s="3" t="s">
        <v>17</v>
      </c>
      <c r="F1092" s="3" t="s">
        <v>18</v>
      </c>
      <c r="G1092" s="3" t="s">
        <v>25</v>
      </c>
      <c r="H1092" s="3" t="s">
        <v>2354</v>
      </c>
      <c r="I1092" s="3">
        <v>2</v>
      </c>
      <c r="J1092" s="3" t="s">
        <v>20</v>
      </c>
      <c r="K1092" s="3">
        <v>600</v>
      </c>
      <c r="L1092" s="3">
        <v>450</v>
      </c>
      <c r="M1092" s="3">
        <f>Table4[[#This Row],[Qty]]*Table4[[#This Row],[Price]]</f>
        <v>1200</v>
      </c>
      <c r="N1092" s="3">
        <f>Table4[[#This Row],[Qty]]*Table4[[#This Row],[Cost]]</f>
        <v>900</v>
      </c>
      <c r="O1092" s="3">
        <f>Table4[[#This Row],[Total Sales]]-Table4[[#This Row],[COGS]]</f>
        <v>300</v>
      </c>
      <c r="P1092" s="22">
        <f>MONTH(Table4[[#This Row],[Sales Date]])</f>
        <v>3</v>
      </c>
      <c r="Q1092" s="22" t="str">
        <f>IF(Table4[[#This Row],[Month]]=1,"Jan",IF(Table4[[#This Row],[Month]]=2,"Feb",IF(Table4[[#This Row],[Month]]=3,"Mar","Apr")))</f>
        <v>Mar</v>
      </c>
    </row>
    <row r="1093" spans="1:17" x14ac:dyDescent="0.25">
      <c r="A1093" s="3" t="s">
        <v>1879</v>
      </c>
      <c r="B1093" s="4">
        <v>44996</v>
      </c>
      <c r="C1093" s="3" t="s">
        <v>734</v>
      </c>
      <c r="D1093" s="3" t="s">
        <v>29</v>
      </c>
      <c r="E1093" s="3" t="s">
        <v>17</v>
      </c>
      <c r="F1093" s="3" t="s">
        <v>18</v>
      </c>
      <c r="G1093" s="3" t="s">
        <v>32</v>
      </c>
      <c r="H1093" s="3" t="s">
        <v>2354</v>
      </c>
      <c r="I1093" s="3">
        <v>1</v>
      </c>
      <c r="J1093" s="3" t="s">
        <v>20</v>
      </c>
      <c r="K1093" s="3">
        <v>22000</v>
      </c>
      <c r="L1093" s="3">
        <v>20000</v>
      </c>
      <c r="M1093" s="3">
        <f>Table4[[#This Row],[Qty]]*Table4[[#This Row],[Price]]</f>
        <v>22000</v>
      </c>
      <c r="N1093" s="3">
        <f>Table4[[#This Row],[Qty]]*Table4[[#This Row],[Cost]]</f>
        <v>20000</v>
      </c>
      <c r="O1093" s="3">
        <f>Table4[[#This Row],[Total Sales]]-Table4[[#This Row],[COGS]]</f>
        <v>2000</v>
      </c>
      <c r="P1093" s="22">
        <f>MONTH(Table4[[#This Row],[Sales Date]])</f>
        <v>3</v>
      </c>
      <c r="Q1093" s="22" t="str">
        <f>IF(Table4[[#This Row],[Month]]=1,"Jan",IF(Table4[[#This Row],[Month]]=2,"Feb",IF(Table4[[#This Row],[Month]]=3,"Mar","Apr")))</f>
        <v>Mar</v>
      </c>
    </row>
    <row r="1094" spans="1:17" x14ac:dyDescent="0.25">
      <c r="A1094" s="3" t="s">
        <v>1880</v>
      </c>
      <c r="B1094" s="4">
        <v>44996</v>
      </c>
      <c r="C1094" s="3" t="s">
        <v>796</v>
      </c>
      <c r="D1094" s="3" t="s">
        <v>29</v>
      </c>
      <c r="E1094" s="3" t="s">
        <v>23</v>
      </c>
      <c r="F1094" s="3" t="s">
        <v>24</v>
      </c>
      <c r="G1094" s="3" t="s">
        <v>19</v>
      </c>
      <c r="H1094" s="3" t="s">
        <v>2354</v>
      </c>
      <c r="I1094" s="3">
        <v>1</v>
      </c>
      <c r="J1094" s="3" t="s">
        <v>20</v>
      </c>
      <c r="K1094" s="3">
        <v>2250</v>
      </c>
      <c r="L1094" s="3">
        <v>2200</v>
      </c>
      <c r="M1094" s="3">
        <f>Table4[[#This Row],[Qty]]*Table4[[#This Row],[Price]]</f>
        <v>2250</v>
      </c>
      <c r="N1094" s="3">
        <f>Table4[[#This Row],[Qty]]*Table4[[#This Row],[Cost]]</f>
        <v>2200</v>
      </c>
      <c r="O1094" s="3">
        <f>Table4[[#This Row],[Total Sales]]-Table4[[#This Row],[COGS]]</f>
        <v>50</v>
      </c>
      <c r="P1094" s="22">
        <f>MONTH(Table4[[#This Row],[Sales Date]])</f>
        <v>3</v>
      </c>
      <c r="Q1094" s="22" t="str">
        <f>IF(Table4[[#This Row],[Month]]=1,"Jan",IF(Table4[[#This Row],[Month]]=2,"Feb",IF(Table4[[#This Row],[Month]]=3,"Mar","Apr")))</f>
        <v>Mar</v>
      </c>
    </row>
    <row r="1095" spans="1:17" x14ac:dyDescent="0.25">
      <c r="A1095" s="3" t="s">
        <v>1881</v>
      </c>
      <c r="B1095" s="4">
        <v>44996</v>
      </c>
      <c r="C1095" s="3" t="s">
        <v>857</v>
      </c>
      <c r="D1095" s="3" t="s">
        <v>29</v>
      </c>
      <c r="E1095" s="3" t="s">
        <v>30</v>
      </c>
      <c r="F1095" s="3" t="s">
        <v>31</v>
      </c>
      <c r="G1095" s="3" t="s">
        <v>25</v>
      </c>
      <c r="H1095" s="3" t="s">
        <v>2354</v>
      </c>
      <c r="I1095" s="3">
        <v>2</v>
      </c>
      <c r="J1095" s="3" t="s">
        <v>20</v>
      </c>
      <c r="K1095" s="3">
        <v>200</v>
      </c>
      <c r="L1095" s="3">
        <v>190</v>
      </c>
      <c r="M1095" s="3">
        <f>Table4[[#This Row],[Qty]]*Table4[[#This Row],[Price]]</f>
        <v>400</v>
      </c>
      <c r="N1095" s="3">
        <f>Table4[[#This Row],[Qty]]*Table4[[#This Row],[Cost]]</f>
        <v>380</v>
      </c>
      <c r="O1095" s="3">
        <f>Table4[[#This Row],[Total Sales]]-Table4[[#This Row],[COGS]]</f>
        <v>20</v>
      </c>
      <c r="P1095" s="22">
        <f>MONTH(Table4[[#This Row],[Sales Date]])</f>
        <v>3</v>
      </c>
      <c r="Q1095" s="22" t="str">
        <f>IF(Table4[[#This Row],[Month]]=1,"Jan",IF(Table4[[#This Row],[Month]]=2,"Feb",IF(Table4[[#This Row],[Month]]=3,"Mar","Apr")))</f>
        <v>Mar</v>
      </c>
    </row>
    <row r="1096" spans="1:17" x14ac:dyDescent="0.25">
      <c r="A1096" s="3" t="s">
        <v>1882</v>
      </c>
      <c r="B1096" s="4">
        <v>44996</v>
      </c>
      <c r="C1096" s="3" t="s">
        <v>918</v>
      </c>
      <c r="D1096" s="3" t="s">
        <v>29</v>
      </c>
      <c r="E1096" s="3" t="s">
        <v>35</v>
      </c>
      <c r="F1096" s="3" t="s">
        <v>36</v>
      </c>
      <c r="G1096" s="3" t="s">
        <v>32</v>
      </c>
      <c r="H1096" s="3" t="s">
        <v>2354</v>
      </c>
      <c r="I1096" s="3">
        <v>2</v>
      </c>
      <c r="J1096" s="3" t="s">
        <v>20</v>
      </c>
      <c r="K1096" s="3">
        <v>9950</v>
      </c>
      <c r="L1096" s="3">
        <v>9000</v>
      </c>
      <c r="M1096" s="3">
        <f>Table4[[#This Row],[Qty]]*Table4[[#This Row],[Price]]</f>
        <v>19900</v>
      </c>
      <c r="N1096" s="3">
        <f>Table4[[#This Row],[Qty]]*Table4[[#This Row],[Cost]]</f>
        <v>18000</v>
      </c>
      <c r="O1096" s="3">
        <f>Table4[[#This Row],[Total Sales]]-Table4[[#This Row],[COGS]]</f>
        <v>1900</v>
      </c>
      <c r="P1096" s="22">
        <f>MONTH(Table4[[#This Row],[Sales Date]])</f>
        <v>3</v>
      </c>
      <c r="Q1096" s="22" t="str">
        <f>IF(Table4[[#This Row],[Month]]=1,"Jan",IF(Table4[[#This Row],[Month]]=2,"Feb",IF(Table4[[#This Row],[Month]]=3,"Mar","Apr")))</f>
        <v>Mar</v>
      </c>
    </row>
    <row r="1097" spans="1:17" x14ac:dyDescent="0.25">
      <c r="A1097" s="3" t="s">
        <v>1883</v>
      </c>
      <c r="B1097" s="4">
        <v>44997</v>
      </c>
      <c r="C1097" s="3" t="s">
        <v>127</v>
      </c>
      <c r="D1097" s="3" t="s">
        <v>29</v>
      </c>
      <c r="E1097" s="3" t="s">
        <v>23</v>
      </c>
      <c r="F1097" s="3" t="s">
        <v>24</v>
      </c>
      <c r="G1097" s="3" t="s">
        <v>37</v>
      </c>
      <c r="H1097" s="3" t="s">
        <v>38</v>
      </c>
      <c r="I1097" s="3">
        <v>2</v>
      </c>
      <c r="J1097" s="3" t="s">
        <v>20</v>
      </c>
      <c r="K1097" s="3">
        <v>10000</v>
      </c>
      <c r="L1097" s="3">
        <v>9000</v>
      </c>
      <c r="M1097" s="3">
        <f>Table4[[#This Row],[Qty]]*Table4[[#This Row],[Price]]</f>
        <v>20000</v>
      </c>
      <c r="N1097" s="3">
        <f>Table4[[#This Row],[Qty]]*Table4[[#This Row],[Cost]]</f>
        <v>18000</v>
      </c>
      <c r="O1097" s="3">
        <f>Table4[[#This Row],[Total Sales]]-Table4[[#This Row],[COGS]]</f>
        <v>2000</v>
      </c>
      <c r="P1097" s="22">
        <f>MONTH(Table4[[#This Row],[Sales Date]])</f>
        <v>3</v>
      </c>
      <c r="Q1097" s="22" t="str">
        <f>IF(Table4[[#This Row],[Month]]=1,"Jan",IF(Table4[[#This Row],[Month]]=2,"Feb",IF(Table4[[#This Row],[Month]]=3,"Mar","Apr")))</f>
        <v>Mar</v>
      </c>
    </row>
    <row r="1098" spans="1:17" x14ac:dyDescent="0.25">
      <c r="A1098" s="3" t="s">
        <v>1884</v>
      </c>
      <c r="B1098" s="4">
        <v>44997</v>
      </c>
      <c r="C1098" s="3" t="s">
        <v>251</v>
      </c>
      <c r="D1098" s="3" t="s">
        <v>29</v>
      </c>
      <c r="E1098" s="3" t="s">
        <v>17</v>
      </c>
      <c r="F1098" s="3" t="s">
        <v>18</v>
      </c>
      <c r="G1098" s="3" t="s">
        <v>54</v>
      </c>
      <c r="H1098" s="3" t="s">
        <v>55</v>
      </c>
      <c r="I1098" s="3">
        <v>2</v>
      </c>
      <c r="J1098" s="3" t="s">
        <v>20</v>
      </c>
      <c r="K1098" s="3">
        <v>13000</v>
      </c>
      <c r="L1098" s="3">
        <v>12000</v>
      </c>
      <c r="M1098" s="3">
        <f>Table4[[#This Row],[Qty]]*Table4[[#This Row],[Price]]</f>
        <v>26000</v>
      </c>
      <c r="N1098" s="3">
        <f>Table4[[#This Row],[Qty]]*Table4[[#This Row],[Cost]]</f>
        <v>24000</v>
      </c>
      <c r="O1098" s="3">
        <f>Table4[[#This Row],[Total Sales]]-Table4[[#This Row],[COGS]]</f>
        <v>2000</v>
      </c>
      <c r="P1098" s="22">
        <f>MONTH(Table4[[#This Row],[Sales Date]])</f>
        <v>3</v>
      </c>
      <c r="Q1098" s="22" t="str">
        <f>IF(Table4[[#This Row],[Month]]=1,"Jan",IF(Table4[[#This Row],[Month]]=2,"Feb",IF(Table4[[#This Row],[Month]]=3,"Mar","Apr")))</f>
        <v>Mar</v>
      </c>
    </row>
    <row r="1099" spans="1:17" x14ac:dyDescent="0.25">
      <c r="A1099" s="3" t="s">
        <v>1885</v>
      </c>
      <c r="B1099" s="4">
        <v>44997</v>
      </c>
      <c r="C1099" s="3" t="s">
        <v>367</v>
      </c>
      <c r="D1099" s="3" t="s">
        <v>29</v>
      </c>
      <c r="E1099" s="3" t="s">
        <v>35</v>
      </c>
      <c r="F1099" s="3" t="s">
        <v>36</v>
      </c>
      <c r="G1099" s="3" t="s">
        <v>60</v>
      </c>
      <c r="H1099" s="3" t="s">
        <v>45</v>
      </c>
      <c r="I1099" s="3">
        <v>1</v>
      </c>
      <c r="J1099" s="3" t="s">
        <v>20</v>
      </c>
      <c r="K1099" s="3">
        <v>13200.000000000002</v>
      </c>
      <c r="L1099" s="3">
        <v>12000</v>
      </c>
      <c r="M1099" s="3">
        <f>Table4[[#This Row],[Qty]]*Table4[[#This Row],[Price]]</f>
        <v>13200.000000000002</v>
      </c>
      <c r="N1099" s="3">
        <f>Table4[[#This Row],[Qty]]*Table4[[#This Row],[Cost]]</f>
        <v>12000</v>
      </c>
      <c r="O1099" s="3">
        <f>Table4[[#This Row],[Total Sales]]-Table4[[#This Row],[COGS]]</f>
        <v>1200.0000000000018</v>
      </c>
      <c r="P1099" s="22">
        <f>MONTH(Table4[[#This Row],[Sales Date]])</f>
        <v>3</v>
      </c>
      <c r="Q1099" s="22" t="str">
        <f>IF(Table4[[#This Row],[Month]]=1,"Jan",IF(Table4[[#This Row],[Month]]=2,"Feb",IF(Table4[[#This Row],[Month]]=3,"Mar","Apr")))</f>
        <v>Mar</v>
      </c>
    </row>
    <row r="1100" spans="1:17" x14ac:dyDescent="0.25">
      <c r="A1100" s="3" t="s">
        <v>1886</v>
      </c>
      <c r="B1100" s="4">
        <v>44997</v>
      </c>
      <c r="C1100" s="3" t="s">
        <v>492</v>
      </c>
      <c r="D1100" s="3" t="s">
        <v>29</v>
      </c>
      <c r="E1100" s="3" t="s">
        <v>23</v>
      </c>
      <c r="F1100" s="3" t="s">
        <v>24</v>
      </c>
      <c r="G1100" s="3" t="s">
        <v>78</v>
      </c>
      <c r="H1100" s="3" t="s">
        <v>45</v>
      </c>
      <c r="I1100" s="3">
        <v>3</v>
      </c>
      <c r="J1100" s="3" t="s">
        <v>20</v>
      </c>
      <c r="K1100" s="3">
        <v>13200.000000000002</v>
      </c>
      <c r="L1100" s="3">
        <v>12000</v>
      </c>
      <c r="M1100" s="3">
        <f>Table4[[#This Row],[Qty]]*Table4[[#This Row],[Price]]</f>
        <v>39600.000000000007</v>
      </c>
      <c r="N1100" s="3">
        <f>Table4[[#This Row],[Qty]]*Table4[[#This Row],[Cost]]</f>
        <v>36000</v>
      </c>
      <c r="O1100" s="3">
        <f>Table4[[#This Row],[Total Sales]]-Table4[[#This Row],[COGS]]</f>
        <v>3600.0000000000073</v>
      </c>
      <c r="P1100" s="22">
        <f>MONTH(Table4[[#This Row],[Sales Date]])</f>
        <v>3</v>
      </c>
      <c r="Q1100" s="22" t="str">
        <f>IF(Table4[[#This Row],[Month]]=1,"Jan",IF(Table4[[#This Row],[Month]]=2,"Feb",IF(Table4[[#This Row],[Month]]=3,"Mar","Apr")))</f>
        <v>Mar</v>
      </c>
    </row>
    <row r="1101" spans="1:17" x14ac:dyDescent="0.25">
      <c r="A1101" s="3" t="s">
        <v>1887</v>
      </c>
      <c r="B1101" s="4">
        <v>44997</v>
      </c>
      <c r="C1101" s="3" t="s">
        <v>608</v>
      </c>
      <c r="D1101" s="3" t="s">
        <v>29</v>
      </c>
      <c r="E1101" s="3" t="s">
        <v>17</v>
      </c>
      <c r="F1101" s="3" t="s">
        <v>18</v>
      </c>
      <c r="G1101" s="3" t="s">
        <v>19</v>
      </c>
      <c r="H1101" s="3" t="s">
        <v>2354</v>
      </c>
      <c r="I1101" s="3">
        <v>2</v>
      </c>
      <c r="J1101" s="3" t="s">
        <v>20</v>
      </c>
      <c r="K1101" s="3">
        <v>6700</v>
      </c>
      <c r="L1101" s="3">
        <v>5000</v>
      </c>
      <c r="M1101" s="3">
        <f>Table4[[#This Row],[Qty]]*Table4[[#This Row],[Price]]</f>
        <v>13400</v>
      </c>
      <c r="N1101" s="3">
        <f>Table4[[#This Row],[Qty]]*Table4[[#This Row],[Cost]]</f>
        <v>10000</v>
      </c>
      <c r="O1101" s="3">
        <f>Table4[[#This Row],[Total Sales]]-Table4[[#This Row],[COGS]]</f>
        <v>3400</v>
      </c>
      <c r="P1101" s="22">
        <f>MONTH(Table4[[#This Row],[Sales Date]])</f>
        <v>3</v>
      </c>
      <c r="Q1101" s="22" t="str">
        <f>IF(Table4[[#This Row],[Month]]=1,"Jan",IF(Table4[[#This Row],[Month]]=2,"Feb",IF(Table4[[#This Row],[Month]]=3,"Mar","Apr")))</f>
        <v>Mar</v>
      </c>
    </row>
    <row r="1102" spans="1:17" x14ac:dyDescent="0.25">
      <c r="A1102" s="3" t="s">
        <v>1888</v>
      </c>
      <c r="B1102" s="4">
        <v>44997</v>
      </c>
      <c r="C1102" s="3" t="s">
        <v>732</v>
      </c>
      <c r="D1102" s="3" t="s">
        <v>29</v>
      </c>
      <c r="E1102" s="3" t="s">
        <v>35</v>
      </c>
      <c r="F1102" s="3" t="s">
        <v>36</v>
      </c>
      <c r="G1102" s="3" t="s">
        <v>2352</v>
      </c>
      <c r="H1102" s="3" t="s">
        <v>2354</v>
      </c>
      <c r="I1102" s="3">
        <v>2</v>
      </c>
      <c r="J1102" s="3" t="s">
        <v>20</v>
      </c>
      <c r="K1102" s="3">
        <v>9950</v>
      </c>
      <c r="L1102" s="3">
        <v>9000</v>
      </c>
      <c r="M1102" s="3">
        <f>Table4[[#This Row],[Qty]]*Table4[[#This Row],[Price]]</f>
        <v>19900</v>
      </c>
      <c r="N1102" s="3">
        <f>Table4[[#This Row],[Qty]]*Table4[[#This Row],[Cost]]</f>
        <v>18000</v>
      </c>
      <c r="O1102" s="3">
        <f>Table4[[#This Row],[Total Sales]]-Table4[[#This Row],[COGS]]</f>
        <v>1900</v>
      </c>
      <c r="P1102" s="22">
        <f>MONTH(Table4[[#This Row],[Sales Date]])</f>
        <v>3</v>
      </c>
      <c r="Q1102" s="22" t="str">
        <f>IF(Table4[[#This Row],[Month]]=1,"Jan",IF(Table4[[#This Row],[Month]]=2,"Feb",IF(Table4[[#This Row],[Month]]=3,"Mar","Apr")))</f>
        <v>Mar</v>
      </c>
    </row>
    <row r="1103" spans="1:17" x14ac:dyDescent="0.25">
      <c r="A1103" s="3" t="s">
        <v>1889</v>
      </c>
      <c r="B1103" s="4">
        <v>44997</v>
      </c>
      <c r="C1103" s="3" t="s">
        <v>849</v>
      </c>
      <c r="D1103" s="3" t="s">
        <v>29</v>
      </c>
      <c r="E1103" s="3" t="s">
        <v>17</v>
      </c>
      <c r="F1103" s="3" t="s">
        <v>18</v>
      </c>
      <c r="G1103" s="3" t="s">
        <v>2351</v>
      </c>
      <c r="H1103" s="3" t="s">
        <v>38</v>
      </c>
      <c r="I1103" s="3">
        <v>2</v>
      </c>
      <c r="J1103" s="3" t="s">
        <v>20</v>
      </c>
      <c r="K1103" s="3">
        <v>6700</v>
      </c>
      <c r="L1103" s="3">
        <v>5001</v>
      </c>
      <c r="M1103" s="3">
        <f>Table4[[#This Row],[Qty]]*Table4[[#This Row],[Price]]</f>
        <v>13400</v>
      </c>
      <c r="N1103" s="3">
        <f>Table4[[#This Row],[Qty]]*Table4[[#This Row],[Cost]]</f>
        <v>10002</v>
      </c>
      <c r="O1103" s="3">
        <f>Table4[[#This Row],[Total Sales]]-Table4[[#This Row],[COGS]]</f>
        <v>3398</v>
      </c>
      <c r="P1103" s="22">
        <f>MONTH(Table4[[#This Row],[Sales Date]])</f>
        <v>3</v>
      </c>
      <c r="Q1103" s="22" t="str">
        <f>IF(Table4[[#This Row],[Month]]=1,"Jan",IF(Table4[[#This Row],[Month]]=2,"Feb",IF(Table4[[#This Row],[Month]]=3,"Mar","Apr")))</f>
        <v>Mar</v>
      </c>
    </row>
    <row r="1104" spans="1:17" x14ac:dyDescent="0.25">
      <c r="A1104" s="3" t="s">
        <v>1890</v>
      </c>
      <c r="B1104" s="4">
        <v>44997</v>
      </c>
      <c r="C1104" s="3" t="s">
        <v>974</v>
      </c>
      <c r="D1104" s="3" t="s">
        <v>29</v>
      </c>
      <c r="E1104" s="3" t="s">
        <v>17</v>
      </c>
      <c r="F1104" s="3" t="s">
        <v>18</v>
      </c>
      <c r="G1104" s="3" t="s">
        <v>69</v>
      </c>
      <c r="H1104" s="3" t="s">
        <v>38</v>
      </c>
      <c r="I1104" s="3">
        <v>1</v>
      </c>
      <c r="J1104" s="3" t="s">
        <v>20</v>
      </c>
      <c r="K1104" s="3">
        <v>22000</v>
      </c>
      <c r="L1104" s="3">
        <v>20000</v>
      </c>
      <c r="M1104" s="3">
        <f>Table4[[#This Row],[Qty]]*Table4[[#This Row],[Price]]</f>
        <v>22000</v>
      </c>
      <c r="N1104" s="3">
        <f>Table4[[#This Row],[Qty]]*Table4[[#This Row],[Cost]]</f>
        <v>20000</v>
      </c>
      <c r="O1104" s="3">
        <f>Table4[[#This Row],[Total Sales]]-Table4[[#This Row],[COGS]]</f>
        <v>2000</v>
      </c>
      <c r="P1104" s="22">
        <f>MONTH(Table4[[#This Row],[Sales Date]])</f>
        <v>3</v>
      </c>
      <c r="Q1104" s="22" t="str">
        <f>IF(Table4[[#This Row],[Month]]=1,"Jan",IF(Table4[[#This Row],[Month]]=2,"Feb",IF(Table4[[#This Row],[Month]]=3,"Mar","Apr")))</f>
        <v>Mar</v>
      </c>
    </row>
    <row r="1105" spans="1:17" x14ac:dyDescent="0.25">
      <c r="A1105" s="3" t="s">
        <v>1891</v>
      </c>
      <c r="B1105" s="4">
        <v>44997</v>
      </c>
      <c r="C1105" s="3" t="s">
        <v>1092</v>
      </c>
      <c r="D1105" s="3" t="s">
        <v>29</v>
      </c>
      <c r="E1105" s="3" t="s">
        <v>17</v>
      </c>
      <c r="F1105" s="3" t="s">
        <v>18</v>
      </c>
      <c r="G1105" s="3" t="s">
        <v>75</v>
      </c>
      <c r="H1105" s="3" t="s">
        <v>2354</v>
      </c>
      <c r="I1105" s="3">
        <v>4</v>
      </c>
      <c r="J1105" s="3" t="s">
        <v>20</v>
      </c>
      <c r="K1105" s="3">
        <v>11000</v>
      </c>
      <c r="L1105" s="3">
        <v>10000</v>
      </c>
      <c r="M1105" s="3">
        <f>Table4[[#This Row],[Qty]]*Table4[[#This Row],[Price]]</f>
        <v>44000</v>
      </c>
      <c r="N1105" s="3">
        <f>Table4[[#This Row],[Qty]]*Table4[[#This Row],[Cost]]</f>
        <v>40000</v>
      </c>
      <c r="O1105" s="3">
        <f>Table4[[#This Row],[Total Sales]]-Table4[[#This Row],[COGS]]</f>
        <v>4000</v>
      </c>
      <c r="P1105" s="22">
        <f>MONTH(Table4[[#This Row],[Sales Date]])</f>
        <v>3</v>
      </c>
      <c r="Q1105" s="22" t="str">
        <f>IF(Table4[[#This Row],[Month]]=1,"Jan",IF(Table4[[#This Row],[Month]]=2,"Feb",IF(Table4[[#This Row],[Month]]=3,"Mar","Apr")))</f>
        <v>Mar</v>
      </c>
    </row>
    <row r="1106" spans="1:17" x14ac:dyDescent="0.25">
      <c r="A1106" s="3" t="s">
        <v>1892</v>
      </c>
      <c r="B1106" s="4">
        <v>44997</v>
      </c>
      <c r="C1106" s="3" t="s">
        <v>1216</v>
      </c>
      <c r="D1106" s="3" t="s">
        <v>29</v>
      </c>
      <c r="E1106" s="3" t="s">
        <v>30</v>
      </c>
      <c r="F1106" s="3" t="s">
        <v>31</v>
      </c>
      <c r="G1106" s="3" t="s">
        <v>37</v>
      </c>
      <c r="H1106" s="3" t="s">
        <v>38</v>
      </c>
      <c r="I1106" s="3">
        <v>3</v>
      </c>
      <c r="J1106" s="3" t="s">
        <v>26</v>
      </c>
      <c r="K1106" s="3">
        <v>10000</v>
      </c>
      <c r="L1106" s="3">
        <v>9000</v>
      </c>
      <c r="M1106" s="3">
        <f>Table4[[#This Row],[Qty]]*Table4[[#This Row],[Price]]</f>
        <v>30000</v>
      </c>
      <c r="N1106" s="3">
        <f>Table4[[#This Row],[Qty]]*Table4[[#This Row],[Cost]]</f>
        <v>27000</v>
      </c>
      <c r="O1106" s="3">
        <f>Table4[[#This Row],[Total Sales]]-Table4[[#This Row],[COGS]]</f>
        <v>3000</v>
      </c>
      <c r="P1106" s="22">
        <f>MONTH(Table4[[#This Row],[Sales Date]])</f>
        <v>3</v>
      </c>
      <c r="Q1106" s="22" t="str">
        <f>IF(Table4[[#This Row],[Month]]=1,"Jan",IF(Table4[[#This Row],[Month]]=2,"Feb",IF(Table4[[#This Row],[Month]]=3,"Mar","Apr")))</f>
        <v>Mar</v>
      </c>
    </row>
    <row r="1107" spans="1:17" x14ac:dyDescent="0.25">
      <c r="A1107" s="3" t="s">
        <v>1893</v>
      </c>
      <c r="B1107" s="4">
        <v>44997</v>
      </c>
      <c r="C1107" s="3" t="s">
        <v>674</v>
      </c>
      <c r="D1107" s="3" t="s">
        <v>29</v>
      </c>
      <c r="E1107" s="3" t="s">
        <v>17</v>
      </c>
      <c r="F1107" s="3" t="s">
        <v>18</v>
      </c>
      <c r="G1107" s="3" t="s">
        <v>32</v>
      </c>
      <c r="H1107" s="3" t="s">
        <v>38</v>
      </c>
      <c r="I1107" s="3">
        <v>2</v>
      </c>
      <c r="J1107" s="3" t="s">
        <v>20</v>
      </c>
      <c r="K1107" s="3">
        <v>170</v>
      </c>
      <c r="L1107" s="3">
        <v>150</v>
      </c>
      <c r="M1107" s="3">
        <f>Table4[[#This Row],[Qty]]*Table4[[#This Row],[Price]]</f>
        <v>340</v>
      </c>
      <c r="N1107" s="3">
        <f>Table4[[#This Row],[Qty]]*Table4[[#This Row],[Cost]]</f>
        <v>300</v>
      </c>
      <c r="O1107" s="3">
        <f>Table4[[#This Row],[Total Sales]]-Table4[[#This Row],[COGS]]</f>
        <v>40</v>
      </c>
      <c r="P1107" s="22">
        <f>MONTH(Table4[[#This Row],[Sales Date]])</f>
        <v>3</v>
      </c>
      <c r="Q1107" s="22" t="str">
        <f>IF(Table4[[#This Row],[Month]]=1,"Jan",IF(Table4[[#This Row],[Month]]=2,"Feb",IF(Table4[[#This Row],[Month]]=3,"Mar","Apr")))</f>
        <v>Mar</v>
      </c>
    </row>
    <row r="1108" spans="1:17" x14ac:dyDescent="0.25">
      <c r="A1108" s="3" t="s">
        <v>1894</v>
      </c>
      <c r="B1108" s="4">
        <v>44997</v>
      </c>
      <c r="C1108" s="3" t="s">
        <v>736</v>
      </c>
      <c r="D1108" s="3" t="s">
        <v>29</v>
      </c>
      <c r="E1108" s="3" t="s">
        <v>23</v>
      </c>
      <c r="F1108" s="3" t="s">
        <v>24</v>
      </c>
      <c r="G1108" s="3" t="s">
        <v>19</v>
      </c>
      <c r="H1108" s="3" t="s">
        <v>2354</v>
      </c>
      <c r="I1108" s="3">
        <v>2</v>
      </c>
      <c r="J1108" s="3" t="s">
        <v>20</v>
      </c>
      <c r="K1108" s="3">
        <v>13000</v>
      </c>
      <c r="L1108" s="3">
        <v>12000</v>
      </c>
      <c r="M1108" s="3">
        <f>Table4[[#This Row],[Qty]]*Table4[[#This Row],[Price]]</f>
        <v>26000</v>
      </c>
      <c r="N1108" s="3">
        <f>Table4[[#This Row],[Qty]]*Table4[[#This Row],[Cost]]</f>
        <v>24000</v>
      </c>
      <c r="O1108" s="3">
        <f>Table4[[#This Row],[Total Sales]]-Table4[[#This Row],[COGS]]</f>
        <v>2000</v>
      </c>
      <c r="P1108" s="22">
        <f>MONTH(Table4[[#This Row],[Sales Date]])</f>
        <v>3</v>
      </c>
      <c r="Q1108" s="22" t="str">
        <f>IF(Table4[[#This Row],[Month]]=1,"Jan",IF(Table4[[#This Row],[Month]]=2,"Feb",IF(Table4[[#This Row],[Month]]=3,"Mar","Apr")))</f>
        <v>Mar</v>
      </c>
    </row>
    <row r="1109" spans="1:17" x14ac:dyDescent="0.25">
      <c r="A1109" s="3" t="s">
        <v>1895</v>
      </c>
      <c r="B1109" s="4">
        <v>44997</v>
      </c>
      <c r="C1109" s="3" t="s">
        <v>2316</v>
      </c>
      <c r="D1109" s="3" t="s">
        <v>16</v>
      </c>
      <c r="E1109" s="3" t="s">
        <v>30</v>
      </c>
      <c r="F1109" s="3" t="s">
        <v>31</v>
      </c>
      <c r="G1109" s="3" t="s">
        <v>25</v>
      </c>
      <c r="H1109" s="3" t="s">
        <v>2354</v>
      </c>
      <c r="I1109" s="3">
        <v>1</v>
      </c>
      <c r="J1109" s="3" t="s">
        <v>20</v>
      </c>
      <c r="K1109" s="3">
        <v>100</v>
      </c>
      <c r="L1109" s="3">
        <v>90</v>
      </c>
      <c r="M1109" s="3">
        <f>Table4[[#This Row],[Qty]]*Table4[[#This Row],[Price]]</f>
        <v>100</v>
      </c>
      <c r="N1109" s="3">
        <f>Table4[[#This Row],[Qty]]*Table4[[#This Row],[Cost]]</f>
        <v>90</v>
      </c>
      <c r="O1109" s="3">
        <f>Table4[[#This Row],[Total Sales]]-Table4[[#This Row],[COGS]]</f>
        <v>10</v>
      </c>
      <c r="P1109" s="22">
        <f>MONTH(Table4[[#This Row],[Sales Date]])</f>
        <v>3</v>
      </c>
      <c r="Q1109" s="22" t="str">
        <f>IF(Table4[[#This Row],[Month]]=1,"Jan",IF(Table4[[#This Row],[Month]]=2,"Feb",IF(Table4[[#This Row],[Month]]=3,"Mar","Apr")))</f>
        <v>Mar</v>
      </c>
    </row>
    <row r="1110" spans="1:17" x14ac:dyDescent="0.25">
      <c r="A1110" s="3" t="s">
        <v>1896</v>
      </c>
      <c r="B1110" s="4">
        <v>44997</v>
      </c>
      <c r="C1110" s="3" t="s">
        <v>859</v>
      </c>
      <c r="D1110" s="3" t="s">
        <v>29</v>
      </c>
      <c r="E1110" s="3" t="s">
        <v>35</v>
      </c>
      <c r="F1110" s="3" t="s">
        <v>36</v>
      </c>
      <c r="G1110" s="3" t="s">
        <v>32</v>
      </c>
      <c r="H1110" s="3" t="s">
        <v>38</v>
      </c>
      <c r="I1110" s="3">
        <v>4</v>
      </c>
      <c r="J1110" s="3" t="s">
        <v>20</v>
      </c>
      <c r="K1110" s="3">
        <v>2250</v>
      </c>
      <c r="L1110" s="3">
        <v>2200</v>
      </c>
      <c r="M1110" s="3">
        <f>Table4[[#This Row],[Qty]]*Table4[[#This Row],[Price]]</f>
        <v>9000</v>
      </c>
      <c r="N1110" s="3">
        <f>Table4[[#This Row],[Qty]]*Table4[[#This Row],[Cost]]</f>
        <v>8800</v>
      </c>
      <c r="O1110" s="3">
        <f>Table4[[#This Row],[Total Sales]]-Table4[[#This Row],[COGS]]</f>
        <v>200</v>
      </c>
      <c r="P1110" s="22">
        <f>MONTH(Table4[[#This Row],[Sales Date]])</f>
        <v>3</v>
      </c>
      <c r="Q1110" s="22" t="str">
        <f>IF(Table4[[#This Row],[Month]]=1,"Jan",IF(Table4[[#This Row],[Month]]=2,"Feb",IF(Table4[[#This Row],[Month]]=3,"Mar","Apr")))</f>
        <v>Mar</v>
      </c>
    </row>
    <row r="1111" spans="1:17" x14ac:dyDescent="0.25">
      <c r="A1111" s="3" t="s">
        <v>1897</v>
      </c>
      <c r="B1111" s="4">
        <v>44997</v>
      </c>
      <c r="C1111" s="3" t="s">
        <v>920</v>
      </c>
      <c r="D1111" s="3" t="s">
        <v>29</v>
      </c>
      <c r="E1111" s="3" t="s">
        <v>17</v>
      </c>
      <c r="F1111" s="3" t="s">
        <v>18</v>
      </c>
      <c r="G1111" s="3" t="s">
        <v>19</v>
      </c>
      <c r="H1111" s="3" t="s">
        <v>2354</v>
      </c>
      <c r="I1111" s="3">
        <v>2</v>
      </c>
      <c r="J1111" s="3" t="s">
        <v>20</v>
      </c>
      <c r="K1111" s="3">
        <v>7700</v>
      </c>
      <c r="L1111" s="3">
        <v>7000</v>
      </c>
      <c r="M1111" s="3">
        <f>Table4[[#This Row],[Qty]]*Table4[[#This Row],[Price]]</f>
        <v>15400</v>
      </c>
      <c r="N1111" s="3">
        <f>Table4[[#This Row],[Qty]]*Table4[[#This Row],[Cost]]</f>
        <v>14000</v>
      </c>
      <c r="O1111" s="3">
        <f>Table4[[#This Row],[Total Sales]]-Table4[[#This Row],[COGS]]</f>
        <v>1400</v>
      </c>
      <c r="P1111" s="22">
        <f>MONTH(Table4[[#This Row],[Sales Date]])</f>
        <v>3</v>
      </c>
      <c r="Q1111" s="22" t="str">
        <f>IF(Table4[[#This Row],[Month]]=1,"Jan",IF(Table4[[#This Row],[Month]]=2,"Feb",IF(Table4[[#This Row],[Month]]=3,"Mar","Apr")))</f>
        <v>Mar</v>
      </c>
    </row>
    <row r="1112" spans="1:17" x14ac:dyDescent="0.25">
      <c r="A1112" s="3" t="s">
        <v>1898</v>
      </c>
      <c r="B1112" s="4">
        <v>44998</v>
      </c>
      <c r="C1112" s="3" t="s">
        <v>129</v>
      </c>
      <c r="D1112" s="3" t="s">
        <v>29</v>
      </c>
      <c r="E1112" s="3" t="s">
        <v>30</v>
      </c>
      <c r="F1112" s="3" t="s">
        <v>31</v>
      </c>
      <c r="G1112" s="3" t="s">
        <v>41</v>
      </c>
      <c r="H1112" s="3" t="s">
        <v>2354</v>
      </c>
      <c r="I1112" s="3">
        <v>1</v>
      </c>
      <c r="J1112" s="3" t="s">
        <v>20</v>
      </c>
      <c r="K1112" s="3">
        <v>8500</v>
      </c>
      <c r="L1112" s="3">
        <v>7600</v>
      </c>
      <c r="M1112" s="3">
        <f>Table4[[#This Row],[Qty]]*Table4[[#This Row],[Price]]</f>
        <v>8500</v>
      </c>
      <c r="N1112" s="3">
        <f>Table4[[#This Row],[Qty]]*Table4[[#This Row],[Cost]]</f>
        <v>7600</v>
      </c>
      <c r="O1112" s="3">
        <f>Table4[[#This Row],[Total Sales]]-Table4[[#This Row],[COGS]]</f>
        <v>900</v>
      </c>
      <c r="P1112" s="22">
        <f>MONTH(Table4[[#This Row],[Sales Date]])</f>
        <v>3</v>
      </c>
      <c r="Q1112" s="22" t="str">
        <f>IF(Table4[[#This Row],[Month]]=1,"Jan",IF(Table4[[#This Row],[Month]]=2,"Feb",IF(Table4[[#This Row],[Month]]=3,"Mar","Apr")))</f>
        <v>Mar</v>
      </c>
    </row>
    <row r="1113" spans="1:17" x14ac:dyDescent="0.25">
      <c r="A1113" s="3" t="s">
        <v>1899</v>
      </c>
      <c r="B1113" s="4">
        <v>44998</v>
      </c>
      <c r="C1113" s="3" t="s">
        <v>253</v>
      </c>
      <c r="D1113" s="3" t="s">
        <v>29</v>
      </c>
      <c r="E1113" s="3" t="s">
        <v>17</v>
      </c>
      <c r="F1113" s="3" t="s">
        <v>18</v>
      </c>
      <c r="G1113" s="3" t="s">
        <v>2353</v>
      </c>
      <c r="H1113" s="3" t="s">
        <v>45</v>
      </c>
      <c r="I1113" s="3">
        <v>2</v>
      </c>
      <c r="J1113" s="3" t="s">
        <v>20</v>
      </c>
      <c r="K1113" s="3">
        <v>6700</v>
      </c>
      <c r="L1113" s="3">
        <v>5000</v>
      </c>
      <c r="M1113" s="3">
        <f>Table4[[#This Row],[Qty]]*Table4[[#This Row],[Price]]</f>
        <v>13400</v>
      </c>
      <c r="N1113" s="3">
        <f>Table4[[#This Row],[Qty]]*Table4[[#This Row],[Cost]]</f>
        <v>10000</v>
      </c>
      <c r="O1113" s="3">
        <f>Table4[[#This Row],[Total Sales]]-Table4[[#This Row],[COGS]]</f>
        <v>3400</v>
      </c>
      <c r="P1113" s="22">
        <f>MONTH(Table4[[#This Row],[Sales Date]])</f>
        <v>3</v>
      </c>
      <c r="Q1113" s="22" t="str">
        <f>IF(Table4[[#This Row],[Month]]=1,"Jan",IF(Table4[[#This Row],[Month]]=2,"Feb",IF(Table4[[#This Row],[Month]]=3,"Mar","Apr")))</f>
        <v>Mar</v>
      </c>
    </row>
    <row r="1114" spans="1:17" x14ac:dyDescent="0.25">
      <c r="A1114" s="3" t="s">
        <v>1900</v>
      </c>
      <c r="B1114" s="4">
        <v>44998</v>
      </c>
      <c r="C1114" s="3" t="s">
        <v>369</v>
      </c>
      <c r="D1114" s="3" t="s">
        <v>29</v>
      </c>
      <c r="E1114" s="3" t="s">
        <v>17</v>
      </c>
      <c r="F1114" s="3" t="s">
        <v>18</v>
      </c>
      <c r="G1114" s="3" t="s">
        <v>63</v>
      </c>
      <c r="H1114" s="3" t="s">
        <v>2354</v>
      </c>
      <c r="I1114" s="3">
        <v>2</v>
      </c>
      <c r="J1114" s="3" t="s">
        <v>20</v>
      </c>
      <c r="K1114" s="3">
        <v>1900</v>
      </c>
      <c r="L1114" s="3">
        <v>1800</v>
      </c>
      <c r="M1114" s="3">
        <f>Table4[[#This Row],[Qty]]*Table4[[#This Row],[Price]]</f>
        <v>3800</v>
      </c>
      <c r="N1114" s="3">
        <f>Table4[[#This Row],[Qty]]*Table4[[#This Row],[Cost]]</f>
        <v>3600</v>
      </c>
      <c r="O1114" s="3">
        <f>Table4[[#This Row],[Total Sales]]-Table4[[#This Row],[COGS]]</f>
        <v>200</v>
      </c>
      <c r="P1114" s="22">
        <f>MONTH(Table4[[#This Row],[Sales Date]])</f>
        <v>3</v>
      </c>
      <c r="Q1114" s="22" t="str">
        <f>IF(Table4[[#This Row],[Month]]=1,"Jan",IF(Table4[[#This Row],[Month]]=2,"Feb",IF(Table4[[#This Row],[Month]]=3,"Mar","Apr")))</f>
        <v>Mar</v>
      </c>
    </row>
    <row r="1115" spans="1:17" x14ac:dyDescent="0.25">
      <c r="A1115" s="3" t="s">
        <v>1901</v>
      </c>
      <c r="B1115" s="4">
        <v>44998</v>
      </c>
      <c r="C1115" s="3" t="s">
        <v>494</v>
      </c>
      <c r="D1115" s="3" t="s">
        <v>29</v>
      </c>
      <c r="E1115" s="3" t="s">
        <v>30</v>
      </c>
      <c r="F1115" s="3" t="s">
        <v>31</v>
      </c>
      <c r="G1115" s="3" t="s">
        <v>81</v>
      </c>
      <c r="H1115" s="3" t="s">
        <v>2354</v>
      </c>
      <c r="I1115" s="3">
        <v>2</v>
      </c>
      <c r="J1115" s="3" t="s">
        <v>20</v>
      </c>
      <c r="K1115" s="3">
        <v>22000</v>
      </c>
      <c r="L1115" s="3">
        <v>20000</v>
      </c>
      <c r="M1115" s="3">
        <f>Table4[[#This Row],[Qty]]*Table4[[#This Row],[Price]]</f>
        <v>44000</v>
      </c>
      <c r="N1115" s="3">
        <f>Table4[[#This Row],[Qty]]*Table4[[#This Row],[Cost]]</f>
        <v>40000</v>
      </c>
      <c r="O1115" s="3">
        <f>Table4[[#This Row],[Total Sales]]-Table4[[#This Row],[COGS]]</f>
        <v>4000</v>
      </c>
      <c r="P1115" s="22">
        <f>MONTH(Table4[[#This Row],[Sales Date]])</f>
        <v>3</v>
      </c>
      <c r="Q1115" s="22" t="str">
        <f>IF(Table4[[#This Row],[Month]]=1,"Jan",IF(Table4[[#This Row],[Month]]=2,"Feb",IF(Table4[[#This Row],[Month]]=3,"Mar","Apr")))</f>
        <v>Mar</v>
      </c>
    </row>
    <row r="1116" spans="1:17" x14ac:dyDescent="0.25">
      <c r="A1116" s="3" t="s">
        <v>1902</v>
      </c>
      <c r="B1116" s="4">
        <v>44998</v>
      </c>
      <c r="C1116" s="3" t="s">
        <v>610</v>
      </c>
      <c r="D1116" s="3" t="s">
        <v>29</v>
      </c>
      <c r="E1116" s="3" t="s">
        <v>23</v>
      </c>
      <c r="F1116" s="3" t="s">
        <v>24</v>
      </c>
      <c r="G1116" s="3" t="s">
        <v>25</v>
      </c>
      <c r="H1116" s="3" t="s">
        <v>2354</v>
      </c>
      <c r="I1116" s="3">
        <v>1</v>
      </c>
      <c r="J1116" s="3" t="s">
        <v>20</v>
      </c>
      <c r="K1116" s="3">
        <v>6700</v>
      </c>
      <c r="L1116" s="3">
        <v>5001</v>
      </c>
      <c r="M1116" s="3">
        <f>Table4[[#This Row],[Qty]]*Table4[[#This Row],[Price]]</f>
        <v>6700</v>
      </c>
      <c r="N1116" s="3">
        <f>Table4[[#This Row],[Qty]]*Table4[[#This Row],[Cost]]</f>
        <v>5001</v>
      </c>
      <c r="O1116" s="3">
        <f>Table4[[#This Row],[Total Sales]]-Table4[[#This Row],[COGS]]</f>
        <v>1699</v>
      </c>
      <c r="P1116" s="22">
        <f>MONTH(Table4[[#This Row],[Sales Date]])</f>
        <v>3</v>
      </c>
      <c r="Q1116" s="22" t="str">
        <f>IF(Table4[[#This Row],[Month]]=1,"Jan",IF(Table4[[#This Row],[Month]]=2,"Feb",IF(Table4[[#This Row],[Month]]=3,"Mar","Apr")))</f>
        <v>Mar</v>
      </c>
    </row>
    <row r="1117" spans="1:17" x14ac:dyDescent="0.25">
      <c r="A1117" s="3" t="s">
        <v>1903</v>
      </c>
      <c r="B1117" s="4">
        <v>44998</v>
      </c>
      <c r="C1117" s="3" t="s">
        <v>734</v>
      </c>
      <c r="D1117" s="3" t="s">
        <v>29</v>
      </c>
      <c r="E1117" s="3" t="s">
        <v>17</v>
      </c>
      <c r="F1117" s="3" t="s">
        <v>18</v>
      </c>
      <c r="G1117" s="3" t="s">
        <v>2350</v>
      </c>
      <c r="H1117" s="3" t="s">
        <v>38</v>
      </c>
      <c r="I1117" s="3">
        <v>30</v>
      </c>
      <c r="J1117" s="3" t="s">
        <v>20</v>
      </c>
      <c r="K1117" s="3">
        <v>11000</v>
      </c>
      <c r="L1117" s="3">
        <v>10000</v>
      </c>
      <c r="M1117" s="3">
        <f>Table4[[#This Row],[Qty]]*Table4[[#This Row],[Price]]</f>
        <v>330000</v>
      </c>
      <c r="N1117" s="3">
        <f>Table4[[#This Row],[Qty]]*Table4[[#This Row],[Cost]]</f>
        <v>300000</v>
      </c>
      <c r="O1117" s="3">
        <f>Table4[[#This Row],[Total Sales]]-Table4[[#This Row],[COGS]]</f>
        <v>30000</v>
      </c>
      <c r="P1117" s="22">
        <f>MONTH(Table4[[#This Row],[Sales Date]])</f>
        <v>3</v>
      </c>
      <c r="Q1117" s="22" t="str">
        <f>IF(Table4[[#This Row],[Month]]=1,"Jan",IF(Table4[[#This Row],[Month]]=2,"Feb",IF(Table4[[#This Row],[Month]]=3,"Mar","Apr")))</f>
        <v>Mar</v>
      </c>
    </row>
    <row r="1118" spans="1:17" x14ac:dyDescent="0.25">
      <c r="A1118" s="3" t="s">
        <v>1904</v>
      </c>
      <c r="B1118" s="4">
        <v>44998</v>
      </c>
      <c r="C1118" s="3" t="s">
        <v>851</v>
      </c>
      <c r="D1118" s="3" t="s">
        <v>29</v>
      </c>
      <c r="E1118" s="3" t="s">
        <v>35</v>
      </c>
      <c r="F1118" s="3" t="s">
        <v>36</v>
      </c>
      <c r="G1118" s="3" t="s">
        <v>54</v>
      </c>
      <c r="H1118" s="3" t="s">
        <v>55</v>
      </c>
      <c r="I1118" s="3">
        <v>2</v>
      </c>
      <c r="J1118" s="3" t="s">
        <v>20</v>
      </c>
      <c r="K1118" s="3">
        <v>6700</v>
      </c>
      <c r="L1118" s="3">
        <v>5002</v>
      </c>
      <c r="M1118" s="3">
        <f>Table4[[#This Row],[Qty]]*Table4[[#This Row],[Price]]</f>
        <v>13400</v>
      </c>
      <c r="N1118" s="3">
        <f>Table4[[#This Row],[Qty]]*Table4[[#This Row],[Cost]]</f>
        <v>10004</v>
      </c>
      <c r="O1118" s="3">
        <f>Table4[[#This Row],[Total Sales]]-Table4[[#This Row],[COGS]]</f>
        <v>3396</v>
      </c>
      <c r="P1118" s="22">
        <f>MONTH(Table4[[#This Row],[Sales Date]])</f>
        <v>3</v>
      </c>
      <c r="Q1118" s="22" t="str">
        <f>IF(Table4[[#This Row],[Month]]=1,"Jan",IF(Table4[[#This Row],[Month]]=2,"Feb",IF(Table4[[#This Row],[Month]]=3,"Mar","Apr")))</f>
        <v>Mar</v>
      </c>
    </row>
    <row r="1119" spans="1:17" x14ac:dyDescent="0.25">
      <c r="A1119" s="3" t="s">
        <v>1905</v>
      </c>
      <c r="B1119" s="4">
        <v>44998</v>
      </c>
      <c r="C1119" s="3" t="s">
        <v>976</v>
      </c>
      <c r="D1119" s="3" t="s">
        <v>29</v>
      </c>
      <c r="E1119" s="3" t="s">
        <v>23</v>
      </c>
      <c r="F1119" s="3" t="s">
        <v>24</v>
      </c>
      <c r="G1119" s="3" t="s">
        <v>72</v>
      </c>
      <c r="H1119" s="3" t="s">
        <v>2354</v>
      </c>
      <c r="I1119" s="3">
        <v>2</v>
      </c>
      <c r="J1119" s="3" t="s">
        <v>20</v>
      </c>
      <c r="K1119" s="3">
        <v>13000</v>
      </c>
      <c r="L1119" s="3">
        <v>12000</v>
      </c>
      <c r="M1119" s="3">
        <f>Table4[[#This Row],[Qty]]*Table4[[#This Row],[Price]]</f>
        <v>26000</v>
      </c>
      <c r="N1119" s="3">
        <f>Table4[[#This Row],[Qty]]*Table4[[#This Row],[Cost]]</f>
        <v>24000</v>
      </c>
      <c r="O1119" s="3">
        <f>Table4[[#This Row],[Total Sales]]-Table4[[#This Row],[COGS]]</f>
        <v>2000</v>
      </c>
      <c r="P1119" s="22">
        <f>MONTH(Table4[[#This Row],[Sales Date]])</f>
        <v>3</v>
      </c>
      <c r="Q1119" s="22" t="str">
        <f>IF(Table4[[#This Row],[Month]]=1,"Jan",IF(Table4[[#This Row],[Month]]=2,"Feb",IF(Table4[[#This Row],[Month]]=3,"Mar","Apr")))</f>
        <v>Mar</v>
      </c>
    </row>
    <row r="1120" spans="1:17" x14ac:dyDescent="0.25">
      <c r="A1120" s="3" t="s">
        <v>1906</v>
      </c>
      <c r="B1120" s="4">
        <v>44998</v>
      </c>
      <c r="C1120" s="3" t="s">
        <v>1094</v>
      </c>
      <c r="D1120" s="3" t="s">
        <v>29</v>
      </c>
      <c r="E1120" s="3" t="s">
        <v>17</v>
      </c>
      <c r="F1120" s="3" t="s">
        <v>18</v>
      </c>
      <c r="G1120" s="3" t="s">
        <v>78</v>
      </c>
      <c r="H1120" s="3" t="s">
        <v>45</v>
      </c>
      <c r="I1120" s="3">
        <v>1</v>
      </c>
      <c r="J1120" s="3" t="s">
        <v>20</v>
      </c>
      <c r="K1120" s="3">
        <v>13200.000000000002</v>
      </c>
      <c r="L1120" s="3">
        <v>12000</v>
      </c>
      <c r="M1120" s="3">
        <f>Table4[[#This Row],[Qty]]*Table4[[#This Row],[Price]]</f>
        <v>13200.000000000002</v>
      </c>
      <c r="N1120" s="3">
        <f>Table4[[#This Row],[Qty]]*Table4[[#This Row],[Cost]]</f>
        <v>12000</v>
      </c>
      <c r="O1120" s="3">
        <f>Table4[[#This Row],[Total Sales]]-Table4[[#This Row],[COGS]]</f>
        <v>1200.0000000000018</v>
      </c>
      <c r="P1120" s="22">
        <f>MONTH(Table4[[#This Row],[Sales Date]])</f>
        <v>3</v>
      </c>
      <c r="Q1120" s="22" t="str">
        <f>IF(Table4[[#This Row],[Month]]=1,"Jan",IF(Table4[[#This Row],[Month]]=2,"Feb",IF(Table4[[#This Row],[Month]]=3,"Mar","Apr")))</f>
        <v>Mar</v>
      </c>
    </row>
    <row r="1121" spans="1:17" x14ac:dyDescent="0.25">
      <c r="A1121" s="3" t="s">
        <v>1907</v>
      </c>
      <c r="B1121" s="4">
        <v>44998</v>
      </c>
      <c r="C1121" s="3" t="s">
        <v>1218</v>
      </c>
      <c r="D1121" s="3" t="s">
        <v>29</v>
      </c>
      <c r="E1121" s="3" t="s">
        <v>35</v>
      </c>
      <c r="F1121" s="3" t="s">
        <v>36</v>
      </c>
      <c r="G1121" s="3" t="s">
        <v>41</v>
      </c>
      <c r="H1121" s="3" t="s">
        <v>2354</v>
      </c>
      <c r="I1121" s="3">
        <v>4</v>
      </c>
      <c r="J1121" s="3" t="s">
        <v>26</v>
      </c>
      <c r="K1121" s="3">
        <v>10000</v>
      </c>
      <c r="L1121" s="3">
        <v>9000</v>
      </c>
      <c r="M1121" s="3">
        <f>Table4[[#This Row],[Qty]]*Table4[[#This Row],[Price]]</f>
        <v>40000</v>
      </c>
      <c r="N1121" s="3">
        <f>Table4[[#This Row],[Qty]]*Table4[[#This Row],[Cost]]</f>
        <v>36000</v>
      </c>
      <c r="O1121" s="3">
        <f>Table4[[#This Row],[Total Sales]]-Table4[[#This Row],[COGS]]</f>
        <v>4000</v>
      </c>
      <c r="P1121" s="22">
        <f>MONTH(Table4[[#This Row],[Sales Date]])</f>
        <v>3</v>
      </c>
      <c r="Q1121" s="22" t="str">
        <f>IF(Table4[[#This Row],[Month]]=1,"Jan",IF(Table4[[#This Row],[Month]]=2,"Feb",IF(Table4[[#This Row],[Month]]=3,"Mar","Apr")))</f>
        <v>Mar</v>
      </c>
    </row>
    <row r="1122" spans="1:17" x14ac:dyDescent="0.25">
      <c r="A1122" s="3" t="s">
        <v>1908</v>
      </c>
      <c r="B1122" s="4">
        <v>44998</v>
      </c>
      <c r="C1122" s="3" t="s">
        <v>676</v>
      </c>
      <c r="D1122" s="3" t="s">
        <v>29</v>
      </c>
      <c r="E1122" s="3" t="s">
        <v>23</v>
      </c>
      <c r="F1122" s="3" t="s">
        <v>24</v>
      </c>
      <c r="G1122" s="3" t="s">
        <v>19</v>
      </c>
      <c r="H1122" s="3" t="s">
        <v>2354</v>
      </c>
      <c r="I1122" s="3">
        <v>1</v>
      </c>
      <c r="J1122" s="3" t="s">
        <v>20</v>
      </c>
      <c r="K1122" s="3">
        <v>25</v>
      </c>
      <c r="L1122" s="3">
        <v>20</v>
      </c>
      <c r="M1122" s="3">
        <f>Table4[[#This Row],[Qty]]*Table4[[#This Row],[Price]]</f>
        <v>25</v>
      </c>
      <c r="N1122" s="3">
        <f>Table4[[#This Row],[Qty]]*Table4[[#This Row],[Cost]]</f>
        <v>20</v>
      </c>
      <c r="O1122" s="3">
        <f>Table4[[#This Row],[Total Sales]]-Table4[[#This Row],[COGS]]</f>
        <v>5</v>
      </c>
      <c r="P1122" s="22">
        <f>MONTH(Table4[[#This Row],[Sales Date]])</f>
        <v>3</v>
      </c>
      <c r="Q1122" s="22" t="str">
        <f>IF(Table4[[#This Row],[Month]]=1,"Jan",IF(Table4[[#This Row],[Month]]=2,"Feb",IF(Table4[[#This Row],[Month]]=3,"Mar","Apr")))</f>
        <v>Mar</v>
      </c>
    </row>
    <row r="1123" spans="1:17" x14ac:dyDescent="0.25">
      <c r="A1123" s="3" t="s">
        <v>1909</v>
      </c>
      <c r="B1123" s="4">
        <v>44998</v>
      </c>
      <c r="C1123" s="3" t="s">
        <v>738</v>
      </c>
      <c r="D1123" s="3" t="s">
        <v>29</v>
      </c>
      <c r="E1123" s="3" t="s">
        <v>30</v>
      </c>
      <c r="F1123" s="3" t="s">
        <v>31</v>
      </c>
      <c r="G1123" s="3" t="s">
        <v>25</v>
      </c>
      <c r="H1123" s="3" t="s">
        <v>38</v>
      </c>
      <c r="I1123" s="3">
        <v>2</v>
      </c>
      <c r="J1123" s="3" t="s">
        <v>20</v>
      </c>
      <c r="K1123" s="3">
        <v>6700</v>
      </c>
      <c r="L1123" s="3">
        <v>5000</v>
      </c>
      <c r="M1123" s="3">
        <f>Table4[[#This Row],[Qty]]*Table4[[#This Row],[Price]]</f>
        <v>13400</v>
      </c>
      <c r="N1123" s="3">
        <f>Table4[[#This Row],[Qty]]*Table4[[#This Row],[Cost]]</f>
        <v>10000</v>
      </c>
      <c r="O1123" s="3">
        <f>Table4[[#This Row],[Total Sales]]-Table4[[#This Row],[COGS]]</f>
        <v>3400</v>
      </c>
      <c r="P1123" s="22">
        <f>MONTH(Table4[[#This Row],[Sales Date]])</f>
        <v>3</v>
      </c>
      <c r="Q1123" s="22" t="str">
        <f>IF(Table4[[#This Row],[Month]]=1,"Jan",IF(Table4[[#This Row],[Month]]=2,"Feb",IF(Table4[[#This Row],[Month]]=3,"Mar","Apr")))</f>
        <v>Mar</v>
      </c>
    </row>
    <row r="1124" spans="1:17" x14ac:dyDescent="0.25">
      <c r="A1124" s="3" t="s">
        <v>1910</v>
      </c>
      <c r="B1124" s="4">
        <v>44998</v>
      </c>
      <c r="C1124" s="3" t="s">
        <v>799</v>
      </c>
      <c r="D1124" s="3" t="s">
        <v>29</v>
      </c>
      <c r="E1124" s="3" t="s">
        <v>35</v>
      </c>
      <c r="F1124" s="3" t="s">
        <v>36</v>
      </c>
      <c r="G1124" s="3" t="s">
        <v>32</v>
      </c>
      <c r="H1124" s="3" t="s">
        <v>45</v>
      </c>
      <c r="I1124" s="3">
        <v>2</v>
      </c>
      <c r="J1124" s="3" t="s">
        <v>20</v>
      </c>
      <c r="K1124" s="3">
        <v>100</v>
      </c>
      <c r="L1124" s="3">
        <v>80</v>
      </c>
      <c r="M1124" s="3">
        <f>Table4[[#This Row],[Qty]]*Table4[[#This Row],[Price]]</f>
        <v>200</v>
      </c>
      <c r="N1124" s="3">
        <f>Table4[[#This Row],[Qty]]*Table4[[#This Row],[Cost]]</f>
        <v>160</v>
      </c>
      <c r="O1124" s="3">
        <f>Table4[[#This Row],[Total Sales]]-Table4[[#This Row],[COGS]]</f>
        <v>40</v>
      </c>
      <c r="P1124" s="22">
        <f>MONTH(Table4[[#This Row],[Sales Date]])</f>
        <v>3</v>
      </c>
      <c r="Q1124" s="22" t="str">
        <f>IF(Table4[[#This Row],[Month]]=1,"Jan",IF(Table4[[#This Row],[Month]]=2,"Feb",IF(Table4[[#This Row],[Month]]=3,"Mar","Apr")))</f>
        <v>Mar</v>
      </c>
    </row>
    <row r="1125" spans="1:17" x14ac:dyDescent="0.25">
      <c r="A1125" s="3" t="s">
        <v>1911</v>
      </c>
      <c r="B1125" s="4">
        <v>44998</v>
      </c>
      <c r="C1125" s="3" t="s">
        <v>861</v>
      </c>
      <c r="D1125" s="3" t="s">
        <v>29</v>
      </c>
      <c r="E1125" s="3" t="s">
        <v>17</v>
      </c>
      <c r="F1125" s="3" t="s">
        <v>18</v>
      </c>
      <c r="G1125" s="3" t="s">
        <v>19</v>
      </c>
      <c r="H1125" s="3" t="s">
        <v>2354</v>
      </c>
      <c r="I1125" s="3">
        <v>1</v>
      </c>
      <c r="J1125" s="3" t="s">
        <v>20</v>
      </c>
      <c r="K1125" s="3">
        <v>100</v>
      </c>
      <c r="L1125" s="3">
        <v>90</v>
      </c>
      <c r="M1125" s="3">
        <f>Table4[[#This Row],[Qty]]*Table4[[#This Row],[Price]]</f>
        <v>100</v>
      </c>
      <c r="N1125" s="3">
        <f>Table4[[#This Row],[Qty]]*Table4[[#This Row],[Cost]]</f>
        <v>90</v>
      </c>
      <c r="O1125" s="3">
        <f>Table4[[#This Row],[Total Sales]]-Table4[[#This Row],[COGS]]</f>
        <v>10</v>
      </c>
      <c r="P1125" s="22">
        <f>MONTH(Table4[[#This Row],[Sales Date]])</f>
        <v>3</v>
      </c>
      <c r="Q1125" s="22" t="str">
        <f>IF(Table4[[#This Row],[Month]]=1,"Jan",IF(Table4[[#This Row],[Month]]=2,"Feb",IF(Table4[[#This Row],[Month]]=3,"Mar","Apr")))</f>
        <v>Mar</v>
      </c>
    </row>
    <row r="1126" spans="1:17" x14ac:dyDescent="0.25">
      <c r="A1126" s="3" t="s">
        <v>1912</v>
      </c>
      <c r="B1126" s="4">
        <v>44998</v>
      </c>
      <c r="C1126" s="3" t="s">
        <v>922</v>
      </c>
      <c r="D1126" s="3" t="s">
        <v>16</v>
      </c>
      <c r="E1126" s="3" t="s">
        <v>17</v>
      </c>
      <c r="F1126" s="3" t="s">
        <v>18</v>
      </c>
      <c r="G1126" s="3" t="s">
        <v>25</v>
      </c>
      <c r="H1126" s="3" t="s">
        <v>38</v>
      </c>
      <c r="I1126" s="3">
        <v>4</v>
      </c>
      <c r="J1126" s="3" t="s">
        <v>20</v>
      </c>
      <c r="K1126" s="3">
        <v>11000</v>
      </c>
      <c r="L1126" s="3">
        <v>10000</v>
      </c>
      <c r="M1126" s="3">
        <f>Table4[[#This Row],[Qty]]*Table4[[#This Row],[Price]]</f>
        <v>44000</v>
      </c>
      <c r="N1126" s="3">
        <f>Table4[[#This Row],[Qty]]*Table4[[#This Row],[Cost]]</f>
        <v>40000</v>
      </c>
      <c r="O1126" s="3">
        <f>Table4[[#This Row],[Total Sales]]-Table4[[#This Row],[COGS]]</f>
        <v>4000</v>
      </c>
      <c r="P1126" s="22">
        <f>MONTH(Table4[[#This Row],[Sales Date]])</f>
        <v>3</v>
      </c>
      <c r="Q1126" s="22" t="str">
        <f>IF(Table4[[#This Row],[Month]]=1,"Jan",IF(Table4[[#This Row],[Month]]=2,"Feb",IF(Table4[[#This Row],[Month]]=3,"Mar","Apr")))</f>
        <v>Mar</v>
      </c>
    </row>
    <row r="1127" spans="1:17" x14ac:dyDescent="0.25">
      <c r="A1127" s="3" t="s">
        <v>1913</v>
      </c>
      <c r="B1127" s="4">
        <v>44999</v>
      </c>
      <c r="C1127" s="3" t="s">
        <v>131</v>
      </c>
      <c r="D1127" s="3" t="s">
        <v>29</v>
      </c>
      <c r="E1127" s="3" t="s">
        <v>35</v>
      </c>
      <c r="F1127" s="3" t="s">
        <v>36</v>
      </c>
      <c r="G1127" s="3" t="s">
        <v>44</v>
      </c>
      <c r="H1127" s="3" t="s">
        <v>45</v>
      </c>
      <c r="I1127" s="3">
        <v>1</v>
      </c>
      <c r="J1127" s="3" t="s">
        <v>26</v>
      </c>
      <c r="K1127" s="3">
        <v>13200.000000000002</v>
      </c>
      <c r="L1127" s="3">
        <v>12000</v>
      </c>
      <c r="M1127" s="3">
        <f>Table4[[#This Row],[Qty]]*Table4[[#This Row],[Price]]</f>
        <v>13200.000000000002</v>
      </c>
      <c r="N1127" s="3">
        <f>Table4[[#This Row],[Qty]]*Table4[[#This Row],[Cost]]</f>
        <v>12000</v>
      </c>
      <c r="O1127" s="3">
        <f>Table4[[#This Row],[Total Sales]]-Table4[[#This Row],[COGS]]</f>
        <v>1200.0000000000018</v>
      </c>
      <c r="P1127" s="22">
        <f>MONTH(Table4[[#This Row],[Sales Date]])</f>
        <v>3</v>
      </c>
      <c r="Q1127" s="22" t="str">
        <f>IF(Table4[[#This Row],[Month]]=1,"Jan",IF(Table4[[#This Row],[Month]]=2,"Feb",IF(Table4[[#This Row],[Month]]=3,"Mar","Apr")))</f>
        <v>Mar</v>
      </c>
    </row>
    <row r="1128" spans="1:17" x14ac:dyDescent="0.25">
      <c r="A1128" s="3" t="s">
        <v>1914</v>
      </c>
      <c r="B1128" s="4">
        <v>44999</v>
      </c>
      <c r="C1128" s="3" t="s">
        <v>255</v>
      </c>
      <c r="D1128" s="3" t="s">
        <v>29</v>
      </c>
      <c r="E1128" s="3" t="s">
        <v>23</v>
      </c>
      <c r="F1128" s="3" t="s">
        <v>24</v>
      </c>
      <c r="G1128" s="3" t="s">
        <v>60</v>
      </c>
      <c r="H1128" s="3" t="s">
        <v>45</v>
      </c>
      <c r="I1128" s="3">
        <v>1</v>
      </c>
      <c r="J1128" s="3" t="s">
        <v>20</v>
      </c>
      <c r="K1128" s="3">
        <v>6700</v>
      </c>
      <c r="L1128" s="3">
        <v>5001</v>
      </c>
      <c r="M1128" s="3">
        <f>Table4[[#This Row],[Qty]]*Table4[[#This Row],[Price]]</f>
        <v>6700</v>
      </c>
      <c r="N1128" s="3">
        <f>Table4[[#This Row],[Qty]]*Table4[[#This Row],[Cost]]</f>
        <v>5001</v>
      </c>
      <c r="O1128" s="3">
        <f>Table4[[#This Row],[Total Sales]]-Table4[[#This Row],[COGS]]</f>
        <v>1699</v>
      </c>
      <c r="P1128" s="22">
        <f>MONTH(Table4[[#This Row],[Sales Date]])</f>
        <v>3</v>
      </c>
      <c r="Q1128" s="22" t="str">
        <f>IF(Table4[[#This Row],[Month]]=1,"Jan",IF(Table4[[#This Row],[Month]]=2,"Feb",IF(Table4[[#This Row],[Month]]=3,"Mar","Apr")))</f>
        <v>Mar</v>
      </c>
    </row>
    <row r="1129" spans="1:17" x14ac:dyDescent="0.25">
      <c r="A1129" s="3" t="s">
        <v>1915</v>
      </c>
      <c r="B1129" s="4">
        <v>44999</v>
      </c>
      <c r="C1129" s="3" t="s">
        <v>371</v>
      </c>
      <c r="D1129" s="3" t="s">
        <v>29</v>
      </c>
      <c r="E1129" s="3" t="s">
        <v>17</v>
      </c>
      <c r="F1129" s="3" t="s">
        <v>18</v>
      </c>
      <c r="G1129" s="3" t="s">
        <v>66</v>
      </c>
      <c r="H1129" s="3" t="s">
        <v>2354</v>
      </c>
      <c r="I1129" s="3">
        <v>2</v>
      </c>
      <c r="J1129" s="3" t="s">
        <v>20</v>
      </c>
      <c r="K1129" s="3">
        <v>200</v>
      </c>
      <c r="L1129" s="3">
        <v>190</v>
      </c>
      <c r="M1129" s="3">
        <f>Table4[[#This Row],[Qty]]*Table4[[#This Row],[Price]]</f>
        <v>400</v>
      </c>
      <c r="N1129" s="3">
        <f>Table4[[#This Row],[Qty]]*Table4[[#This Row],[Cost]]</f>
        <v>380</v>
      </c>
      <c r="O1129" s="3">
        <f>Table4[[#This Row],[Total Sales]]-Table4[[#This Row],[COGS]]</f>
        <v>20</v>
      </c>
      <c r="P1129" s="22">
        <f>MONTH(Table4[[#This Row],[Sales Date]])</f>
        <v>3</v>
      </c>
      <c r="Q1129" s="22" t="str">
        <f>IF(Table4[[#This Row],[Month]]=1,"Jan",IF(Table4[[#This Row],[Month]]=2,"Feb",IF(Table4[[#This Row],[Month]]=3,"Mar","Apr")))</f>
        <v>Mar</v>
      </c>
    </row>
    <row r="1130" spans="1:17" x14ac:dyDescent="0.25">
      <c r="A1130" s="3" t="s">
        <v>1916</v>
      </c>
      <c r="B1130" s="4">
        <v>44999</v>
      </c>
      <c r="C1130" s="3" t="s">
        <v>496</v>
      </c>
      <c r="D1130" s="3" t="s">
        <v>29</v>
      </c>
      <c r="E1130" s="3" t="s">
        <v>35</v>
      </c>
      <c r="F1130" s="3" t="s">
        <v>36</v>
      </c>
      <c r="G1130" s="3" t="s">
        <v>19</v>
      </c>
      <c r="H1130" s="3" t="s">
        <v>2354</v>
      </c>
      <c r="I1130" s="3">
        <v>2</v>
      </c>
      <c r="J1130" s="3" t="s">
        <v>20</v>
      </c>
      <c r="K1130" s="3">
        <v>7700</v>
      </c>
      <c r="L1130" s="3">
        <v>7000</v>
      </c>
      <c r="M1130" s="3">
        <f>Table4[[#This Row],[Qty]]*Table4[[#This Row],[Price]]</f>
        <v>15400</v>
      </c>
      <c r="N1130" s="3">
        <f>Table4[[#This Row],[Qty]]*Table4[[#This Row],[Cost]]</f>
        <v>14000</v>
      </c>
      <c r="O1130" s="3">
        <f>Table4[[#This Row],[Total Sales]]-Table4[[#This Row],[COGS]]</f>
        <v>1400</v>
      </c>
      <c r="P1130" s="22">
        <f>MONTH(Table4[[#This Row],[Sales Date]])</f>
        <v>3</v>
      </c>
      <c r="Q1130" s="22" t="str">
        <f>IF(Table4[[#This Row],[Month]]=1,"Jan",IF(Table4[[#This Row],[Month]]=2,"Feb",IF(Table4[[#This Row],[Month]]=3,"Mar","Apr")))</f>
        <v>Mar</v>
      </c>
    </row>
    <row r="1131" spans="1:17" x14ac:dyDescent="0.25">
      <c r="A1131" s="3" t="s">
        <v>1917</v>
      </c>
      <c r="B1131" s="4">
        <v>44999</v>
      </c>
      <c r="C1131" s="3" t="s">
        <v>612</v>
      </c>
      <c r="D1131" s="3" t="s">
        <v>29</v>
      </c>
      <c r="E1131" s="3" t="s">
        <v>30</v>
      </c>
      <c r="F1131" s="3" t="s">
        <v>31</v>
      </c>
      <c r="G1131" s="3" t="s">
        <v>32</v>
      </c>
      <c r="H1131" s="3" t="s">
        <v>2354</v>
      </c>
      <c r="I1131" s="3">
        <v>1</v>
      </c>
      <c r="J1131" s="3" t="s">
        <v>20</v>
      </c>
      <c r="K1131" s="3">
        <v>6700</v>
      </c>
      <c r="L1131" s="3">
        <v>5002</v>
      </c>
      <c r="M1131" s="3">
        <f>Table4[[#This Row],[Qty]]*Table4[[#This Row],[Price]]</f>
        <v>6700</v>
      </c>
      <c r="N1131" s="3">
        <f>Table4[[#This Row],[Qty]]*Table4[[#This Row],[Cost]]</f>
        <v>5002</v>
      </c>
      <c r="O1131" s="3">
        <f>Table4[[#This Row],[Total Sales]]-Table4[[#This Row],[COGS]]</f>
        <v>1698</v>
      </c>
      <c r="P1131" s="22">
        <f>MONTH(Table4[[#This Row],[Sales Date]])</f>
        <v>3</v>
      </c>
      <c r="Q1131" s="22" t="str">
        <f>IF(Table4[[#This Row],[Month]]=1,"Jan",IF(Table4[[#This Row],[Month]]=2,"Feb",IF(Table4[[#This Row],[Month]]=3,"Mar","Apr")))</f>
        <v>Mar</v>
      </c>
    </row>
    <row r="1132" spans="1:17" x14ac:dyDescent="0.25">
      <c r="A1132" s="3" t="s">
        <v>1918</v>
      </c>
      <c r="B1132" s="4">
        <v>44999</v>
      </c>
      <c r="C1132" s="3" t="s">
        <v>736</v>
      </c>
      <c r="D1132" s="3" t="s">
        <v>29</v>
      </c>
      <c r="E1132" s="3" t="s">
        <v>17</v>
      </c>
      <c r="F1132" s="3" t="s">
        <v>18</v>
      </c>
      <c r="G1132" s="3" t="s">
        <v>2351</v>
      </c>
      <c r="H1132" s="3" t="s">
        <v>38</v>
      </c>
      <c r="I1132" s="3">
        <v>1</v>
      </c>
      <c r="J1132" s="3" t="s">
        <v>20</v>
      </c>
      <c r="K1132" s="3">
        <v>11000</v>
      </c>
      <c r="L1132" s="3">
        <v>10000</v>
      </c>
      <c r="M1132" s="3">
        <f>Table4[[#This Row],[Qty]]*Table4[[#This Row],[Price]]</f>
        <v>11000</v>
      </c>
      <c r="N1132" s="3">
        <f>Table4[[#This Row],[Qty]]*Table4[[#This Row],[Cost]]</f>
        <v>10000</v>
      </c>
      <c r="O1132" s="3">
        <f>Table4[[#This Row],[Total Sales]]-Table4[[#This Row],[COGS]]</f>
        <v>1000</v>
      </c>
      <c r="P1132" s="22">
        <f>MONTH(Table4[[#This Row],[Sales Date]])</f>
        <v>3</v>
      </c>
      <c r="Q1132" s="22" t="str">
        <f>IF(Table4[[#This Row],[Month]]=1,"Jan",IF(Table4[[#This Row],[Month]]=2,"Feb",IF(Table4[[#This Row],[Month]]=3,"Mar","Apr")))</f>
        <v>Mar</v>
      </c>
    </row>
    <row r="1133" spans="1:17" x14ac:dyDescent="0.25">
      <c r="A1133" s="3" t="s">
        <v>1919</v>
      </c>
      <c r="B1133" s="4">
        <v>44999</v>
      </c>
      <c r="C1133" s="3" t="s">
        <v>853</v>
      </c>
      <c r="D1133" s="3" t="s">
        <v>29</v>
      </c>
      <c r="E1133" s="3" t="s">
        <v>17</v>
      </c>
      <c r="F1133" s="3" t="s">
        <v>18</v>
      </c>
      <c r="G1133" s="3" t="s">
        <v>2353</v>
      </c>
      <c r="H1133" s="3" t="s">
        <v>45</v>
      </c>
      <c r="I1133" s="3">
        <v>1</v>
      </c>
      <c r="J1133" s="3" t="s">
        <v>20</v>
      </c>
      <c r="K1133" s="3">
        <v>22000</v>
      </c>
      <c r="L1133" s="3">
        <v>20000</v>
      </c>
      <c r="M1133" s="3">
        <f>Table4[[#This Row],[Qty]]*Table4[[#This Row],[Price]]</f>
        <v>22000</v>
      </c>
      <c r="N1133" s="3">
        <f>Table4[[#This Row],[Qty]]*Table4[[#This Row],[Cost]]</f>
        <v>20000</v>
      </c>
      <c r="O1133" s="3">
        <f>Table4[[#This Row],[Total Sales]]-Table4[[#This Row],[COGS]]</f>
        <v>2000</v>
      </c>
      <c r="P1133" s="22">
        <f>MONTH(Table4[[#This Row],[Sales Date]])</f>
        <v>3</v>
      </c>
      <c r="Q1133" s="22" t="str">
        <f>IF(Table4[[#This Row],[Month]]=1,"Jan",IF(Table4[[#This Row],[Month]]=2,"Feb",IF(Table4[[#This Row],[Month]]=3,"Mar","Apr")))</f>
        <v>Mar</v>
      </c>
    </row>
    <row r="1134" spans="1:17" x14ac:dyDescent="0.25">
      <c r="A1134" s="3" t="s">
        <v>1920</v>
      </c>
      <c r="B1134" s="4">
        <v>44999</v>
      </c>
      <c r="C1134" s="3" t="s">
        <v>978</v>
      </c>
      <c r="D1134" s="3" t="s">
        <v>29</v>
      </c>
      <c r="E1134" s="3" t="s">
        <v>30</v>
      </c>
      <c r="F1134" s="3" t="s">
        <v>31</v>
      </c>
      <c r="G1134" s="3" t="s">
        <v>75</v>
      </c>
      <c r="H1134" s="3" t="s">
        <v>2354</v>
      </c>
      <c r="I1134" s="3">
        <v>2</v>
      </c>
      <c r="J1134" s="3" t="s">
        <v>20</v>
      </c>
      <c r="K1134" s="3">
        <v>6700</v>
      </c>
      <c r="L1134" s="3">
        <v>5000</v>
      </c>
      <c r="M1134" s="3">
        <f>Table4[[#This Row],[Qty]]*Table4[[#This Row],[Price]]</f>
        <v>13400</v>
      </c>
      <c r="N1134" s="3">
        <f>Table4[[#This Row],[Qty]]*Table4[[#This Row],[Cost]]</f>
        <v>10000</v>
      </c>
      <c r="O1134" s="3">
        <f>Table4[[#This Row],[Total Sales]]-Table4[[#This Row],[COGS]]</f>
        <v>3400</v>
      </c>
      <c r="P1134" s="22">
        <f>MONTH(Table4[[#This Row],[Sales Date]])</f>
        <v>3</v>
      </c>
      <c r="Q1134" s="22" t="str">
        <f>IF(Table4[[#This Row],[Month]]=1,"Jan",IF(Table4[[#This Row],[Month]]=2,"Feb",IF(Table4[[#This Row],[Month]]=3,"Mar","Apr")))</f>
        <v>Mar</v>
      </c>
    </row>
    <row r="1135" spans="1:17" x14ac:dyDescent="0.25">
      <c r="A1135" s="3" t="s">
        <v>1921</v>
      </c>
      <c r="B1135" s="4">
        <v>44999</v>
      </c>
      <c r="C1135" s="3" t="s">
        <v>1096</v>
      </c>
      <c r="D1135" s="3" t="s">
        <v>29</v>
      </c>
      <c r="E1135" s="3" t="s">
        <v>23</v>
      </c>
      <c r="F1135" s="3" t="s">
        <v>24</v>
      </c>
      <c r="G1135" s="3" t="s">
        <v>81</v>
      </c>
      <c r="H1135" s="3" t="s">
        <v>2354</v>
      </c>
      <c r="I1135" s="3">
        <v>2</v>
      </c>
      <c r="J1135" s="3" t="s">
        <v>20</v>
      </c>
      <c r="K1135" s="3">
        <v>9950</v>
      </c>
      <c r="L1135" s="3">
        <v>9000</v>
      </c>
      <c r="M1135" s="3">
        <f>Table4[[#This Row],[Qty]]*Table4[[#This Row],[Price]]</f>
        <v>19900</v>
      </c>
      <c r="N1135" s="3">
        <f>Table4[[#This Row],[Qty]]*Table4[[#This Row],[Cost]]</f>
        <v>18000</v>
      </c>
      <c r="O1135" s="3">
        <f>Table4[[#This Row],[Total Sales]]-Table4[[#This Row],[COGS]]</f>
        <v>1900</v>
      </c>
      <c r="P1135" s="22">
        <f>MONTH(Table4[[#This Row],[Sales Date]])</f>
        <v>3</v>
      </c>
      <c r="Q1135" s="22" t="str">
        <f>IF(Table4[[#This Row],[Month]]=1,"Jan",IF(Table4[[#This Row],[Month]]=2,"Feb",IF(Table4[[#This Row],[Month]]=3,"Mar","Apr")))</f>
        <v>Mar</v>
      </c>
    </row>
    <row r="1136" spans="1:17" x14ac:dyDescent="0.25">
      <c r="A1136" s="3" t="s">
        <v>1922</v>
      </c>
      <c r="B1136" s="4">
        <v>44999</v>
      </c>
      <c r="C1136" s="3" t="s">
        <v>678</v>
      </c>
      <c r="D1136" s="3" t="s">
        <v>29</v>
      </c>
      <c r="E1136" s="3" t="s">
        <v>30</v>
      </c>
      <c r="F1136" s="3" t="s">
        <v>31</v>
      </c>
      <c r="G1136" s="3" t="s">
        <v>25</v>
      </c>
      <c r="H1136" s="3" t="s">
        <v>2354</v>
      </c>
      <c r="I1136" s="3">
        <v>1</v>
      </c>
      <c r="J1136" s="3" t="s">
        <v>20</v>
      </c>
      <c r="K1136" s="3">
        <v>10000</v>
      </c>
      <c r="L1136" s="3">
        <v>9000</v>
      </c>
      <c r="M1136" s="3">
        <f>Table4[[#This Row],[Qty]]*Table4[[#This Row],[Price]]</f>
        <v>10000</v>
      </c>
      <c r="N1136" s="3">
        <f>Table4[[#This Row],[Qty]]*Table4[[#This Row],[Cost]]</f>
        <v>9000</v>
      </c>
      <c r="O1136" s="3">
        <f>Table4[[#This Row],[Total Sales]]-Table4[[#This Row],[COGS]]</f>
        <v>1000</v>
      </c>
      <c r="P1136" s="22">
        <f>MONTH(Table4[[#This Row],[Sales Date]])</f>
        <v>3</v>
      </c>
      <c r="Q1136" s="22" t="str">
        <f>IF(Table4[[#This Row],[Month]]=1,"Jan",IF(Table4[[#This Row],[Month]]=2,"Feb",IF(Table4[[#This Row],[Month]]=3,"Mar","Apr")))</f>
        <v>Mar</v>
      </c>
    </row>
    <row r="1137" spans="1:17" x14ac:dyDescent="0.25">
      <c r="A1137" s="3" t="s">
        <v>1923</v>
      </c>
      <c r="B1137" s="4">
        <v>44999</v>
      </c>
      <c r="C1137" s="3" t="s">
        <v>740</v>
      </c>
      <c r="D1137" s="3" t="s">
        <v>29</v>
      </c>
      <c r="E1137" s="3" t="s">
        <v>35</v>
      </c>
      <c r="F1137" s="3" t="s">
        <v>36</v>
      </c>
      <c r="G1137" s="3" t="s">
        <v>32</v>
      </c>
      <c r="H1137" s="3" t="s">
        <v>2354</v>
      </c>
      <c r="I1137" s="3">
        <v>1</v>
      </c>
      <c r="J1137" s="3" t="s">
        <v>20</v>
      </c>
      <c r="K1137" s="3">
        <v>6700</v>
      </c>
      <c r="L1137" s="3">
        <v>5001</v>
      </c>
      <c r="M1137" s="3">
        <f>Table4[[#This Row],[Qty]]*Table4[[#This Row],[Price]]</f>
        <v>6700</v>
      </c>
      <c r="N1137" s="3">
        <f>Table4[[#This Row],[Qty]]*Table4[[#This Row],[Cost]]</f>
        <v>5001</v>
      </c>
      <c r="O1137" s="3">
        <f>Table4[[#This Row],[Total Sales]]-Table4[[#This Row],[COGS]]</f>
        <v>1699</v>
      </c>
      <c r="P1137" s="22">
        <f>MONTH(Table4[[#This Row],[Sales Date]])</f>
        <v>3</v>
      </c>
      <c r="Q1137" s="22" t="str">
        <f>IF(Table4[[#This Row],[Month]]=1,"Jan",IF(Table4[[#This Row],[Month]]=2,"Feb",IF(Table4[[#This Row],[Month]]=3,"Mar","Apr")))</f>
        <v>Mar</v>
      </c>
    </row>
    <row r="1138" spans="1:17" x14ac:dyDescent="0.25">
      <c r="A1138" s="3" t="s">
        <v>1924</v>
      </c>
      <c r="B1138" s="4">
        <v>44999</v>
      </c>
      <c r="C1138" s="3" t="s">
        <v>801</v>
      </c>
      <c r="D1138" s="3" t="s">
        <v>29</v>
      </c>
      <c r="E1138" s="3" t="s">
        <v>17</v>
      </c>
      <c r="F1138" s="3" t="s">
        <v>18</v>
      </c>
      <c r="G1138" s="3" t="s">
        <v>19</v>
      </c>
      <c r="H1138" s="3" t="s">
        <v>2354</v>
      </c>
      <c r="I1138" s="3">
        <v>2</v>
      </c>
      <c r="J1138" s="3" t="s">
        <v>20</v>
      </c>
      <c r="K1138" s="3">
        <v>2000</v>
      </c>
      <c r="L1138" s="3">
        <v>1850</v>
      </c>
      <c r="M1138" s="3">
        <f>Table4[[#This Row],[Qty]]*Table4[[#This Row],[Price]]</f>
        <v>4000</v>
      </c>
      <c r="N1138" s="3">
        <f>Table4[[#This Row],[Qty]]*Table4[[#This Row],[Cost]]</f>
        <v>3700</v>
      </c>
      <c r="O1138" s="3">
        <f>Table4[[#This Row],[Total Sales]]-Table4[[#This Row],[COGS]]</f>
        <v>300</v>
      </c>
      <c r="P1138" s="22">
        <f>MONTH(Table4[[#This Row],[Sales Date]])</f>
        <v>3</v>
      </c>
      <c r="Q1138" s="22" t="str">
        <f>IF(Table4[[#This Row],[Month]]=1,"Jan",IF(Table4[[#This Row],[Month]]=2,"Feb",IF(Table4[[#This Row],[Month]]=3,"Mar","Apr")))</f>
        <v>Mar</v>
      </c>
    </row>
    <row r="1139" spans="1:17" x14ac:dyDescent="0.25">
      <c r="A1139" s="3" t="s">
        <v>1925</v>
      </c>
      <c r="B1139" s="4">
        <v>44999</v>
      </c>
      <c r="C1139" s="3" t="s">
        <v>863</v>
      </c>
      <c r="D1139" s="3" t="s">
        <v>29</v>
      </c>
      <c r="E1139" s="3" t="s">
        <v>17</v>
      </c>
      <c r="F1139" s="3" t="s">
        <v>18</v>
      </c>
      <c r="G1139" s="3" t="s">
        <v>25</v>
      </c>
      <c r="H1139" s="3" t="s">
        <v>38</v>
      </c>
      <c r="I1139" s="3">
        <v>2</v>
      </c>
      <c r="J1139" s="3" t="s">
        <v>20</v>
      </c>
      <c r="K1139" s="3">
        <v>100</v>
      </c>
      <c r="L1139" s="3">
        <v>80</v>
      </c>
      <c r="M1139" s="3">
        <f>Table4[[#This Row],[Qty]]*Table4[[#This Row],[Price]]</f>
        <v>200</v>
      </c>
      <c r="N1139" s="3">
        <f>Table4[[#This Row],[Qty]]*Table4[[#This Row],[Cost]]</f>
        <v>160</v>
      </c>
      <c r="O1139" s="3">
        <f>Table4[[#This Row],[Total Sales]]-Table4[[#This Row],[COGS]]</f>
        <v>40</v>
      </c>
      <c r="P1139" s="22">
        <f>MONTH(Table4[[#This Row],[Sales Date]])</f>
        <v>3</v>
      </c>
      <c r="Q1139" s="22" t="str">
        <f>IF(Table4[[#This Row],[Month]]=1,"Jan",IF(Table4[[#This Row],[Month]]=2,"Feb",IF(Table4[[#This Row],[Month]]=3,"Mar","Apr")))</f>
        <v>Mar</v>
      </c>
    </row>
    <row r="1140" spans="1:17" x14ac:dyDescent="0.25">
      <c r="A1140" s="3" t="s">
        <v>1926</v>
      </c>
      <c r="B1140" s="4">
        <v>44999</v>
      </c>
      <c r="C1140" s="3" t="s">
        <v>924</v>
      </c>
      <c r="D1140" s="3" t="s">
        <v>29</v>
      </c>
      <c r="E1140" s="3" t="s">
        <v>23</v>
      </c>
      <c r="F1140" s="3" t="s">
        <v>24</v>
      </c>
      <c r="G1140" s="3" t="s">
        <v>32</v>
      </c>
      <c r="H1140" s="3" t="s">
        <v>2354</v>
      </c>
      <c r="I1140" s="3">
        <v>1</v>
      </c>
      <c r="J1140" s="3" t="s">
        <v>20</v>
      </c>
      <c r="K1140" s="3">
        <v>13200.000000000002</v>
      </c>
      <c r="L1140" s="3">
        <v>12000</v>
      </c>
      <c r="M1140" s="3">
        <f>Table4[[#This Row],[Qty]]*Table4[[#This Row],[Price]]</f>
        <v>13200.000000000002</v>
      </c>
      <c r="N1140" s="3">
        <f>Table4[[#This Row],[Qty]]*Table4[[#This Row],[Cost]]</f>
        <v>12000</v>
      </c>
      <c r="O1140" s="3">
        <f>Table4[[#This Row],[Total Sales]]-Table4[[#This Row],[COGS]]</f>
        <v>1200.0000000000018</v>
      </c>
      <c r="P1140" s="22">
        <f>MONTH(Table4[[#This Row],[Sales Date]])</f>
        <v>3</v>
      </c>
      <c r="Q1140" s="22" t="str">
        <f>IF(Table4[[#This Row],[Month]]=1,"Jan",IF(Table4[[#This Row],[Month]]=2,"Feb",IF(Table4[[#This Row],[Month]]=3,"Mar","Apr")))</f>
        <v>Mar</v>
      </c>
    </row>
    <row r="1141" spans="1:17" x14ac:dyDescent="0.25">
      <c r="A1141" s="3" t="s">
        <v>1927</v>
      </c>
      <c r="B1141" s="4">
        <v>45000</v>
      </c>
      <c r="C1141" s="3" t="s">
        <v>133</v>
      </c>
      <c r="D1141" s="3" t="s">
        <v>16</v>
      </c>
      <c r="E1141" s="3" t="s">
        <v>17</v>
      </c>
      <c r="F1141" s="3" t="s">
        <v>18</v>
      </c>
      <c r="G1141" s="3" t="s">
        <v>2352</v>
      </c>
      <c r="H1141" s="3" t="s">
        <v>2354</v>
      </c>
      <c r="I1141" s="3">
        <v>1</v>
      </c>
      <c r="J1141" s="3" t="s">
        <v>20</v>
      </c>
      <c r="K1141" s="3">
        <v>11000</v>
      </c>
      <c r="L1141" s="3">
        <v>10000</v>
      </c>
      <c r="M1141" s="3">
        <f>Table4[[#This Row],[Qty]]*Table4[[#This Row],[Price]]</f>
        <v>11000</v>
      </c>
      <c r="N1141" s="3">
        <f>Table4[[#This Row],[Qty]]*Table4[[#This Row],[Cost]]</f>
        <v>10000</v>
      </c>
      <c r="O1141" s="3">
        <f>Table4[[#This Row],[Total Sales]]-Table4[[#This Row],[COGS]]</f>
        <v>1000</v>
      </c>
      <c r="P1141" s="22">
        <f>MONTH(Table4[[#This Row],[Sales Date]])</f>
        <v>3</v>
      </c>
      <c r="Q1141" s="22" t="str">
        <f>IF(Table4[[#This Row],[Month]]=1,"Jan",IF(Table4[[#This Row],[Month]]=2,"Feb",IF(Table4[[#This Row],[Month]]=3,"Mar","Apr")))</f>
        <v>Mar</v>
      </c>
    </row>
    <row r="1142" spans="1:17" x14ac:dyDescent="0.25">
      <c r="A1142" s="3" t="s">
        <v>1928</v>
      </c>
      <c r="B1142" s="4">
        <v>45000</v>
      </c>
      <c r="C1142" s="3" t="s">
        <v>257</v>
      </c>
      <c r="D1142" s="3" t="s">
        <v>16</v>
      </c>
      <c r="E1142" s="3" t="s">
        <v>30</v>
      </c>
      <c r="F1142" s="3" t="s">
        <v>31</v>
      </c>
      <c r="G1142" s="3" t="s">
        <v>63</v>
      </c>
      <c r="H1142" s="3" t="s">
        <v>2354</v>
      </c>
      <c r="I1142" s="3">
        <v>1</v>
      </c>
      <c r="J1142" s="3" t="s">
        <v>20</v>
      </c>
      <c r="K1142" s="3">
        <v>6700</v>
      </c>
      <c r="L1142" s="3">
        <v>5002</v>
      </c>
      <c r="M1142" s="3">
        <f>Table4[[#This Row],[Qty]]*Table4[[#This Row],[Price]]</f>
        <v>6700</v>
      </c>
      <c r="N1142" s="3">
        <f>Table4[[#This Row],[Qty]]*Table4[[#This Row],[Cost]]</f>
        <v>5002</v>
      </c>
      <c r="O1142" s="3">
        <f>Table4[[#This Row],[Total Sales]]-Table4[[#This Row],[COGS]]</f>
        <v>1698</v>
      </c>
      <c r="P1142" s="22">
        <f>MONTH(Table4[[#This Row],[Sales Date]])</f>
        <v>3</v>
      </c>
      <c r="Q1142" s="22" t="str">
        <f>IF(Table4[[#This Row],[Month]]=1,"Jan",IF(Table4[[#This Row],[Month]]=2,"Feb",IF(Table4[[#This Row],[Month]]=3,"Mar","Apr")))</f>
        <v>Mar</v>
      </c>
    </row>
    <row r="1143" spans="1:17" x14ac:dyDescent="0.25">
      <c r="A1143" s="3" t="s">
        <v>1929</v>
      </c>
      <c r="B1143" s="4">
        <v>45000</v>
      </c>
      <c r="C1143" s="3" t="s">
        <v>373</v>
      </c>
      <c r="D1143" s="3" t="s">
        <v>29</v>
      </c>
      <c r="E1143" s="3" t="s">
        <v>23</v>
      </c>
      <c r="F1143" s="3" t="s">
        <v>24</v>
      </c>
      <c r="G1143" s="3" t="s">
        <v>69</v>
      </c>
      <c r="H1143" s="3" t="s">
        <v>38</v>
      </c>
      <c r="I1143" s="3">
        <v>4</v>
      </c>
      <c r="J1143" s="3" t="s">
        <v>20</v>
      </c>
      <c r="K1143" s="3">
        <v>2250</v>
      </c>
      <c r="L1143" s="3">
        <v>2200</v>
      </c>
      <c r="M1143" s="3">
        <f>Table4[[#This Row],[Qty]]*Table4[[#This Row],[Price]]</f>
        <v>9000</v>
      </c>
      <c r="N1143" s="3">
        <f>Table4[[#This Row],[Qty]]*Table4[[#This Row],[Cost]]</f>
        <v>8800</v>
      </c>
      <c r="O1143" s="3">
        <f>Table4[[#This Row],[Total Sales]]-Table4[[#This Row],[COGS]]</f>
        <v>200</v>
      </c>
      <c r="P1143" s="22">
        <f>MONTH(Table4[[#This Row],[Sales Date]])</f>
        <v>3</v>
      </c>
      <c r="Q1143" s="22" t="str">
        <f>IF(Table4[[#This Row],[Month]]=1,"Jan",IF(Table4[[#This Row],[Month]]=2,"Feb",IF(Table4[[#This Row],[Month]]=3,"Mar","Apr")))</f>
        <v>Mar</v>
      </c>
    </row>
    <row r="1144" spans="1:17" x14ac:dyDescent="0.25">
      <c r="A1144" s="3" t="s">
        <v>1930</v>
      </c>
      <c r="B1144" s="4">
        <v>45000</v>
      </c>
      <c r="C1144" s="3" t="s">
        <v>498</v>
      </c>
      <c r="D1144" s="3" t="s">
        <v>29</v>
      </c>
      <c r="E1144" s="3" t="s">
        <v>17</v>
      </c>
      <c r="F1144" s="3" t="s">
        <v>18</v>
      </c>
      <c r="G1144" s="3" t="s">
        <v>25</v>
      </c>
      <c r="H1144" s="3" t="s">
        <v>2354</v>
      </c>
      <c r="I1144" s="3">
        <v>3</v>
      </c>
      <c r="J1144" s="3" t="s">
        <v>20</v>
      </c>
      <c r="K1144" s="3">
        <v>22000</v>
      </c>
      <c r="L1144" s="3">
        <v>20000</v>
      </c>
      <c r="M1144" s="3">
        <f>Table4[[#This Row],[Qty]]*Table4[[#This Row],[Price]]</f>
        <v>66000</v>
      </c>
      <c r="N1144" s="3">
        <f>Table4[[#This Row],[Qty]]*Table4[[#This Row],[Cost]]</f>
        <v>60000</v>
      </c>
      <c r="O1144" s="3">
        <f>Table4[[#This Row],[Total Sales]]-Table4[[#This Row],[COGS]]</f>
        <v>6000</v>
      </c>
      <c r="P1144" s="22">
        <f>MONTH(Table4[[#This Row],[Sales Date]])</f>
        <v>3</v>
      </c>
      <c r="Q1144" s="22" t="str">
        <f>IF(Table4[[#This Row],[Month]]=1,"Jan",IF(Table4[[#This Row],[Month]]=2,"Feb",IF(Table4[[#This Row],[Month]]=3,"Mar","Apr")))</f>
        <v>Mar</v>
      </c>
    </row>
    <row r="1145" spans="1:17" x14ac:dyDescent="0.25">
      <c r="A1145" s="3" t="s">
        <v>1931</v>
      </c>
      <c r="B1145" s="4">
        <v>45000</v>
      </c>
      <c r="C1145" s="3" t="s">
        <v>614</v>
      </c>
      <c r="D1145" s="3" t="s">
        <v>29</v>
      </c>
      <c r="E1145" s="3" t="s">
        <v>35</v>
      </c>
      <c r="F1145" s="3" t="s">
        <v>36</v>
      </c>
      <c r="G1145" s="3" t="s">
        <v>37</v>
      </c>
      <c r="H1145" s="3" t="s">
        <v>38</v>
      </c>
      <c r="I1145" s="3">
        <v>2</v>
      </c>
      <c r="J1145" s="3" t="s">
        <v>20</v>
      </c>
      <c r="K1145" s="3">
        <v>6700</v>
      </c>
      <c r="L1145" s="3">
        <v>5000</v>
      </c>
      <c r="M1145" s="3">
        <f>Table4[[#This Row],[Qty]]*Table4[[#This Row],[Price]]</f>
        <v>13400</v>
      </c>
      <c r="N1145" s="3">
        <f>Table4[[#This Row],[Qty]]*Table4[[#This Row],[Cost]]</f>
        <v>10000</v>
      </c>
      <c r="O1145" s="3">
        <f>Table4[[#This Row],[Total Sales]]-Table4[[#This Row],[COGS]]</f>
        <v>3400</v>
      </c>
      <c r="P1145" s="22">
        <f>MONTH(Table4[[#This Row],[Sales Date]])</f>
        <v>3</v>
      </c>
      <c r="Q1145" s="22" t="str">
        <f>IF(Table4[[#This Row],[Month]]=1,"Jan",IF(Table4[[#This Row],[Month]]=2,"Feb",IF(Table4[[#This Row],[Month]]=3,"Mar","Apr")))</f>
        <v>Mar</v>
      </c>
    </row>
    <row r="1146" spans="1:17" x14ac:dyDescent="0.25">
      <c r="A1146" s="3" t="s">
        <v>1932</v>
      </c>
      <c r="B1146" s="4">
        <v>45000</v>
      </c>
      <c r="C1146" s="3" t="s">
        <v>738</v>
      </c>
      <c r="D1146" s="3" t="s">
        <v>29</v>
      </c>
      <c r="E1146" s="3" t="s">
        <v>23</v>
      </c>
      <c r="F1146" s="3" t="s">
        <v>24</v>
      </c>
      <c r="G1146" s="3" t="s">
        <v>54</v>
      </c>
      <c r="H1146" s="3" t="s">
        <v>55</v>
      </c>
      <c r="I1146" s="3">
        <v>1</v>
      </c>
      <c r="J1146" s="3" t="s">
        <v>20</v>
      </c>
      <c r="K1146" s="3">
        <v>7700.0000000000009</v>
      </c>
      <c r="L1146" s="3">
        <v>7000</v>
      </c>
      <c r="M1146" s="3">
        <f>Table4[[#This Row],[Qty]]*Table4[[#This Row],[Price]]</f>
        <v>7700.0000000000009</v>
      </c>
      <c r="N1146" s="3">
        <f>Table4[[#This Row],[Qty]]*Table4[[#This Row],[Cost]]</f>
        <v>7000</v>
      </c>
      <c r="O1146" s="3">
        <f>Table4[[#This Row],[Total Sales]]-Table4[[#This Row],[COGS]]</f>
        <v>700.00000000000091</v>
      </c>
      <c r="P1146" s="22">
        <f>MONTH(Table4[[#This Row],[Sales Date]])</f>
        <v>3</v>
      </c>
      <c r="Q1146" s="22" t="str">
        <f>IF(Table4[[#This Row],[Month]]=1,"Jan",IF(Table4[[#This Row],[Month]]=2,"Feb",IF(Table4[[#This Row],[Month]]=3,"Mar","Apr")))</f>
        <v>Mar</v>
      </c>
    </row>
    <row r="1147" spans="1:17" x14ac:dyDescent="0.25">
      <c r="A1147" s="3" t="s">
        <v>1933</v>
      </c>
      <c r="B1147" s="4">
        <v>45000</v>
      </c>
      <c r="C1147" s="3" t="s">
        <v>855</v>
      </c>
      <c r="D1147" s="3" t="s">
        <v>29</v>
      </c>
      <c r="E1147" s="3" t="s">
        <v>35</v>
      </c>
      <c r="F1147" s="3" t="s">
        <v>36</v>
      </c>
      <c r="G1147" s="3" t="s">
        <v>60</v>
      </c>
      <c r="H1147" s="3" t="s">
        <v>45</v>
      </c>
      <c r="I1147" s="3">
        <v>1</v>
      </c>
      <c r="J1147" s="3" t="s">
        <v>26</v>
      </c>
      <c r="K1147" s="3">
        <v>11000</v>
      </c>
      <c r="L1147" s="3">
        <v>10000</v>
      </c>
      <c r="M1147" s="3">
        <f>Table4[[#This Row],[Qty]]*Table4[[#This Row],[Price]]</f>
        <v>11000</v>
      </c>
      <c r="N1147" s="3">
        <f>Table4[[#This Row],[Qty]]*Table4[[#This Row],[Cost]]</f>
        <v>10000</v>
      </c>
      <c r="O1147" s="3">
        <f>Table4[[#This Row],[Total Sales]]-Table4[[#This Row],[COGS]]</f>
        <v>1000</v>
      </c>
      <c r="P1147" s="22">
        <f>MONTH(Table4[[#This Row],[Sales Date]])</f>
        <v>3</v>
      </c>
      <c r="Q1147" s="22" t="str">
        <f>IF(Table4[[#This Row],[Month]]=1,"Jan",IF(Table4[[#This Row],[Month]]=2,"Feb",IF(Table4[[#This Row],[Month]]=3,"Mar","Apr")))</f>
        <v>Mar</v>
      </c>
    </row>
    <row r="1148" spans="1:17" x14ac:dyDescent="0.25">
      <c r="A1148" s="3" t="s">
        <v>1934</v>
      </c>
      <c r="B1148" s="4">
        <v>45000</v>
      </c>
      <c r="C1148" s="3" t="s">
        <v>980</v>
      </c>
      <c r="D1148" s="3" t="s">
        <v>29</v>
      </c>
      <c r="E1148" s="3" t="s">
        <v>35</v>
      </c>
      <c r="F1148" s="3" t="s">
        <v>36</v>
      </c>
      <c r="G1148" s="3" t="s">
        <v>78</v>
      </c>
      <c r="H1148" s="3" t="s">
        <v>45</v>
      </c>
      <c r="I1148" s="3">
        <v>1</v>
      </c>
      <c r="J1148" s="3" t="s">
        <v>20</v>
      </c>
      <c r="K1148" s="3">
        <v>6700</v>
      </c>
      <c r="L1148" s="3">
        <v>5001</v>
      </c>
      <c r="M1148" s="3">
        <f>Table4[[#This Row],[Qty]]*Table4[[#This Row],[Price]]</f>
        <v>6700</v>
      </c>
      <c r="N1148" s="3">
        <f>Table4[[#This Row],[Qty]]*Table4[[#This Row],[Cost]]</f>
        <v>5001</v>
      </c>
      <c r="O1148" s="3">
        <f>Table4[[#This Row],[Total Sales]]-Table4[[#This Row],[COGS]]</f>
        <v>1699</v>
      </c>
      <c r="P1148" s="22">
        <f>MONTH(Table4[[#This Row],[Sales Date]])</f>
        <v>3</v>
      </c>
      <c r="Q1148" s="22" t="str">
        <f>IF(Table4[[#This Row],[Month]]=1,"Jan",IF(Table4[[#This Row],[Month]]=2,"Feb",IF(Table4[[#This Row],[Month]]=3,"Mar","Apr")))</f>
        <v>Mar</v>
      </c>
    </row>
    <row r="1149" spans="1:17" x14ac:dyDescent="0.25">
      <c r="A1149" s="3" t="s">
        <v>1935</v>
      </c>
      <c r="B1149" s="4">
        <v>45000</v>
      </c>
      <c r="C1149" s="3" t="s">
        <v>1098</v>
      </c>
      <c r="D1149" s="3" t="s">
        <v>16</v>
      </c>
      <c r="E1149" s="3" t="s">
        <v>30</v>
      </c>
      <c r="F1149" s="3" t="s">
        <v>31</v>
      </c>
      <c r="G1149" s="3" t="s">
        <v>19</v>
      </c>
      <c r="H1149" s="3" t="s">
        <v>2354</v>
      </c>
      <c r="I1149" s="3">
        <v>2</v>
      </c>
      <c r="J1149" s="3" t="s">
        <v>20</v>
      </c>
      <c r="K1149" s="3">
        <v>7700</v>
      </c>
      <c r="L1149" s="3">
        <v>7000</v>
      </c>
      <c r="M1149" s="3">
        <f>Table4[[#This Row],[Qty]]*Table4[[#This Row],[Price]]</f>
        <v>15400</v>
      </c>
      <c r="N1149" s="3">
        <f>Table4[[#This Row],[Qty]]*Table4[[#This Row],[Cost]]</f>
        <v>14000</v>
      </c>
      <c r="O1149" s="3">
        <f>Table4[[#This Row],[Total Sales]]-Table4[[#This Row],[COGS]]</f>
        <v>1400</v>
      </c>
      <c r="P1149" s="22">
        <f>MONTH(Table4[[#This Row],[Sales Date]])</f>
        <v>3</v>
      </c>
      <c r="Q1149" s="22" t="str">
        <f>IF(Table4[[#This Row],[Month]]=1,"Jan",IF(Table4[[#This Row],[Month]]=2,"Feb",IF(Table4[[#This Row],[Month]]=3,"Mar","Apr")))</f>
        <v>Mar</v>
      </c>
    </row>
    <row r="1150" spans="1:17" x14ac:dyDescent="0.25">
      <c r="A1150" s="3" t="s">
        <v>1936</v>
      </c>
      <c r="B1150" s="4">
        <v>45001</v>
      </c>
      <c r="C1150" s="3" t="s">
        <v>135</v>
      </c>
      <c r="D1150" s="3" t="s">
        <v>16</v>
      </c>
      <c r="E1150" s="3" t="s">
        <v>17</v>
      </c>
      <c r="F1150" s="3" t="s">
        <v>18</v>
      </c>
      <c r="G1150" s="3" t="s">
        <v>2350</v>
      </c>
      <c r="H1150" s="3" t="s">
        <v>38</v>
      </c>
      <c r="I1150" s="3">
        <v>2</v>
      </c>
      <c r="J1150" s="3" t="s">
        <v>26</v>
      </c>
      <c r="K1150" s="3">
        <v>7700</v>
      </c>
      <c r="L1150" s="3">
        <v>7000</v>
      </c>
      <c r="M1150" s="3">
        <f>Table4[[#This Row],[Qty]]*Table4[[#This Row],[Price]]</f>
        <v>15400</v>
      </c>
      <c r="N1150" s="3">
        <f>Table4[[#This Row],[Qty]]*Table4[[#This Row],[Cost]]</f>
        <v>14000</v>
      </c>
      <c r="O1150" s="3">
        <f>Table4[[#This Row],[Total Sales]]-Table4[[#This Row],[COGS]]</f>
        <v>1400</v>
      </c>
      <c r="P1150" s="22">
        <f>MONTH(Table4[[#This Row],[Sales Date]])</f>
        <v>3</v>
      </c>
      <c r="Q1150" s="22" t="str">
        <f>IF(Table4[[#This Row],[Month]]=1,"Jan",IF(Table4[[#This Row],[Month]]=2,"Feb",IF(Table4[[#This Row],[Month]]=3,"Mar","Apr")))</f>
        <v>Mar</v>
      </c>
    </row>
    <row r="1151" spans="1:17" x14ac:dyDescent="0.25">
      <c r="A1151" s="3" t="s">
        <v>1937</v>
      </c>
      <c r="B1151" s="4">
        <v>45001</v>
      </c>
      <c r="C1151" s="3" t="s">
        <v>259</v>
      </c>
      <c r="D1151" s="3" t="s">
        <v>16</v>
      </c>
      <c r="E1151" s="3" t="s">
        <v>35</v>
      </c>
      <c r="F1151" s="3" t="s">
        <v>36</v>
      </c>
      <c r="G1151" s="3" t="s">
        <v>66</v>
      </c>
      <c r="H1151" s="3" t="s">
        <v>2354</v>
      </c>
      <c r="I1151" s="3">
        <v>2</v>
      </c>
      <c r="J1151" s="3" t="s">
        <v>20</v>
      </c>
      <c r="K1151" s="3">
        <v>6700</v>
      </c>
      <c r="L1151" s="3">
        <v>5000</v>
      </c>
      <c r="M1151" s="3">
        <f>Table4[[#This Row],[Qty]]*Table4[[#This Row],[Price]]</f>
        <v>13400</v>
      </c>
      <c r="N1151" s="3">
        <f>Table4[[#This Row],[Qty]]*Table4[[#This Row],[Cost]]</f>
        <v>10000</v>
      </c>
      <c r="O1151" s="3">
        <f>Table4[[#This Row],[Total Sales]]-Table4[[#This Row],[COGS]]</f>
        <v>3400</v>
      </c>
      <c r="P1151" s="22">
        <f>MONTH(Table4[[#This Row],[Sales Date]])</f>
        <v>3</v>
      </c>
      <c r="Q1151" s="22" t="str">
        <f>IF(Table4[[#This Row],[Month]]=1,"Jan",IF(Table4[[#This Row],[Month]]=2,"Feb",IF(Table4[[#This Row],[Month]]=3,"Mar","Apr")))</f>
        <v>Mar</v>
      </c>
    </row>
    <row r="1152" spans="1:17" x14ac:dyDescent="0.25">
      <c r="A1152" s="3" t="s">
        <v>1938</v>
      </c>
      <c r="B1152" s="4">
        <v>45001</v>
      </c>
      <c r="C1152" s="3" t="s">
        <v>375</v>
      </c>
      <c r="D1152" s="3" t="s">
        <v>29</v>
      </c>
      <c r="E1152" s="3" t="s">
        <v>30</v>
      </c>
      <c r="F1152" s="3" t="s">
        <v>31</v>
      </c>
      <c r="G1152" s="3" t="s">
        <v>72</v>
      </c>
      <c r="H1152" s="3" t="s">
        <v>2354</v>
      </c>
      <c r="I1152" s="3">
        <v>1</v>
      </c>
      <c r="J1152" s="3" t="s">
        <v>20</v>
      </c>
      <c r="K1152" s="3">
        <v>100</v>
      </c>
      <c r="L1152" s="3">
        <v>90</v>
      </c>
      <c r="M1152" s="3">
        <f>Table4[[#This Row],[Qty]]*Table4[[#This Row],[Price]]</f>
        <v>100</v>
      </c>
      <c r="N1152" s="3">
        <f>Table4[[#This Row],[Qty]]*Table4[[#This Row],[Cost]]</f>
        <v>90</v>
      </c>
      <c r="O1152" s="3">
        <f>Table4[[#This Row],[Total Sales]]-Table4[[#This Row],[COGS]]</f>
        <v>10</v>
      </c>
      <c r="P1152" s="22">
        <f>MONTH(Table4[[#This Row],[Sales Date]])</f>
        <v>3</v>
      </c>
      <c r="Q1152" s="22" t="str">
        <f>IF(Table4[[#This Row],[Month]]=1,"Jan",IF(Table4[[#This Row],[Month]]=2,"Feb",IF(Table4[[#This Row],[Month]]=3,"Mar","Apr")))</f>
        <v>Mar</v>
      </c>
    </row>
    <row r="1153" spans="1:17" x14ac:dyDescent="0.25">
      <c r="A1153" s="3" t="s">
        <v>1939</v>
      </c>
      <c r="B1153" s="4">
        <v>45001</v>
      </c>
      <c r="C1153" s="3" t="s">
        <v>500</v>
      </c>
      <c r="D1153" s="3" t="s">
        <v>29</v>
      </c>
      <c r="E1153" s="3" t="s">
        <v>17</v>
      </c>
      <c r="F1153" s="3" t="s">
        <v>18</v>
      </c>
      <c r="G1153" s="3" t="s">
        <v>32</v>
      </c>
      <c r="H1153" s="3" t="s">
        <v>2354</v>
      </c>
      <c r="I1153" s="3">
        <v>1</v>
      </c>
      <c r="J1153" s="3" t="s">
        <v>20</v>
      </c>
      <c r="K1153" s="3">
        <v>44000</v>
      </c>
      <c r="L1153" s="3">
        <v>40000</v>
      </c>
      <c r="M1153" s="3">
        <f>Table4[[#This Row],[Qty]]*Table4[[#This Row],[Price]]</f>
        <v>44000</v>
      </c>
      <c r="N1153" s="3">
        <f>Table4[[#This Row],[Qty]]*Table4[[#This Row],[Cost]]</f>
        <v>40000</v>
      </c>
      <c r="O1153" s="3">
        <f>Table4[[#This Row],[Total Sales]]-Table4[[#This Row],[COGS]]</f>
        <v>4000</v>
      </c>
      <c r="P1153" s="22">
        <f>MONTH(Table4[[#This Row],[Sales Date]])</f>
        <v>3</v>
      </c>
      <c r="Q1153" s="22" t="str">
        <f>IF(Table4[[#This Row],[Month]]=1,"Jan",IF(Table4[[#This Row],[Month]]=2,"Feb",IF(Table4[[#This Row],[Month]]=3,"Mar","Apr")))</f>
        <v>Mar</v>
      </c>
    </row>
    <row r="1154" spans="1:17" x14ac:dyDescent="0.25">
      <c r="A1154" s="3" t="s">
        <v>1940</v>
      </c>
      <c r="B1154" s="4">
        <v>45001</v>
      </c>
      <c r="C1154" s="3" t="s">
        <v>616</v>
      </c>
      <c r="D1154" s="3" t="s">
        <v>29</v>
      </c>
      <c r="E1154" s="3" t="s">
        <v>17</v>
      </c>
      <c r="F1154" s="3" t="s">
        <v>18</v>
      </c>
      <c r="G1154" s="3" t="s">
        <v>41</v>
      </c>
      <c r="H1154" s="3" t="s">
        <v>2354</v>
      </c>
      <c r="I1154" s="3">
        <v>2</v>
      </c>
      <c r="J1154" s="3" t="s">
        <v>20</v>
      </c>
      <c r="K1154" s="3">
        <v>6700</v>
      </c>
      <c r="L1154" s="3">
        <v>5001</v>
      </c>
      <c r="M1154" s="3">
        <f>Table4[[#This Row],[Qty]]*Table4[[#This Row],[Price]]</f>
        <v>13400</v>
      </c>
      <c r="N1154" s="3">
        <f>Table4[[#This Row],[Qty]]*Table4[[#This Row],[Cost]]</f>
        <v>10002</v>
      </c>
      <c r="O1154" s="3">
        <f>Table4[[#This Row],[Total Sales]]-Table4[[#This Row],[COGS]]</f>
        <v>3398</v>
      </c>
      <c r="P1154" s="22">
        <f>MONTH(Table4[[#This Row],[Sales Date]])</f>
        <v>3</v>
      </c>
      <c r="Q1154" s="22" t="str">
        <f>IF(Table4[[#This Row],[Month]]=1,"Jan",IF(Table4[[#This Row],[Month]]=2,"Feb",IF(Table4[[#This Row],[Month]]=3,"Mar","Apr")))</f>
        <v>Mar</v>
      </c>
    </row>
    <row r="1155" spans="1:17" x14ac:dyDescent="0.25">
      <c r="A1155" s="3" t="s">
        <v>1941</v>
      </c>
      <c r="B1155" s="4">
        <v>45001</v>
      </c>
      <c r="C1155" s="3" t="s">
        <v>740</v>
      </c>
      <c r="D1155" s="3" t="s">
        <v>29</v>
      </c>
      <c r="E1155" s="3" t="s">
        <v>30</v>
      </c>
      <c r="F1155" s="3" t="s">
        <v>31</v>
      </c>
      <c r="G1155" s="3" t="s">
        <v>2353</v>
      </c>
      <c r="H1155" s="3" t="s">
        <v>45</v>
      </c>
      <c r="I1155" s="3">
        <v>2</v>
      </c>
      <c r="J1155" s="3" t="s">
        <v>20</v>
      </c>
      <c r="K1155" s="3">
        <v>9950</v>
      </c>
      <c r="L1155" s="3">
        <v>9000</v>
      </c>
      <c r="M1155" s="3">
        <f>Table4[[#This Row],[Qty]]*Table4[[#This Row],[Price]]</f>
        <v>19900</v>
      </c>
      <c r="N1155" s="3">
        <f>Table4[[#This Row],[Qty]]*Table4[[#This Row],[Cost]]</f>
        <v>18000</v>
      </c>
      <c r="O1155" s="3">
        <f>Table4[[#This Row],[Total Sales]]-Table4[[#This Row],[COGS]]</f>
        <v>1900</v>
      </c>
      <c r="P1155" s="22">
        <f>MONTH(Table4[[#This Row],[Sales Date]])</f>
        <v>3</v>
      </c>
      <c r="Q1155" s="22" t="str">
        <f>IF(Table4[[#This Row],[Month]]=1,"Jan",IF(Table4[[#This Row],[Month]]=2,"Feb",IF(Table4[[#This Row],[Month]]=3,"Mar","Apr")))</f>
        <v>Mar</v>
      </c>
    </row>
    <row r="1156" spans="1:17" x14ac:dyDescent="0.25">
      <c r="A1156" s="3" t="s">
        <v>1942</v>
      </c>
      <c r="B1156" s="4">
        <v>45001</v>
      </c>
      <c r="C1156" s="3" t="s">
        <v>857</v>
      </c>
      <c r="D1156" s="3" t="s">
        <v>29</v>
      </c>
      <c r="E1156" s="3" t="s">
        <v>23</v>
      </c>
      <c r="F1156" s="3" t="s">
        <v>24</v>
      </c>
      <c r="G1156" s="3" t="s">
        <v>63</v>
      </c>
      <c r="H1156" s="3" t="s">
        <v>2354</v>
      </c>
      <c r="I1156" s="3">
        <v>1</v>
      </c>
      <c r="J1156" s="3" t="s">
        <v>20</v>
      </c>
      <c r="K1156" s="3">
        <v>8500</v>
      </c>
      <c r="L1156" s="3">
        <v>7600</v>
      </c>
      <c r="M1156" s="3">
        <f>Table4[[#This Row],[Qty]]*Table4[[#This Row],[Price]]</f>
        <v>8500</v>
      </c>
      <c r="N1156" s="3">
        <f>Table4[[#This Row],[Qty]]*Table4[[#This Row],[Cost]]</f>
        <v>7600</v>
      </c>
      <c r="O1156" s="3">
        <f>Table4[[#This Row],[Total Sales]]-Table4[[#This Row],[COGS]]</f>
        <v>900</v>
      </c>
      <c r="P1156" s="22">
        <f>MONTH(Table4[[#This Row],[Sales Date]])</f>
        <v>3</v>
      </c>
      <c r="Q1156" s="22" t="str">
        <f>IF(Table4[[#This Row],[Month]]=1,"Jan",IF(Table4[[#This Row],[Month]]=2,"Feb",IF(Table4[[#This Row],[Month]]=3,"Mar","Apr")))</f>
        <v>Mar</v>
      </c>
    </row>
    <row r="1157" spans="1:17" x14ac:dyDescent="0.25">
      <c r="A1157" s="3" t="s">
        <v>1943</v>
      </c>
      <c r="B1157" s="4">
        <v>45001</v>
      </c>
      <c r="C1157" s="3" t="s">
        <v>982</v>
      </c>
      <c r="D1157" s="3" t="s">
        <v>29</v>
      </c>
      <c r="E1157" s="3" t="s">
        <v>17</v>
      </c>
      <c r="F1157" s="3" t="s">
        <v>18</v>
      </c>
      <c r="G1157" s="3" t="s">
        <v>81</v>
      </c>
      <c r="H1157" s="3" t="s">
        <v>2354</v>
      </c>
      <c r="I1157" s="3">
        <v>1</v>
      </c>
      <c r="J1157" s="3" t="s">
        <v>20</v>
      </c>
      <c r="K1157" s="3">
        <v>6700</v>
      </c>
      <c r="L1157" s="3">
        <v>5002</v>
      </c>
      <c r="M1157" s="3">
        <f>Table4[[#This Row],[Qty]]*Table4[[#This Row],[Price]]</f>
        <v>6700</v>
      </c>
      <c r="N1157" s="3">
        <f>Table4[[#This Row],[Qty]]*Table4[[#This Row],[Cost]]</f>
        <v>5002</v>
      </c>
      <c r="O1157" s="3">
        <f>Table4[[#This Row],[Total Sales]]-Table4[[#This Row],[COGS]]</f>
        <v>1698</v>
      </c>
      <c r="P1157" s="22">
        <f>MONTH(Table4[[#This Row],[Sales Date]])</f>
        <v>3</v>
      </c>
      <c r="Q1157" s="22" t="str">
        <f>IF(Table4[[#This Row],[Month]]=1,"Jan",IF(Table4[[#This Row],[Month]]=2,"Feb",IF(Table4[[#This Row],[Month]]=3,"Mar","Apr")))</f>
        <v>Mar</v>
      </c>
    </row>
    <row r="1158" spans="1:17" x14ac:dyDescent="0.25">
      <c r="A1158" s="3" t="s">
        <v>1944</v>
      </c>
      <c r="B1158" s="4">
        <v>45001</v>
      </c>
      <c r="C1158" s="3" t="s">
        <v>1100</v>
      </c>
      <c r="D1158" s="3" t="s">
        <v>29</v>
      </c>
      <c r="E1158" s="3" t="s">
        <v>35</v>
      </c>
      <c r="F1158" s="3" t="s">
        <v>36</v>
      </c>
      <c r="G1158" s="3" t="s">
        <v>25</v>
      </c>
      <c r="H1158" s="3" t="s">
        <v>2354</v>
      </c>
      <c r="I1158" s="3">
        <v>4</v>
      </c>
      <c r="J1158" s="3" t="s">
        <v>20</v>
      </c>
      <c r="K1158" s="3">
        <v>11000</v>
      </c>
      <c r="L1158" s="3">
        <v>10000</v>
      </c>
      <c r="M1158" s="3">
        <f>Table4[[#This Row],[Qty]]*Table4[[#This Row],[Price]]</f>
        <v>44000</v>
      </c>
      <c r="N1158" s="3">
        <f>Table4[[#This Row],[Qty]]*Table4[[#This Row],[Cost]]</f>
        <v>40000</v>
      </c>
      <c r="O1158" s="3">
        <f>Table4[[#This Row],[Total Sales]]-Table4[[#This Row],[COGS]]</f>
        <v>4000</v>
      </c>
      <c r="P1158" s="22">
        <f>MONTH(Table4[[#This Row],[Sales Date]])</f>
        <v>3</v>
      </c>
      <c r="Q1158" s="22" t="str">
        <f>IF(Table4[[#This Row],[Month]]=1,"Jan",IF(Table4[[#This Row],[Month]]=2,"Feb",IF(Table4[[#This Row],[Month]]=3,"Mar","Apr")))</f>
        <v>Mar</v>
      </c>
    </row>
    <row r="1159" spans="1:17" x14ac:dyDescent="0.25">
      <c r="A1159" s="3" t="s">
        <v>1945</v>
      </c>
      <c r="B1159" s="4">
        <v>45002</v>
      </c>
      <c r="C1159" s="3" t="s">
        <v>137</v>
      </c>
      <c r="D1159" s="3" t="s">
        <v>16</v>
      </c>
      <c r="E1159" s="3" t="s">
        <v>23</v>
      </c>
      <c r="F1159" s="3" t="s">
        <v>24</v>
      </c>
      <c r="G1159" s="3" t="s">
        <v>2351</v>
      </c>
      <c r="H1159" s="3" t="s">
        <v>38</v>
      </c>
      <c r="I1159" s="3">
        <v>3</v>
      </c>
      <c r="J1159" s="3" t="s">
        <v>20</v>
      </c>
      <c r="K1159" s="3">
        <v>9950</v>
      </c>
      <c r="L1159" s="3">
        <v>9000</v>
      </c>
      <c r="M1159" s="3">
        <f>Table4[[#This Row],[Qty]]*Table4[[#This Row],[Price]]</f>
        <v>29850</v>
      </c>
      <c r="N1159" s="3">
        <f>Table4[[#This Row],[Qty]]*Table4[[#This Row],[Cost]]</f>
        <v>27000</v>
      </c>
      <c r="O1159" s="3">
        <f>Table4[[#This Row],[Total Sales]]-Table4[[#This Row],[COGS]]</f>
        <v>2850</v>
      </c>
      <c r="P1159" s="22">
        <f>MONTH(Table4[[#This Row],[Sales Date]])</f>
        <v>3</v>
      </c>
      <c r="Q1159" s="22" t="str">
        <f>IF(Table4[[#This Row],[Month]]=1,"Jan",IF(Table4[[#This Row],[Month]]=2,"Feb",IF(Table4[[#This Row],[Month]]=3,"Mar","Apr")))</f>
        <v>Mar</v>
      </c>
    </row>
    <row r="1160" spans="1:17" x14ac:dyDescent="0.25">
      <c r="A1160" s="3" t="s">
        <v>1946</v>
      </c>
      <c r="B1160" s="4">
        <v>45002</v>
      </c>
      <c r="C1160" s="3" t="s">
        <v>261</v>
      </c>
      <c r="D1160" s="3" t="s">
        <v>16</v>
      </c>
      <c r="E1160" s="3" t="s">
        <v>17</v>
      </c>
      <c r="F1160" s="3" t="s">
        <v>18</v>
      </c>
      <c r="G1160" s="3" t="s">
        <v>69</v>
      </c>
      <c r="H1160" s="3" t="s">
        <v>38</v>
      </c>
      <c r="I1160" s="3">
        <v>2</v>
      </c>
      <c r="J1160" s="3" t="s">
        <v>20</v>
      </c>
      <c r="K1160" s="3">
        <v>6700</v>
      </c>
      <c r="L1160" s="3">
        <v>5001</v>
      </c>
      <c r="M1160" s="3">
        <f>Table4[[#This Row],[Qty]]*Table4[[#This Row],[Price]]</f>
        <v>13400</v>
      </c>
      <c r="N1160" s="3">
        <f>Table4[[#This Row],[Qty]]*Table4[[#This Row],[Cost]]</f>
        <v>10002</v>
      </c>
      <c r="O1160" s="3">
        <f>Table4[[#This Row],[Total Sales]]-Table4[[#This Row],[COGS]]</f>
        <v>3398</v>
      </c>
      <c r="P1160" s="22">
        <f>MONTH(Table4[[#This Row],[Sales Date]])</f>
        <v>3</v>
      </c>
      <c r="Q1160" s="22" t="str">
        <f>IF(Table4[[#This Row],[Month]]=1,"Jan",IF(Table4[[#This Row],[Month]]=2,"Feb",IF(Table4[[#This Row],[Month]]=3,"Mar","Apr")))</f>
        <v>Mar</v>
      </c>
    </row>
    <row r="1161" spans="1:17" x14ac:dyDescent="0.25">
      <c r="A1161" s="3" t="s">
        <v>1947</v>
      </c>
      <c r="B1161" s="4">
        <v>45002</v>
      </c>
      <c r="C1161" s="3" t="s">
        <v>377</v>
      </c>
      <c r="D1161" s="3" t="s">
        <v>29</v>
      </c>
      <c r="E1161" s="3" t="s">
        <v>35</v>
      </c>
      <c r="F1161" s="3" t="s">
        <v>36</v>
      </c>
      <c r="G1161" s="3" t="s">
        <v>75</v>
      </c>
      <c r="H1161" s="3" t="s">
        <v>2354</v>
      </c>
      <c r="I1161" s="3">
        <v>2</v>
      </c>
      <c r="J1161" s="3" t="s">
        <v>20</v>
      </c>
      <c r="K1161" s="3">
        <v>100</v>
      </c>
      <c r="L1161" s="3">
        <v>80</v>
      </c>
      <c r="M1161" s="3">
        <f>Table4[[#This Row],[Qty]]*Table4[[#This Row],[Price]]</f>
        <v>200</v>
      </c>
      <c r="N1161" s="3">
        <f>Table4[[#This Row],[Qty]]*Table4[[#This Row],[Cost]]</f>
        <v>160</v>
      </c>
      <c r="O1161" s="3">
        <f>Table4[[#This Row],[Total Sales]]-Table4[[#This Row],[COGS]]</f>
        <v>40</v>
      </c>
      <c r="P1161" s="22">
        <f>MONTH(Table4[[#This Row],[Sales Date]])</f>
        <v>3</v>
      </c>
      <c r="Q1161" s="22" t="str">
        <f>IF(Table4[[#This Row],[Month]]=1,"Jan",IF(Table4[[#This Row],[Month]]=2,"Feb",IF(Table4[[#This Row],[Month]]=3,"Mar","Apr")))</f>
        <v>Mar</v>
      </c>
    </row>
    <row r="1162" spans="1:17" x14ac:dyDescent="0.25">
      <c r="A1162" s="3" t="s">
        <v>1948</v>
      </c>
      <c r="B1162" s="4">
        <v>45002</v>
      </c>
      <c r="C1162" s="3" t="s">
        <v>502</v>
      </c>
      <c r="D1162" s="3" t="s">
        <v>29</v>
      </c>
      <c r="E1162" s="3" t="s">
        <v>23</v>
      </c>
      <c r="F1162" s="3" t="s">
        <v>24</v>
      </c>
      <c r="G1162" s="3" t="s">
        <v>37</v>
      </c>
      <c r="H1162" s="3" t="s">
        <v>38</v>
      </c>
      <c r="I1162" s="3">
        <v>2</v>
      </c>
      <c r="J1162" s="3" t="s">
        <v>20</v>
      </c>
      <c r="K1162" s="3">
        <v>19800</v>
      </c>
      <c r="L1162" s="3">
        <v>18000</v>
      </c>
      <c r="M1162" s="3">
        <f>Table4[[#This Row],[Qty]]*Table4[[#This Row],[Price]]</f>
        <v>39600</v>
      </c>
      <c r="N1162" s="3">
        <f>Table4[[#This Row],[Qty]]*Table4[[#This Row],[Cost]]</f>
        <v>36000</v>
      </c>
      <c r="O1162" s="3">
        <f>Table4[[#This Row],[Total Sales]]-Table4[[#This Row],[COGS]]</f>
        <v>3600</v>
      </c>
      <c r="P1162" s="22">
        <f>MONTH(Table4[[#This Row],[Sales Date]])</f>
        <v>3</v>
      </c>
      <c r="Q1162" s="22" t="str">
        <f>IF(Table4[[#This Row],[Month]]=1,"Jan",IF(Table4[[#This Row],[Month]]=2,"Feb",IF(Table4[[#This Row],[Month]]=3,"Mar","Apr")))</f>
        <v>Mar</v>
      </c>
    </row>
    <row r="1163" spans="1:17" x14ac:dyDescent="0.25">
      <c r="A1163" s="3" t="s">
        <v>1949</v>
      </c>
      <c r="B1163" s="4">
        <v>45002</v>
      </c>
      <c r="C1163" s="3" t="s">
        <v>618</v>
      </c>
      <c r="D1163" s="3" t="s">
        <v>29</v>
      </c>
      <c r="E1163" s="3" t="s">
        <v>17</v>
      </c>
      <c r="F1163" s="3" t="s">
        <v>18</v>
      </c>
      <c r="G1163" s="3" t="s">
        <v>44</v>
      </c>
      <c r="H1163" s="3" t="s">
        <v>45</v>
      </c>
      <c r="I1163" s="3">
        <v>1</v>
      </c>
      <c r="J1163" s="3" t="s">
        <v>20</v>
      </c>
      <c r="K1163" s="3">
        <v>6700</v>
      </c>
      <c r="L1163" s="3">
        <v>5002</v>
      </c>
      <c r="M1163" s="3">
        <f>Table4[[#This Row],[Qty]]*Table4[[#This Row],[Price]]</f>
        <v>6700</v>
      </c>
      <c r="N1163" s="3">
        <f>Table4[[#This Row],[Qty]]*Table4[[#This Row],[Cost]]</f>
        <v>5002</v>
      </c>
      <c r="O1163" s="3">
        <f>Table4[[#This Row],[Total Sales]]-Table4[[#This Row],[COGS]]</f>
        <v>1698</v>
      </c>
      <c r="P1163" s="22">
        <f>MONTH(Table4[[#This Row],[Sales Date]])</f>
        <v>3</v>
      </c>
      <c r="Q1163" s="22" t="str">
        <f>IF(Table4[[#This Row],[Month]]=1,"Jan",IF(Table4[[#This Row],[Month]]=2,"Feb",IF(Table4[[#This Row],[Month]]=3,"Mar","Apr")))</f>
        <v>Mar</v>
      </c>
    </row>
    <row r="1164" spans="1:17" x14ac:dyDescent="0.25">
      <c r="A1164" s="3" t="s">
        <v>1950</v>
      </c>
      <c r="B1164" s="4">
        <v>45002</v>
      </c>
      <c r="C1164" s="3" t="s">
        <v>742</v>
      </c>
      <c r="D1164" s="3" t="s">
        <v>29</v>
      </c>
      <c r="E1164" s="3" t="s">
        <v>35</v>
      </c>
      <c r="F1164" s="3" t="s">
        <v>36</v>
      </c>
      <c r="G1164" s="3" t="s">
        <v>60</v>
      </c>
      <c r="H1164" s="3" t="s">
        <v>45</v>
      </c>
      <c r="I1164" s="3">
        <v>2</v>
      </c>
      <c r="J1164" s="3" t="s">
        <v>20</v>
      </c>
      <c r="K1164" s="3">
        <v>19800</v>
      </c>
      <c r="L1164" s="3">
        <v>18000</v>
      </c>
      <c r="M1164" s="3">
        <f>Table4[[#This Row],[Qty]]*Table4[[#This Row],[Price]]</f>
        <v>39600</v>
      </c>
      <c r="N1164" s="3">
        <f>Table4[[#This Row],[Qty]]*Table4[[#This Row],[Cost]]</f>
        <v>36000</v>
      </c>
      <c r="O1164" s="3">
        <f>Table4[[#This Row],[Total Sales]]-Table4[[#This Row],[COGS]]</f>
        <v>3600</v>
      </c>
      <c r="P1164" s="22">
        <f>MONTH(Table4[[#This Row],[Sales Date]])</f>
        <v>3</v>
      </c>
      <c r="Q1164" s="22" t="str">
        <f>IF(Table4[[#This Row],[Month]]=1,"Jan",IF(Table4[[#This Row],[Month]]=2,"Feb",IF(Table4[[#This Row],[Month]]=3,"Mar","Apr")))</f>
        <v>Mar</v>
      </c>
    </row>
    <row r="1165" spans="1:17" x14ac:dyDescent="0.25">
      <c r="A1165" s="3" t="s">
        <v>1951</v>
      </c>
      <c r="B1165" s="4">
        <v>45002</v>
      </c>
      <c r="C1165" s="3" t="s">
        <v>746</v>
      </c>
      <c r="D1165" s="3" t="s">
        <v>29</v>
      </c>
      <c r="E1165" s="3" t="s">
        <v>17</v>
      </c>
      <c r="F1165" s="3" t="s">
        <v>18</v>
      </c>
      <c r="G1165" s="3" t="s">
        <v>66</v>
      </c>
      <c r="H1165" s="3" t="s">
        <v>2354</v>
      </c>
      <c r="I1165" s="3">
        <v>20</v>
      </c>
      <c r="J1165" s="3" t="s">
        <v>20</v>
      </c>
      <c r="K1165" s="3">
        <v>13200.000000000002</v>
      </c>
      <c r="L1165" s="3">
        <v>12000</v>
      </c>
      <c r="M1165" s="3">
        <f>Table4[[#This Row],[Qty]]*Table4[[#This Row],[Price]]</f>
        <v>264000.00000000006</v>
      </c>
      <c r="N1165" s="3">
        <f>Table4[[#This Row],[Qty]]*Table4[[#This Row],[Cost]]</f>
        <v>240000</v>
      </c>
      <c r="O1165" s="3">
        <f>Table4[[#This Row],[Total Sales]]-Table4[[#This Row],[COGS]]</f>
        <v>24000.000000000058</v>
      </c>
      <c r="P1165" s="22">
        <f>MONTH(Table4[[#This Row],[Sales Date]])</f>
        <v>3</v>
      </c>
      <c r="Q1165" s="22" t="str">
        <f>IF(Table4[[#This Row],[Month]]=1,"Jan",IF(Table4[[#This Row],[Month]]=2,"Feb",IF(Table4[[#This Row],[Month]]=3,"Mar","Apr")))</f>
        <v>Mar</v>
      </c>
    </row>
    <row r="1166" spans="1:17" x14ac:dyDescent="0.25">
      <c r="A1166" s="3" t="s">
        <v>1952</v>
      </c>
      <c r="B1166" s="4">
        <v>45002</v>
      </c>
      <c r="C1166" s="3" t="s">
        <v>859</v>
      </c>
      <c r="D1166" s="3" t="s">
        <v>29</v>
      </c>
      <c r="E1166" s="3" t="s">
        <v>30</v>
      </c>
      <c r="F1166" s="3" t="s">
        <v>31</v>
      </c>
      <c r="G1166" s="3" t="s">
        <v>66</v>
      </c>
      <c r="H1166" s="3" t="s">
        <v>2354</v>
      </c>
      <c r="I1166" s="3">
        <v>2</v>
      </c>
      <c r="J1166" s="3" t="s">
        <v>26</v>
      </c>
      <c r="K1166" s="3">
        <v>8500</v>
      </c>
      <c r="L1166" s="3">
        <v>7600</v>
      </c>
      <c r="M1166" s="3">
        <f>Table4[[#This Row],[Qty]]*Table4[[#This Row],[Price]]</f>
        <v>17000</v>
      </c>
      <c r="N1166" s="3">
        <f>Table4[[#This Row],[Qty]]*Table4[[#This Row],[Cost]]</f>
        <v>15200</v>
      </c>
      <c r="O1166" s="3">
        <f>Table4[[#This Row],[Total Sales]]-Table4[[#This Row],[COGS]]</f>
        <v>1800</v>
      </c>
      <c r="P1166" s="22">
        <f>MONTH(Table4[[#This Row],[Sales Date]])</f>
        <v>3</v>
      </c>
      <c r="Q1166" s="22" t="str">
        <f>IF(Table4[[#This Row],[Month]]=1,"Jan",IF(Table4[[#This Row],[Month]]=2,"Feb",IF(Table4[[#This Row],[Month]]=3,"Mar","Apr")))</f>
        <v>Mar</v>
      </c>
    </row>
    <row r="1167" spans="1:17" x14ac:dyDescent="0.25">
      <c r="A1167" s="3" t="s">
        <v>1953</v>
      </c>
      <c r="B1167" s="4">
        <v>45002</v>
      </c>
      <c r="C1167" s="3" t="s">
        <v>863</v>
      </c>
      <c r="D1167" s="3" t="s">
        <v>29</v>
      </c>
      <c r="E1167" s="3" t="s">
        <v>17</v>
      </c>
      <c r="F1167" s="3" t="s">
        <v>18</v>
      </c>
      <c r="G1167" s="3" t="s">
        <v>72</v>
      </c>
      <c r="H1167" s="3" t="s">
        <v>2354</v>
      </c>
      <c r="I1167" s="3">
        <v>2</v>
      </c>
      <c r="J1167" s="3" t="s">
        <v>20</v>
      </c>
      <c r="K1167" s="3">
        <v>22000</v>
      </c>
      <c r="L1167" s="3">
        <v>20000</v>
      </c>
      <c r="M1167" s="3">
        <f>Table4[[#This Row],[Qty]]*Table4[[#This Row],[Price]]</f>
        <v>44000</v>
      </c>
      <c r="N1167" s="3">
        <f>Table4[[#This Row],[Qty]]*Table4[[#This Row],[Cost]]</f>
        <v>40000</v>
      </c>
      <c r="O1167" s="3">
        <f>Table4[[#This Row],[Total Sales]]-Table4[[#This Row],[COGS]]</f>
        <v>4000</v>
      </c>
      <c r="P1167" s="22">
        <f>MONTH(Table4[[#This Row],[Sales Date]])</f>
        <v>3</v>
      </c>
      <c r="Q1167" s="22" t="str">
        <f>IF(Table4[[#This Row],[Month]]=1,"Jan",IF(Table4[[#This Row],[Month]]=2,"Feb",IF(Table4[[#This Row],[Month]]=3,"Mar","Apr")))</f>
        <v>Mar</v>
      </c>
    </row>
    <row r="1168" spans="1:17" x14ac:dyDescent="0.25">
      <c r="A1168" s="3" t="s">
        <v>1954</v>
      </c>
      <c r="B1168" s="4">
        <v>45002</v>
      </c>
      <c r="C1168" s="3" t="s">
        <v>984</v>
      </c>
      <c r="D1168" s="3" t="s">
        <v>29</v>
      </c>
      <c r="E1168" s="3" t="s">
        <v>17</v>
      </c>
      <c r="F1168" s="3" t="s">
        <v>18</v>
      </c>
      <c r="G1168" s="3" t="s">
        <v>19</v>
      </c>
      <c r="H1168" s="3" t="s">
        <v>2354</v>
      </c>
      <c r="I1168" s="3">
        <v>2</v>
      </c>
      <c r="J1168" s="3" t="s">
        <v>20</v>
      </c>
      <c r="K1168" s="3">
        <v>6700</v>
      </c>
      <c r="L1168" s="3">
        <v>5000</v>
      </c>
      <c r="M1168" s="3">
        <f>Table4[[#This Row],[Qty]]*Table4[[#This Row],[Price]]</f>
        <v>13400</v>
      </c>
      <c r="N1168" s="3">
        <f>Table4[[#This Row],[Qty]]*Table4[[#This Row],[Cost]]</f>
        <v>10000</v>
      </c>
      <c r="O1168" s="3">
        <f>Table4[[#This Row],[Total Sales]]-Table4[[#This Row],[COGS]]</f>
        <v>3400</v>
      </c>
      <c r="P1168" s="22">
        <f>MONTH(Table4[[#This Row],[Sales Date]])</f>
        <v>3</v>
      </c>
      <c r="Q1168" s="22" t="str">
        <f>IF(Table4[[#This Row],[Month]]=1,"Jan",IF(Table4[[#This Row],[Month]]=2,"Feb",IF(Table4[[#This Row],[Month]]=3,"Mar","Apr")))</f>
        <v>Mar</v>
      </c>
    </row>
    <row r="1169" spans="1:17" x14ac:dyDescent="0.25">
      <c r="A1169" s="3" t="s">
        <v>1955</v>
      </c>
      <c r="B1169" s="4">
        <v>45002</v>
      </c>
      <c r="C1169" s="3" t="s">
        <v>988</v>
      </c>
      <c r="D1169" s="3" t="s">
        <v>29</v>
      </c>
      <c r="E1169" s="3" t="s">
        <v>30</v>
      </c>
      <c r="F1169" s="3" t="s">
        <v>31</v>
      </c>
      <c r="G1169" s="3" t="s">
        <v>32</v>
      </c>
      <c r="H1169" s="3" t="s">
        <v>2354</v>
      </c>
      <c r="I1169" s="3">
        <v>1</v>
      </c>
      <c r="J1169" s="3" t="s">
        <v>20</v>
      </c>
      <c r="K1169" s="3">
        <v>6700</v>
      </c>
      <c r="L1169" s="3">
        <v>5002</v>
      </c>
      <c r="M1169" s="3">
        <f>Table4[[#This Row],[Qty]]*Table4[[#This Row],[Price]]</f>
        <v>6700</v>
      </c>
      <c r="N1169" s="3">
        <f>Table4[[#This Row],[Qty]]*Table4[[#This Row],[Cost]]</f>
        <v>5002</v>
      </c>
      <c r="O1169" s="3">
        <f>Table4[[#This Row],[Total Sales]]-Table4[[#This Row],[COGS]]</f>
        <v>1698</v>
      </c>
      <c r="P1169" s="22">
        <f>MONTH(Table4[[#This Row],[Sales Date]])</f>
        <v>3</v>
      </c>
      <c r="Q1169" s="22" t="str">
        <f>IF(Table4[[#This Row],[Month]]=1,"Jan",IF(Table4[[#This Row],[Month]]=2,"Feb",IF(Table4[[#This Row],[Month]]=3,"Mar","Apr")))</f>
        <v>Mar</v>
      </c>
    </row>
    <row r="1170" spans="1:17" x14ac:dyDescent="0.25">
      <c r="A1170" s="3" t="s">
        <v>1956</v>
      </c>
      <c r="B1170" s="4">
        <v>45002</v>
      </c>
      <c r="C1170" s="3" t="s">
        <v>1102</v>
      </c>
      <c r="D1170" s="3" t="s">
        <v>29</v>
      </c>
      <c r="E1170" s="3" t="s">
        <v>17</v>
      </c>
      <c r="F1170" s="3" t="s">
        <v>18</v>
      </c>
      <c r="G1170" s="3" t="s">
        <v>32</v>
      </c>
      <c r="H1170" s="3" t="s">
        <v>2354</v>
      </c>
      <c r="I1170" s="3">
        <v>1</v>
      </c>
      <c r="J1170" s="3" t="s">
        <v>20</v>
      </c>
      <c r="K1170" s="3">
        <v>13200.000000000002</v>
      </c>
      <c r="L1170" s="3">
        <v>12000</v>
      </c>
      <c r="M1170" s="3">
        <f>Table4[[#This Row],[Qty]]*Table4[[#This Row],[Price]]</f>
        <v>13200.000000000002</v>
      </c>
      <c r="N1170" s="3">
        <f>Table4[[#This Row],[Qty]]*Table4[[#This Row],[Cost]]</f>
        <v>12000</v>
      </c>
      <c r="O1170" s="3">
        <f>Table4[[#This Row],[Total Sales]]-Table4[[#This Row],[COGS]]</f>
        <v>1200.0000000000018</v>
      </c>
      <c r="P1170" s="22">
        <f>MONTH(Table4[[#This Row],[Sales Date]])</f>
        <v>3</v>
      </c>
      <c r="Q1170" s="22" t="str">
        <f>IF(Table4[[#This Row],[Month]]=1,"Jan",IF(Table4[[#This Row],[Month]]=2,"Feb",IF(Table4[[#This Row],[Month]]=3,"Mar","Apr")))</f>
        <v>Mar</v>
      </c>
    </row>
    <row r="1171" spans="1:17" x14ac:dyDescent="0.25">
      <c r="A1171" s="3" t="s">
        <v>1957</v>
      </c>
      <c r="B1171" s="4">
        <v>45002</v>
      </c>
      <c r="C1171" s="3" t="s">
        <v>680</v>
      </c>
      <c r="D1171" s="3" t="s">
        <v>29</v>
      </c>
      <c r="E1171" s="3" t="s">
        <v>35</v>
      </c>
      <c r="F1171" s="3" t="s">
        <v>36</v>
      </c>
      <c r="G1171" s="3" t="s">
        <v>32</v>
      </c>
      <c r="H1171" s="3" t="s">
        <v>45</v>
      </c>
      <c r="I1171" s="3">
        <v>2</v>
      </c>
      <c r="J1171" s="3" t="s">
        <v>20</v>
      </c>
      <c r="K1171" s="3">
        <v>6700</v>
      </c>
      <c r="L1171" s="3">
        <v>5001</v>
      </c>
      <c r="M1171" s="3">
        <f>Table4[[#This Row],[Qty]]*Table4[[#This Row],[Price]]</f>
        <v>13400</v>
      </c>
      <c r="N1171" s="3">
        <f>Table4[[#This Row],[Qty]]*Table4[[#This Row],[Cost]]</f>
        <v>10002</v>
      </c>
      <c r="O1171" s="3">
        <f>Table4[[#This Row],[Total Sales]]-Table4[[#This Row],[COGS]]</f>
        <v>3398</v>
      </c>
      <c r="P1171" s="22">
        <f>MONTH(Table4[[#This Row],[Sales Date]])</f>
        <v>3</v>
      </c>
      <c r="Q1171" s="22" t="str">
        <f>IF(Table4[[#This Row],[Month]]=1,"Jan",IF(Table4[[#This Row],[Month]]=2,"Feb",IF(Table4[[#This Row],[Month]]=3,"Mar","Apr")))</f>
        <v>Mar</v>
      </c>
    </row>
    <row r="1172" spans="1:17" x14ac:dyDescent="0.25">
      <c r="A1172" s="3" t="s">
        <v>1958</v>
      </c>
      <c r="B1172" s="4">
        <v>45002</v>
      </c>
      <c r="C1172" s="3" t="s">
        <v>682</v>
      </c>
      <c r="D1172" s="3" t="s">
        <v>29</v>
      </c>
      <c r="E1172" s="3" t="s">
        <v>17</v>
      </c>
      <c r="F1172" s="3" t="s">
        <v>18</v>
      </c>
      <c r="G1172" s="3" t="s">
        <v>19</v>
      </c>
      <c r="H1172" s="3" t="s">
        <v>2354</v>
      </c>
      <c r="I1172" s="3">
        <v>2</v>
      </c>
      <c r="J1172" s="3" t="s">
        <v>20</v>
      </c>
      <c r="K1172" s="3">
        <v>6700</v>
      </c>
      <c r="L1172" s="3">
        <v>5002</v>
      </c>
      <c r="M1172" s="3">
        <f>Table4[[#This Row],[Qty]]*Table4[[#This Row],[Price]]</f>
        <v>13400</v>
      </c>
      <c r="N1172" s="3">
        <f>Table4[[#This Row],[Qty]]*Table4[[#This Row],[Cost]]</f>
        <v>10004</v>
      </c>
      <c r="O1172" s="3">
        <f>Table4[[#This Row],[Total Sales]]-Table4[[#This Row],[COGS]]</f>
        <v>3396</v>
      </c>
      <c r="P1172" s="22">
        <f>MONTH(Table4[[#This Row],[Sales Date]])</f>
        <v>3</v>
      </c>
      <c r="Q1172" s="22" t="str">
        <f>IF(Table4[[#This Row],[Month]]=1,"Jan",IF(Table4[[#This Row],[Month]]=2,"Feb",IF(Table4[[#This Row],[Month]]=3,"Mar","Apr")))</f>
        <v>Mar</v>
      </c>
    </row>
    <row r="1173" spans="1:17" x14ac:dyDescent="0.25">
      <c r="A1173" s="3" t="s">
        <v>1959</v>
      </c>
      <c r="B1173" s="4">
        <v>45002</v>
      </c>
      <c r="C1173" s="3" t="s">
        <v>684</v>
      </c>
      <c r="D1173" s="3" t="s">
        <v>29</v>
      </c>
      <c r="E1173" s="3" t="s">
        <v>17</v>
      </c>
      <c r="F1173" s="3" t="s">
        <v>18</v>
      </c>
      <c r="G1173" s="3" t="s">
        <v>25</v>
      </c>
      <c r="H1173" s="3" t="s">
        <v>38</v>
      </c>
      <c r="I1173" s="3">
        <v>1</v>
      </c>
      <c r="J1173" s="3" t="s">
        <v>20</v>
      </c>
      <c r="K1173" s="3">
        <v>22000</v>
      </c>
      <c r="L1173" s="3">
        <v>20000</v>
      </c>
      <c r="M1173" s="3">
        <f>Table4[[#This Row],[Qty]]*Table4[[#This Row],[Price]]</f>
        <v>22000</v>
      </c>
      <c r="N1173" s="3">
        <f>Table4[[#This Row],[Qty]]*Table4[[#This Row],[Cost]]</f>
        <v>20000</v>
      </c>
      <c r="O1173" s="3">
        <f>Table4[[#This Row],[Total Sales]]-Table4[[#This Row],[COGS]]</f>
        <v>2000</v>
      </c>
      <c r="P1173" s="22">
        <f>MONTH(Table4[[#This Row],[Sales Date]])</f>
        <v>3</v>
      </c>
      <c r="Q1173" s="22" t="str">
        <f>IF(Table4[[#This Row],[Month]]=1,"Jan",IF(Table4[[#This Row],[Month]]=2,"Feb",IF(Table4[[#This Row],[Month]]=3,"Mar","Apr")))</f>
        <v>Mar</v>
      </c>
    </row>
    <row r="1174" spans="1:17" x14ac:dyDescent="0.25">
      <c r="A1174" s="3" t="s">
        <v>1960</v>
      </c>
      <c r="B1174" s="4">
        <v>45002</v>
      </c>
      <c r="C1174" s="3" t="s">
        <v>686</v>
      </c>
      <c r="D1174" s="3" t="s">
        <v>29</v>
      </c>
      <c r="E1174" s="3" t="s">
        <v>23</v>
      </c>
      <c r="F1174" s="3" t="s">
        <v>24</v>
      </c>
      <c r="G1174" s="3" t="s">
        <v>32</v>
      </c>
      <c r="H1174" s="3" t="s">
        <v>38</v>
      </c>
      <c r="I1174" s="3">
        <v>1</v>
      </c>
      <c r="J1174" s="3" t="s">
        <v>26</v>
      </c>
      <c r="K1174" s="3">
        <v>10000</v>
      </c>
      <c r="L1174" s="3">
        <v>9000</v>
      </c>
      <c r="M1174" s="3">
        <f>Table4[[#This Row],[Qty]]*Table4[[#This Row],[Price]]</f>
        <v>10000</v>
      </c>
      <c r="N1174" s="3">
        <f>Table4[[#This Row],[Qty]]*Table4[[#This Row],[Cost]]</f>
        <v>9000</v>
      </c>
      <c r="O1174" s="3">
        <f>Table4[[#This Row],[Total Sales]]-Table4[[#This Row],[COGS]]</f>
        <v>1000</v>
      </c>
      <c r="P1174" s="22">
        <f>MONTH(Table4[[#This Row],[Sales Date]])</f>
        <v>3</v>
      </c>
      <c r="Q1174" s="22" t="str">
        <f>IF(Table4[[#This Row],[Month]]=1,"Jan",IF(Table4[[#This Row],[Month]]=2,"Feb",IF(Table4[[#This Row],[Month]]=3,"Mar","Apr")))</f>
        <v>Mar</v>
      </c>
    </row>
    <row r="1175" spans="1:17" x14ac:dyDescent="0.25">
      <c r="A1175" s="3" t="s">
        <v>1961</v>
      </c>
      <c r="B1175" s="4">
        <v>45002</v>
      </c>
      <c r="C1175" s="3" t="s">
        <v>688</v>
      </c>
      <c r="D1175" s="3" t="s">
        <v>29</v>
      </c>
      <c r="E1175" s="3" t="s">
        <v>30</v>
      </c>
      <c r="F1175" s="3" t="s">
        <v>31</v>
      </c>
      <c r="G1175" s="3" t="s">
        <v>19</v>
      </c>
      <c r="H1175" s="3" t="s">
        <v>2354</v>
      </c>
      <c r="I1175" s="3">
        <v>1</v>
      </c>
      <c r="J1175" s="3" t="s">
        <v>20</v>
      </c>
      <c r="K1175" s="3">
        <v>8500</v>
      </c>
      <c r="L1175" s="3">
        <v>7600</v>
      </c>
      <c r="M1175" s="3">
        <f>Table4[[#This Row],[Qty]]*Table4[[#This Row],[Price]]</f>
        <v>8500</v>
      </c>
      <c r="N1175" s="3">
        <f>Table4[[#This Row],[Qty]]*Table4[[#This Row],[Cost]]</f>
        <v>7600</v>
      </c>
      <c r="O1175" s="3">
        <f>Table4[[#This Row],[Total Sales]]-Table4[[#This Row],[COGS]]</f>
        <v>900</v>
      </c>
      <c r="P1175" s="22">
        <f>MONTH(Table4[[#This Row],[Sales Date]])</f>
        <v>3</v>
      </c>
      <c r="Q1175" s="22" t="str">
        <f>IF(Table4[[#This Row],[Month]]=1,"Jan",IF(Table4[[#This Row],[Month]]=2,"Feb",IF(Table4[[#This Row],[Month]]=3,"Mar","Apr")))</f>
        <v>Mar</v>
      </c>
    </row>
    <row r="1176" spans="1:17" x14ac:dyDescent="0.25">
      <c r="A1176" s="3" t="s">
        <v>1962</v>
      </c>
      <c r="B1176" s="4">
        <v>45002</v>
      </c>
      <c r="C1176" s="3" t="s">
        <v>742</v>
      </c>
      <c r="D1176" s="3" t="s">
        <v>16</v>
      </c>
      <c r="E1176" s="3" t="s">
        <v>17</v>
      </c>
      <c r="F1176" s="3" t="s">
        <v>18</v>
      </c>
      <c r="G1176" s="3" t="s">
        <v>19</v>
      </c>
      <c r="H1176" s="3" t="s">
        <v>38</v>
      </c>
      <c r="I1176" s="3">
        <v>1</v>
      </c>
      <c r="J1176" s="3" t="s">
        <v>20</v>
      </c>
      <c r="K1176" s="3">
        <v>6700</v>
      </c>
      <c r="L1176" s="3">
        <v>5002</v>
      </c>
      <c r="M1176" s="3">
        <f>Table4[[#This Row],[Qty]]*Table4[[#This Row],[Price]]</f>
        <v>6700</v>
      </c>
      <c r="N1176" s="3">
        <f>Table4[[#This Row],[Qty]]*Table4[[#This Row],[Cost]]</f>
        <v>5002</v>
      </c>
      <c r="O1176" s="3">
        <f>Table4[[#This Row],[Total Sales]]-Table4[[#This Row],[COGS]]</f>
        <v>1698</v>
      </c>
      <c r="P1176" s="22">
        <f>MONTH(Table4[[#This Row],[Sales Date]])</f>
        <v>3</v>
      </c>
      <c r="Q1176" s="22" t="str">
        <f>IF(Table4[[#This Row],[Month]]=1,"Jan",IF(Table4[[#This Row],[Month]]=2,"Feb",IF(Table4[[#This Row],[Month]]=3,"Mar","Apr")))</f>
        <v>Mar</v>
      </c>
    </row>
    <row r="1177" spans="1:17" x14ac:dyDescent="0.25">
      <c r="A1177" s="3" t="s">
        <v>1963</v>
      </c>
      <c r="B1177" s="4">
        <v>45002</v>
      </c>
      <c r="C1177" s="3" t="s">
        <v>744</v>
      </c>
      <c r="D1177" s="3" t="s">
        <v>16</v>
      </c>
      <c r="E1177" s="3" t="s">
        <v>17</v>
      </c>
      <c r="F1177" s="3" t="s">
        <v>18</v>
      </c>
      <c r="G1177" s="3" t="s">
        <v>25</v>
      </c>
      <c r="H1177" s="3" t="s">
        <v>38</v>
      </c>
      <c r="I1177" s="3">
        <v>2</v>
      </c>
      <c r="J1177" s="3" t="s">
        <v>20</v>
      </c>
      <c r="K1177" s="3">
        <v>6700</v>
      </c>
      <c r="L1177" s="3">
        <v>5000</v>
      </c>
      <c r="M1177" s="3">
        <f>Table4[[#This Row],[Qty]]*Table4[[#This Row],[Price]]</f>
        <v>13400</v>
      </c>
      <c r="N1177" s="3">
        <f>Table4[[#This Row],[Qty]]*Table4[[#This Row],[Cost]]</f>
        <v>10000</v>
      </c>
      <c r="O1177" s="3">
        <f>Table4[[#This Row],[Total Sales]]-Table4[[#This Row],[COGS]]</f>
        <v>3400</v>
      </c>
      <c r="P1177" s="22">
        <f>MONTH(Table4[[#This Row],[Sales Date]])</f>
        <v>3</v>
      </c>
      <c r="Q1177" s="22" t="str">
        <f>IF(Table4[[#This Row],[Month]]=1,"Jan",IF(Table4[[#This Row],[Month]]=2,"Feb",IF(Table4[[#This Row],[Month]]=3,"Mar","Apr")))</f>
        <v>Mar</v>
      </c>
    </row>
    <row r="1178" spans="1:17" x14ac:dyDescent="0.25">
      <c r="A1178" s="3" t="s">
        <v>1964</v>
      </c>
      <c r="B1178" s="4">
        <v>45002</v>
      </c>
      <c r="C1178" s="3" t="s">
        <v>746</v>
      </c>
      <c r="D1178" s="3" t="s">
        <v>16</v>
      </c>
      <c r="E1178" s="3" t="s">
        <v>23</v>
      </c>
      <c r="F1178" s="3" t="s">
        <v>24</v>
      </c>
      <c r="G1178" s="3" t="s">
        <v>32</v>
      </c>
      <c r="H1178" s="3" t="s">
        <v>45</v>
      </c>
      <c r="I1178" s="3">
        <v>2</v>
      </c>
      <c r="J1178" s="3" t="s">
        <v>20</v>
      </c>
      <c r="K1178" s="3">
        <v>6700</v>
      </c>
      <c r="L1178" s="3">
        <v>5001</v>
      </c>
      <c r="M1178" s="3">
        <f>Table4[[#This Row],[Qty]]*Table4[[#This Row],[Price]]</f>
        <v>13400</v>
      </c>
      <c r="N1178" s="3">
        <f>Table4[[#This Row],[Qty]]*Table4[[#This Row],[Cost]]</f>
        <v>10002</v>
      </c>
      <c r="O1178" s="3">
        <f>Table4[[#This Row],[Total Sales]]-Table4[[#This Row],[COGS]]</f>
        <v>3398</v>
      </c>
      <c r="P1178" s="22">
        <f>MONTH(Table4[[#This Row],[Sales Date]])</f>
        <v>3</v>
      </c>
      <c r="Q1178" s="22" t="str">
        <f>IF(Table4[[#This Row],[Month]]=1,"Jan",IF(Table4[[#This Row],[Month]]=2,"Feb",IF(Table4[[#This Row],[Month]]=3,"Mar","Apr")))</f>
        <v>Mar</v>
      </c>
    </row>
    <row r="1179" spans="1:17" x14ac:dyDescent="0.25">
      <c r="A1179" s="3" t="s">
        <v>1965</v>
      </c>
      <c r="B1179" s="4">
        <v>45002</v>
      </c>
      <c r="C1179" s="3" t="s">
        <v>748</v>
      </c>
      <c r="D1179" s="3" t="s">
        <v>29</v>
      </c>
      <c r="E1179" s="3" t="s">
        <v>30</v>
      </c>
      <c r="F1179" s="3" t="s">
        <v>31</v>
      </c>
      <c r="G1179" s="3" t="s">
        <v>19</v>
      </c>
      <c r="H1179" s="3" t="s">
        <v>2354</v>
      </c>
      <c r="I1179" s="3">
        <v>1</v>
      </c>
      <c r="J1179" s="3" t="s">
        <v>20</v>
      </c>
      <c r="K1179" s="3">
        <v>6700</v>
      </c>
      <c r="L1179" s="3">
        <v>5002</v>
      </c>
      <c r="M1179" s="3">
        <f>Table4[[#This Row],[Qty]]*Table4[[#This Row],[Price]]</f>
        <v>6700</v>
      </c>
      <c r="N1179" s="3">
        <f>Table4[[#This Row],[Qty]]*Table4[[#This Row],[Cost]]</f>
        <v>5002</v>
      </c>
      <c r="O1179" s="3">
        <f>Table4[[#This Row],[Total Sales]]-Table4[[#This Row],[COGS]]</f>
        <v>1698</v>
      </c>
      <c r="P1179" s="22">
        <f>MONTH(Table4[[#This Row],[Sales Date]])</f>
        <v>3</v>
      </c>
      <c r="Q1179" s="22" t="str">
        <f>IF(Table4[[#This Row],[Month]]=1,"Jan",IF(Table4[[#This Row],[Month]]=2,"Feb",IF(Table4[[#This Row],[Month]]=3,"Mar","Apr")))</f>
        <v>Mar</v>
      </c>
    </row>
    <row r="1180" spans="1:17" x14ac:dyDescent="0.25">
      <c r="A1180" s="3" t="s">
        <v>1966</v>
      </c>
      <c r="B1180" s="4">
        <v>45002</v>
      </c>
      <c r="C1180" s="3" t="s">
        <v>750</v>
      </c>
      <c r="D1180" s="3" t="s">
        <v>29</v>
      </c>
      <c r="E1180" s="3" t="s">
        <v>35</v>
      </c>
      <c r="F1180" s="3" t="s">
        <v>36</v>
      </c>
      <c r="G1180" s="3" t="s">
        <v>25</v>
      </c>
      <c r="H1180" s="3" t="s">
        <v>38</v>
      </c>
      <c r="I1180" s="3">
        <v>1</v>
      </c>
      <c r="J1180" s="3" t="s">
        <v>20</v>
      </c>
      <c r="K1180" s="3">
        <v>6700</v>
      </c>
      <c r="L1180" s="3">
        <v>5000</v>
      </c>
      <c r="M1180" s="3">
        <f>Table4[[#This Row],[Qty]]*Table4[[#This Row],[Price]]</f>
        <v>6700</v>
      </c>
      <c r="N1180" s="3">
        <f>Table4[[#This Row],[Qty]]*Table4[[#This Row],[Cost]]</f>
        <v>5000</v>
      </c>
      <c r="O1180" s="3">
        <f>Table4[[#This Row],[Total Sales]]-Table4[[#This Row],[COGS]]</f>
        <v>1700</v>
      </c>
      <c r="P1180" s="22">
        <f>MONTH(Table4[[#This Row],[Sales Date]])</f>
        <v>3</v>
      </c>
      <c r="Q1180" s="22" t="str">
        <f>IF(Table4[[#This Row],[Month]]=1,"Jan",IF(Table4[[#This Row],[Month]]=2,"Feb",IF(Table4[[#This Row],[Month]]=3,"Mar","Apr")))</f>
        <v>Mar</v>
      </c>
    </row>
    <row r="1181" spans="1:17" x14ac:dyDescent="0.25">
      <c r="A1181" s="3" t="s">
        <v>1967</v>
      </c>
      <c r="B1181" s="4">
        <v>45002</v>
      </c>
      <c r="C1181" s="3" t="s">
        <v>803</v>
      </c>
      <c r="D1181" s="3" t="s">
        <v>29</v>
      </c>
      <c r="E1181" s="3" t="s">
        <v>17</v>
      </c>
      <c r="F1181" s="3" t="s">
        <v>18</v>
      </c>
      <c r="G1181" s="3" t="s">
        <v>25</v>
      </c>
      <c r="H1181" s="3" t="s">
        <v>2354</v>
      </c>
      <c r="I1181" s="3">
        <v>1</v>
      </c>
      <c r="J1181" s="3" t="s">
        <v>20</v>
      </c>
      <c r="K1181" s="3">
        <v>9500</v>
      </c>
      <c r="L1181" s="3">
        <v>8000</v>
      </c>
      <c r="M1181" s="3">
        <f>Table4[[#This Row],[Qty]]*Table4[[#This Row],[Price]]</f>
        <v>9500</v>
      </c>
      <c r="N1181" s="3">
        <f>Table4[[#This Row],[Qty]]*Table4[[#This Row],[Cost]]</f>
        <v>8000</v>
      </c>
      <c r="O1181" s="3">
        <f>Table4[[#This Row],[Total Sales]]-Table4[[#This Row],[COGS]]</f>
        <v>1500</v>
      </c>
      <c r="P1181" s="22">
        <f>MONTH(Table4[[#This Row],[Sales Date]])</f>
        <v>3</v>
      </c>
      <c r="Q1181" s="22" t="str">
        <f>IF(Table4[[#This Row],[Month]]=1,"Jan",IF(Table4[[#This Row],[Month]]=2,"Feb",IF(Table4[[#This Row],[Month]]=3,"Mar","Apr")))</f>
        <v>Mar</v>
      </c>
    </row>
    <row r="1182" spans="1:17" x14ac:dyDescent="0.25">
      <c r="A1182" s="3" t="s">
        <v>1968</v>
      </c>
      <c r="B1182" s="4">
        <v>45002</v>
      </c>
      <c r="C1182" s="3" t="s">
        <v>805</v>
      </c>
      <c r="D1182" s="3" t="s">
        <v>29</v>
      </c>
      <c r="E1182" s="3" t="s">
        <v>23</v>
      </c>
      <c r="F1182" s="3" t="s">
        <v>24</v>
      </c>
      <c r="G1182" s="3" t="s">
        <v>32</v>
      </c>
      <c r="H1182" s="3" t="s">
        <v>2354</v>
      </c>
      <c r="I1182" s="3">
        <v>1</v>
      </c>
      <c r="J1182" s="3" t="s">
        <v>20</v>
      </c>
      <c r="K1182" s="3">
        <v>4700</v>
      </c>
      <c r="L1182" s="3">
        <v>4000</v>
      </c>
      <c r="M1182" s="3">
        <f>Table4[[#This Row],[Qty]]*Table4[[#This Row],[Price]]</f>
        <v>4700</v>
      </c>
      <c r="N1182" s="3">
        <f>Table4[[#This Row],[Qty]]*Table4[[#This Row],[Cost]]</f>
        <v>4000</v>
      </c>
      <c r="O1182" s="3">
        <f>Table4[[#This Row],[Total Sales]]-Table4[[#This Row],[COGS]]</f>
        <v>700</v>
      </c>
      <c r="P1182" s="22">
        <f>MONTH(Table4[[#This Row],[Sales Date]])</f>
        <v>3</v>
      </c>
      <c r="Q1182" s="22" t="str">
        <f>IF(Table4[[#This Row],[Month]]=1,"Jan",IF(Table4[[#This Row],[Month]]=2,"Feb",IF(Table4[[#This Row],[Month]]=3,"Mar","Apr")))</f>
        <v>Mar</v>
      </c>
    </row>
    <row r="1183" spans="1:17" x14ac:dyDescent="0.25">
      <c r="A1183" s="3" t="s">
        <v>1969</v>
      </c>
      <c r="B1183" s="4">
        <v>45002</v>
      </c>
      <c r="C1183" s="3" t="s">
        <v>807</v>
      </c>
      <c r="D1183" s="3" t="s">
        <v>29</v>
      </c>
      <c r="E1183" s="3" t="s">
        <v>30</v>
      </c>
      <c r="F1183" s="3" t="s">
        <v>31</v>
      </c>
      <c r="G1183" s="3" t="s">
        <v>19</v>
      </c>
      <c r="H1183" s="3" t="s">
        <v>2354</v>
      </c>
      <c r="I1183" s="3">
        <v>2</v>
      </c>
      <c r="J1183" s="3" t="s">
        <v>20</v>
      </c>
      <c r="K1183" s="3">
        <v>400</v>
      </c>
      <c r="L1183" s="3">
        <v>360</v>
      </c>
      <c r="M1183" s="3">
        <f>Table4[[#This Row],[Qty]]*Table4[[#This Row],[Price]]</f>
        <v>800</v>
      </c>
      <c r="N1183" s="3">
        <f>Table4[[#This Row],[Qty]]*Table4[[#This Row],[Cost]]</f>
        <v>720</v>
      </c>
      <c r="O1183" s="3">
        <f>Table4[[#This Row],[Total Sales]]-Table4[[#This Row],[COGS]]</f>
        <v>80</v>
      </c>
      <c r="P1183" s="22">
        <f>MONTH(Table4[[#This Row],[Sales Date]])</f>
        <v>3</v>
      </c>
      <c r="Q1183" s="22" t="str">
        <f>IF(Table4[[#This Row],[Month]]=1,"Jan",IF(Table4[[#This Row],[Month]]=2,"Feb",IF(Table4[[#This Row],[Month]]=3,"Mar","Apr")))</f>
        <v>Mar</v>
      </c>
    </row>
    <row r="1184" spans="1:17" x14ac:dyDescent="0.25">
      <c r="A1184" s="3" t="s">
        <v>1970</v>
      </c>
      <c r="B1184" s="4">
        <v>45002</v>
      </c>
      <c r="C1184" s="3" t="s">
        <v>809</v>
      </c>
      <c r="D1184" s="3" t="s">
        <v>29</v>
      </c>
      <c r="E1184" s="3" t="s">
        <v>35</v>
      </c>
      <c r="F1184" s="3" t="s">
        <v>36</v>
      </c>
      <c r="G1184" s="3" t="s">
        <v>25</v>
      </c>
      <c r="H1184" s="3" t="s">
        <v>38</v>
      </c>
      <c r="I1184" s="3">
        <v>2</v>
      </c>
      <c r="J1184" s="3" t="s">
        <v>20</v>
      </c>
      <c r="K1184" s="3">
        <v>100</v>
      </c>
      <c r="L1184" s="3">
        <v>90</v>
      </c>
      <c r="M1184" s="3">
        <f>Table4[[#This Row],[Qty]]*Table4[[#This Row],[Price]]</f>
        <v>200</v>
      </c>
      <c r="N1184" s="3">
        <f>Table4[[#This Row],[Qty]]*Table4[[#This Row],[Cost]]</f>
        <v>180</v>
      </c>
      <c r="O1184" s="3">
        <f>Table4[[#This Row],[Total Sales]]-Table4[[#This Row],[COGS]]</f>
        <v>20</v>
      </c>
      <c r="P1184" s="22">
        <f>MONTH(Table4[[#This Row],[Sales Date]])</f>
        <v>3</v>
      </c>
      <c r="Q1184" s="22" t="str">
        <f>IF(Table4[[#This Row],[Month]]=1,"Jan",IF(Table4[[#This Row],[Month]]=2,"Feb",IF(Table4[[#This Row],[Month]]=3,"Mar","Apr")))</f>
        <v>Mar</v>
      </c>
    </row>
    <row r="1185" spans="1:17" x14ac:dyDescent="0.25">
      <c r="A1185" s="3" t="s">
        <v>1971</v>
      </c>
      <c r="B1185" s="4">
        <v>45002</v>
      </c>
      <c r="C1185" s="3" t="s">
        <v>811</v>
      </c>
      <c r="D1185" s="3" t="s">
        <v>29</v>
      </c>
      <c r="E1185" s="3" t="s">
        <v>17</v>
      </c>
      <c r="F1185" s="3" t="s">
        <v>18</v>
      </c>
      <c r="G1185" s="3" t="s">
        <v>32</v>
      </c>
      <c r="H1185" s="3" t="s">
        <v>2354</v>
      </c>
      <c r="I1185" s="3">
        <v>1</v>
      </c>
      <c r="J1185" s="3" t="s">
        <v>20</v>
      </c>
      <c r="K1185" s="3">
        <v>1600</v>
      </c>
      <c r="L1185" s="3">
        <v>1590</v>
      </c>
      <c r="M1185" s="3">
        <f>Table4[[#This Row],[Qty]]*Table4[[#This Row],[Price]]</f>
        <v>1600</v>
      </c>
      <c r="N1185" s="3">
        <f>Table4[[#This Row],[Qty]]*Table4[[#This Row],[Cost]]</f>
        <v>1590</v>
      </c>
      <c r="O1185" s="3">
        <f>Table4[[#This Row],[Total Sales]]-Table4[[#This Row],[COGS]]</f>
        <v>10</v>
      </c>
      <c r="P1185" s="22">
        <f>MONTH(Table4[[#This Row],[Sales Date]])</f>
        <v>3</v>
      </c>
      <c r="Q1185" s="22" t="str">
        <f>IF(Table4[[#This Row],[Month]]=1,"Jan",IF(Table4[[#This Row],[Month]]=2,"Feb",IF(Table4[[#This Row],[Month]]=3,"Mar","Apr")))</f>
        <v>Mar</v>
      </c>
    </row>
    <row r="1186" spans="1:17" x14ac:dyDescent="0.25">
      <c r="A1186" s="3" t="s">
        <v>1972</v>
      </c>
      <c r="B1186" s="4">
        <v>45002</v>
      </c>
      <c r="C1186" s="3" t="s">
        <v>865</v>
      </c>
      <c r="D1186" s="3" t="s">
        <v>29</v>
      </c>
      <c r="E1186" s="3" t="s">
        <v>23</v>
      </c>
      <c r="F1186" s="3" t="s">
        <v>24</v>
      </c>
      <c r="G1186" s="3" t="s">
        <v>32</v>
      </c>
      <c r="H1186" s="3" t="s">
        <v>38</v>
      </c>
      <c r="I1186" s="3">
        <v>2</v>
      </c>
      <c r="J1186" s="3" t="s">
        <v>20</v>
      </c>
      <c r="K1186" s="3">
        <v>2000</v>
      </c>
      <c r="L1186" s="3">
        <v>1850</v>
      </c>
      <c r="M1186" s="3">
        <f>Table4[[#This Row],[Qty]]*Table4[[#This Row],[Price]]</f>
        <v>4000</v>
      </c>
      <c r="N1186" s="3">
        <f>Table4[[#This Row],[Qty]]*Table4[[#This Row],[Cost]]</f>
        <v>3700</v>
      </c>
      <c r="O1186" s="3">
        <f>Table4[[#This Row],[Total Sales]]-Table4[[#This Row],[COGS]]</f>
        <v>300</v>
      </c>
      <c r="P1186" s="22">
        <f>MONTH(Table4[[#This Row],[Sales Date]])</f>
        <v>3</v>
      </c>
      <c r="Q1186" s="22" t="str">
        <f>IF(Table4[[#This Row],[Month]]=1,"Jan",IF(Table4[[#This Row],[Month]]=2,"Feb",IF(Table4[[#This Row],[Month]]=3,"Mar","Apr")))</f>
        <v>Mar</v>
      </c>
    </row>
    <row r="1187" spans="1:17" x14ac:dyDescent="0.25">
      <c r="A1187" s="3" t="s">
        <v>1973</v>
      </c>
      <c r="B1187" s="4">
        <v>45002</v>
      </c>
      <c r="C1187" s="3" t="s">
        <v>867</v>
      </c>
      <c r="D1187" s="3" t="s">
        <v>16</v>
      </c>
      <c r="E1187" s="3" t="s">
        <v>30</v>
      </c>
      <c r="F1187" s="3" t="s">
        <v>31</v>
      </c>
      <c r="G1187" s="3" t="s">
        <v>19</v>
      </c>
      <c r="H1187" s="3" t="s">
        <v>2354</v>
      </c>
      <c r="I1187" s="3">
        <v>1</v>
      </c>
      <c r="J1187" s="3" t="s">
        <v>20</v>
      </c>
      <c r="K1187" s="3">
        <v>9500</v>
      </c>
      <c r="L1187" s="3">
        <v>8000</v>
      </c>
      <c r="M1187" s="3">
        <f>Table4[[#This Row],[Qty]]*Table4[[#This Row],[Price]]</f>
        <v>9500</v>
      </c>
      <c r="N1187" s="3">
        <f>Table4[[#This Row],[Qty]]*Table4[[#This Row],[Cost]]</f>
        <v>8000</v>
      </c>
      <c r="O1187" s="3">
        <f>Table4[[#This Row],[Total Sales]]-Table4[[#This Row],[COGS]]</f>
        <v>1500</v>
      </c>
      <c r="P1187" s="22">
        <f>MONTH(Table4[[#This Row],[Sales Date]])</f>
        <v>3</v>
      </c>
      <c r="Q1187" s="22" t="str">
        <f>IF(Table4[[#This Row],[Month]]=1,"Jan",IF(Table4[[#This Row],[Month]]=2,"Feb",IF(Table4[[#This Row],[Month]]=3,"Mar","Apr")))</f>
        <v>Mar</v>
      </c>
    </row>
    <row r="1188" spans="1:17" x14ac:dyDescent="0.25">
      <c r="A1188" s="3" t="s">
        <v>1974</v>
      </c>
      <c r="B1188" s="4">
        <v>45002</v>
      </c>
      <c r="C1188" s="3" t="s">
        <v>869</v>
      </c>
      <c r="D1188" s="3" t="s">
        <v>16</v>
      </c>
      <c r="E1188" s="3" t="s">
        <v>35</v>
      </c>
      <c r="F1188" s="3" t="s">
        <v>36</v>
      </c>
      <c r="G1188" s="3" t="s">
        <v>25</v>
      </c>
      <c r="H1188" s="3" t="s">
        <v>38</v>
      </c>
      <c r="I1188" s="3">
        <v>1</v>
      </c>
      <c r="J1188" s="3" t="s">
        <v>20</v>
      </c>
      <c r="K1188" s="3">
        <v>4700</v>
      </c>
      <c r="L1188" s="3">
        <v>4000</v>
      </c>
      <c r="M1188" s="3">
        <f>Table4[[#This Row],[Qty]]*Table4[[#This Row],[Price]]</f>
        <v>4700</v>
      </c>
      <c r="N1188" s="3">
        <f>Table4[[#This Row],[Qty]]*Table4[[#This Row],[Cost]]</f>
        <v>4000</v>
      </c>
      <c r="O1188" s="3">
        <f>Table4[[#This Row],[Total Sales]]-Table4[[#This Row],[COGS]]</f>
        <v>700</v>
      </c>
      <c r="P1188" s="22">
        <f>MONTH(Table4[[#This Row],[Sales Date]])</f>
        <v>3</v>
      </c>
      <c r="Q1188" s="22" t="str">
        <f>IF(Table4[[#This Row],[Month]]=1,"Jan",IF(Table4[[#This Row],[Month]]=2,"Feb",IF(Table4[[#This Row],[Month]]=3,"Mar","Apr")))</f>
        <v>Mar</v>
      </c>
    </row>
    <row r="1189" spans="1:17" x14ac:dyDescent="0.25">
      <c r="A1189" s="3" t="s">
        <v>1975</v>
      </c>
      <c r="B1189" s="4">
        <v>45002</v>
      </c>
      <c r="C1189" s="3" t="s">
        <v>871</v>
      </c>
      <c r="D1189" s="3" t="s">
        <v>16</v>
      </c>
      <c r="E1189" s="3" t="s">
        <v>17</v>
      </c>
      <c r="F1189" s="3" t="s">
        <v>18</v>
      </c>
      <c r="G1189" s="3" t="s">
        <v>32</v>
      </c>
      <c r="H1189" s="3" t="s">
        <v>2354</v>
      </c>
      <c r="I1189" s="3">
        <v>2</v>
      </c>
      <c r="J1189" s="3" t="s">
        <v>20</v>
      </c>
      <c r="K1189" s="3">
        <v>400</v>
      </c>
      <c r="L1189" s="3">
        <v>360</v>
      </c>
      <c r="M1189" s="3">
        <f>Table4[[#This Row],[Qty]]*Table4[[#This Row],[Price]]</f>
        <v>800</v>
      </c>
      <c r="N1189" s="3">
        <f>Table4[[#This Row],[Qty]]*Table4[[#This Row],[Cost]]</f>
        <v>720</v>
      </c>
      <c r="O1189" s="3">
        <f>Table4[[#This Row],[Total Sales]]-Table4[[#This Row],[COGS]]</f>
        <v>80</v>
      </c>
      <c r="P1189" s="22">
        <f>MONTH(Table4[[#This Row],[Sales Date]])</f>
        <v>3</v>
      </c>
      <c r="Q1189" s="22" t="str">
        <f>IF(Table4[[#This Row],[Month]]=1,"Jan",IF(Table4[[#This Row],[Month]]=2,"Feb",IF(Table4[[#This Row],[Month]]=3,"Mar","Apr")))</f>
        <v>Mar</v>
      </c>
    </row>
    <row r="1190" spans="1:17" x14ac:dyDescent="0.25">
      <c r="A1190" s="3" t="s">
        <v>1976</v>
      </c>
      <c r="B1190" s="4">
        <v>45002</v>
      </c>
      <c r="C1190" s="3" t="s">
        <v>873</v>
      </c>
      <c r="D1190" s="3" t="s">
        <v>29</v>
      </c>
      <c r="E1190" s="3" t="s">
        <v>17</v>
      </c>
      <c r="F1190" s="3" t="s">
        <v>18</v>
      </c>
      <c r="G1190" s="3" t="s">
        <v>19</v>
      </c>
      <c r="H1190" s="3" t="s">
        <v>2354</v>
      </c>
      <c r="I1190" s="3">
        <v>2</v>
      </c>
      <c r="J1190" s="3" t="s">
        <v>20</v>
      </c>
      <c r="K1190" s="3">
        <v>100</v>
      </c>
      <c r="L1190" s="3">
        <v>90</v>
      </c>
      <c r="M1190" s="3">
        <f>Table4[[#This Row],[Qty]]*Table4[[#This Row],[Price]]</f>
        <v>200</v>
      </c>
      <c r="N1190" s="3">
        <f>Table4[[#This Row],[Qty]]*Table4[[#This Row],[Cost]]</f>
        <v>180</v>
      </c>
      <c r="O1190" s="3">
        <f>Table4[[#This Row],[Total Sales]]-Table4[[#This Row],[COGS]]</f>
        <v>20</v>
      </c>
      <c r="P1190" s="22">
        <f>MONTH(Table4[[#This Row],[Sales Date]])</f>
        <v>3</v>
      </c>
      <c r="Q1190" s="22" t="str">
        <f>IF(Table4[[#This Row],[Month]]=1,"Jan",IF(Table4[[#This Row],[Month]]=2,"Feb",IF(Table4[[#This Row],[Month]]=3,"Mar","Apr")))</f>
        <v>Mar</v>
      </c>
    </row>
    <row r="1191" spans="1:17" x14ac:dyDescent="0.25">
      <c r="A1191" s="3" t="s">
        <v>1977</v>
      </c>
      <c r="B1191" s="4">
        <v>45002</v>
      </c>
      <c r="C1191" s="3" t="s">
        <v>926</v>
      </c>
      <c r="D1191" s="3" t="s">
        <v>29</v>
      </c>
      <c r="E1191" s="3" t="s">
        <v>30</v>
      </c>
      <c r="F1191" s="3" t="s">
        <v>31</v>
      </c>
      <c r="G1191" s="3" t="s">
        <v>19</v>
      </c>
      <c r="H1191" s="3" t="s">
        <v>45</v>
      </c>
      <c r="I1191" s="3">
        <v>2</v>
      </c>
      <c r="J1191" s="3" t="s">
        <v>20</v>
      </c>
      <c r="K1191" s="3">
        <v>9950</v>
      </c>
      <c r="L1191" s="3">
        <v>9000</v>
      </c>
      <c r="M1191" s="3">
        <f>Table4[[#This Row],[Qty]]*Table4[[#This Row],[Price]]</f>
        <v>19900</v>
      </c>
      <c r="N1191" s="3">
        <f>Table4[[#This Row],[Qty]]*Table4[[#This Row],[Cost]]</f>
        <v>18000</v>
      </c>
      <c r="O1191" s="3">
        <f>Table4[[#This Row],[Total Sales]]-Table4[[#This Row],[COGS]]</f>
        <v>1900</v>
      </c>
      <c r="P1191" s="22">
        <f>MONTH(Table4[[#This Row],[Sales Date]])</f>
        <v>3</v>
      </c>
      <c r="Q1191" s="22" t="str">
        <f>IF(Table4[[#This Row],[Month]]=1,"Jan",IF(Table4[[#This Row],[Month]]=2,"Feb",IF(Table4[[#This Row],[Month]]=3,"Mar","Apr")))</f>
        <v>Mar</v>
      </c>
    </row>
    <row r="1192" spans="1:17" x14ac:dyDescent="0.25">
      <c r="A1192" s="3" t="s">
        <v>1978</v>
      </c>
      <c r="B1192" s="4">
        <v>45002</v>
      </c>
      <c r="C1192" s="3" t="s">
        <v>928</v>
      </c>
      <c r="D1192" s="3" t="s">
        <v>29</v>
      </c>
      <c r="E1192" s="3" t="s">
        <v>35</v>
      </c>
      <c r="F1192" s="3" t="s">
        <v>36</v>
      </c>
      <c r="G1192" s="3" t="s">
        <v>25</v>
      </c>
      <c r="H1192" s="3" t="s">
        <v>2354</v>
      </c>
      <c r="I1192" s="3">
        <v>2</v>
      </c>
      <c r="J1192" s="3" t="s">
        <v>20</v>
      </c>
      <c r="K1192" s="3">
        <v>7700</v>
      </c>
      <c r="L1192" s="3">
        <v>7000</v>
      </c>
      <c r="M1192" s="3">
        <f>Table4[[#This Row],[Qty]]*Table4[[#This Row],[Price]]</f>
        <v>15400</v>
      </c>
      <c r="N1192" s="3">
        <f>Table4[[#This Row],[Qty]]*Table4[[#This Row],[Cost]]</f>
        <v>14000</v>
      </c>
      <c r="O1192" s="3">
        <f>Table4[[#This Row],[Total Sales]]-Table4[[#This Row],[COGS]]</f>
        <v>1400</v>
      </c>
      <c r="P1192" s="22">
        <f>MONTH(Table4[[#This Row],[Sales Date]])</f>
        <v>3</v>
      </c>
      <c r="Q1192" s="22" t="str">
        <f>IF(Table4[[#This Row],[Month]]=1,"Jan",IF(Table4[[#This Row],[Month]]=2,"Feb",IF(Table4[[#This Row],[Month]]=3,"Mar","Apr")))</f>
        <v>Mar</v>
      </c>
    </row>
    <row r="1193" spans="1:17" x14ac:dyDescent="0.25">
      <c r="A1193" s="3" t="s">
        <v>1979</v>
      </c>
      <c r="B1193" s="4">
        <v>45002</v>
      </c>
      <c r="C1193" s="3" t="s">
        <v>930</v>
      </c>
      <c r="D1193" s="3" t="s">
        <v>29</v>
      </c>
      <c r="E1193" s="3" t="s">
        <v>17</v>
      </c>
      <c r="F1193" s="3" t="s">
        <v>18</v>
      </c>
      <c r="G1193" s="3" t="s">
        <v>32</v>
      </c>
      <c r="H1193" s="3" t="s">
        <v>38</v>
      </c>
      <c r="I1193" s="3">
        <v>4</v>
      </c>
      <c r="J1193" s="3" t="s">
        <v>20</v>
      </c>
      <c r="K1193" s="3">
        <v>11000</v>
      </c>
      <c r="L1193" s="3">
        <v>10000</v>
      </c>
      <c r="M1193" s="3">
        <f>Table4[[#This Row],[Qty]]*Table4[[#This Row],[Price]]</f>
        <v>44000</v>
      </c>
      <c r="N1193" s="3">
        <f>Table4[[#This Row],[Qty]]*Table4[[#This Row],[Cost]]</f>
        <v>40000</v>
      </c>
      <c r="O1193" s="3">
        <f>Table4[[#This Row],[Total Sales]]-Table4[[#This Row],[COGS]]</f>
        <v>4000</v>
      </c>
      <c r="P1193" s="22">
        <f>MONTH(Table4[[#This Row],[Sales Date]])</f>
        <v>3</v>
      </c>
      <c r="Q1193" s="22" t="str">
        <f>IF(Table4[[#This Row],[Month]]=1,"Jan",IF(Table4[[#This Row],[Month]]=2,"Feb",IF(Table4[[#This Row],[Month]]=3,"Mar","Apr")))</f>
        <v>Mar</v>
      </c>
    </row>
    <row r="1194" spans="1:17" x14ac:dyDescent="0.25">
      <c r="A1194" s="3" t="s">
        <v>1980</v>
      </c>
      <c r="B1194" s="4">
        <v>45002</v>
      </c>
      <c r="C1194" s="3" t="s">
        <v>932</v>
      </c>
      <c r="D1194" s="3" t="s">
        <v>29</v>
      </c>
      <c r="E1194" s="3" t="s">
        <v>17</v>
      </c>
      <c r="F1194" s="3" t="s">
        <v>18</v>
      </c>
      <c r="G1194" s="3" t="s">
        <v>19</v>
      </c>
      <c r="H1194" s="3" t="s">
        <v>2354</v>
      </c>
      <c r="I1194" s="3">
        <v>1</v>
      </c>
      <c r="J1194" s="3" t="s">
        <v>20</v>
      </c>
      <c r="K1194" s="3">
        <v>13200.000000000002</v>
      </c>
      <c r="L1194" s="3">
        <v>12000</v>
      </c>
      <c r="M1194" s="3">
        <f>Table4[[#This Row],[Qty]]*Table4[[#This Row],[Price]]</f>
        <v>13200.000000000002</v>
      </c>
      <c r="N1194" s="3">
        <f>Table4[[#This Row],[Qty]]*Table4[[#This Row],[Cost]]</f>
        <v>12000</v>
      </c>
      <c r="O1194" s="3">
        <f>Table4[[#This Row],[Total Sales]]-Table4[[#This Row],[COGS]]</f>
        <v>1200.0000000000018</v>
      </c>
      <c r="P1194" s="22">
        <f>MONTH(Table4[[#This Row],[Sales Date]])</f>
        <v>3</v>
      </c>
      <c r="Q1194" s="22" t="str">
        <f>IF(Table4[[#This Row],[Month]]=1,"Jan",IF(Table4[[#This Row],[Month]]=2,"Feb",IF(Table4[[#This Row],[Month]]=3,"Mar","Apr")))</f>
        <v>Mar</v>
      </c>
    </row>
    <row r="1195" spans="1:17" x14ac:dyDescent="0.25">
      <c r="A1195" s="3" t="s">
        <v>1981</v>
      </c>
      <c r="B1195" s="4">
        <v>45002</v>
      </c>
      <c r="C1195" s="3" t="s">
        <v>934</v>
      </c>
      <c r="D1195" s="3" t="s">
        <v>29</v>
      </c>
      <c r="E1195" s="3" t="s">
        <v>23</v>
      </c>
      <c r="F1195" s="3" t="s">
        <v>24</v>
      </c>
      <c r="G1195" s="3" t="s">
        <v>25</v>
      </c>
      <c r="H1195" s="3" t="s">
        <v>2354</v>
      </c>
      <c r="I1195" s="3">
        <v>2</v>
      </c>
      <c r="J1195" s="3" t="s">
        <v>20</v>
      </c>
      <c r="K1195" s="3">
        <v>9950</v>
      </c>
      <c r="L1195" s="3">
        <v>9000</v>
      </c>
      <c r="M1195" s="3">
        <f>Table4[[#This Row],[Qty]]*Table4[[#This Row],[Price]]</f>
        <v>19900</v>
      </c>
      <c r="N1195" s="3">
        <f>Table4[[#This Row],[Qty]]*Table4[[#This Row],[Cost]]</f>
        <v>18000</v>
      </c>
      <c r="O1195" s="3">
        <f>Table4[[#This Row],[Total Sales]]-Table4[[#This Row],[COGS]]</f>
        <v>1900</v>
      </c>
      <c r="P1195" s="22">
        <f>MONTH(Table4[[#This Row],[Sales Date]])</f>
        <v>3</v>
      </c>
      <c r="Q1195" s="22" t="str">
        <f>IF(Table4[[#This Row],[Month]]=1,"Jan",IF(Table4[[#This Row],[Month]]=2,"Feb",IF(Table4[[#This Row],[Month]]=3,"Mar","Apr")))</f>
        <v>Mar</v>
      </c>
    </row>
    <row r="1196" spans="1:17" x14ac:dyDescent="0.25">
      <c r="A1196" s="3" t="s">
        <v>1982</v>
      </c>
      <c r="B1196" s="4">
        <v>45003</v>
      </c>
      <c r="C1196" s="3" t="s">
        <v>139</v>
      </c>
      <c r="D1196" s="3" t="s">
        <v>29</v>
      </c>
      <c r="E1196" s="3" t="s">
        <v>30</v>
      </c>
      <c r="F1196" s="3" t="s">
        <v>31</v>
      </c>
      <c r="G1196" s="3" t="s">
        <v>54</v>
      </c>
      <c r="H1196" s="3" t="s">
        <v>55</v>
      </c>
      <c r="I1196" s="3">
        <v>2</v>
      </c>
      <c r="J1196" s="3" t="s">
        <v>20</v>
      </c>
      <c r="K1196" s="3">
        <v>19800</v>
      </c>
      <c r="L1196" s="3">
        <v>18000</v>
      </c>
      <c r="M1196" s="3">
        <f>Table4[[#This Row],[Qty]]*Table4[[#This Row],[Price]]</f>
        <v>39600</v>
      </c>
      <c r="N1196" s="3">
        <f>Table4[[#This Row],[Qty]]*Table4[[#This Row],[Cost]]</f>
        <v>36000</v>
      </c>
      <c r="O1196" s="3">
        <f>Table4[[#This Row],[Total Sales]]-Table4[[#This Row],[COGS]]</f>
        <v>3600</v>
      </c>
      <c r="P1196" s="22">
        <f>MONTH(Table4[[#This Row],[Sales Date]])</f>
        <v>3</v>
      </c>
      <c r="Q1196" s="22" t="str">
        <f>IF(Table4[[#This Row],[Month]]=1,"Jan",IF(Table4[[#This Row],[Month]]=2,"Feb",IF(Table4[[#This Row],[Month]]=3,"Mar","Apr")))</f>
        <v>Mar</v>
      </c>
    </row>
    <row r="1197" spans="1:17" x14ac:dyDescent="0.25">
      <c r="A1197" s="3" t="s">
        <v>1983</v>
      </c>
      <c r="B1197" s="4">
        <v>45003</v>
      </c>
      <c r="C1197" s="3" t="s">
        <v>263</v>
      </c>
      <c r="D1197" s="3" t="s">
        <v>29</v>
      </c>
      <c r="E1197" s="3" t="s">
        <v>17</v>
      </c>
      <c r="F1197" s="3" t="s">
        <v>18</v>
      </c>
      <c r="G1197" s="3" t="s">
        <v>72</v>
      </c>
      <c r="H1197" s="3" t="s">
        <v>2354</v>
      </c>
      <c r="I1197" s="3">
        <v>1</v>
      </c>
      <c r="J1197" s="3" t="s">
        <v>20</v>
      </c>
      <c r="K1197" s="3">
        <v>6700</v>
      </c>
      <c r="L1197" s="3">
        <v>5002</v>
      </c>
      <c r="M1197" s="3">
        <f>Table4[[#This Row],[Qty]]*Table4[[#This Row],[Price]]</f>
        <v>6700</v>
      </c>
      <c r="N1197" s="3">
        <f>Table4[[#This Row],[Qty]]*Table4[[#This Row],[Cost]]</f>
        <v>5002</v>
      </c>
      <c r="O1197" s="3">
        <f>Table4[[#This Row],[Total Sales]]-Table4[[#This Row],[COGS]]</f>
        <v>1698</v>
      </c>
      <c r="P1197" s="22">
        <f>MONTH(Table4[[#This Row],[Sales Date]])</f>
        <v>3</v>
      </c>
      <c r="Q1197" s="22" t="str">
        <f>IF(Table4[[#This Row],[Month]]=1,"Jan",IF(Table4[[#This Row],[Month]]=2,"Feb",IF(Table4[[#This Row],[Month]]=3,"Mar","Apr")))</f>
        <v>Mar</v>
      </c>
    </row>
    <row r="1198" spans="1:17" x14ac:dyDescent="0.25">
      <c r="A1198" s="3" t="s">
        <v>1984</v>
      </c>
      <c r="B1198" s="4">
        <v>45003</v>
      </c>
      <c r="C1198" s="3" t="s">
        <v>379</v>
      </c>
      <c r="D1198" s="3" t="s">
        <v>29</v>
      </c>
      <c r="E1198" s="3" t="s">
        <v>17</v>
      </c>
      <c r="F1198" s="3" t="s">
        <v>18</v>
      </c>
      <c r="G1198" s="3" t="s">
        <v>78</v>
      </c>
      <c r="H1198" s="3" t="s">
        <v>45</v>
      </c>
      <c r="I1198" s="3">
        <v>2</v>
      </c>
      <c r="J1198" s="3" t="s">
        <v>20</v>
      </c>
      <c r="K1198" s="3">
        <v>2000</v>
      </c>
      <c r="L1198" s="3">
        <v>1850</v>
      </c>
      <c r="M1198" s="3">
        <f>Table4[[#This Row],[Qty]]*Table4[[#This Row],[Price]]</f>
        <v>4000</v>
      </c>
      <c r="N1198" s="3">
        <f>Table4[[#This Row],[Qty]]*Table4[[#This Row],[Cost]]</f>
        <v>3700</v>
      </c>
      <c r="O1198" s="3">
        <f>Table4[[#This Row],[Total Sales]]-Table4[[#This Row],[COGS]]</f>
        <v>300</v>
      </c>
      <c r="P1198" s="22">
        <f>MONTH(Table4[[#This Row],[Sales Date]])</f>
        <v>3</v>
      </c>
      <c r="Q1198" s="22" t="str">
        <f>IF(Table4[[#This Row],[Month]]=1,"Jan",IF(Table4[[#This Row],[Month]]=2,"Feb",IF(Table4[[#This Row],[Month]]=3,"Mar","Apr")))</f>
        <v>Mar</v>
      </c>
    </row>
    <row r="1199" spans="1:17" x14ac:dyDescent="0.25">
      <c r="A1199" s="3" t="s">
        <v>1985</v>
      </c>
      <c r="B1199" s="4">
        <v>45003</v>
      </c>
      <c r="C1199" s="3" t="s">
        <v>504</v>
      </c>
      <c r="D1199" s="3" t="s">
        <v>29</v>
      </c>
      <c r="E1199" s="3" t="s">
        <v>30</v>
      </c>
      <c r="F1199" s="3" t="s">
        <v>31</v>
      </c>
      <c r="G1199" s="3" t="s">
        <v>41</v>
      </c>
      <c r="H1199" s="3" t="s">
        <v>2354</v>
      </c>
      <c r="I1199" s="3">
        <v>2</v>
      </c>
      <c r="J1199" s="3" t="s">
        <v>20</v>
      </c>
      <c r="K1199" s="3">
        <v>9950</v>
      </c>
      <c r="L1199" s="3">
        <v>9000</v>
      </c>
      <c r="M1199" s="3">
        <f>Table4[[#This Row],[Qty]]*Table4[[#This Row],[Price]]</f>
        <v>19900</v>
      </c>
      <c r="N1199" s="3">
        <f>Table4[[#This Row],[Qty]]*Table4[[#This Row],[Cost]]</f>
        <v>18000</v>
      </c>
      <c r="O1199" s="3">
        <f>Table4[[#This Row],[Total Sales]]-Table4[[#This Row],[COGS]]</f>
        <v>1900</v>
      </c>
      <c r="P1199" s="22">
        <f>MONTH(Table4[[#This Row],[Sales Date]])</f>
        <v>3</v>
      </c>
      <c r="Q1199" s="22" t="str">
        <f>IF(Table4[[#This Row],[Month]]=1,"Jan",IF(Table4[[#This Row],[Month]]=2,"Feb",IF(Table4[[#This Row],[Month]]=3,"Mar","Apr")))</f>
        <v>Mar</v>
      </c>
    </row>
    <row r="1200" spans="1:17" x14ac:dyDescent="0.25">
      <c r="A1200" s="3" t="s">
        <v>1986</v>
      </c>
      <c r="B1200" s="4">
        <v>45003</v>
      </c>
      <c r="C1200" s="3" t="s">
        <v>620</v>
      </c>
      <c r="D1200" s="3" t="s">
        <v>29</v>
      </c>
      <c r="E1200" s="3" t="s">
        <v>23</v>
      </c>
      <c r="F1200" s="3" t="s">
        <v>24</v>
      </c>
      <c r="G1200" s="3" t="s">
        <v>2352</v>
      </c>
      <c r="H1200" s="3" t="s">
        <v>2354</v>
      </c>
      <c r="I1200" s="3">
        <v>1</v>
      </c>
      <c r="J1200" s="3" t="s">
        <v>20</v>
      </c>
      <c r="K1200" s="3">
        <v>6700</v>
      </c>
      <c r="L1200" s="3">
        <v>5000</v>
      </c>
      <c r="M1200" s="3">
        <f>Table4[[#This Row],[Qty]]*Table4[[#This Row],[Price]]</f>
        <v>6700</v>
      </c>
      <c r="N1200" s="3">
        <f>Table4[[#This Row],[Qty]]*Table4[[#This Row],[Cost]]</f>
        <v>5000</v>
      </c>
      <c r="O1200" s="3">
        <f>Table4[[#This Row],[Total Sales]]-Table4[[#This Row],[COGS]]</f>
        <v>1700</v>
      </c>
      <c r="P1200" s="22">
        <f>MONTH(Table4[[#This Row],[Sales Date]])</f>
        <v>3</v>
      </c>
      <c r="Q1200" s="22" t="str">
        <f>IF(Table4[[#This Row],[Month]]=1,"Jan",IF(Table4[[#This Row],[Month]]=2,"Feb",IF(Table4[[#This Row],[Month]]=3,"Mar","Apr")))</f>
        <v>Mar</v>
      </c>
    </row>
    <row r="1201" spans="1:17" x14ac:dyDescent="0.25">
      <c r="A1201" s="3" t="s">
        <v>1987</v>
      </c>
      <c r="B1201" s="4">
        <v>45003</v>
      </c>
      <c r="C1201" s="3" t="s">
        <v>744</v>
      </c>
      <c r="D1201" s="3" t="s">
        <v>29</v>
      </c>
      <c r="E1201" s="3" t="s">
        <v>17</v>
      </c>
      <c r="F1201" s="3" t="s">
        <v>18</v>
      </c>
      <c r="G1201" s="3" t="s">
        <v>63</v>
      </c>
      <c r="H1201" s="3" t="s">
        <v>2354</v>
      </c>
      <c r="I1201" s="3">
        <v>1</v>
      </c>
      <c r="J1201" s="3" t="s">
        <v>20</v>
      </c>
      <c r="K1201" s="3">
        <v>44000</v>
      </c>
      <c r="L1201" s="3">
        <v>40000</v>
      </c>
      <c r="M1201" s="3">
        <f>Table4[[#This Row],[Qty]]*Table4[[#This Row],[Price]]</f>
        <v>44000</v>
      </c>
      <c r="N1201" s="3">
        <f>Table4[[#This Row],[Qty]]*Table4[[#This Row],[Cost]]</f>
        <v>40000</v>
      </c>
      <c r="O1201" s="3">
        <f>Table4[[#This Row],[Total Sales]]-Table4[[#This Row],[COGS]]</f>
        <v>4000</v>
      </c>
      <c r="P1201" s="22">
        <f>MONTH(Table4[[#This Row],[Sales Date]])</f>
        <v>3</v>
      </c>
      <c r="Q1201" s="22" t="str">
        <f>IF(Table4[[#This Row],[Month]]=1,"Jan",IF(Table4[[#This Row],[Month]]=2,"Feb",IF(Table4[[#This Row],[Month]]=3,"Mar","Apr")))</f>
        <v>Mar</v>
      </c>
    </row>
    <row r="1202" spans="1:17" x14ac:dyDescent="0.25">
      <c r="A1202" s="3" t="s">
        <v>1988</v>
      </c>
      <c r="B1202" s="4">
        <v>45003</v>
      </c>
      <c r="C1202" s="3" t="s">
        <v>861</v>
      </c>
      <c r="D1202" s="3" t="s">
        <v>29</v>
      </c>
      <c r="E1202" s="3" t="s">
        <v>35</v>
      </c>
      <c r="F1202" s="3" t="s">
        <v>36</v>
      </c>
      <c r="G1202" s="3" t="s">
        <v>69</v>
      </c>
      <c r="H1202" s="3" t="s">
        <v>38</v>
      </c>
      <c r="I1202" s="3">
        <v>3</v>
      </c>
      <c r="J1202" s="3" t="s">
        <v>20</v>
      </c>
      <c r="K1202" s="3">
        <v>13200.000000000002</v>
      </c>
      <c r="L1202" s="3">
        <v>12000</v>
      </c>
      <c r="M1202" s="3">
        <f>Table4[[#This Row],[Qty]]*Table4[[#This Row],[Price]]</f>
        <v>39600.000000000007</v>
      </c>
      <c r="N1202" s="3">
        <f>Table4[[#This Row],[Qty]]*Table4[[#This Row],[Cost]]</f>
        <v>36000</v>
      </c>
      <c r="O1202" s="3">
        <f>Table4[[#This Row],[Total Sales]]-Table4[[#This Row],[COGS]]</f>
        <v>3600.0000000000073</v>
      </c>
      <c r="P1202" s="22">
        <f>MONTH(Table4[[#This Row],[Sales Date]])</f>
        <v>3</v>
      </c>
      <c r="Q1202" s="22" t="str">
        <f>IF(Table4[[#This Row],[Month]]=1,"Jan",IF(Table4[[#This Row],[Month]]=2,"Feb",IF(Table4[[#This Row],[Month]]=3,"Mar","Apr")))</f>
        <v>Mar</v>
      </c>
    </row>
    <row r="1203" spans="1:17" x14ac:dyDescent="0.25">
      <c r="A1203" s="3" t="s">
        <v>1989</v>
      </c>
      <c r="B1203" s="4">
        <v>45003</v>
      </c>
      <c r="C1203" s="3" t="s">
        <v>986</v>
      </c>
      <c r="D1203" s="3" t="s">
        <v>29</v>
      </c>
      <c r="E1203" s="3" t="s">
        <v>23</v>
      </c>
      <c r="F1203" s="3" t="s">
        <v>24</v>
      </c>
      <c r="G1203" s="3" t="s">
        <v>25</v>
      </c>
      <c r="H1203" s="3" t="s">
        <v>2354</v>
      </c>
      <c r="I1203" s="3">
        <v>2</v>
      </c>
      <c r="J1203" s="3" t="s">
        <v>20</v>
      </c>
      <c r="K1203" s="3">
        <v>6700</v>
      </c>
      <c r="L1203" s="3">
        <v>5001</v>
      </c>
      <c r="M1203" s="3">
        <f>Table4[[#This Row],[Qty]]*Table4[[#This Row],[Price]]</f>
        <v>13400</v>
      </c>
      <c r="N1203" s="3">
        <f>Table4[[#This Row],[Qty]]*Table4[[#This Row],[Cost]]</f>
        <v>10002</v>
      </c>
      <c r="O1203" s="3">
        <f>Table4[[#This Row],[Total Sales]]-Table4[[#This Row],[COGS]]</f>
        <v>3398</v>
      </c>
      <c r="P1203" s="22">
        <f>MONTH(Table4[[#This Row],[Sales Date]])</f>
        <v>3</v>
      </c>
      <c r="Q1203" s="22" t="str">
        <f>IF(Table4[[#This Row],[Month]]=1,"Jan",IF(Table4[[#This Row],[Month]]=2,"Feb",IF(Table4[[#This Row],[Month]]=3,"Mar","Apr")))</f>
        <v>Mar</v>
      </c>
    </row>
    <row r="1204" spans="1:17" x14ac:dyDescent="0.25">
      <c r="A1204" s="3" t="s">
        <v>1990</v>
      </c>
      <c r="B1204" s="4">
        <v>45003</v>
      </c>
      <c r="C1204" s="3" t="s">
        <v>1104</v>
      </c>
      <c r="D1204" s="3" t="s">
        <v>29</v>
      </c>
      <c r="E1204" s="3" t="s">
        <v>17</v>
      </c>
      <c r="F1204" s="3" t="s">
        <v>18</v>
      </c>
      <c r="G1204" s="3" t="s">
        <v>37</v>
      </c>
      <c r="H1204" s="3" t="s">
        <v>38</v>
      </c>
      <c r="I1204" s="3">
        <v>2</v>
      </c>
      <c r="J1204" s="3" t="s">
        <v>20</v>
      </c>
      <c r="K1204" s="3">
        <v>9950</v>
      </c>
      <c r="L1204" s="3">
        <v>9000</v>
      </c>
      <c r="M1204" s="3">
        <f>Table4[[#This Row],[Qty]]*Table4[[#This Row],[Price]]</f>
        <v>19900</v>
      </c>
      <c r="N1204" s="3">
        <f>Table4[[#This Row],[Qty]]*Table4[[#This Row],[Cost]]</f>
        <v>18000</v>
      </c>
      <c r="O1204" s="3">
        <f>Table4[[#This Row],[Total Sales]]-Table4[[#This Row],[COGS]]</f>
        <v>1900</v>
      </c>
      <c r="P1204" s="22">
        <f>MONTH(Table4[[#This Row],[Sales Date]])</f>
        <v>3</v>
      </c>
      <c r="Q1204" s="22" t="str">
        <f>IF(Table4[[#This Row],[Month]]=1,"Jan",IF(Table4[[#This Row],[Month]]=2,"Feb",IF(Table4[[#This Row],[Month]]=3,"Mar","Apr")))</f>
        <v>Mar</v>
      </c>
    </row>
    <row r="1205" spans="1:17" x14ac:dyDescent="0.25">
      <c r="A1205" s="3" t="s">
        <v>1991</v>
      </c>
      <c r="B1205" s="4">
        <v>45004</v>
      </c>
      <c r="C1205" s="3" t="s">
        <v>141</v>
      </c>
      <c r="D1205" s="3" t="s">
        <v>29</v>
      </c>
      <c r="E1205" s="3" t="s">
        <v>35</v>
      </c>
      <c r="F1205" s="3" t="s">
        <v>36</v>
      </c>
      <c r="G1205" s="3" t="s">
        <v>2353</v>
      </c>
      <c r="H1205" s="3" t="s">
        <v>45</v>
      </c>
      <c r="I1205" s="3">
        <v>2</v>
      </c>
      <c r="J1205" s="3" t="s">
        <v>20</v>
      </c>
      <c r="K1205" s="3">
        <v>44000</v>
      </c>
      <c r="L1205" s="3">
        <v>40000</v>
      </c>
      <c r="M1205" s="3">
        <f>Table4[[#This Row],[Qty]]*Table4[[#This Row],[Price]]</f>
        <v>88000</v>
      </c>
      <c r="N1205" s="3">
        <f>Table4[[#This Row],[Qty]]*Table4[[#This Row],[Cost]]</f>
        <v>80000</v>
      </c>
      <c r="O1205" s="3">
        <f>Table4[[#This Row],[Total Sales]]-Table4[[#This Row],[COGS]]</f>
        <v>8000</v>
      </c>
      <c r="P1205" s="22">
        <f>MONTH(Table4[[#This Row],[Sales Date]])</f>
        <v>3</v>
      </c>
      <c r="Q1205" s="22" t="str">
        <f>IF(Table4[[#This Row],[Month]]=1,"Jan",IF(Table4[[#This Row],[Month]]=2,"Feb",IF(Table4[[#This Row],[Month]]=3,"Mar","Apr")))</f>
        <v>Mar</v>
      </c>
    </row>
    <row r="1206" spans="1:17" x14ac:dyDescent="0.25">
      <c r="A1206" s="3" t="s">
        <v>1992</v>
      </c>
      <c r="B1206" s="4">
        <v>45004</v>
      </c>
      <c r="C1206" s="3" t="s">
        <v>265</v>
      </c>
      <c r="D1206" s="3" t="s">
        <v>29</v>
      </c>
      <c r="E1206" s="3" t="s">
        <v>23</v>
      </c>
      <c r="F1206" s="3" t="s">
        <v>24</v>
      </c>
      <c r="G1206" s="3" t="s">
        <v>75</v>
      </c>
      <c r="H1206" s="3" t="s">
        <v>2354</v>
      </c>
      <c r="I1206" s="3">
        <v>1</v>
      </c>
      <c r="J1206" s="3" t="s">
        <v>20</v>
      </c>
      <c r="K1206" s="3">
        <v>6700</v>
      </c>
      <c r="L1206" s="3">
        <v>5000</v>
      </c>
      <c r="M1206" s="3">
        <f>Table4[[#This Row],[Qty]]*Table4[[#This Row],[Price]]</f>
        <v>6700</v>
      </c>
      <c r="N1206" s="3">
        <f>Table4[[#This Row],[Qty]]*Table4[[#This Row],[Cost]]</f>
        <v>5000</v>
      </c>
      <c r="O1206" s="3">
        <f>Table4[[#This Row],[Total Sales]]-Table4[[#This Row],[COGS]]</f>
        <v>1700</v>
      </c>
      <c r="P1206" s="22">
        <f>MONTH(Table4[[#This Row],[Sales Date]])</f>
        <v>3</v>
      </c>
      <c r="Q1206" s="22" t="str">
        <f>IF(Table4[[#This Row],[Month]]=1,"Jan",IF(Table4[[#This Row],[Month]]=2,"Feb",IF(Table4[[#This Row],[Month]]=3,"Mar","Apr")))</f>
        <v>Mar</v>
      </c>
    </row>
    <row r="1207" spans="1:17" x14ac:dyDescent="0.25">
      <c r="A1207" s="3" t="s">
        <v>1993</v>
      </c>
      <c r="B1207" s="4">
        <v>45004</v>
      </c>
      <c r="C1207" s="3" t="s">
        <v>381</v>
      </c>
      <c r="D1207" s="3" t="s">
        <v>16</v>
      </c>
      <c r="E1207" s="3" t="s">
        <v>17</v>
      </c>
      <c r="F1207" s="3" t="s">
        <v>18</v>
      </c>
      <c r="G1207" s="3" t="s">
        <v>81</v>
      </c>
      <c r="H1207" s="3" t="s">
        <v>2354</v>
      </c>
      <c r="I1207" s="3">
        <v>1</v>
      </c>
      <c r="J1207" s="3" t="s">
        <v>20</v>
      </c>
      <c r="K1207" s="3">
        <v>9500</v>
      </c>
      <c r="L1207" s="3">
        <v>8000</v>
      </c>
      <c r="M1207" s="3">
        <f>Table4[[#This Row],[Qty]]*Table4[[#This Row],[Price]]</f>
        <v>9500</v>
      </c>
      <c r="N1207" s="3">
        <f>Table4[[#This Row],[Qty]]*Table4[[#This Row],[Cost]]</f>
        <v>8000</v>
      </c>
      <c r="O1207" s="3">
        <f>Table4[[#This Row],[Total Sales]]-Table4[[#This Row],[COGS]]</f>
        <v>1500</v>
      </c>
      <c r="P1207" s="22">
        <f>MONTH(Table4[[#This Row],[Sales Date]])</f>
        <v>3</v>
      </c>
      <c r="Q1207" s="22" t="str">
        <f>IF(Table4[[#This Row],[Month]]=1,"Jan",IF(Table4[[#This Row],[Month]]=2,"Feb",IF(Table4[[#This Row],[Month]]=3,"Mar","Apr")))</f>
        <v>Mar</v>
      </c>
    </row>
    <row r="1208" spans="1:17" x14ac:dyDescent="0.25">
      <c r="A1208" s="3" t="s">
        <v>1994</v>
      </c>
      <c r="B1208" s="4">
        <v>45004</v>
      </c>
      <c r="C1208" s="3" t="s">
        <v>506</v>
      </c>
      <c r="D1208" s="3" t="s">
        <v>16</v>
      </c>
      <c r="E1208" s="3" t="s">
        <v>35</v>
      </c>
      <c r="F1208" s="3" t="s">
        <v>36</v>
      </c>
      <c r="G1208" s="3" t="s">
        <v>44</v>
      </c>
      <c r="H1208" s="3" t="s">
        <v>45</v>
      </c>
      <c r="I1208" s="3">
        <v>2</v>
      </c>
      <c r="J1208" s="3" t="s">
        <v>20</v>
      </c>
      <c r="K1208" s="3">
        <v>7700</v>
      </c>
      <c r="L1208" s="3">
        <v>7000</v>
      </c>
      <c r="M1208" s="3">
        <f>Table4[[#This Row],[Qty]]*Table4[[#This Row],[Price]]</f>
        <v>15400</v>
      </c>
      <c r="N1208" s="3">
        <f>Table4[[#This Row],[Qty]]*Table4[[#This Row],[Cost]]</f>
        <v>14000</v>
      </c>
      <c r="O1208" s="3">
        <f>Table4[[#This Row],[Total Sales]]-Table4[[#This Row],[COGS]]</f>
        <v>1400</v>
      </c>
      <c r="P1208" s="22">
        <f>MONTH(Table4[[#This Row],[Sales Date]])</f>
        <v>3</v>
      </c>
      <c r="Q1208" s="22" t="str">
        <f>IF(Table4[[#This Row],[Month]]=1,"Jan",IF(Table4[[#This Row],[Month]]=2,"Feb",IF(Table4[[#This Row],[Month]]=3,"Mar","Apr")))</f>
        <v>Mar</v>
      </c>
    </row>
    <row r="1209" spans="1:17" x14ac:dyDescent="0.25">
      <c r="A1209" s="3" t="s">
        <v>1995</v>
      </c>
      <c r="B1209" s="4">
        <v>45004</v>
      </c>
      <c r="C1209" s="3" t="s">
        <v>622</v>
      </c>
      <c r="D1209" s="3" t="s">
        <v>29</v>
      </c>
      <c r="E1209" s="3" t="s">
        <v>30</v>
      </c>
      <c r="F1209" s="3" t="s">
        <v>31</v>
      </c>
      <c r="G1209" s="3" t="s">
        <v>2350</v>
      </c>
      <c r="H1209" s="3" t="s">
        <v>38</v>
      </c>
      <c r="I1209" s="3">
        <v>2</v>
      </c>
      <c r="J1209" s="3" t="s">
        <v>20</v>
      </c>
      <c r="K1209" s="3">
        <v>6700</v>
      </c>
      <c r="L1209" s="3">
        <v>5001</v>
      </c>
      <c r="M1209" s="3">
        <f>Table4[[#This Row],[Qty]]*Table4[[#This Row],[Price]]</f>
        <v>13400</v>
      </c>
      <c r="N1209" s="3">
        <f>Table4[[#This Row],[Qty]]*Table4[[#This Row],[Cost]]</f>
        <v>10002</v>
      </c>
      <c r="O1209" s="3">
        <f>Table4[[#This Row],[Total Sales]]-Table4[[#This Row],[COGS]]</f>
        <v>3398</v>
      </c>
      <c r="P1209" s="22">
        <f>MONTH(Table4[[#This Row],[Sales Date]])</f>
        <v>3</v>
      </c>
      <c r="Q1209" s="22" t="str">
        <f>IF(Table4[[#This Row],[Month]]=1,"Jan",IF(Table4[[#This Row],[Month]]=2,"Feb",IF(Table4[[#This Row],[Month]]=3,"Mar","Apr")))</f>
        <v>Mar</v>
      </c>
    </row>
    <row r="1210" spans="1:17" x14ac:dyDescent="0.25">
      <c r="A1210" s="3" t="s">
        <v>1996</v>
      </c>
      <c r="B1210" s="4">
        <v>45004</v>
      </c>
      <c r="C1210" s="3" t="s">
        <v>1106</v>
      </c>
      <c r="D1210" s="3" t="s">
        <v>29</v>
      </c>
      <c r="E1210" s="3" t="s">
        <v>23</v>
      </c>
      <c r="F1210" s="3" t="s">
        <v>24</v>
      </c>
      <c r="G1210" s="3" t="s">
        <v>41</v>
      </c>
      <c r="H1210" s="3" t="s">
        <v>2354</v>
      </c>
      <c r="I1210" s="3">
        <v>30</v>
      </c>
      <c r="J1210" s="3" t="s">
        <v>20</v>
      </c>
      <c r="K1210" s="3">
        <v>11000</v>
      </c>
      <c r="L1210" s="3">
        <v>10000</v>
      </c>
      <c r="M1210" s="3">
        <f>Table4[[#This Row],[Qty]]*Table4[[#This Row],[Price]]</f>
        <v>330000</v>
      </c>
      <c r="N1210" s="3">
        <f>Table4[[#This Row],[Qty]]*Table4[[#This Row],[Cost]]</f>
        <v>300000</v>
      </c>
      <c r="O1210" s="3">
        <f>Table4[[#This Row],[Total Sales]]-Table4[[#This Row],[COGS]]</f>
        <v>30000</v>
      </c>
      <c r="P1210" s="22">
        <f>MONTH(Table4[[#This Row],[Sales Date]])</f>
        <v>3</v>
      </c>
      <c r="Q1210" s="22" t="str">
        <f>IF(Table4[[#This Row],[Month]]=1,"Jan",IF(Table4[[#This Row],[Month]]=2,"Feb",IF(Table4[[#This Row],[Month]]=3,"Mar","Apr")))</f>
        <v>Mar</v>
      </c>
    </row>
    <row r="1211" spans="1:17" x14ac:dyDescent="0.25">
      <c r="A1211" s="3" t="s">
        <v>1997</v>
      </c>
      <c r="B1211" s="4">
        <v>45005</v>
      </c>
      <c r="C1211" s="3" t="s">
        <v>143</v>
      </c>
      <c r="D1211" s="3" t="s">
        <v>29</v>
      </c>
      <c r="E1211" s="3" t="s">
        <v>17</v>
      </c>
      <c r="F1211" s="3" t="s">
        <v>18</v>
      </c>
      <c r="G1211" s="3" t="s">
        <v>60</v>
      </c>
      <c r="H1211" s="3" t="s">
        <v>45</v>
      </c>
      <c r="I1211" s="3">
        <v>3</v>
      </c>
      <c r="J1211" s="3" t="s">
        <v>20</v>
      </c>
      <c r="K1211" s="3">
        <v>22000</v>
      </c>
      <c r="L1211" s="3">
        <v>20000</v>
      </c>
      <c r="M1211" s="3">
        <f>Table4[[#This Row],[Qty]]*Table4[[#This Row],[Price]]</f>
        <v>66000</v>
      </c>
      <c r="N1211" s="3">
        <f>Table4[[#This Row],[Qty]]*Table4[[#This Row],[Cost]]</f>
        <v>60000</v>
      </c>
      <c r="O1211" s="3">
        <f>Table4[[#This Row],[Total Sales]]-Table4[[#This Row],[COGS]]</f>
        <v>6000</v>
      </c>
      <c r="P1211" s="22">
        <f>MONTH(Table4[[#This Row],[Sales Date]])</f>
        <v>3</v>
      </c>
      <c r="Q1211" s="22" t="str">
        <f>IF(Table4[[#This Row],[Month]]=1,"Jan",IF(Table4[[#This Row],[Month]]=2,"Feb",IF(Table4[[#This Row],[Month]]=3,"Mar","Apr")))</f>
        <v>Mar</v>
      </c>
    </row>
    <row r="1212" spans="1:17" x14ac:dyDescent="0.25">
      <c r="A1212" s="3" t="s">
        <v>1998</v>
      </c>
      <c r="B1212" s="4">
        <v>45005</v>
      </c>
      <c r="C1212" s="3" t="s">
        <v>267</v>
      </c>
      <c r="D1212" s="3" t="s">
        <v>29</v>
      </c>
      <c r="E1212" s="3" t="s">
        <v>30</v>
      </c>
      <c r="F1212" s="3" t="s">
        <v>31</v>
      </c>
      <c r="G1212" s="3" t="s">
        <v>78</v>
      </c>
      <c r="H1212" s="3" t="s">
        <v>45</v>
      </c>
      <c r="I1212" s="3">
        <v>2</v>
      </c>
      <c r="J1212" s="3" t="s">
        <v>20</v>
      </c>
      <c r="K1212" s="3">
        <v>6700</v>
      </c>
      <c r="L1212" s="3">
        <v>5001</v>
      </c>
      <c r="M1212" s="3">
        <f>Table4[[#This Row],[Qty]]*Table4[[#This Row],[Price]]</f>
        <v>13400</v>
      </c>
      <c r="N1212" s="3">
        <f>Table4[[#This Row],[Qty]]*Table4[[#This Row],[Cost]]</f>
        <v>10002</v>
      </c>
      <c r="O1212" s="3">
        <f>Table4[[#This Row],[Total Sales]]-Table4[[#This Row],[COGS]]</f>
        <v>3398</v>
      </c>
      <c r="P1212" s="22">
        <f>MONTH(Table4[[#This Row],[Sales Date]])</f>
        <v>3</v>
      </c>
      <c r="Q1212" s="22" t="str">
        <f>IF(Table4[[#This Row],[Month]]=1,"Jan",IF(Table4[[#This Row],[Month]]=2,"Feb",IF(Table4[[#This Row],[Month]]=3,"Mar","Apr")))</f>
        <v>Mar</v>
      </c>
    </row>
    <row r="1213" spans="1:17" x14ac:dyDescent="0.25">
      <c r="A1213" s="3" t="s">
        <v>1999</v>
      </c>
      <c r="B1213" s="4">
        <v>45005</v>
      </c>
      <c r="C1213" s="3" t="s">
        <v>383</v>
      </c>
      <c r="D1213" s="3" t="s">
        <v>16</v>
      </c>
      <c r="E1213" s="3" t="s">
        <v>23</v>
      </c>
      <c r="F1213" s="3" t="s">
        <v>24</v>
      </c>
      <c r="G1213" s="3" t="s">
        <v>19</v>
      </c>
      <c r="H1213" s="3" t="s">
        <v>2354</v>
      </c>
      <c r="I1213" s="3">
        <v>1</v>
      </c>
      <c r="J1213" s="3" t="s">
        <v>20</v>
      </c>
      <c r="K1213" s="3">
        <v>4700</v>
      </c>
      <c r="L1213" s="3">
        <v>4000</v>
      </c>
      <c r="M1213" s="3">
        <f>Table4[[#This Row],[Qty]]*Table4[[#This Row],[Price]]</f>
        <v>4700</v>
      </c>
      <c r="N1213" s="3">
        <f>Table4[[#This Row],[Qty]]*Table4[[#This Row],[Cost]]</f>
        <v>4000</v>
      </c>
      <c r="O1213" s="3">
        <f>Table4[[#This Row],[Total Sales]]-Table4[[#This Row],[COGS]]</f>
        <v>700</v>
      </c>
      <c r="P1213" s="22">
        <f>MONTH(Table4[[#This Row],[Sales Date]])</f>
        <v>3</v>
      </c>
      <c r="Q1213" s="22" t="str">
        <f>IF(Table4[[#This Row],[Month]]=1,"Jan",IF(Table4[[#This Row],[Month]]=2,"Feb",IF(Table4[[#This Row],[Month]]=3,"Mar","Apr")))</f>
        <v>Mar</v>
      </c>
    </row>
    <row r="1214" spans="1:17" x14ac:dyDescent="0.25">
      <c r="A1214" s="3" t="s">
        <v>2000</v>
      </c>
      <c r="B1214" s="4">
        <v>45005</v>
      </c>
      <c r="C1214" s="3" t="s">
        <v>508</v>
      </c>
      <c r="D1214" s="3" t="s">
        <v>16</v>
      </c>
      <c r="E1214" s="3" t="s">
        <v>17</v>
      </c>
      <c r="F1214" s="3" t="s">
        <v>18</v>
      </c>
      <c r="G1214" s="3" t="s">
        <v>75</v>
      </c>
      <c r="H1214" s="3" t="s">
        <v>2354</v>
      </c>
      <c r="I1214" s="3">
        <v>4</v>
      </c>
      <c r="J1214" s="3" t="s">
        <v>20</v>
      </c>
      <c r="K1214" s="3">
        <v>11000</v>
      </c>
      <c r="L1214" s="3">
        <v>10000</v>
      </c>
      <c r="M1214" s="3">
        <f>Table4[[#This Row],[Qty]]*Table4[[#This Row],[Price]]</f>
        <v>44000</v>
      </c>
      <c r="N1214" s="3">
        <f>Table4[[#This Row],[Qty]]*Table4[[#This Row],[Cost]]</f>
        <v>40000</v>
      </c>
      <c r="O1214" s="3">
        <f>Table4[[#This Row],[Total Sales]]-Table4[[#This Row],[COGS]]</f>
        <v>4000</v>
      </c>
      <c r="P1214" s="22">
        <f>MONTH(Table4[[#This Row],[Sales Date]])</f>
        <v>3</v>
      </c>
      <c r="Q1214" s="22" t="str">
        <f>IF(Table4[[#This Row],[Month]]=1,"Jan",IF(Table4[[#This Row],[Month]]=2,"Feb",IF(Table4[[#This Row],[Month]]=3,"Mar","Apr")))</f>
        <v>Mar</v>
      </c>
    </row>
    <row r="1215" spans="1:17" x14ac:dyDescent="0.25">
      <c r="A1215" s="3" t="s">
        <v>2001</v>
      </c>
      <c r="B1215" s="4">
        <v>45005</v>
      </c>
      <c r="C1215" s="3" t="s">
        <v>624</v>
      </c>
      <c r="D1215" s="3" t="s">
        <v>29</v>
      </c>
      <c r="E1215" s="3" t="s">
        <v>35</v>
      </c>
      <c r="F1215" s="3" t="s">
        <v>36</v>
      </c>
      <c r="G1215" s="3" t="s">
        <v>2351</v>
      </c>
      <c r="H1215" s="3" t="s">
        <v>38</v>
      </c>
      <c r="I1215" s="3">
        <v>2</v>
      </c>
      <c r="J1215" s="3" t="s">
        <v>20</v>
      </c>
      <c r="K1215" s="3">
        <v>6700</v>
      </c>
      <c r="L1215" s="3">
        <v>5002</v>
      </c>
      <c r="M1215" s="3">
        <f>Table4[[#This Row],[Qty]]*Table4[[#This Row],[Price]]</f>
        <v>13400</v>
      </c>
      <c r="N1215" s="3">
        <f>Table4[[#This Row],[Qty]]*Table4[[#This Row],[Cost]]</f>
        <v>10004</v>
      </c>
      <c r="O1215" s="3">
        <f>Table4[[#This Row],[Total Sales]]-Table4[[#This Row],[COGS]]</f>
        <v>3396</v>
      </c>
      <c r="P1215" s="22">
        <f>MONTH(Table4[[#This Row],[Sales Date]])</f>
        <v>3</v>
      </c>
      <c r="Q1215" s="22" t="str">
        <f>IF(Table4[[#This Row],[Month]]=1,"Jan",IF(Table4[[#This Row],[Month]]=2,"Feb",IF(Table4[[#This Row],[Month]]=3,"Mar","Apr")))</f>
        <v>Mar</v>
      </c>
    </row>
    <row r="1216" spans="1:17" x14ac:dyDescent="0.25">
      <c r="A1216" s="3" t="s">
        <v>2002</v>
      </c>
      <c r="B1216" s="4">
        <v>45005</v>
      </c>
      <c r="C1216" s="3" t="s">
        <v>748</v>
      </c>
      <c r="D1216" s="3" t="s">
        <v>29</v>
      </c>
      <c r="E1216" s="3" t="s">
        <v>23</v>
      </c>
      <c r="F1216" s="3" t="s">
        <v>24</v>
      </c>
      <c r="G1216" s="3" t="s">
        <v>69</v>
      </c>
      <c r="H1216" s="3" t="s">
        <v>38</v>
      </c>
      <c r="I1216" s="3">
        <v>2</v>
      </c>
      <c r="J1216" s="3" t="s">
        <v>20</v>
      </c>
      <c r="K1216" s="3">
        <v>13000</v>
      </c>
      <c r="L1216" s="3">
        <v>12000</v>
      </c>
      <c r="M1216" s="3">
        <f>Table4[[#This Row],[Qty]]*Table4[[#This Row],[Price]]</f>
        <v>26000</v>
      </c>
      <c r="N1216" s="3">
        <f>Table4[[#This Row],[Qty]]*Table4[[#This Row],[Cost]]</f>
        <v>24000</v>
      </c>
      <c r="O1216" s="3">
        <f>Table4[[#This Row],[Total Sales]]-Table4[[#This Row],[COGS]]</f>
        <v>2000</v>
      </c>
      <c r="P1216" s="22">
        <f>MONTH(Table4[[#This Row],[Sales Date]])</f>
        <v>3</v>
      </c>
      <c r="Q1216" s="22" t="str">
        <f>IF(Table4[[#This Row],[Month]]=1,"Jan",IF(Table4[[#This Row],[Month]]=2,"Feb",IF(Table4[[#This Row],[Month]]=3,"Mar","Apr")))</f>
        <v>Mar</v>
      </c>
    </row>
    <row r="1217" spans="1:17" x14ac:dyDescent="0.25">
      <c r="A1217" s="3" t="s">
        <v>2003</v>
      </c>
      <c r="B1217" s="4">
        <v>45005</v>
      </c>
      <c r="C1217" s="3" t="s">
        <v>865</v>
      </c>
      <c r="D1217" s="3" t="s">
        <v>29</v>
      </c>
      <c r="E1217" s="3" t="s">
        <v>17</v>
      </c>
      <c r="F1217" s="3" t="s">
        <v>18</v>
      </c>
      <c r="G1217" s="3" t="s">
        <v>75</v>
      </c>
      <c r="H1217" s="3" t="s">
        <v>2354</v>
      </c>
      <c r="I1217" s="3">
        <v>2</v>
      </c>
      <c r="J1217" s="3" t="s">
        <v>20</v>
      </c>
      <c r="K1217" s="3">
        <v>7700</v>
      </c>
      <c r="L1217" s="3">
        <v>7000</v>
      </c>
      <c r="M1217" s="3">
        <f>Table4[[#This Row],[Qty]]*Table4[[#This Row],[Price]]</f>
        <v>15400</v>
      </c>
      <c r="N1217" s="3">
        <f>Table4[[#This Row],[Qty]]*Table4[[#This Row],[Cost]]</f>
        <v>14000</v>
      </c>
      <c r="O1217" s="3">
        <f>Table4[[#This Row],[Total Sales]]-Table4[[#This Row],[COGS]]</f>
        <v>1400</v>
      </c>
      <c r="P1217" s="22">
        <f>MONTH(Table4[[#This Row],[Sales Date]])</f>
        <v>3</v>
      </c>
      <c r="Q1217" s="22" t="str">
        <f>IF(Table4[[#This Row],[Month]]=1,"Jan",IF(Table4[[#This Row],[Month]]=2,"Feb",IF(Table4[[#This Row],[Month]]=3,"Mar","Apr")))</f>
        <v>Mar</v>
      </c>
    </row>
    <row r="1218" spans="1:17" x14ac:dyDescent="0.25">
      <c r="A1218" s="3" t="s">
        <v>2004</v>
      </c>
      <c r="B1218" s="4">
        <v>45005</v>
      </c>
      <c r="C1218" s="3" t="s">
        <v>990</v>
      </c>
      <c r="D1218" s="3" t="s">
        <v>29</v>
      </c>
      <c r="E1218" s="3" t="s">
        <v>35</v>
      </c>
      <c r="F1218" s="3" t="s">
        <v>36</v>
      </c>
      <c r="G1218" s="3" t="s">
        <v>37</v>
      </c>
      <c r="H1218" s="3" t="s">
        <v>38</v>
      </c>
      <c r="I1218" s="3">
        <v>1</v>
      </c>
      <c r="J1218" s="3" t="s">
        <v>20</v>
      </c>
      <c r="K1218" s="3">
        <v>6700</v>
      </c>
      <c r="L1218" s="3">
        <v>5000</v>
      </c>
      <c r="M1218" s="3">
        <f>Table4[[#This Row],[Qty]]*Table4[[#This Row],[Price]]</f>
        <v>6700</v>
      </c>
      <c r="N1218" s="3">
        <f>Table4[[#This Row],[Qty]]*Table4[[#This Row],[Cost]]</f>
        <v>5000</v>
      </c>
      <c r="O1218" s="3">
        <f>Table4[[#This Row],[Total Sales]]-Table4[[#This Row],[COGS]]</f>
        <v>1700</v>
      </c>
      <c r="P1218" s="22">
        <f>MONTH(Table4[[#This Row],[Sales Date]])</f>
        <v>3</v>
      </c>
      <c r="Q1218" s="22" t="str">
        <f>IF(Table4[[#This Row],[Month]]=1,"Jan",IF(Table4[[#This Row],[Month]]=2,"Feb",IF(Table4[[#This Row],[Month]]=3,"Mar","Apr")))</f>
        <v>Mar</v>
      </c>
    </row>
    <row r="1219" spans="1:17" x14ac:dyDescent="0.25">
      <c r="A1219" s="3" t="s">
        <v>2005</v>
      </c>
      <c r="B1219" s="4">
        <v>45005</v>
      </c>
      <c r="C1219" s="3" t="s">
        <v>1108</v>
      </c>
      <c r="D1219" s="3" t="s">
        <v>29</v>
      </c>
      <c r="E1219" s="3" t="s">
        <v>30</v>
      </c>
      <c r="F1219" s="3" t="s">
        <v>31</v>
      </c>
      <c r="G1219" s="3" t="s">
        <v>44</v>
      </c>
      <c r="H1219" s="3" t="s">
        <v>45</v>
      </c>
      <c r="I1219" s="3">
        <v>1</v>
      </c>
      <c r="J1219" s="3" t="s">
        <v>20</v>
      </c>
      <c r="K1219" s="3">
        <v>11000</v>
      </c>
      <c r="L1219" s="3">
        <v>10000</v>
      </c>
      <c r="M1219" s="3">
        <f>Table4[[#This Row],[Qty]]*Table4[[#This Row],[Price]]</f>
        <v>11000</v>
      </c>
      <c r="N1219" s="3">
        <f>Table4[[#This Row],[Qty]]*Table4[[#This Row],[Cost]]</f>
        <v>10000</v>
      </c>
      <c r="O1219" s="3">
        <f>Table4[[#This Row],[Total Sales]]-Table4[[#This Row],[COGS]]</f>
        <v>1000</v>
      </c>
      <c r="P1219" s="22">
        <f>MONTH(Table4[[#This Row],[Sales Date]])</f>
        <v>3</v>
      </c>
      <c r="Q1219" s="22" t="str">
        <f>IF(Table4[[#This Row],[Month]]=1,"Jan",IF(Table4[[#This Row],[Month]]=2,"Feb",IF(Table4[[#This Row],[Month]]=3,"Mar","Apr")))</f>
        <v>Mar</v>
      </c>
    </row>
    <row r="1220" spans="1:17" x14ac:dyDescent="0.25">
      <c r="A1220" s="3" t="s">
        <v>2006</v>
      </c>
      <c r="B1220" s="4">
        <v>45005</v>
      </c>
      <c r="C1220" s="3" t="s">
        <v>690</v>
      </c>
      <c r="D1220" s="3" t="s">
        <v>29</v>
      </c>
      <c r="E1220" s="3" t="s">
        <v>35</v>
      </c>
      <c r="F1220" s="3" t="s">
        <v>36</v>
      </c>
      <c r="G1220" s="3" t="s">
        <v>25</v>
      </c>
      <c r="H1220" s="3" t="s">
        <v>2354</v>
      </c>
      <c r="I1220" s="3">
        <v>2</v>
      </c>
      <c r="J1220" s="3" t="s">
        <v>20</v>
      </c>
      <c r="K1220" s="3">
        <v>8500</v>
      </c>
      <c r="L1220" s="3">
        <v>7600</v>
      </c>
      <c r="M1220" s="3">
        <f>Table4[[#This Row],[Qty]]*Table4[[#This Row],[Price]]</f>
        <v>17000</v>
      </c>
      <c r="N1220" s="3">
        <f>Table4[[#This Row],[Qty]]*Table4[[#This Row],[Cost]]</f>
        <v>15200</v>
      </c>
      <c r="O1220" s="3">
        <f>Table4[[#This Row],[Total Sales]]-Table4[[#This Row],[COGS]]</f>
        <v>1800</v>
      </c>
      <c r="P1220" s="22">
        <f>MONTH(Table4[[#This Row],[Sales Date]])</f>
        <v>3</v>
      </c>
      <c r="Q1220" s="22" t="str">
        <f>IF(Table4[[#This Row],[Month]]=1,"Jan",IF(Table4[[#This Row],[Month]]=2,"Feb",IF(Table4[[#This Row],[Month]]=3,"Mar","Apr")))</f>
        <v>Mar</v>
      </c>
    </row>
    <row r="1221" spans="1:17" x14ac:dyDescent="0.25">
      <c r="A1221" s="3" t="s">
        <v>2007</v>
      </c>
      <c r="B1221" s="4">
        <v>45005</v>
      </c>
      <c r="C1221" s="3" t="s">
        <v>752</v>
      </c>
      <c r="D1221" s="3" t="s">
        <v>29</v>
      </c>
      <c r="E1221" s="3" t="s">
        <v>17</v>
      </c>
      <c r="F1221" s="3" t="s">
        <v>18</v>
      </c>
      <c r="G1221" s="3" t="s">
        <v>32</v>
      </c>
      <c r="H1221" s="3" t="s">
        <v>38</v>
      </c>
      <c r="I1221" s="3">
        <v>2</v>
      </c>
      <c r="J1221" s="3" t="s">
        <v>20</v>
      </c>
      <c r="K1221" s="3">
        <v>6700</v>
      </c>
      <c r="L1221" s="3">
        <v>5001</v>
      </c>
      <c r="M1221" s="3">
        <f>Table4[[#This Row],[Qty]]*Table4[[#This Row],[Price]]</f>
        <v>13400</v>
      </c>
      <c r="N1221" s="3">
        <f>Table4[[#This Row],[Qty]]*Table4[[#This Row],[Cost]]</f>
        <v>10002</v>
      </c>
      <c r="O1221" s="3">
        <f>Table4[[#This Row],[Total Sales]]-Table4[[#This Row],[COGS]]</f>
        <v>3398</v>
      </c>
      <c r="P1221" s="22">
        <f>MONTH(Table4[[#This Row],[Sales Date]])</f>
        <v>3</v>
      </c>
      <c r="Q1221" s="22" t="str">
        <f>IF(Table4[[#This Row],[Month]]=1,"Jan",IF(Table4[[#This Row],[Month]]=2,"Feb",IF(Table4[[#This Row],[Month]]=3,"Mar","Apr")))</f>
        <v>Mar</v>
      </c>
    </row>
    <row r="1222" spans="1:17" x14ac:dyDescent="0.25">
      <c r="A1222" s="3" t="s">
        <v>2008</v>
      </c>
      <c r="B1222" s="4">
        <v>45005</v>
      </c>
      <c r="C1222" s="3" t="s">
        <v>813</v>
      </c>
      <c r="D1222" s="3" t="s">
        <v>29</v>
      </c>
      <c r="E1222" s="3" t="s">
        <v>17</v>
      </c>
      <c r="F1222" s="3" t="s">
        <v>18</v>
      </c>
      <c r="G1222" s="3" t="s">
        <v>19</v>
      </c>
      <c r="H1222" s="3" t="s">
        <v>2354</v>
      </c>
      <c r="I1222" s="3">
        <v>1</v>
      </c>
      <c r="J1222" s="3" t="s">
        <v>20</v>
      </c>
      <c r="K1222" s="3">
        <v>50</v>
      </c>
      <c r="L1222" s="3">
        <v>45</v>
      </c>
      <c r="M1222" s="3">
        <f>Table4[[#This Row],[Qty]]*Table4[[#This Row],[Price]]</f>
        <v>50</v>
      </c>
      <c r="N1222" s="3">
        <f>Table4[[#This Row],[Qty]]*Table4[[#This Row],[Cost]]</f>
        <v>45</v>
      </c>
      <c r="O1222" s="3">
        <f>Table4[[#This Row],[Total Sales]]-Table4[[#This Row],[COGS]]</f>
        <v>5</v>
      </c>
      <c r="P1222" s="22">
        <f>MONTH(Table4[[#This Row],[Sales Date]])</f>
        <v>3</v>
      </c>
      <c r="Q1222" s="22" t="str">
        <f>IF(Table4[[#This Row],[Month]]=1,"Jan",IF(Table4[[#This Row],[Month]]=2,"Feb",IF(Table4[[#This Row],[Month]]=3,"Mar","Apr")))</f>
        <v>Mar</v>
      </c>
    </row>
    <row r="1223" spans="1:17" x14ac:dyDescent="0.25">
      <c r="A1223" s="3" t="s">
        <v>2009</v>
      </c>
      <c r="B1223" s="4">
        <v>45005</v>
      </c>
      <c r="C1223" s="3" t="s">
        <v>875</v>
      </c>
      <c r="D1223" s="3" t="s">
        <v>29</v>
      </c>
      <c r="E1223" s="3" t="s">
        <v>23</v>
      </c>
      <c r="F1223" s="3" t="s">
        <v>24</v>
      </c>
      <c r="G1223" s="3" t="s">
        <v>25</v>
      </c>
      <c r="H1223" s="3" t="s">
        <v>45</v>
      </c>
      <c r="I1223" s="3">
        <v>1</v>
      </c>
      <c r="J1223" s="3" t="s">
        <v>20</v>
      </c>
      <c r="K1223" s="3">
        <v>1600</v>
      </c>
      <c r="L1223" s="3">
        <v>1590</v>
      </c>
      <c r="M1223" s="3">
        <f>Table4[[#This Row],[Qty]]*Table4[[#This Row],[Price]]</f>
        <v>1600</v>
      </c>
      <c r="N1223" s="3">
        <f>Table4[[#This Row],[Qty]]*Table4[[#This Row],[Cost]]</f>
        <v>1590</v>
      </c>
      <c r="O1223" s="3">
        <f>Table4[[#This Row],[Total Sales]]-Table4[[#This Row],[COGS]]</f>
        <v>10</v>
      </c>
      <c r="P1223" s="22">
        <f>MONTH(Table4[[#This Row],[Sales Date]])</f>
        <v>3</v>
      </c>
      <c r="Q1223" s="22" t="str">
        <f>IF(Table4[[#This Row],[Month]]=1,"Jan",IF(Table4[[#This Row],[Month]]=2,"Feb",IF(Table4[[#This Row],[Month]]=3,"Mar","Apr")))</f>
        <v>Mar</v>
      </c>
    </row>
    <row r="1224" spans="1:17" x14ac:dyDescent="0.25">
      <c r="A1224" s="3" t="s">
        <v>2010</v>
      </c>
      <c r="B1224" s="4">
        <v>45005</v>
      </c>
      <c r="C1224" s="3" t="s">
        <v>936</v>
      </c>
      <c r="D1224" s="3" t="s">
        <v>29</v>
      </c>
      <c r="E1224" s="3" t="s">
        <v>30</v>
      </c>
      <c r="F1224" s="3" t="s">
        <v>31</v>
      </c>
      <c r="G1224" s="3" t="s">
        <v>32</v>
      </c>
      <c r="H1224" s="3" t="s">
        <v>2354</v>
      </c>
      <c r="I1224" s="3">
        <v>2</v>
      </c>
      <c r="J1224" s="3" t="s">
        <v>20</v>
      </c>
      <c r="K1224" s="3">
        <v>7700</v>
      </c>
      <c r="L1224" s="3">
        <v>7000</v>
      </c>
      <c r="M1224" s="3">
        <f>Table4[[#This Row],[Qty]]*Table4[[#This Row],[Price]]</f>
        <v>15400</v>
      </c>
      <c r="N1224" s="3">
        <f>Table4[[#This Row],[Qty]]*Table4[[#This Row],[Cost]]</f>
        <v>14000</v>
      </c>
      <c r="O1224" s="3">
        <f>Table4[[#This Row],[Total Sales]]-Table4[[#This Row],[COGS]]</f>
        <v>1400</v>
      </c>
      <c r="P1224" s="22">
        <f>MONTH(Table4[[#This Row],[Sales Date]])</f>
        <v>3</v>
      </c>
      <c r="Q1224" s="22" t="str">
        <f>IF(Table4[[#This Row],[Month]]=1,"Jan",IF(Table4[[#This Row],[Month]]=2,"Feb",IF(Table4[[#This Row],[Month]]=3,"Mar","Apr")))</f>
        <v>Mar</v>
      </c>
    </row>
    <row r="1225" spans="1:17" x14ac:dyDescent="0.25">
      <c r="A1225" s="3" t="s">
        <v>2011</v>
      </c>
      <c r="B1225" s="4">
        <v>45006</v>
      </c>
      <c r="C1225" s="3" t="s">
        <v>2316</v>
      </c>
      <c r="D1225" s="3" t="s">
        <v>29</v>
      </c>
      <c r="E1225" s="3" t="s">
        <v>17</v>
      </c>
      <c r="F1225" s="3" t="s">
        <v>18</v>
      </c>
      <c r="G1225" s="3" t="s">
        <v>63</v>
      </c>
      <c r="H1225" s="3" t="s">
        <v>2354</v>
      </c>
      <c r="I1225" s="3">
        <v>1</v>
      </c>
      <c r="J1225" s="3" t="s">
        <v>20</v>
      </c>
      <c r="K1225" s="3">
        <v>11000</v>
      </c>
      <c r="L1225" s="3">
        <v>10000</v>
      </c>
      <c r="M1225" s="3">
        <f>Table4[[#This Row],[Qty]]*Table4[[#This Row],[Price]]</f>
        <v>11000</v>
      </c>
      <c r="N1225" s="3">
        <f>Table4[[#This Row],[Qty]]*Table4[[#This Row],[Cost]]</f>
        <v>10000</v>
      </c>
      <c r="O1225" s="3">
        <f>Table4[[#This Row],[Total Sales]]-Table4[[#This Row],[COGS]]</f>
        <v>1000</v>
      </c>
      <c r="P1225" s="22">
        <f>MONTH(Table4[[#This Row],[Sales Date]])</f>
        <v>3</v>
      </c>
      <c r="Q1225" s="22" t="str">
        <f>IF(Table4[[#This Row],[Month]]=1,"Jan",IF(Table4[[#This Row],[Month]]=2,"Feb",IF(Table4[[#This Row],[Month]]=3,"Mar","Apr")))</f>
        <v>Mar</v>
      </c>
    </row>
    <row r="1226" spans="1:17" x14ac:dyDescent="0.25">
      <c r="A1226" s="3" t="s">
        <v>2012</v>
      </c>
      <c r="B1226" s="4">
        <v>45006</v>
      </c>
      <c r="C1226" s="3" t="s">
        <v>269</v>
      </c>
      <c r="D1226" s="3" t="s">
        <v>29</v>
      </c>
      <c r="E1226" s="3" t="s">
        <v>35</v>
      </c>
      <c r="F1226" s="3" t="s">
        <v>36</v>
      </c>
      <c r="G1226" s="3" t="s">
        <v>81</v>
      </c>
      <c r="H1226" s="3" t="s">
        <v>2354</v>
      </c>
      <c r="I1226" s="3">
        <v>2</v>
      </c>
      <c r="J1226" s="3" t="s">
        <v>20</v>
      </c>
      <c r="K1226" s="3">
        <v>6700</v>
      </c>
      <c r="L1226" s="3">
        <v>5002</v>
      </c>
      <c r="M1226" s="3">
        <f>Table4[[#This Row],[Qty]]*Table4[[#This Row],[Price]]</f>
        <v>13400</v>
      </c>
      <c r="N1226" s="3">
        <f>Table4[[#This Row],[Qty]]*Table4[[#This Row],[Cost]]</f>
        <v>10004</v>
      </c>
      <c r="O1226" s="3">
        <f>Table4[[#This Row],[Total Sales]]-Table4[[#This Row],[COGS]]</f>
        <v>3396</v>
      </c>
      <c r="P1226" s="22">
        <f>MONTH(Table4[[#This Row],[Sales Date]])</f>
        <v>3</v>
      </c>
      <c r="Q1226" s="22" t="str">
        <f>IF(Table4[[#This Row],[Month]]=1,"Jan",IF(Table4[[#This Row],[Month]]=2,"Feb",IF(Table4[[#This Row],[Month]]=3,"Mar","Apr")))</f>
        <v>Mar</v>
      </c>
    </row>
    <row r="1227" spans="1:17" x14ac:dyDescent="0.25">
      <c r="A1227" s="3" t="s">
        <v>2013</v>
      </c>
      <c r="B1227" s="4">
        <v>45006</v>
      </c>
      <c r="C1227" s="3" t="s">
        <v>385</v>
      </c>
      <c r="D1227" s="3" t="s">
        <v>16</v>
      </c>
      <c r="E1227" s="3" t="s">
        <v>30</v>
      </c>
      <c r="F1227" s="3" t="s">
        <v>31</v>
      </c>
      <c r="G1227" s="3" t="s">
        <v>25</v>
      </c>
      <c r="H1227" s="3" t="s">
        <v>2354</v>
      </c>
      <c r="I1227" s="3">
        <v>2</v>
      </c>
      <c r="J1227" s="3" t="s">
        <v>20</v>
      </c>
      <c r="K1227" s="3">
        <v>400</v>
      </c>
      <c r="L1227" s="3">
        <v>360</v>
      </c>
      <c r="M1227" s="3">
        <f>Table4[[#This Row],[Qty]]*Table4[[#This Row],[Price]]</f>
        <v>800</v>
      </c>
      <c r="N1227" s="3">
        <f>Table4[[#This Row],[Qty]]*Table4[[#This Row],[Cost]]</f>
        <v>720</v>
      </c>
      <c r="O1227" s="3">
        <f>Table4[[#This Row],[Total Sales]]-Table4[[#This Row],[COGS]]</f>
        <v>80</v>
      </c>
      <c r="P1227" s="22">
        <f>MONTH(Table4[[#This Row],[Sales Date]])</f>
        <v>3</v>
      </c>
      <c r="Q1227" s="22" t="str">
        <f>IF(Table4[[#This Row],[Month]]=1,"Jan",IF(Table4[[#This Row],[Month]]=2,"Feb",IF(Table4[[#This Row],[Month]]=3,"Mar","Apr")))</f>
        <v>Mar</v>
      </c>
    </row>
    <row r="1228" spans="1:17" x14ac:dyDescent="0.25">
      <c r="A1228" s="3" t="s">
        <v>2014</v>
      </c>
      <c r="B1228" s="4">
        <v>45006</v>
      </c>
      <c r="C1228" s="3" t="s">
        <v>510</v>
      </c>
      <c r="D1228" s="3" t="s">
        <v>16</v>
      </c>
      <c r="E1228" s="3" t="s">
        <v>17</v>
      </c>
      <c r="F1228" s="3" t="s">
        <v>18</v>
      </c>
      <c r="G1228" s="3" t="s">
        <v>78</v>
      </c>
      <c r="H1228" s="3" t="s">
        <v>45</v>
      </c>
      <c r="I1228" s="3">
        <v>1</v>
      </c>
      <c r="J1228" s="3" t="s">
        <v>20</v>
      </c>
      <c r="K1228" s="3">
        <v>13200.000000000002</v>
      </c>
      <c r="L1228" s="3">
        <v>12000</v>
      </c>
      <c r="M1228" s="3">
        <f>Table4[[#This Row],[Qty]]*Table4[[#This Row],[Price]]</f>
        <v>13200.000000000002</v>
      </c>
      <c r="N1228" s="3">
        <f>Table4[[#This Row],[Qty]]*Table4[[#This Row],[Cost]]</f>
        <v>12000</v>
      </c>
      <c r="O1228" s="3">
        <f>Table4[[#This Row],[Total Sales]]-Table4[[#This Row],[COGS]]</f>
        <v>1200.0000000000018</v>
      </c>
      <c r="P1228" s="22">
        <f>MONTH(Table4[[#This Row],[Sales Date]])</f>
        <v>3</v>
      </c>
      <c r="Q1228" s="22" t="str">
        <f>IF(Table4[[#This Row],[Month]]=1,"Jan",IF(Table4[[#This Row],[Month]]=2,"Feb",IF(Table4[[#This Row],[Month]]=3,"Mar","Apr")))</f>
        <v>Mar</v>
      </c>
    </row>
    <row r="1229" spans="1:17" x14ac:dyDescent="0.25">
      <c r="A1229" s="3" t="s">
        <v>2015</v>
      </c>
      <c r="B1229" s="4">
        <v>45006</v>
      </c>
      <c r="C1229" s="3" t="s">
        <v>626</v>
      </c>
      <c r="D1229" s="3" t="s">
        <v>29</v>
      </c>
      <c r="E1229" s="3" t="s">
        <v>17</v>
      </c>
      <c r="F1229" s="3" t="s">
        <v>18</v>
      </c>
      <c r="G1229" s="3" t="s">
        <v>54</v>
      </c>
      <c r="H1229" s="3" t="s">
        <v>55</v>
      </c>
      <c r="I1229" s="3">
        <v>1</v>
      </c>
      <c r="J1229" s="3" t="s">
        <v>20</v>
      </c>
      <c r="K1229" s="3">
        <v>22000</v>
      </c>
      <c r="L1229" s="3">
        <v>20000</v>
      </c>
      <c r="M1229" s="3">
        <f>Table4[[#This Row],[Qty]]*Table4[[#This Row],[Price]]</f>
        <v>22000</v>
      </c>
      <c r="N1229" s="3">
        <f>Table4[[#This Row],[Qty]]*Table4[[#This Row],[Cost]]</f>
        <v>20000</v>
      </c>
      <c r="O1229" s="3">
        <f>Table4[[#This Row],[Total Sales]]-Table4[[#This Row],[COGS]]</f>
        <v>2000</v>
      </c>
      <c r="P1229" s="22">
        <f>MONTH(Table4[[#This Row],[Sales Date]])</f>
        <v>3</v>
      </c>
      <c r="Q1229" s="22" t="str">
        <f>IF(Table4[[#This Row],[Month]]=1,"Jan",IF(Table4[[#This Row],[Month]]=2,"Feb",IF(Table4[[#This Row],[Month]]=3,"Mar","Apr")))</f>
        <v>Mar</v>
      </c>
    </row>
    <row r="1230" spans="1:17" x14ac:dyDescent="0.25">
      <c r="A1230" s="3" t="s">
        <v>2016</v>
      </c>
      <c r="B1230" s="4">
        <v>45006</v>
      </c>
      <c r="C1230" s="3" t="s">
        <v>750</v>
      </c>
      <c r="D1230" s="3" t="s">
        <v>29</v>
      </c>
      <c r="E1230" s="3" t="s">
        <v>30</v>
      </c>
      <c r="F1230" s="3" t="s">
        <v>31</v>
      </c>
      <c r="G1230" s="3" t="s">
        <v>72</v>
      </c>
      <c r="H1230" s="3" t="s">
        <v>2354</v>
      </c>
      <c r="I1230" s="3">
        <v>2</v>
      </c>
      <c r="J1230" s="3" t="s">
        <v>20</v>
      </c>
      <c r="K1230" s="3">
        <v>6700</v>
      </c>
      <c r="L1230" s="3">
        <v>5000</v>
      </c>
      <c r="M1230" s="3">
        <f>Table4[[#This Row],[Qty]]*Table4[[#This Row],[Price]]</f>
        <v>13400</v>
      </c>
      <c r="N1230" s="3">
        <f>Table4[[#This Row],[Qty]]*Table4[[#This Row],[Cost]]</f>
        <v>10000</v>
      </c>
      <c r="O1230" s="3">
        <f>Table4[[#This Row],[Total Sales]]-Table4[[#This Row],[COGS]]</f>
        <v>3400</v>
      </c>
      <c r="P1230" s="22">
        <f>MONTH(Table4[[#This Row],[Sales Date]])</f>
        <v>3</v>
      </c>
      <c r="Q1230" s="22" t="str">
        <f>IF(Table4[[#This Row],[Month]]=1,"Jan",IF(Table4[[#This Row],[Month]]=2,"Feb",IF(Table4[[#This Row],[Month]]=3,"Mar","Apr")))</f>
        <v>Mar</v>
      </c>
    </row>
    <row r="1231" spans="1:17" x14ac:dyDescent="0.25">
      <c r="A1231" s="3" t="s">
        <v>2017</v>
      </c>
      <c r="B1231" s="4">
        <v>45006</v>
      </c>
      <c r="C1231" s="3" t="s">
        <v>867</v>
      </c>
      <c r="D1231" s="3" t="s">
        <v>29</v>
      </c>
      <c r="E1231" s="3" t="s">
        <v>23</v>
      </c>
      <c r="F1231" s="3" t="s">
        <v>24</v>
      </c>
      <c r="G1231" s="3" t="s">
        <v>78</v>
      </c>
      <c r="H1231" s="3" t="s">
        <v>45</v>
      </c>
      <c r="I1231" s="3">
        <v>3</v>
      </c>
      <c r="J1231" s="3" t="s">
        <v>20</v>
      </c>
      <c r="K1231" s="3">
        <v>22000</v>
      </c>
      <c r="L1231" s="3">
        <v>20000</v>
      </c>
      <c r="M1231" s="3">
        <f>Table4[[#This Row],[Qty]]*Table4[[#This Row],[Price]]</f>
        <v>66000</v>
      </c>
      <c r="N1231" s="3">
        <f>Table4[[#This Row],[Qty]]*Table4[[#This Row],[Cost]]</f>
        <v>60000</v>
      </c>
      <c r="O1231" s="3">
        <f>Table4[[#This Row],[Total Sales]]-Table4[[#This Row],[COGS]]</f>
        <v>6000</v>
      </c>
      <c r="P1231" s="22">
        <f>MONTH(Table4[[#This Row],[Sales Date]])</f>
        <v>3</v>
      </c>
      <c r="Q1231" s="22" t="str">
        <f>IF(Table4[[#This Row],[Month]]=1,"Jan",IF(Table4[[#This Row],[Month]]=2,"Feb",IF(Table4[[#This Row],[Month]]=3,"Mar","Apr")))</f>
        <v>Mar</v>
      </c>
    </row>
    <row r="1232" spans="1:17" x14ac:dyDescent="0.25">
      <c r="A1232" s="3" t="s">
        <v>2018</v>
      </c>
      <c r="B1232" s="4">
        <v>45006</v>
      </c>
      <c r="C1232" s="3" t="s">
        <v>992</v>
      </c>
      <c r="D1232" s="3" t="s">
        <v>29</v>
      </c>
      <c r="E1232" s="3" t="s">
        <v>17</v>
      </c>
      <c r="F1232" s="3" t="s">
        <v>18</v>
      </c>
      <c r="G1232" s="3" t="s">
        <v>41</v>
      </c>
      <c r="H1232" s="3" t="s">
        <v>2354</v>
      </c>
      <c r="I1232" s="3">
        <v>2</v>
      </c>
      <c r="J1232" s="3" t="s">
        <v>20</v>
      </c>
      <c r="K1232" s="3">
        <v>6700</v>
      </c>
      <c r="L1232" s="3">
        <v>5001</v>
      </c>
      <c r="M1232" s="3">
        <f>Table4[[#This Row],[Qty]]*Table4[[#This Row],[Price]]</f>
        <v>13400</v>
      </c>
      <c r="N1232" s="3">
        <f>Table4[[#This Row],[Qty]]*Table4[[#This Row],[Cost]]</f>
        <v>10002</v>
      </c>
      <c r="O1232" s="3">
        <f>Table4[[#This Row],[Total Sales]]-Table4[[#This Row],[COGS]]</f>
        <v>3398</v>
      </c>
      <c r="P1232" s="22">
        <f>MONTH(Table4[[#This Row],[Sales Date]])</f>
        <v>3</v>
      </c>
      <c r="Q1232" s="22" t="str">
        <f>IF(Table4[[#This Row],[Month]]=1,"Jan",IF(Table4[[#This Row],[Month]]=2,"Feb",IF(Table4[[#This Row],[Month]]=3,"Mar","Apr")))</f>
        <v>Mar</v>
      </c>
    </row>
    <row r="1233" spans="1:17" x14ac:dyDescent="0.25">
      <c r="A1233" s="3" t="s">
        <v>2019</v>
      </c>
      <c r="B1233" s="4">
        <v>45006</v>
      </c>
      <c r="C1233" s="3" t="s">
        <v>1110</v>
      </c>
      <c r="D1233" s="3" t="s">
        <v>29</v>
      </c>
      <c r="E1233" s="3" t="s">
        <v>35</v>
      </c>
      <c r="F1233" s="3" t="s">
        <v>36</v>
      </c>
      <c r="G1233" s="3" t="s">
        <v>2352</v>
      </c>
      <c r="H1233" s="3" t="s">
        <v>2354</v>
      </c>
      <c r="I1233" s="3">
        <v>1</v>
      </c>
      <c r="J1233" s="3" t="s">
        <v>20</v>
      </c>
      <c r="K1233" s="3">
        <v>7700.0000000000009</v>
      </c>
      <c r="L1233" s="3">
        <v>7000</v>
      </c>
      <c r="M1233" s="3">
        <f>Table4[[#This Row],[Qty]]*Table4[[#This Row],[Price]]</f>
        <v>7700.0000000000009</v>
      </c>
      <c r="N1233" s="3">
        <f>Table4[[#This Row],[Qty]]*Table4[[#This Row],[Cost]]</f>
        <v>7000</v>
      </c>
      <c r="O1233" s="3">
        <f>Table4[[#This Row],[Total Sales]]-Table4[[#This Row],[COGS]]</f>
        <v>700.00000000000091</v>
      </c>
      <c r="P1233" s="22">
        <f>MONTH(Table4[[#This Row],[Sales Date]])</f>
        <v>3</v>
      </c>
      <c r="Q1233" s="22" t="str">
        <f>IF(Table4[[#This Row],[Month]]=1,"Jan",IF(Table4[[#This Row],[Month]]=2,"Feb",IF(Table4[[#This Row],[Month]]=3,"Mar","Apr")))</f>
        <v>Mar</v>
      </c>
    </row>
    <row r="1234" spans="1:17" x14ac:dyDescent="0.25">
      <c r="A1234" s="3" t="s">
        <v>2020</v>
      </c>
      <c r="B1234" s="4">
        <v>45006</v>
      </c>
      <c r="C1234" s="3" t="s">
        <v>692</v>
      </c>
      <c r="D1234" s="3" t="s">
        <v>29</v>
      </c>
      <c r="E1234" s="3" t="s">
        <v>17</v>
      </c>
      <c r="F1234" s="3" t="s">
        <v>18</v>
      </c>
      <c r="G1234" s="3" t="s">
        <v>32</v>
      </c>
      <c r="H1234" s="3" t="s">
        <v>2354</v>
      </c>
      <c r="I1234" s="3">
        <v>3</v>
      </c>
      <c r="J1234" s="3" t="s">
        <v>20</v>
      </c>
      <c r="K1234" s="3">
        <v>13200.000000000002</v>
      </c>
      <c r="L1234" s="3">
        <v>12000</v>
      </c>
      <c r="M1234" s="3">
        <f>Table4[[#This Row],[Qty]]*Table4[[#This Row],[Price]]</f>
        <v>39600.000000000007</v>
      </c>
      <c r="N1234" s="3">
        <f>Table4[[#This Row],[Qty]]*Table4[[#This Row],[Cost]]</f>
        <v>36000</v>
      </c>
      <c r="O1234" s="3">
        <f>Table4[[#This Row],[Total Sales]]-Table4[[#This Row],[COGS]]</f>
        <v>3600.0000000000073</v>
      </c>
      <c r="P1234" s="22">
        <f>MONTH(Table4[[#This Row],[Sales Date]])</f>
        <v>3</v>
      </c>
      <c r="Q1234" s="22" t="str">
        <f>IF(Table4[[#This Row],[Month]]=1,"Jan",IF(Table4[[#This Row],[Month]]=2,"Feb",IF(Table4[[#This Row],[Month]]=3,"Mar","Apr")))</f>
        <v>Mar</v>
      </c>
    </row>
    <row r="1235" spans="1:17" x14ac:dyDescent="0.25">
      <c r="A1235" s="3" t="s">
        <v>2021</v>
      </c>
      <c r="B1235" s="4">
        <v>45006</v>
      </c>
      <c r="C1235" s="3" t="s">
        <v>754</v>
      </c>
      <c r="D1235" s="3" t="s">
        <v>29</v>
      </c>
      <c r="E1235" s="3" t="s">
        <v>17</v>
      </c>
      <c r="F1235" s="3" t="s">
        <v>18</v>
      </c>
      <c r="G1235" s="3" t="s">
        <v>19</v>
      </c>
      <c r="H1235" s="3" t="s">
        <v>2354</v>
      </c>
      <c r="I1235" s="3">
        <v>2</v>
      </c>
      <c r="J1235" s="3" t="s">
        <v>20</v>
      </c>
      <c r="K1235" s="3">
        <v>6700</v>
      </c>
      <c r="L1235" s="3">
        <v>5002</v>
      </c>
      <c r="M1235" s="3">
        <f>Table4[[#This Row],[Qty]]*Table4[[#This Row],[Price]]</f>
        <v>13400</v>
      </c>
      <c r="N1235" s="3">
        <f>Table4[[#This Row],[Qty]]*Table4[[#This Row],[Cost]]</f>
        <v>10004</v>
      </c>
      <c r="O1235" s="3">
        <f>Table4[[#This Row],[Total Sales]]-Table4[[#This Row],[COGS]]</f>
        <v>3396</v>
      </c>
      <c r="P1235" s="22">
        <f>MONTH(Table4[[#This Row],[Sales Date]])</f>
        <v>3</v>
      </c>
      <c r="Q1235" s="22" t="str">
        <f>IF(Table4[[#This Row],[Month]]=1,"Jan",IF(Table4[[#This Row],[Month]]=2,"Feb",IF(Table4[[#This Row],[Month]]=3,"Mar","Apr")))</f>
        <v>Mar</v>
      </c>
    </row>
    <row r="1236" spans="1:17" x14ac:dyDescent="0.25">
      <c r="A1236" s="3" t="s">
        <v>2022</v>
      </c>
      <c r="B1236" s="4">
        <v>45006</v>
      </c>
      <c r="C1236" s="3" t="s">
        <v>815</v>
      </c>
      <c r="D1236" s="3" t="s">
        <v>29</v>
      </c>
      <c r="E1236" s="3" t="s">
        <v>17</v>
      </c>
      <c r="F1236" s="3" t="s">
        <v>18</v>
      </c>
      <c r="G1236" s="3" t="s">
        <v>25</v>
      </c>
      <c r="H1236" s="3" t="s">
        <v>2354</v>
      </c>
      <c r="I1236" s="3">
        <v>2</v>
      </c>
      <c r="J1236" s="3" t="s">
        <v>20</v>
      </c>
      <c r="K1236" s="3">
        <v>600</v>
      </c>
      <c r="L1236" s="3">
        <v>450</v>
      </c>
      <c r="M1236" s="3">
        <f>Table4[[#This Row],[Qty]]*Table4[[#This Row],[Price]]</f>
        <v>1200</v>
      </c>
      <c r="N1236" s="3">
        <f>Table4[[#This Row],[Qty]]*Table4[[#This Row],[Cost]]</f>
        <v>900</v>
      </c>
      <c r="O1236" s="3">
        <f>Table4[[#This Row],[Total Sales]]-Table4[[#This Row],[COGS]]</f>
        <v>300</v>
      </c>
      <c r="P1236" s="22">
        <f>MONTH(Table4[[#This Row],[Sales Date]])</f>
        <v>3</v>
      </c>
      <c r="Q1236" s="22" t="str">
        <f>IF(Table4[[#This Row],[Month]]=1,"Jan",IF(Table4[[#This Row],[Month]]=2,"Feb",IF(Table4[[#This Row],[Month]]=3,"Mar","Apr")))</f>
        <v>Mar</v>
      </c>
    </row>
    <row r="1237" spans="1:17" x14ac:dyDescent="0.25">
      <c r="A1237" s="3" t="s">
        <v>2023</v>
      </c>
      <c r="B1237" s="4">
        <v>45006</v>
      </c>
      <c r="C1237" s="3" t="s">
        <v>877</v>
      </c>
      <c r="D1237" s="3" t="s">
        <v>29</v>
      </c>
      <c r="E1237" s="3" t="s">
        <v>30</v>
      </c>
      <c r="F1237" s="3" t="s">
        <v>31</v>
      </c>
      <c r="G1237" s="3" t="s">
        <v>32</v>
      </c>
      <c r="H1237" s="3" t="s">
        <v>2354</v>
      </c>
      <c r="I1237" s="3">
        <v>1</v>
      </c>
      <c r="J1237" s="3" t="s">
        <v>20</v>
      </c>
      <c r="K1237" s="3">
        <v>50</v>
      </c>
      <c r="L1237" s="3">
        <v>45</v>
      </c>
      <c r="M1237" s="3">
        <f>Table4[[#This Row],[Qty]]*Table4[[#This Row],[Price]]</f>
        <v>50</v>
      </c>
      <c r="N1237" s="3">
        <f>Table4[[#This Row],[Qty]]*Table4[[#This Row],[Cost]]</f>
        <v>45</v>
      </c>
      <c r="O1237" s="3">
        <f>Table4[[#This Row],[Total Sales]]-Table4[[#This Row],[COGS]]</f>
        <v>5</v>
      </c>
      <c r="P1237" s="22">
        <f>MONTH(Table4[[#This Row],[Sales Date]])</f>
        <v>3</v>
      </c>
      <c r="Q1237" s="22" t="str">
        <f>IF(Table4[[#This Row],[Month]]=1,"Jan",IF(Table4[[#This Row],[Month]]=2,"Feb",IF(Table4[[#This Row],[Month]]=3,"Mar","Apr")))</f>
        <v>Mar</v>
      </c>
    </row>
    <row r="1238" spans="1:17" x14ac:dyDescent="0.25">
      <c r="A1238" s="3" t="s">
        <v>2024</v>
      </c>
      <c r="B1238" s="4">
        <v>45006</v>
      </c>
      <c r="C1238" s="3" t="s">
        <v>938</v>
      </c>
      <c r="D1238" s="3" t="s">
        <v>29</v>
      </c>
      <c r="E1238" s="3" t="s">
        <v>35</v>
      </c>
      <c r="F1238" s="3" t="s">
        <v>36</v>
      </c>
      <c r="G1238" s="3" t="s">
        <v>19</v>
      </c>
      <c r="H1238" s="3" t="s">
        <v>38</v>
      </c>
      <c r="I1238" s="3">
        <v>1</v>
      </c>
      <c r="J1238" s="3" t="s">
        <v>20</v>
      </c>
      <c r="K1238" s="3">
        <v>11000</v>
      </c>
      <c r="L1238" s="3">
        <v>10000</v>
      </c>
      <c r="M1238" s="3">
        <f>Table4[[#This Row],[Qty]]*Table4[[#This Row],[Price]]</f>
        <v>11000</v>
      </c>
      <c r="N1238" s="3">
        <f>Table4[[#This Row],[Qty]]*Table4[[#This Row],[Cost]]</f>
        <v>10000</v>
      </c>
      <c r="O1238" s="3">
        <f>Table4[[#This Row],[Total Sales]]-Table4[[#This Row],[COGS]]</f>
        <v>1000</v>
      </c>
      <c r="P1238" s="22">
        <f>MONTH(Table4[[#This Row],[Sales Date]])</f>
        <v>3</v>
      </c>
      <c r="Q1238" s="22" t="str">
        <f>IF(Table4[[#This Row],[Month]]=1,"Jan",IF(Table4[[#This Row],[Month]]=2,"Feb",IF(Table4[[#This Row],[Month]]=3,"Mar","Apr")))</f>
        <v>Mar</v>
      </c>
    </row>
    <row r="1239" spans="1:17" x14ac:dyDescent="0.25">
      <c r="A1239" s="3" t="s">
        <v>2025</v>
      </c>
      <c r="B1239" s="4">
        <v>45007</v>
      </c>
      <c r="C1239" s="3" t="s">
        <v>146</v>
      </c>
      <c r="D1239" s="3" t="s">
        <v>16</v>
      </c>
      <c r="E1239" s="3" t="s">
        <v>23</v>
      </c>
      <c r="F1239" s="3" t="s">
        <v>24</v>
      </c>
      <c r="G1239" s="3" t="s">
        <v>66</v>
      </c>
      <c r="H1239" s="3" t="s">
        <v>2354</v>
      </c>
      <c r="I1239" s="3">
        <v>2</v>
      </c>
      <c r="J1239" s="3" t="s">
        <v>20</v>
      </c>
      <c r="K1239" s="3">
        <v>7700.0000000000009</v>
      </c>
      <c r="L1239" s="3">
        <v>7000</v>
      </c>
      <c r="M1239" s="3">
        <f>Table4[[#This Row],[Qty]]*Table4[[#This Row],[Price]]</f>
        <v>15400.000000000002</v>
      </c>
      <c r="N1239" s="3">
        <f>Table4[[#This Row],[Qty]]*Table4[[#This Row],[Cost]]</f>
        <v>14000</v>
      </c>
      <c r="O1239" s="3">
        <f>Table4[[#This Row],[Total Sales]]-Table4[[#This Row],[COGS]]</f>
        <v>1400.0000000000018</v>
      </c>
      <c r="P1239" s="22">
        <f>MONTH(Table4[[#This Row],[Sales Date]])</f>
        <v>3</v>
      </c>
      <c r="Q1239" s="22" t="str">
        <f>IF(Table4[[#This Row],[Month]]=1,"Jan",IF(Table4[[#This Row],[Month]]=2,"Feb",IF(Table4[[#This Row],[Month]]=3,"Mar","Apr")))</f>
        <v>Mar</v>
      </c>
    </row>
    <row r="1240" spans="1:17" x14ac:dyDescent="0.25">
      <c r="A1240" s="3" t="s">
        <v>2026</v>
      </c>
      <c r="B1240" s="4">
        <v>45007</v>
      </c>
      <c r="C1240" s="3" t="s">
        <v>271</v>
      </c>
      <c r="D1240" s="3" t="s">
        <v>16</v>
      </c>
      <c r="E1240" s="3" t="s">
        <v>17</v>
      </c>
      <c r="F1240" s="3" t="s">
        <v>18</v>
      </c>
      <c r="G1240" s="3" t="s">
        <v>19</v>
      </c>
      <c r="H1240" s="3" t="s">
        <v>2354</v>
      </c>
      <c r="I1240" s="3">
        <v>1</v>
      </c>
      <c r="J1240" s="3" t="s">
        <v>20</v>
      </c>
      <c r="K1240" s="3">
        <v>22000</v>
      </c>
      <c r="L1240" s="3">
        <v>20000</v>
      </c>
      <c r="M1240" s="3">
        <f>Table4[[#This Row],[Qty]]*Table4[[#This Row],[Price]]</f>
        <v>22000</v>
      </c>
      <c r="N1240" s="3">
        <f>Table4[[#This Row],[Qty]]*Table4[[#This Row],[Cost]]</f>
        <v>20000</v>
      </c>
      <c r="O1240" s="3">
        <f>Table4[[#This Row],[Total Sales]]-Table4[[#This Row],[COGS]]</f>
        <v>2000</v>
      </c>
      <c r="P1240" s="22">
        <f>MONTH(Table4[[#This Row],[Sales Date]])</f>
        <v>3</v>
      </c>
      <c r="Q1240" s="22" t="str">
        <f>IF(Table4[[#This Row],[Month]]=1,"Jan",IF(Table4[[#This Row],[Month]]=2,"Feb",IF(Table4[[#This Row],[Month]]=3,"Mar","Apr")))</f>
        <v>Mar</v>
      </c>
    </row>
    <row r="1241" spans="1:17" x14ac:dyDescent="0.25">
      <c r="A1241" s="3" t="s">
        <v>2027</v>
      </c>
      <c r="B1241" s="4">
        <v>45007</v>
      </c>
      <c r="C1241" s="3" t="s">
        <v>387</v>
      </c>
      <c r="D1241" s="3" t="s">
        <v>29</v>
      </c>
      <c r="E1241" s="3" t="s">
        <v>35</v>
      </c>
      <c r="F1241" s="3" t="s">
        <v>36</v>
      </c>
      <c r="G1241" s="3" t="s">
        <v>32</v>
      </c>
      <c r="H1241" s="3" t="s">
        <v>2354</v>
      </c>
      <c r="I1241" s="3">
        <v>2</v>
      </c>
      <c r="J1241" s="3" t="s">
        <v>20</v>
      </c>
      <c r="K1241" s="3">
        <v>100</v>
      </c>
      <c r="L1241" s="3">
        <v>90</v>
      </c>
      <c r="M1241" s="3">
        <f>Table4[[#This Row],[Qty]]*Table4[[#This Row],[Price]]</f>
        <v>200</v>
      </c>
      <c r="N1241" s="3">
        <f>Table4[[#This Row],[Qty]]*Table4[[#This Row],[Cost]]</f>
        <v>180</v>
      </c>
      <c r="O1241" s="3">
        <f>Table4[[#This Row],[Total Sales]]-Table4[[#This Row],[COGS]]</f>
        <v>20</v>
      </c>
      <c r="P1241" s="22">
        <f>MONTH(Table4[[#This Row],[Sales Date]])</f>
        <v>3</v>
      </c>
      <c r="Q1241" s="22" t="str">
        <f>IF(Table4[[#This Row],[Month]]=1,"Jan",IF(Table4[[#This Row],[Month]]=2,"Feb",IF(Table4[[#This Row],[Month]]=3,"Mar","Apr")))</f>
        <v>Mar</v>
      </c>
    </row>
    <row r="1242" spans="1:17" x14ac:dyDescent="0.25">
      <c r="A1242" s="3" t="s">
        <v>2028</v>
      </c>
      <c r="B1242" s="4">
        <v>45007</v>
      </c>
      <c r="C1242" s="3" t="s">
        <v>512</v>
      </c>
      <c r="D1242" s="3" t="s">
        <v>29</v>
      </c>
      <c r="E1242" s="3" t="s">
        <v>23</v>
      </c>
      <c r="F1242" s="3" t="s">
        <v>24</v>
      </c>
      <c r="G1242" s="3" t="s">
        <v>81</v>
      </c>
      <c r="H1242" s="3" t="s">
        <v>2354</v>
      </c>
      <c r="I1242" s="3">
        <v>2</v>
      </c>
      <c r="J1242" s="3" t="s">
        <v>20</v>
      </c>
      <c r="K1242" s="3">
        <v>9950</v>
      </c>
      <c r="L1242" s="3">
        <v>9000</v>
      </c>
      <c r="M1242" s="3">
        <f>Table4[[#This Row],[Qty]]*Table4[[#This Row],[Price]]</f>
        <v>19900</v>
      </c>
      <c r="N1242" s="3">
        <f>Table4[[#This Row],[Qty]]*Table4[[#This Row],[Cost]]</f>
        <v>18000</v>
      </c>
      <c r="O1242" s="3">
        <f>Table4[[#This Row],[Total Sales]]-Table4[[#This Row],[COGS]]</f>
        <v>1900</v>
      </c>
      <c r="P1242" s="22">
        <f>MONTH(Table4[[#This Row],[Sales Date]])</f>
        <v>3</v>
      </c>
      <c r="Q1242" s="22" t="str">
        <f>IF(Table4[[#This Row],[Month]]=1,"Jan",IF(Table4[[#This Row],[Month]]=2,"Feb",IF(Table4[[#This Row],[Month]]=3,"Mar","Apr")))</f>
        <v>Mar</v>
      </c>
    </row>
    <row r="1243" spans="1:17" x14ac:dyDescent="0.25">
      <c r="A1243" s="3" t="s">
        <v>2029</v>
      </c>
      <c r="B1243" s="4">
        <v>45007</v>
      </c>
      <c r="C1243" s="3" t="s">
        <v>2316</v>
      </c>
      <c r="D1243" s="3" t="s">
        <v>29</v>
      </c>
      <c r="E1243" s="3" t="s">
        <v>17</v>
      </c>
      <c r="F1243" s="3" t="s">
        <v>18</v>
      </c>
      <c r="G1243" s="3" t="s">
        <v>2353</v>
      </c>
      <c r="H1243" s="3" t="s">
        <v>45</v>
      </c>
      <c r="I1243" s="3">
        <v>1</v>
      </c>
      <c r="J1243" s="3" t="s">
        <v>26</v>
      </c>
      <c r="K1243" s="3">
        <v>11000</v>
      </c>
      <c r="L1243" s="3">
        <v>10000</v>
      </c>
      <c r="M1243" s="3">
        <f>Table4[[#This Row],[Qty]]*Table4[[#This Row],[Price]]</f>
        <v>11000</v>
      </c>
      <c r="N1243" s="3">
        <f>Table4[[#This Row],[Qty]]*Table4[[#This Row],[Cost]]</f>
        <v>10000</v>
      </c>
      <c r="O1243" s="3">
        <f>Table4[[#This Row],[Total Sales]]-Table4[[#This Row],[COGS]]</f>
        <v>1000</v>
      </c>
      <c r="P1243" s="22">
        <f>MONTH(Table4[[#This Row],[Sales Date]])</f>
        <v>3</v>
      </c>
      <c r="Q1243" s="22" t="str">
        <f>IF(Table4[[#This Row],[Month]]=1,"Jan",IF(Table4[[#This Row],[Month]]=2,"Feb",IF(Table4[[#This Row],[Month]]=3,"Mar","Apr")))</f>
        <v>Mar</v>
      </c>
    </row>
    <row r="1244" spans="1:17" x14ac:dyDescent="0.25">
      <c r="A1244" s="3" t="s">
        <v>2030</v>
      </c>
      <c r="B1244" s="4">
        <v>45007</v>
      </c>
      <c r="C1244" s="3" t="s">
        <v>752</v>
      </c>
      <c r="D1244" s="3" t="s">
        <v>29</v>
      </c>
      <c r="E1244" s="3" t="s">
        <v>35</v>
      </c>
      <c r="F1244" s="3" t="s">
        <v>36</v>
      </c>
      <c r="G1244" s="3" t="s">
        <v>75</v>
      </c>
      <c r="H1244" s="3" t="s">
        <v>2354</v>
      </c>
      <c r="I1244" s="3">
        <v>1</v>
      </c>
      <c r="J1244" s="3" t="s">
        <v>20</v>
      </c>
      <c r="K1244" s="3">
        <v>6700</v>
      </c>
      <c r="L1244" s="3">
        <v>5001</v>
      </c>
      <c r="M1244" s="3">
        <f>Table4[[#This Row],[Qty]]*Table4[[#This Row],[Price]]</f>
        <v>6700</v>
      </c>
      <c r="N1244" s="3">
        <f>Table4[[#This Row],[Qty]]*Table4[[#This Row],[Cost]]</f>
        <v>5001</v>
      </c>
      <c r="O1244" s="3">
        <f>Table4[[#This Row],[Total Sales]]-Table4[[#This Row],[COGS]]</f>
        <v>1699</v>
      </c>
      <c r="P1244" s="22">
        <f>MONTH(Table4[[#This Row],[Sales Date]])</f>
        <v>3</v>
      </c>
      <c r="Q1244" s="22" t="str">
        <f>IF(Table4[[#This Row],[Month]]=1,"Jan",IF(Table4[[#This Row],[Month]]=2,"Feb",IF(Table4[[#This Row],[Month]]=3,"Mar","Apr")))</f>
        <v>Mar</v>
      </c>
    </row>
    <row r="1245" spans="1:17" x14ac:dyDescent="0.25">
      <c r="A1245" s="3" t="s">
        <v>2031</v>
      </c>
      <c r="B1245" s="4">
        <v>45007</v>
      </c>
      <c r="C1245" s="3" t="s">
        <v>869</v>
      </c>
      <c r="D1245" s="3" t="s">
        <v>29</v>
      </c>
      <c r="E1245" s="3" t="s">
        <v>30</v>
      </c>
      <c r="F1245" s="3" t="s">
        <v>31</v>
      </c>
      <c r="G1245" s="3" t="s">
        <v>81</v>
      </c>
      <c r="H1245" s="3" t="s">
        <v>2354</v>
      </c>
      <c r="I1245" s="3">
        <v>1</v>
      </c>
      <c r="J1245" s="3" t="s">
        <v>20</v>
      </c>
      <c r="K1245" s="3">
        <v>44000</v>
      </c>
      <c r="L1245" s="3">
        <v>40000</v>
      </c>
      <c r="M1245" s="3">
        <f>Table4[[#This Row],[Qty]]*Table4[[#This Row],[Price]]</f>
        <v>44000</v>
      </c>
      <c r="N1245" s="3">
        <f>Table4[[#This Row],[Qty]]*Table4[[#This Row],[Cost]]</f>
        <v>40000</v>
      </c>
      <c r="O1245" s="3">
        <f>Table4[[#This Row],[Total Sales]]-Table4[[#This Row],[COGS]]</f>
        <v>4000</v>
      </c>
      <c r="P1245" s="22">
        <f>MONTH(Table4[[#This Row],[Sales Date]])</f>
        <v>3</v>
      </c>
      <c r="Q1245" s="22" t="str">
        <f>IF(Table4[[#This Row],[Month]]=1,"Jan",IF(Table4[[#This Row],[Month]]=2,"Feb",IF(Table4[[#This Row],[Month]]=3,"Mar","Apr")))</f>
        <v>Mar</v>
      </c>
    </row>
    <row r="1246" spans="1:17" x14ac:dyDescent="0.25">
      <c r="A1246" s="3" t="s">
        <v>2032</v>
      </c>
      <c r="B1246" s="4">
        <v>45007</v>
      </c>
      <c r="C1246" s="3" t="s">
        <v>994</v>
      </c>
      <c r="D1246" s="3" t="s">
        <v>29</v>
      </c>
      <c r="E1246" s="3" t="s">
        <v>17</v>
      </c>
      <c r="F1246" s="3" t="s">
        <v>18</v>
      </c>
      <c r="G1246" s="3" t="s">
        <v>44</v>
      </c>
      <c r="H1246" s="3" t="s">
        <v>45</v>
      </c>
      <c r="I1246" s="3">
        <v>2</v>
      </c>
      <c r="J1246" s="3" t="s">
        <v>20</v>
      </c>
      <c r="K1246" s="3">
        <v>6700</v>
      </c>
      <c r="L1246" s="3">
        <v>5002</v>
      </c>
      <c r="M1246" s="3">
        <f>Table4[[#This Row],[Qty]]*Table4[[#This Row],[Price]]</f>
        <v>13400</v>
      </c>
      <c r="N1246" s="3">
        <f>Table4[[#This Row],[Qty]]*Table4[[#This Row],[Cost]]</f>
        <v>10004</v>
      </c>
      <c r="O1246" s="3">
        <f>Table4[[#This Row],[Total Sales]]-Table4[[#This Row],[COGS]]</f>
        <v>3396</v>
      </c>
      <c r="P1246" s="22">
        <f>MONTH(Table4[[#This Row],[Sales Date]])</f>
        <v>3</v>
      </c>
      <c r="Q1246" s="22" t="str">
        <f>IF(Table4[[#This Row],[Month]]=1,"Jan",IF(Table4[[#This Row],[Month]]=2,"Feb",IF(Table4[[#This Row],[Month]]=3,"Mar","Apr")))</f>
        <v>Mar</v>
      </c>
    </row>
    <row r="1247" spans="1:17" x14ac:dyDescent="0.25">
      <c r="A1247" s="3" t="s">
        <v>2033</v>
      </c>
      <c r="B1247" s="4">
        <v>45007</v>
      </c>
      <c r="C1247" s="3" t="s">
        <v>1112</v>
      </c>
      <c r="D1247" s="3" t="s">
        <v>29</v>
      </c>
      <c r="E1247" s="3" t="s">
        <v>17</v>
      </c>
      <c r="F1247" s="3" t="s">
        <v>18</v>
      </c>
      <c r="G1247" s="3" t="s">
        <v>2350</v>
      </c>
      <c r="H1247" s="3" t="s">
        <v>38</v>
      </c>
      <c r="I1247" s="3">
        <v>2</v>
      </c>
      <c r="J1247" s="3" t="s">
        <v>20</v>
      </c>
      <c r="K1247" s="3">
        <v>9950</v>
      </c>
      <c r="L1247" s="3">
        <v>9000</v>
      </c>
      <c r="M1247" s="3">
        <f>Table4[[#This Row],[Qty]]*Table4[[#This Row],[Price]]</f>
        <v>19900</v>
      </c>
      <c r="N1247" s="3">
        <f>Table4[[#This Row],[Qty]]*Table4[[#This Row],[Cost]]</f>
        <v>18000</v>
      </c>
      <c r="O1247" s="3">
        <f>Table4[[#This Row],[Total Sales]]-Table4[[#This Row],[COGS]]</f>
        <v>1900</v>
      </c>
      <c r="P1247" s="22">
        <f>MONTH(Table4[[#This Row],[Sales Date]])</f>
        <v>3</v>
      </c>
      <c r="Q1247" s="22" t="str">
        <f>IF(Table4[[#This Row],[Month]]=1,"Jan",IF(Table4[[#This Row],[Month]]=2,"Feb",IF(Table4[[#This Row],[Month]]=3,"Mar","Apr")))</f>
        <v>Mar</v>
      </c>
    </row>
    <row r="1248" spans="1:17" x14ac:dyDescent="0.25">
      <c r="A1248" s="3" t="s">
        <v>2034</v>
      </c>
      <c r="B1248" s="4">
        <v>45007</v>
      </c>
      <c r="C1248" s="3" t="s">
        <v>694</v>
      </c>
      <c r="D1248" s="3" t="s">
        <v>29</v>
      </c>
      <c r="E1248" s="3" t="s">
        <v>17</v>
      </c>
      <c r="F1248" s="3" t="s">
        <v>18</v>
      </c>
      <c r="G1248" s="3" t="s">
        <v>19</v>
      </c>
      <c r="H1248" s="3" t="s">
        <v>2354</v>
      </c>
      <c r="I1248" s="3">
        <v>2</v>
      </c>
      <c r="J1248" s="3" t="s">
        <v>20</v>
      </c>
      <c r="K1248" s="3">
        <v>22000</v>
      </c>
      <c r="L1248" s="3">
        <v>20000</v>
      </c>
      <c r="M1248" s="3">
        <f>Table4[[#This Row],[Qty]]*Table4[[#This Row],[Price]]</f>
        <v>44000</v>
      </c>
      <c r="N1248" s="3">
        <f>Table4[[#This Row],[Qty]]*Table4[[#This Row],[Cost]]</f>
        <v>40000</v>
      </c>
      <c r="O1248" s="3">
        <f>Table4[[#This Row],[Total Sales]]-Table4[[#This Row],[COGS]]</f>
        <v>4000</v>
      </c>
      <c r="P1248" s="22">
        <f>MONTH(Table4[[#This Row],[Sales Date]])</f>
        <v>3</v>
      </c>
      <c r="Q1248" s="22" t="str">
        <f>IF(Table4[[#This Row],[Month]]=1,"Jan",IF(Table4[[#This Row],[Month]]=2,"Feb",IF(Table4[[#This Row],[Month]]=3,"Mar","Apr")))</f>
        <v>Mar</v>
      </c>
    </row>
    <row r="1249" spans="1:17" x14ac:dyDescent="0.25">
      <c r="A1249" s="3" t="s">
        <v>2035</v>
      </c>
      <c r="B1249" s="4">
        <v>45007</v>
      </c>
      <c r="C1249" s="3" t="s">
        <v>756</v>
      </c>
      <c r="D1249" s="3" t="s">
        <v>16</v>
      </c>
      <c r="E1249" s="3" t="s">
        <v>23</v>
      </c>
      <c r="F1249" s="3" t="s">
        <v>24</v>
      </c>
      <c r="G1249" s="3" t="s">
        <v>25</v>
      </c>
      <c r="H1249" s="3" t="s">
        <v>38</v>
      </c>
      <c r="I1249" s="3">
        <v>1</v>
      </c>
      <c r="J1249" s="3" t="s">
        <v>20</v>
      </c>
      <c r="K1249" s="3">
        <v>22000</v>
      </c>
      <c r="L1249" s="3">
        <v>20000</v>
      </c>
      <c r="M1249" s="3">
        <f>Table4[[#This Row],[Qty]]*Table4[[#This Row],[Price]]</f>
        <v>22000</v>
      </c>
      <c r="N1249" s="3">
        <f>Table4[[#This Row],[Qty]]*Table4[[#This Row],[Cost]]</f>
        <v>20000</v>
      </c>
      <c r="O1249" s="3">
        <f>Table4[[#This Row],[Total Sales]]-Table4[[#This Row],[COGS]]</f>
        <v>2000</v>
      </c>
      <c r="P1249" s="22">
        <f>MONTH(Table4[[#This Row],[Sales Date]])</f>
        <v>3</v>
      </c>
      <c r="Q1249" s="22" t="str">
        <f>IF(Table4[[#This Row],[Month]]=1,"Jan",IF(Table4[[#This Row],[Month]]=2,"Feb",IF(Table4[[#This Row],[Month]]=3,"Mar","Apr")))</f>
        <v>Mar</v>
      </c>
    </row>
    <row r="1250" spans="1:17" x14ac:dyDescent="0.25">
      <c r="A1250" s="3" t="s">
        <v>2036</v>
      </c>
      <c r="B1250" s="4">
        <v>45007</v>
      </c>
      <c r="C1250" s="3" t="s">
        <v>817</v>
      </c>
      <c r="D1250" s="3" t="s">
        <v>29</v>
      </c>
      <c r="E1250" s="3" t="s">
        <v>17</v>
      </c>
      <c r="F1250" s="3" t="s">
        <v>18</v>
      </c>
      <c r="G1250" s="3" t="s">
        <v>32</v>
      </c>
      <c r="H1250" s="3" t="s">
        <v>2354</v>
      </c>
      <c r="I1250" s="3">
        <v>2</v>
      </c>
      <c r="J1250" s="3" t="s">
        <v>20</v>
      </c>
      <c r="K1250" s="3">
        <v>170</v>
      </c>
      <c r="L1250" s="3">
        <v>150</v>
      </c>
      <c r="M1250" s="3">
        <f>Table4[[#This Row],[Qty]]*Table4[[#This Row],[Price]]</f>
        <v>340</v>
      </c>
      <c r="N1250" s="3">
        <f>Table4[[#This Row],[Qty]]*Table4[[#This Row],[Cost]]</f>
        <v>300</v>
      </c>
      <c r="O1250" s="3">
        <f>Table4[[#This Row],[Total Sales]]-Table4[[#This Row],[COGS]]</f>
        <v>40</v>
      </c>
      <c r="P1250" s="22">
        <f>MONTH(Table4[[#This Row],[Sales Date]])</f>
        <v>3</v>
      </c>
      <c r="Q1250" s="22" t="str">
        <f>IF(Table4[[#This Row],[Month]]=1,"Jan",IF(Table4[[#This Row],[Month]]=2,"Feb",IF(Table4[[#This Row],[Month]]=3,"Mar","Apr")))</f>
        <v>Mar</v>
      </c>
    </row>
    <row r="1251" spans="1:17" x14ac:dyDescent="0.25">
      <c r="A1251" s="3" t="s">
        <v>2037</v>
      </c>
      <c r="B1251" s="4">
        <v>45007</v>
      </c>
      <c r="C1251" s="3" t="s">
        <v>879</v>
      </c>
      <c r="D1251" s="3" t="s">
        <v>29</v>
      </c>
      <c r="E1251" s="3" t="s">
        <v>35</v>
      </c>
      <c r="F1251" s="3" t="s">
        <v>36</v>
      </c>
      <c r="G1251" s="3" t="s">
        <v>19</v>
      </c>
      <c r="H1251" s="3" t="s">
        <v>2354</v>
      </c>
      <c r="I1251" s="3">
        <v>2</v>
      </c>
      <c r="J1251" s="3" t="s">
        <v>20</v>
      </c>
      <c r="K1251" s="3">
        <v>600</v>
      </c>
      <c r="L1251" s="3">
        <v>450</v>
      </c>
      <c r="M1251" s="3">
        <f>Table4[[#This Row],[Qty]]*Table4[[#This Row],[Price]]</f>
        <v>1200</v>
      </c>
      <c r="N1251" s="3">
        <f>Table4[[#This Row],[Qty]]*Table4[[#This Row],[Cost]]</f>
        <v>900</v>
      </c>
      <c r="O1251" s="3">
        <f>Table4[[#This Row],[Total Sales]]-Table4[[#This Row],[COGS]]</f>
        <v>300</v>
      </c>
      <c r="P1251" s="22">
        <f>MONTH(Table4[[#This Row],[Sales Date]])</f>
        <v>3</v>
      </c>
      <c r="Q1251" s="22" t="str">
        <f>IF(Table4[[#This Row],[Month]]=1,"Jan",IF(Table4[[#This Row],[Month]]=2,"Feb",IF(Table4[[#This Row],[Month]]=3,"Mar","Apr")))</f>
        <v>Mar</v>
      </c>
    </row>
    <row r="1252" spans="1:17" x14ac:dyDescent="0.25">
      <c r="A1252" s="3" t="s">
        <v>2038</v>
      </c>
      <c r="B1252" s="4">
        <v>45007</v>
      </c>
      <c r="C1252" s="3" t="s">
        <v>940</v>
      </c>
      <c r="D1252" s="3" t="s">
        <v>29</v>
      </c>
      <c r="E1252" s="3" t="s">
        <v>17</v>
      </c>
      <c r="F1252" s="3" t="s">
        <v>18</v>
      </c>
      <c r="G1252" s="3" t="s">
        <v>25</v>
      </c>
      <c r="H1252" s="3" t="s">
        <v>2354</v>
      </c>
      <c r="I1252" s="3">
        <v>1</v>
      </c>
      <c r="J1252" s="3" t="s">
        <v>20</v>
      </c>
      <c r="K1252" s="3">
        <v>7700.0000000000009</v>
      </c>
      <c r="L1252" s="3">
        <v>7000</v>
      </c>
      <c r="M1252" s="3">
        <f>Table4[[#This Row],[Qty]]*Table4[[#This Row],[Price]]</f>
        <v>7700.0000000000009</v>
      </c>
      <c r="N1252" s="3">
        <f>Table4[[#This Row],[Qty]]*Table4[[#This Row],[Cost]]</f>
        <v>7000</v>
      </c>
      <c r="O1252" s="3">
        <f>Table4[[#This Row],[Total Sales]]-Table4[[#This Row],[COGS]]</f>
        <v>700.00000000000091</v>
      </c>
      <c r="P1252" s="22">
        <f>MONTH(Table4[[#This Row],[Sales Date]])</f>
        <v>3</v>
      </c>
      <c r="Q1252" s="22" t="str">
        <f>IF(Table4[[#This Row],[Month]]=1,"Jan",IF(Table4[[#This Row],[Month]]=2,"Feb",IF(Table4[[#This Row],[Month]]=3,"Mar","Apr")))</f>
        <v>Mar</v>
      </c>
    </row>
    <row r="1253" spans="1:17" x14ac:dyDescent="0.25">
      <c r="A1253" s="3" t="s">
        <v>2039</v>
      </c>
      <c r="B1253" s="4">
        <v>45008</v>
      </c>
      <c r="C1253" s="3" t="s">
        <v>148</v>
      </c>
      <c r="D1253" s="3" t="s">
        <v>29</v>
      </c>
      <c r="E1253" s="3" t="s">
        <v>30</v>
      </c>
      <c r="F1253" s="3" t="s">
        <v>31</v>
      </c>
      <c r="G1253" s="3" t="s">
        <v>69</v>
      </c>
      <c r="H1253" s="3" t="s">
        <v>38</v>
      </c>
      <c r="I1253" s="3">
        <v>2</v>
      </c>
      <c r="J1253" s="3" t="s">
        <v>20</v>
      </c>
      <c r="K1253" s="3">
        <v>9950</v>
      </c>
      <c r="L1253" s="3">
        <v>9000</v>
      </c>
      <c r="M1253" s="3">
        <f>Table4[[#This Row],[Qty]]*Table4[[#This Row],[Price]]</f>
        <v>19900</v>
      </c>
      <c r="N1253" s="3">
        <f>Table4[[#This Row],[Qty]]*Table4[[#This Row],[Cost]]</f>
        <v>18000</v>
      </c>
      <c r="O1253" s="3">
        <f>Table4[[#This Row],[Total Sales]]-Table4[[#This Row],[COGS]]</f>
        <v>1900</v>
      </c>
      <c r="P1253" s="22">
        <f>MONTH(Table4[[#This Row],[Sales Date]])</f>
        <v>3</v>
      </c>
      <c r="Q1253" s="22" t="str">
        <f>IF(Table4[[#This Row],[Month]]=1,"Jan",IF(Table4[[#This Row],[Month]]=2,"Feb",IF(Table4[[#This Row],[Month]]=3,"Mar","Apr")))</f>
        <v>Mar</v>
      </c>
    </row>
    <row r="1254" spans="1:17" x14ac:dyDescent="0.25">
      <c r="A1254" s="3" t="s">
        <v>2040</v>
      </c>
      <c r="B1254" s="4">
        <v>45008</v>
      </c>
      <c r="C1254" s="3" t="s">
        <v>273</v>
      </c>
      <c r="D1254" s="3" t="s">
        <v>29</v>
      </c>
      <c r="E1254" s="3" t="s">
        <v>17</v>
      </c>
      <c r="F1254" s="3" t="s">
        <v>18</v>
      </c>
      <c r="G1254" s="3" t="s">
        <v>25</v>
      </c>
      <c r="H1254" s="3" t="s">
        <v>2354</v>
      </c>
      <c r="I1254" s="3">
        <v>1</v>
      </c>
      <c r="J1254" s="3" t="s">
        <v>26</v>
      </c>
      <c r="K1254" s="3">
        <v>10000</v>
      </c>
      <c r="L1254" s="3">
        <v>9000</v>
      </c>
      <c r="M1254" s="3">
        <f>Table4[[#This Row],[Qty]]*Table4[[#This Row],[Price]]</f>
        <v>10000</v>
      </c>
      <c r="N1254" s="3">
        <f>Table4[[#This Row],[Qty]]*Table4[[#This Row],[Cost]]</f>
        <v>9000</v>
      </c>
      <c r="O1254" s="3">
        <f>Table4[[#This Row],[Total Sales]]-Table4[[#This Row],[COGS]]</f>
        <v>1000</v>
      </c>
      <c r="P1254" s="22">
        <f>MONTH(Table4[[#This Row],[Sales Date]])</f>
        <v>3</v>
      </c>
      <c r="Q1254" s="22" t="str">
        <f>IF(Table4[[#This Row],[Month]]=1,"Jan",IF(Table4[[#This Row],[Month]]=2,"Feb",IF(Table4[[#This Row],[Month]]=3,"Mar","Apr")))</f>
        <v>Mar</v>
      </c>
    </row>
    <row r="1255" spans="1:17" x14ac:dyDescent="0.25">
      <c r="A1255" s="3" t="s">
        <v>2041</v>
      </c>
      <c r="B1255" s="4">
        <v>45008</v>
      </c>
      <c r="C1255" s="3" t="s">
        <v>389</v>
      </c>
      <c r="D1255" s="3" t="s">
        <v>29</v>
      </c>
      <c r="E1255" s="3" t="s">
        <v>17</v>
      </c>
      <c r="F1255" s="3" t="s">
        <v>18</v>
      </c>
      <c r="G1255" s="3" t="s">
        <v>37</v>
      </c>
      <c r="H1255" s="3" t="s">
        <v>38</v>
      </c>
      <c r="I1255" s="3">
        <v>1</v>
      </c>
      <c r="J1255" s="3" t="s">
        <v>20</v>
      </c>
      <c r="K1255" s="3">
        <v>1600</v>
      </c>
      <c r="L1255" s="3">
        <v>1590</v>
      </c>
      <c r="M1255" s="3">
        <f>Table4[[#This Row],[Qty]]*Table4[[#This Row],[Price]]</f>
        <v>1600</v>
      </c>
      <c r="N1255" s="3">
        <f>Table4[[#This Row],[Qty]]*Table4[[#This Row],[Cost]]</f>
        <v>1590</v>
      </c>
      <c r="O1255" s="3">
        <f>Table4[[#This Row],[Total Sales]]-Table4[[#This Row],[COGS]]</f>
        <v>10</v>
      </c>
      <c r="P1255" s="22">
        <f>MONTH(Table4[[#This Row],[Sales Date]])</f>
        <v>3</v>
      </c>
      <c r="Q1255" s="22" t="str">
        <f>IF(Table4[[#This Row],[Month]]=1,"Jan",IF(Table4[[#This Row],[Month]]=2,"Feb",IF(Table4[[#This Row],[Month]]=3,"Mar","Apr")))</f>
        <v>Mar</v>
      </c>
    </row>
    <row r="1256" spans="1:17" x14ac:dyDescent="0.25">
      <c r="A1256" s="3" t="s">
        <v>2042</v>
      </c>
      <c r="B1256" s="4">
        <v>45008</v>
      </c>
      <c r="C1256" s="3" t="s">
        <v>514</v>
      </c>
      <c r="D1256" s="3" t="s">
        <v>29</v>
      </c>
      <c r="E1256" s="3" t="s">
        <v>30</v>
      </c>
      <c r="F1256" s="3" t="s">
        <v>31</v>
      </c>
      <c r="G1256" s="3" t="s">
        <v>54</v>
      </c>
      <c r="H1256" s="3" t="s">
        <v>55</v>
      </c>
      <c r="I1256" s="3">
        <v>2</v>
      </c>
      <c r="J1256" s="3" t="s">
        <v>20</v>
      </c>
      <c r="K1256" s="3">
        <v>7700</v>
      </c>
      <c r="L1256" s="3">
        <v>7000</v>
      </c>
      <c r="M1256" s="3">
        <f>Table4[[#This Row],[Qty]]*Table4[[#This Row],[Price]]</f>
        <v>15400</v>
      </c>
      <c r="N1256" s="3">
        <f>Table4[[#This Row],[Qty]]*Table4[[#This Row],[Cost]]</f>
        <v>14000</v>
      </c>
      <c r="O1256" s="3">
        <f>Table4[[#This Row],[Total Sales]]-Table4[[#This Row],[COGS]]</f>
        <v>1400</v>
      </c>
      <c r="P1256" s="22">
        <f>MONTH(Table4[[#This Row],[Sales Date]])</f>
        <v>3</v>
      </c>
      <c r="Q1256" s="22" t="str">
        <f>IF(Table4[[#This Row],[Month]]=1,"Jan",IF(Table4[[#This Row],[Month]]=2,"Feb",IF(Table4[[#This Row],[Month]]=3,"Mar","Apr")))</f>
        <v>Mar</v>
      </c>
    </row>
    <row r="1257" spans="1:17" x14ac:dyDescent="0.25">
      <c r="A1257" s="3" t="s">
        <v>2043</v>
      </c>
      <c r="B1257" s="4">
        <v>45008</v>
      </c>
      <c r="C1257" s="3" t="s">
        <v>629</v>
      </c>
      <c r="D1257" s="3" t="s">
        <v>16</v>
      </c>
      <c r="E1257" s="3" t="s">
        <v>23</v>
      </c>
      <c r="F1257" s="3" t="s">
        <v>24</v>
      </c>
      <c r="G1257" s="3" t="s">
        <v>60</v>
      </c>
      <c r="H1257" s="3" t="s">
        <v>45</v>
      </c>
      <c r="I1257" s="3">
        <v>1</v>
      </c>
      <c r="J1257" s="3" t="s">
        <v>20</v>
      </c>
      <c r="K1257" s="3">
        <v>8500</v>
      </c>
      <c r="L1257" s="3">
        <v>7600</v>
      </c>
      <c r="M1257" s="3">
        <f>Table4[[#This Row],[Qty]]*Table4[[#This Row],[Price]]</f>
        <v>8500</v>
      </c>
      <c r="N1257" s="3">
        <f>Table4[[#This Row],[Qty]]*Table4[[#This Row],[Cost]]</f>
        <v>7600</v>
      </c>
      <c r="O1257" s="3">
        <f>Table4[[#This Row],[Total Sales]]-Table4[[#This Row],[COGS]]</f>
        <v>900</v>
      </c>
      <c r="P1257" s="22">
        <f>MONTH(Table4[[#This Row],[Sales Date]])</f>
        <v>3</v>
      </c>
      <c r="Q1257" s="22" t="str">
        <f>IF(Table4[[#This Row],[Month]]=1,"Jan",IF(Table4[[#This Row],[Month]]=2,"Feb",IF(Table4[[#This Row],[Month]]=3,"Mar","Apr")))</f>
        <v>Mar</v>
      </c>
    </row>
    <row r="1258" spans="1:17" x14ac:dyDescent="0.25">
      <c r="A1258" s="3" t="s">
        <v>2044</v>
      </c>
      <c r="B1258" s="4">
        <v>45008</v>
      </c>
      <c r="C1258" s="3" t="s">
        <v>754</v>
      </c>
      <c r="D1258" s="3" t="s">
        <v>16</v>
      </c>
      <c r="E1258" s="3" t="s">
        <v>17</v>
      </c>
      <c r="F1258" s="3" t="s">
        <v>18</v>
      </c>
      <c r="G1258" s="3" t="s">
        <v>78</v>
      </c>
      <c r="H1258" s="3" t="s">
        <v>45</v>
      </c>
      <c r="I1258" s="3">
        <v>1</v>
      </c>
      <c r="J1258" s="3" t="s">
        <v>20</v>
      </c>
      <c r="K1258" s="3">
        <v>6700</v>
      </c>
      <c r="L1258" s="3">
        <v>5002</v>
      </c>
      <c r="M1258" s="3">
        <f>Table4[[#This Row],[Qty]]*Table4[[#This Row],[Price]]</f>
        <v>6700</v>
      </c>
      <c r="N1258" s="3">
        <f>Table4[[#This Row],[Qty]]*Table4[[#This Row],[Cost]]</f>
        <v>5002</v>
      </c>
      <c r="O1258" s="3">
        <f>Table4[[#This Row],[Total Sales]]-Table4[[#This Row],[COGS]]</f>
        <v>1698</v>
      </c>
      <c r="P1258" s="22">
        <f>MONTH(Table4[[#This Row],[Sales Date]])</f>
        <v>3</v>
      </c>
      <c r="Q1258" s="22" t="str">
        <f>IF(Table4[[#This Row],[Month]]=1,"Jan",IF(Table4[[#This Row],[Month]]=2,"Feb",IF(Table4[[#This Row],[Month]]=3,"Mar","Apr")))</f>
        <v>Mar</v>
      </c>
    </row>
    <row r="1259" spans="1:17" x14ac:dyDescent="0.25">
      <c r="A1259" s="3" t="s">
        <v>2045</v>
      </c>
      <c r="B1259" s="4">
        <v>45008</v>
      </c>
      <c r="C1259" s="3" t="s">
        <v>871</v>
      </c>
      <c r="D1259" s="3" t="s">
        <v>29</v>
      </c>
      <c r="E1259" s="3" t="s">
        <v>35</v>
      </c>
      <c r="F1259" s="3" t="s">
        <v>36</v>
      </c>
      <c r="G1259" s="3" t="s">
        <v>19</v>
      </c>
      <c r="H1259" s="3" t="s">
        <v>2354</v>
      </c>
      <c r="I1259" s="3">
        <v>2</v>
      </c>
      <c r="J1259" s="3" t="s">
        <v>20</v>
      </c>
      <c r="K1259" s="3">
        <v>19800</v>
      </c>
      <c r="L1259" s="3">
        <v>18000</v>
      </c>
      <c r="M1259" s="3">
        <f>Table4[[#This Row],[Qty]]*Table4[[#This Row],[Price]]</f>
        <v>39600</v>
      </c>
      <c r="N1259" s="3">
        <f>Table4[[#This Row],[Qty]]*Table4[[#This Row],[Cost]]</f>
        <v>36000</v>
      </c>
      <c r="O1259" s="3">
        <f>Table4[[#This Row],[Total Sales]]-Table4[[#This Row],[COGS]]</f>
        <v>3600</v>
      </c>
      <c r="P1259" s="22">
        <f>MONTH(Table4[[#This Row],[Sales Date]])</f>
        <v>3</v>
      </c>
      <c r="Q1259" s="22" t="str">
        <f>IF(Table4[[#This Row],[Month]]=1,"Jan",IF(Table4[[#This Row],[Month]]=2,"Feb",IF(Table4[[#This Row],[Month]]=3,"Mar","Apr")))</f>
        <v>Mar</v>
      </c>
    </row>
    <row r="1260" spans="1:17" x14ac:dyDescent="0.25">
      <c r="A1260" s="3" t="s">
        <v>2046</v>
      </c>
      <c r="B1260" s="4">
        <v>45008</v>
      </c>
      <c r="C1260" s="3" t="s">
        <v>996</v>
      </c>
      <c r="D1260" s="3" t="s">
        <v>29</v>
      </c>
      <c r="E1260" s="3" t="s">
        <v>23</v>
      </c>
      <c r="F1260" s="3" t="s">
        <v>24</v>
      </c>
      <c r="G1260" s="3" t="s">
        <v>2352</v>
      </c>
      <c r="H1260" s="3" t="s">
        <v>2354</v>
      </c>
      <c r="I1260" s="3">
        <v>1</v>
      </c>
      <c r="J1260" s="3" t="s">
        <v>20</v>
      </c>
      <c r="K1260" s="3">
        <v>22000</v>
      </c>
      <c r="L1260" s="3">
        <v>20000</v>
      </c>
      <c r="M1260" s="3">
        <f>Table4[[#This Row],[Qty]]*Table4[[#This Row],[Price]]</f>
        <v>22000</v>
      </c>
      <c r="N1260" s="3">
        <f>Table4[[#This Row],[Qty]]*Table4[[#This Row],[Cost]]</f>
        <v>20000</v>
      </c>
      <c r="O1260" s="3">
        <f>Table4[[#This Row],[Total Sales]]-Table4[[#This Row],[COGS]]</f>
        <v>2000</v>
      </c>
      <c r="P1260" s="22">
        <f>MONTH(Table4[[#This Row],[Sales Date]])</f>
        <v>3</v>
      </c>
      <c r="Q1260" s="22" t="str">
        <f>IF(Table4[[#This Row],[Month]]=1,"Jan",IF(Table4[[#This Row],[Month]]=2,"Feb",IF(Table4[[#This Row],[Month]]=3,"Mar","Apr")))</f>
        <v>Mar</v>
      </c>
    </row>
    <row r="1261" spans="1:17" x14ac:dyDescent="0.25">
      <c r="A1261" s="3" t="s">
        <v>2047</v>
      </c>
      <c r="B1261" s="4">
        <v>45008</v>
      </c>
      <c r="C1261" s="3" t="s">
        <v>1114</v>
      </c>
      <c r="D1261" s="3" t="s">
        <v>29</v>
      </c>
      <c r="E1261" s="3" t="s">
        <v>17</v>
      </c>
      <c r="F1261" s="3" t="s">
        <v>18</v>
      </c>
      <c r="G1261" s="3" t="s">
        <v>2351</v>
      </c>
      <c r="H1261" s="3" t="s">
        <v>38</v>
      </c>
      <c r="I1261" s="3">
        <v>2</v>
      </c>
      <c r="J1261" s="3" t="s">
        <v>20</v>
      </c>
      <c r="K1261" s="3">
        <v>19800</v>
      </c>
      <c r="L1261" s="3">
        <v>18000</v>
      </c>
      <c r="M1261" s="3">
        <f>Table4[[#This Row],[Qty]]*Table4[[#This Row],[Price]]</f>
        <v>39600</v>
      </c>
      <c r="N1261" s="3">
        <f>Table4[[#This Row],[Qty]]*Table4[[#This Row],[Cost]]</f>
        <v>36000</v>
      </c>
      <c r="O1261" s="3">
        <f>Table4[[#This Row],[Total Sales]]-Table4[[#This Row],[COGS]]</f>
        <v>3600</v>
      </c>
      <c r="P1261" s="22">
        <f>MONTH(Table4[[#This Row],[Sales Date]])</f>
        <v>3</v>
      </c>
      <c r="Q1261" s="22" t="str">
        <f>IF(Table4[[#This Row],[Month]]=1,"Jan",IF(Table4[[#This Row],[Month]]=2,"Feb",IF(Table4[[#This Row],[Month]]=3,"Mar","Apr")))</f>
        <v>Mar</v>
      </c>
    </row>
    <row r="1262" spans="1:17" x14ac:dyDescent="0.25">
      <c r="A1262" s="3" t="s">
        <v>2048</v>
      </c>
      <c r="B1262" s="4">
        <v>45008</v>
      </c>
      <c r="C1262" s="3" t="s">
        <v>696</v>
      </c>
      <c r="D1262" s="3" t="s">
        <v>29</v>
      </c>
      <c r="E1262" s="3" t="s">
        <v>23</v>
      </c>
      <c r="F1262" s="3" t="s">
        <v>24</v>
      </c>
      <c r="G1262" s="3" t="s">
        <v>25</v>
      </c>
      <c r="H1262" s="3" t="s">
        <v>38</v>
      </c>
      <c r="I1262" s="3">
        <v>2</v>
      </c>
      <c r="J1262" s="3" t="s">
        <v>20</v>
      </c>
      <c r="K1262" s="3">
        <v>7700</v>
      </c>
      <c r="L1262" s="3">
        <v>7000</v>
      </c>
      <c r="M1262" s="3">
        <f>Table4[[#This Row],[Qty]]*Table4[[#This Row],[Price]]</f>
        <v>15400</v>
      </c>
      <c r="N1262" s="3">
        <f>Table4[[#This Row],[Qty]]*Table4[[#This Row],[Cost]]</f>
        <v>14000</v>
      </c>
      <c r="O1262" s="3">
        <f>Table4[[#This Row],[Total Sales]]-Table4[[#This Row],[COGS]]</f>
        <v>1400</v>
      </c>
      <c r="P1262" s="22">
        <f>MONTH(Table4[[#This Row],[Sales Date]])</f>
        <v>3</v>
      </c>
      <c r="Q1262" s="22" t="str">
        <f>IF(Table4[[#This Row],[Month]]=1,"Jan",IF(Table4[[#This Row],[Month]]=2,"Feb",IF(Table4[[#This Row],[Month]]=3,"Mar","Apr")))</f>
        <v>Mar</v>
      </c>
    </row>
    <row r="1263" spans="1:17" x14ac:dyDescent="0.25">
      <c r="A1263" s="3" t="s">
        <v>2049</v>
      </c>
      <c r="B1263" s="4">
        <v>45008</v>
      </c>
      <c r="C1263" s="3" t="s">
        <v>758</v>
      </c>
      <c r="D1263" s="3" t="s">
        <v>29</v>
      </c>
      <c r="E1263" s="3" t="s">
        <v>30</v>
      </c>
      <c r="F1263" s="3" t="s">
        <v>31</v>
      </c>
      <c r="G1263" s="3" t="s">
        <v>32</v>
      </c>
      <c r="H1263" s="3" t="s">
        <v>2354</v>
      </c>
      <c r="I1263" s="3">
        <v>1</v>
      </c>
      <c r="J1263" s="3" t="s">
        <v>26</v>
      </c>
      <c r="K1263" s="3">
        <v>10000</v>
      </c>
      <c r="L1263" s="3">
        <v>9000</v>
      </c>
      <c r="M1263" s="3">
        <f>Table4[[#This Row],[Qty]]*Table4[[#This Row],[Price]]</f>
        <v>10000</v>
      </c>
      <c r="N1263" s="3">
        <f>Table4[[#This Row],[Qty]]*Table4[[#This Row],[Cost]]</f>
        <v>9000</v>
      </c>
      <c r="O1263" s="3">
        <f>Table4[[#This Row],[Total Sales]]-Table4[[#This Row],[COGS]]</f>
        <v>1000</v>
      </c>
      <c r="P1263" s="22">
        <f>MONTH(Table4[[#This Row],[Sales Date]])</f>
        <v>3</v>
      </c>
      <c r="Q1263" s="22" t="str">
        <f>IF(Table4[[#This Row],[Month]]=1,"Jan",IF(Table4[[#This Row],[Month]]=2,"Feb",IF(Table4[[#This Row],[Month]]=3,"Mar","Apr")))</f>
        <v>Mar</v>
      </c>
    </row>
    <row r="1264" spans="1:17" x14ac:dyDescent="0.25">
      <c r="A1264" s="3" t="s">
        <v>2050</v>
      </c>
      <c r="B1264" s="4">
        <v>45008</v>
      </c>
      <c r="C1264" s="3" t="s">
        <v>819</v>
      </c>
      <c r="D1264" s="3" t="s">
        <v>29</v>
      </c>
      <c r="E1264" s="3" t="s">
        <v>17</v>
      </c>
      <c r="F1264" s="3" t="s">
        <v>18</v>
      </c>
      <c r="G1264" s="3" t="s">
        <v>19</v>
      </c>
      <c r="H1264" s="3" t="s">
        <v>38</v>
      </c>
      <c r="I1264" s="3">
        <v>1</v>
      </c>
      <c r="J1264" s="3" t="s">
        <v>20</v>
      </c>
      <c r="K1264" s="3">
        <v>25</v>
      </c>
      <c r="L1264" s="3">
        <v>20</v>
      </c>
      <c r="M1264" s="3">
        <f>Table4[[#This Row],[Qty]]*Table4[[#This Row],[Price]]</f>
        <v>25</v>
      </c>
      <c r="N1264" s="3">
        <f>Table4[[#This Row],[Qty]]*Table4[[#This Row],[Cost]]</f>
        <v>20</v>
      </c>
      <c r="O1264" s="3">
        <f>Table4[[#This Row],[Total Sales]]-Table4[[#This Row],[COGS]]</f>
        <v>5</v>
      </c>
      <c r="P1264" s="22">
        <f>MONTH(Table4[[#This Row],[Sales Date]])</f>
        <v>3</v>
      </c>
      <c r="Q1264" s="22" t="str">
        <f>IF(Table4[[#This Row],[Month]]=1,"Jan",IF(Table4[[#This Row],[Month]]=2,"Feb",IF(Table4[[#This Row],[Month]]=3,"Mar","Apr")))</f>
        <v>Mar</v>
      </c>
    </row>
    <row r="1265" spans="1:17" x14ac:dyDescent="0.25">
      <c r="A1265" s="3" t="s">
        <v>2051</v>
      </c>
      <c r="B1265" s="4">
        <v>45008</v>
      </c>
      <c r="C1265" s="3" t="s">
        <v>881</v>
      </c>
      <c r="D1265" s="3" t="s">
        <v>16</v>
      </c>
      <c r="E1265" s="3" t="s">
        <v>17</v>
      </c>
      <c r="F1265" s="3" t="s">
        <v>18</v>
      </c>
      <c r="G1265" s="3" t="s">
        <v>25</v>
      </c>
      <c r="H1265" s="3" t="s">
        <v>2354</v>
      </c>
      <c r="I1265" s="3">
        <v>2</v>
      </c>
      <c r="J1265" s="3" t="s">
        <v>20</v>
      </c>
      <c r="K1265" s="3">
        <v>170</v>
      </c>
      <c r="L1265" s="3">
        <v>150</v>
      </c>
      <c r="M1265" s="3">
        <f>Table4[[#This Row],[Qty]]*Table4[[#This Row],[Price]]</f>
        <v>340</v>
      </c>
      <c r="N1265" s="3">
        <f>Table4[[#This Row],[Qty]]*Table4[[#This Row],[Cost]]</f>
        <v>300</v>
      </c>
      <c r="O1265" s="3">
        <f>Table4[[#This Row],[Total Sales]]-Table4[[#This Row],[COGS]]</f>
        <v>40</v>
      </c>
      <c r="P1265" s="22">
        <f>MONTH(Table4[[#This Row],[Sales Date]])</f>
        <v>3</v>
      </c>
      <c r="Q1265" s="22" t="str">
        <f>IF(Table4[[#This Row],[Month]]=1,"Jan",IF(Table4[[#This Row],[Month]]=2,"Feb",IF(Table4[[#This Row],[Month]]=3,"Mar","Apr")))</f>
        <v>Mar</v>
      </c>
    </row>
    <row r="1266" spans="1:17" x14ac:dyDescent="0.25">
      <c r="A1266" s="3" t="s">
        <v>2052</v>
      </c>
      <c r="B1266" s="4">
        <v>45008</v>
      </c>
      <c r="C1266" s="3" t="s">
        <v>942</v>
      </c>
      <c r="D1266" s="3" t="s">
        <v>29</v>
      </c>
      <c r="E1266" s="3" t="s">
        <v>17</v>
      </c>
      <c r="F1266" s="3" t="s">
        <v>18</v>
      </c>
      <c r="G1266" s="3" t="s">
        <v>32</v>
      </c>
      <c r="H1266" s="3" t="s">
        <v>38</v>
      </c>
      <c r="I1266" s="3">
        <v>2</v>
      </c>
      <c r="J1266" s="3" t="s">
        <v>20</v>
      </c>
      <c r="K1266" s="3">
        <v>9950</v>
      </c>
      <c r="L1266" s="3">
        <v>9000</v>
      </c>
      <c r="M1266" s="3">
        <f>Table4[[#This Row],[Qty]]*Table4[[#This Row],[Price]]</f>
        <v>19900</v>
      </c>
      <c r="N1266" s="3">
        <f>Table4[[#This Row],[Qty]]*Table4[[#This Row],[Cost]]</f>
        <v>18000</v>
      </c>
      <c r="O1266" s="3">
        <f>Table4[[#This Row],[Total Sales]]-Table4[[#This Row],[COGS]]</f>
        <v>1900</v>
      </c>
      <c r="P1266" s="22">
        <f>MONTH(Table4[[#This Row],[Sales Date]])</f>
        <v>3</v>
      </c>
      <c r="Q1266" s="22" t="str">
        <f>IF(Table4[[#This Row],[Month]]=1,"Jan",IF(Table4[[#This Row],[Month]]=2,"Feb",IF(Table4[[#This Row],[Month]]=3,"Mar","Apr")))</f>
        <v>Mar</v>
      </c>
    </row>
    <row r="1267" spans="1:17" x14ac:dyDescent="0.25">
      <c r="A1267" s="3" t="s">
        <v>2053</v>
      </c>
      <c r="B1267" s="4">
        <v>45009</v>
      </c>
      <c r="C1267" s="3" t="s">
        <v>150</v>
      </c>
      <c r="D1267" s="3" t="s">
        <v>29</v>
      </c>
      <c r="E1267" s="3" t="s">
        <v>35</v>
      </c>
      <c r="F1267" s="3" t="s">
        <v>36</v>
      </c>
      <c r="G1267" s="3" t="s">
        <v>72</v>
      </c>
      <c r="H1267" s="3" t="s">
        <v>2354</v>
      </c>
      <c r="I1267" s="3">
        <v>2</v>
      </c>
      <c r="J1267" s="3" t="s">
        <v>20</v>
      </c>
      <c r="K1267" s="3">
        <v>19800</v>
      </c>
      <c r="L1267" s="3">
        <v>18000</v>
      </c>
      <c r="M1267" s="3">
        <f>Table4[[#This Row],[Qty]]*Table4[[#This Row],[Price]]</f>
        <v>39600</v>
      </c>
      <c r="N1267" s="3">
        <f>Table4[[#This Row],[Qty]]*Table4[[#This Row],[Cost]]</f>
        <v>36000</v>
      </c>
      <c r="O1267" s="3">
        <f>Table4[[#This Row],[Total Sales]]-Table4[[#This Row],[COGS]]</f>
        <v>3600</v>
      </c>
      <c r="P1267" s="22">
        <f>MONTH(Table4[[#This Row],[Sales Date]])</f>
        <v>3</v>
      </c>
      <c r="Q1267" s="22" t="str">
        <f>IF(Table4[[#This Row],[Month]]=1,"Jan",IF(Table4[[#This Row],[Month]]=2,"Feb",IF(Table4[[#This Row],[Month]]=3,"Mar","Apr")))</f>
        <v>Mar</v>
      </c>
    </row>
    <row r="1268" spans="1:17" x14ac:dyDescent="0.25">
      <c r="A1268" s="3" t="s">
        <v>2054</v>
      </c>
      <c r="B1268" s="4">
        <v>45009</v>
      </c>
      <c r="C1268" s="3" t="s">
        <v>275</v>
      </c>
      <c r="D1268" s="3" t="s">
        <v>29</v>
      </c>
      <c r="E1268" s="3" t="s">
        <v>23</v>
      </c>
      <c r="F1268" s="3" t="s">
        <v>24</v>
      </c>
      <c r="G1268" s="3" t="s">
        <v>32</v>
      </c>
      <c r="H1268" s="3" t="s">
        <v>2354</v>
      </c>
      <c r="I1268" s="3">
        <v>1</v>
      </c>
      <c r="J1268" s="3" t="s">
        <v>20</v>
      </c>
      <c r="K1268" s="3">
        <v>8500</v>
      </c>
      <c r="L1268" s="3">
        <v>7600</v>
      </c>
      <c r="M1268" s="3">
        <f>Table4[[#This Row],[Qty]]*Table4[[#This Row],[Price]]</f>
        <v>8500</v>
      </c>
      <c r="N1268" s="3">
        <f>Table4[[#This Row],[Qty]]*Table4[[#This Row],[Cost]]</f>
        <v>7600</v>
      </c>
      <c r="O1268" s="3">
        <f>Table4[[#This Row],[Total Sales]]-Table4[[#This Row],[COGS]]</f>
        <v>900</v>
      </c>
      <c r="P1268" s="22">
        <f>MONTH(Table4[[#This Row],[Sales Date]])</f>
        <v>3</v>
      </c>
      <c r="Q1268" s="22" t="str">
        <f>IF(Table4[[#This Row],[Month]]=1,"Jan",IF(Table4[[#This Row],[Month]]=2,"Feb",IF(Table4[[#This Row],[Month]]=3,"Mar","Apr")))</f>
        <v>Mar</v>
      </c>
    </row>
    <row r="1269" spans="1:17" x14ac:dyDescent="0.25">
      <c r="A1269" s="3" t="s">
        <v>2055</v>
      </c>
      <c r="B1269" s="4">
        <v>45009</v>
      </c>
      <c r="C1269" s="3" t="s">
        <v>391</v>
      </c>
      <c r="D1269" s="3" t="s">
        <v>29</v>
      </c>
      <c r="E1269" s="3" t="s">
        <v>17</v>
      </c>
      <c r="F1269" s="3" t="s">
        <v>18</v>
      </c>
      <c r="G1269" s="3" t="s">
        <v>41</v>
      </c>
      <c r="H1269" s="3" t="s">
        <v>2354</v>
      </c>
      <c r="I1269" s="3">
        <v>1</v>
      </c>
      <c r="J1269" s="3" t="s">
        <v>20</v>
      </c>
      <c r="K1269" s="3">
        <v>50</v>
      </c>
      <c r="L1269" s="3">
        <v>45</v>
      </c>
      <c r="M1269" s="3">
        <f>Table4[[#This Row],[Qty]]*Table4[[#This Row],[Price]]</f>
        <v>50</v>
      </c>
      <c r="N1269" s="3">
        <f>Table4[[#This Row],[Qty]]*Table4[[#This Row],[Cost]]</f>
        <v>45</v>
      </c>
      <c r="O1269" s="3">
        <f>Table4[[#This Row],[Total Sales]]-Table4[[#This Row],[COGS]]</f>
        <v>5</v>
      </c>
      <c r="P1269" s="22">
        <f>MONTH(Table4[[#This Row],[Sales Date]])</f>
        <v>3</v>
      </c>
      <c r="Q1269" s="22" t="str">
        <f>IF(Table4[[#This Row],[Month]]=1,"Jan",IF(Table4[[#This Row],[Month]]=2,"Feb",IF(Table4[[#This Row],[Month]]=3,"Mar","Apr")))</f>
        <v>Mar</v>
      </c>
    </row>
    <row r="1270" spans="1:17" x14ac:dyDescent="0.25">
      <c r="A1270" s="3" t="s">
        <v>2056</v>
      </c>
      <c r="B1270" s="4">
        <v>45009</v>
      </c>
      <c r="C1270" s="3" t="s">
        <v>516</v>
      </c>
      <c r="D1270" s="3" t="s">
        <v>29</v>
      </c>
      <c r="E1270" s="3" t="s">
        <v>35</v>
      </c>
      <c r="F1270" s="3" t="s">
        <v>36</v>
      </c>
      <c r="G1270" s="3" t="s">
        <v>2353</v>
      </c>
      <c r="H1270" s="3" t="s">
        <v>45</v>
      </c>
      <c r="I1270" s="3">
        <v>4</v>
      </c>
      <c r="J1270" s="3" t="s">
        <v>20</v>
      </c>
      <c r="K1270" s="3">
        <v>11000</v>
      </c>
      <c r="L1270" s="3">
        <v>10000</v>
      </c>
      <c r="M1270" s="3">
        <f>Table4[[#This Row],[Qty]]*Table4[[#This Row],[Price]]</f>
        <v>44000</v>
      </c>
      <c r="N1270" s="3">
        <f>Table4[[#This Row],[Qty]]*Table4[[#This Row],[Cost]]</f>
        <v>40000</v>
      </c>
      <c r="O1270" s="3">
        <f>Table4[[#This Row],[Total Sales]]-Table4[[#This Row],[COGS]]</f>
        <v>4000</v>
      </c>
      <c r="P1270" s="22">
        <f>MONTH(Table4[[#This Row],[Sales Date]])</f>
        <v>3</v>
      </c>
      <c r="Q1270" s="22" t="str">
        <f>IF(Table4[[#This Row],[Month]]=1,"Jan",IF(Table4[[#This Row],[Month]]=2,"Feb",IF(Table4[[#This Row],[Month]]=3,"Mar","Apr")))</f>
        <v>Mar</v>
      </c>
    </row>
    <row r="1271" spans="1:17" x14ac:dyDescent="0.25">
      <c r="A1271" s="3" t="s">
        <v>2057</v>
      </c>
      <c r="B1271" s="4">
        <v>45009</v>
      </c>
      <c r="C1271" s="3" t="s">
        <v>631</v>
      </c>
      <c r="D1271" s="3" t="s">
        <v>16</v>
      </c>
      <c r="E1271" s="3" t="s">
        <v>30</v>
      </c>
      <c r="F1271" s="3" t="s">
        <v>31</v>
      </c>
      <c r="G1271" s="3" t="s">
        <v>63</v>
      </c>
      <c r="H1271" s="3" t="s">
        <v>2354</v>
      </c>
      <c r="I1271" s="3">
        <v>2</v>
      </c>
      <c r="J1271" s="3" t="s">
        <v>26</v>
      </c>
      <c r="K1271" s="3">
        <v>8500</v>
      </c>
      <c r="L1271" s="3">
        <v>7600</v>
      </c>
      <c r="M1271" s="3">
        <f>Table4[[#This Row],[Qty]]*Table4[[#This Row],[Price]]</f>
        <v>17000</v>
      </c>
      <c r="N1271" s="3">
        <f>Table4[[#This Row],[Qty]]*Table4[[#This Row],[Cost]]</f>
        <v>15200</v>
      </c>
      <c r="O1271" s="3">
        <f>Table4[[#This Row],[Total Sales]]-Table4[[#This Row],[COGS]]</f>
        <v>1800</v>
      </c>
      <c r="P1271" s="22">
        <f>MONTH(Table4[[#This Row],[Sales Date]])</f>
        <v>3</v>
      </c>
      <c r="Q1271" s="22" t="str">
        <f>IF(Table4[[#This Row],[Month]]=1,"Jan",IF(Table4[[#This Row],[Month]]=2,"Feb",IF(Table4[[#This Row],[Month]]=3,"Mar","Apr")))</f>
        <v>Mar</v>
      </c>
    </row>
    <row r="1272" spans="1:17" x14ac:dyDescent="0.25">
      <c r="A1272" s="3" t="s">
        <v>2058</v>
      </c>
      <c r="B1272" s="4">
        <v>45009</v>
      </c>
      <c r="C1272" s="3" t="s">
        <v>756</v>
      </c>
      <c r="D1272" s="3" t="s">
        <v>16</v>
      </c>
      <c r="E1272" s="3" t="s">
        <v>17</v>
      </c>
      <c r="F1272" s="3" t="s">
        <v>18</v>
      </c>
      <c r="G1272" s="3" t="s">
        <v>81</v>
      </c>
      <c r="H1272" s="3" t="s">
        <v>2354</v>
      </c>
      <c r="I1272" s="3">
        <v>2</v>
      </c>
      <c r="J1272" s="3" t="s">
        <v>20</v>
      </c>
      <c r="K1272" s="3">
        <v>6700</v>
      </c>
      <c r="L1272" s="3">
        <v>5000</v>
      </c>
      <c r="M1272" s="3">
        <f>Table4[[#This Row],[Qty]]*Table4[[#This Row],[Price]]</f>
        <v>13400</v>
      </c>
      <c r="N1272" s="3">
        <f>Table4[[#This Row],[Qty]]*Table4[[#This Row],[Cost]]</f>
        <v>10000</v>
      </c>
      <c r="O1272" s="3">
        <f>Table4[[#This Row],[Total Sales]]-Table4[[#This Row],[COGS]]</f>
        <v>3400</v>
      </c>
      <c r="P1272" s="22">
        <f>MONTH(Table4[[#This Row],[Sales Date]])</f>
        <v>3</v>
      </c>
      <c r="Q1272" s="22" t="str">
        <f>IF(Table4[[#This Row],[Month]]=1,"Jan",IF(Table4[[#This Row],[Month]]=2,"Feb",IF(Table4[[#This Row],[Month]]=3,"Mar","Apr")))</f>
        <v>Mar</v>
      </c>
    </row>
    <row r="1273" spans="1:17" x14ac:dyDescent="0.25">
      <c r="A1273" s="3" t="s">
        <v>2059</v>
      </c>
      <c r="B1273" s="4">
        <v>45009</v>
      </c>
      <c r="C1273" s="3" t="s">
        <v>873</v>
      </c>
      <c r="D1273" s="3" t="s">
        <v>29</v>
      </c>
      <c r="E1273" s="3" t="s">
        <v>17</v>
      </c>
      <c r="F1273" s="3" t="s">
        <v>18</v>
      </c>
      <c r="G1273" s="3" t="s">
        <v>25</v>
      </c>
      <c r="H1273" s="3" t="s">
        <v>2354</v>
      </c>
      <c r="I1273" s="3">
        <v>2</v>
      </c>
      <c r="J1273" s="3" t="s">
        <v>20</v>
      </c>
      <c r="K1273" s="3">
        <v>9950</v>
      </c>
      <c r="L1273" s="3">
        <v>9000</v>
      </c>
      <c r="M1273" s="3">
        <f>Table4[[#This Row],[Qty]]*Table4[[#This Row],[Price]]</f>
        <v>19900</v>
      </c>
      <c r="N1273" s="3">
        <f>Table4[[#This Row],[Qty]]*Table4[[#This Row],[Cost]]</f>
        <v>18000</v>
      </c>
      <c r="O1273" s="3">
        <f>Table4[[#This Row],[Total Sales]]-Table4[[#This Row],[COGS]]</f>
        <v>1900</v>
      </c>
      <c r="P1273" s="22">
        <f>MONTH(Table4[[#This Row],[Sales Date]])</f>
        <v>3</v>
      </c>
      <c r="Q1273" s="22" t="str">
        <f>IF(Table4[[#This Row],[Month]]=1,"Jan",IF(Table4[[#This Row],[Month]]=2,"Feb",IF(Table4[[#This Row],[Month]]=3,"Mar","Apr")))</f>
        <v>Mar</v>
      </c>
    </row>
    <row r="1274" spans="1:17" x14ac:dyDescent="0.25">
      <c r="A1274" s="3" t="s">
        <v>2060</v>
      </c>
      <c r="B1274" s="4">
        <v>45009</v>
      </c>
      <c r="C1274" s="3" t="s">
        <v>998</v>
      </c>
      <c r="D1274" s="3" t="s">
        <v>29</v>
      </c>
      <c r="E1274" s="3" t="s">
        <v>30</v>
      </c>
      <c r="F1274" s="3" t="s">
        <v>31</v>
      </c>
      <c r="G1274" s="3" t="s">
        <v>2350</v>
      </c>
      <c r="H1274" s="3" t="s">
        <v>38</v>
      </c>
      <c r="I1274" s="3">
        <v>1</v>
      </c>
      <c r="J1274" s="3" t="s">
        <v>26</v>
      </c>
      <c r="K1274" s="3">
        <v>11000</v>
      </c>
      <c r="L1274" s="3">
        <v>10000</v>
      </c>
      <c r="M1274" s="3">
        <f>Table4[[#This Row],[Qty]]*Table4[[#This Row],[Price]]</f>
        <v>11000</v>
      </c>
      <c r="N1274" s="3">
        <f>Table4[[#This Row],[Qty]]*Table4[[#This Row],[Cost]]</f>
        <v>10000</v>
      </c>
      <c r="O1274" s="3">
        <f>Table4[[#This Row],[Total Sales]]-Table4[[#This Row],[COGS]]</f>
        <v>1000</v>
      </c>
      <c r="P1274" s="22">
        <f>MONTH(Table4[[#This Row],[Sales Date]])</f>
        <v>3</v>
      </c>
      <c r="Q1274" s="22" t="str">
        <f>IF(Table4[[#This Row],[Month]]=1,"Jan",IF(Table4[[#This Row],[Month]]=2,"Feb",IF(Table4[[#This Row],[Month]]=3,"Mar","Apr")))</f>
        <v>Mar</v>
      </c>
    </row>
    <row r="1275" spans="1:17" x14ac:dyDescent="0.25">
      <c r="A1275" s="3" t="s">
        <v>2061</v>
      </c>
      <c r="B1275" s="4">
        <v>45009</v>
      </c>
      <c r="C1275" s="3" t="s">
        <v>1116</v>
      </c>
      <c r="D1275" s="3" t="s">
        <v>29</v>
      </c>
      <c r="E1275" s="3" t="s">
        <v>23</v>
      </c>
      <c r="F1275" s="3" t="s">
        <v>24</v>
      </c>
      <c r="G1275" s="3" t="s">
        <v>54</v>
      </c>
      <c r="H1275" s="3" t="s">
        <v>55</v>
      </c>
      <c r="I1275" s="3">
        <v>1</v>
      </c>
      <c r="J1275" s="3" t="s">
        <v>20</v>
      </c>
      <c r="K1275" s="3">
        <v>44000</v>
      </c>
      <c r="L1275" s="3">
        <v>40000</v>
      </c>
      <c r="M1275" s="3">
        <f>Table4[[#This Row],[Qty]]*Table4[[#This Row],[Price]]</f>
        <v>44000</v>
      </c>
      <c r="N1275" s="3">
        <f>Table4[[#This Row],[Qty]]*Table4[[#This Row],[Cost]]</f>
        <v>40000</v>
      </c>
      <c r="O1275" s="3">
        <f>Table4[[#This Row],[Total Sales]]-Table4[[#This Row],[COGS]]</f>
        <v>4000</v>
      </c>
      <c r="P1275" s="22">
        <f>MONTH(Table4[[#This Row],[Sales Date]])</f>
        <v>3</v>
      </c>
      <c r="Q1275" s="22" t="str">
        <f>IF(Table4[[#This Row],[Month]]=1,"Jan",IF(Table4[[#This Row],[Month]]=2,"Feb",IF(Table4[[#This Row],[Month]]=3,"Mar","Apr")))</f>
        <v>Mar</v>
      </c>
    </row>
    <row r="1276" spans="1:17" x14ac:dyDescent="0.25">
      <c r="A1276" s="3" t="s">
        <v>2062</v>
      </c>
      <c r="B1276" s="4">
        <v>45009</v>
      </c>
      <c r="C1276" s="3" t="s">
        <v>698</v>
      </c>
      <c r="D1276" s="3" t="s">
        <v>29</v>
      </c>
      <c r="E1276" s="3" t="s">
        <v>30</v>
      </c>
      <c r="F1276" s="3" t="s">
        <v>31</v>
      </c>
      <c r="G1276" s="3" t="s">
        <v>32</v>
      </c>
      <c r="H1276" s="3" t="s">
        <v>2354</v>
      </c>
      <c r="I1276" s="3">
        <v>3</v>
      </c>
      <c r="J1276" s="3" t="s">
        <v>20</v>
      </c>
      <c r="K1276" s="3">
        <v>22000</v>
      </c>
      <c r="L1276" s="3">
        <v>20000</v>
      </c>
      <c r="M1276" s="3">
        <f>Table4[[#This Row],[Qty]]*Table4[[#This Row],[Price]]</f>
        <v>66000</v>
      </c>
      <c r="N1276" s="3">
        <f>Table4[[#This Row],[Qty]]*Table4[[#This Row],[Cost]]</f>
        <v>60000</v>
      </c>
      <c r="O1276" s="3">
        <f>Table4[[#This Row],[Total Sales]]-Table4[[#This Row],[COGS]]</f>
        <v>6000</v>
      </c>
      <c r="P1276" s="22">
        <f>MONTH(Table4[[#This Row],[Sales Date]])</f>
        <v>3</v>
      </c>
      <c r="Q1276" s="22" t="str">
        <f>IF(Table4[[#This Row],[Month]]=1,"Jan",IF(Table4[[#This Row],[Month]]=2,"Feb",IF(Table4[[#This Row],[Month]]=3,"Mar","Apr")))</f>
        <v>Mar</v>
      </c>
    </row>
    <row r="1277" spans="1:17" x14ac:dyDescent="0.25">
      <c r="A1277" s="3" t="s">
        <v>2063</v>
      </c>
      <c r="B1277" s="4">
        <v>45009</v>
      </c>
      <c r="C1277" s="3" t="s">
        <v>760</v>
      </c>
      <c r="D1277" s="3" t="s">
        <v>29</v>
      </c>
      <c r="E1277" s="3" t="s">
        <v>35</v>
      </c>
      <c r="F1277" s="3" t="s">
        <v>36</v>
      </c>
      <c r="G1277" s="3" t="s">
        <v>19</v>
      </c>
      <c r="H1277" s="3" t="s">
        <v>2354</v>
      </c>
      <c r="I1277" s="3">
        <v>1</v>
      </c>
      <c r="J1277" s="3" t="s">
        <v>20</v>
      </c>
      <c r="K1277" s="3">
        <v>8500</v>
      </c>
      <c r="L1277" s="3">
        <v>7600</v>
      </c>
      <c r="M1277" s="3">
        <f>Table4[[#This Row],[Qty]]*Table4[[#This Row],[Price]]</f>
        <v>8500</v>
      </c>
      <c r="N1277" s="3">
        <f>Table4[[#This Row],[Qty]]*Table4[[#This Row],[Cost]]</f>
        <v>7600</v>
      </c>
      <c r="O1277" s="3">
        <f>Table4[[#This Row],[Total Sales]]-Table4[[#This Row],[COGS]]</f>
        <v>900</v>
      </c>
      <c r="P1277" s="22">
        <f>MONTH(Table4[[#This Row],[Sales Date]])</f>
        <v>3</v>
      </c>
      <c r="Q1277" s="22" t="str">
        <f>IF(Table4[[#This Row],[Month]]=1,"Jan",IF(Table4[[#This Row],[Month]]=2,"Feb",IF(Table4[[#This Row],[Month]]=3,"Mar","Apr")))</f>
        <v>Mar</v>
      </c>
    </row>
    <row r="1278" spans="1:17" x14ac:dyDescent="0.25">
      <c r="A1278" s="3" t="s">
        <v>2064</v>
      </c>
      <c r="B1278" s="4">
        <v>45009</v>
      </c>
      <c r="C1278" s="3" t="s">
        <v>821</v>
      </c>
      <c r="D1278" s="3" t="s">
        <v>29</v>
      </c>
      <c r="E1278" s="3" t="s">
        <v>17</v>
      </c>
      <c r="F1278" s="3" t="s">
        <v>18</v>
      </c>
      <c r="G1278" s="3" t="s">
        <v>25</v>
      </c>
      <c r="H1278" s="3" t="s">
        <v>55</v>
      </c>
      <c r="I1278" s="3">
        <v>1</v>
      </c>
      <c r="J1278" s="3" t="s">
        <v>20</v>
      </c>
      <c r="K1278" s="3">
        <v>6700</v>
      </c>
      <c r="L1278" s="3">
        <v>5000</v>
      </c>
      <c r="M1278" s="3">
        <f>Table4[[#This Row],[Qty]]*Table4[[#This Row],[Price]]</f>
        <v>6700</v>
      </c>
      <c r="N1278" s="3">
        <f>Table4[[#This Row],[Qty]]*Table4[[#This Row],[Cost]]</f>
        <v>5000</v>
      </c>
      <c r="O1278" s="3">
        <f>Table4[[#This Row],[Total Sales]]-Table4[[#This Row],[COGS]]</f>
        <v>1700</v>
      </c>
      <c r="P1278" s="22">
        <f>MONTH(Table4[[#This Row],[Sales Date]])</f>
        <v>3</v>
      </c>
      <c r="Q1278" s="22" t="str">
        <f>IF(Table4[[#This Row],[Month]]=1,"Jan",IF(Table4[[#This Row],[Month]]=2,"Feb",IF(Table4[[#This Row],[Month]]=3,"Mar","Apr")))</f>
        <v>Mar</v>
      </c>
    </row>
    <row r="1279" spans="1:17" x14ac:dyDescent="0.25">
      <c r="A1279" s="3" t="s">
        <v>2065</v>
      </c>
      <c r="B1279" s="4">
        <v>45009</v>
      </c>
      <c r="C1279" s="3" t="s">
        <v>883</v>
      </c>
      <c r="D1279" s="3" t="s">
        <v>29</v>
      </c>
      <c r="E1279" s="3" t="s">
        <v>17</v>
      </c>
      <c r="F1279" s="3" t="s">
        <v>18</v>
      </c>
      <c r="G1279" s="3" t="s">
        <v>32</v>
      </c>
      <c r="H1279" s="3" t="s">
        <v>2354</v>
      </c>
      <c r="I1279" s="3">
        <v>1</v>
      </c>
      <c r="J1279" s="3" t="s">
        <v>20</v>
      </c>
      <c r="K1279" s="3">
        <v>25</v>
      </c>
      <c r="L1279" s="3">
        <v>20</v>
      </c>
      <c r="M1279" s="3">
        <f>Table4[[#This Row],[Qty]]*Table4[[#This Row],[Price]]</f>
        <v>25</v>
      </c>
      <c r="N1279" s="3">
        <f>Table4[[#This Row],[Qty]]*Table4[[#This Row],[Cost]]</f>
        <v>20</v>
      </c>
      <c r="O1279" s="3">
        <f>Table4[[#This Row],[Total Sales]]-Table4[[#This Row],[COGS]]</f>
        <v>5</v>
      </c>
      <c r="P1279" s="22">
        <f>MONTH(Table4[[#This Row],[Sales Date]])</f>
        <v>3</v>
      </c>
      <c r="Q1279" s="22" t="str">
        <f>IF(Table4[[#This Row],[Month]]=1,"Jan",IF(Table4[[#This Row],[Month]]=2,"Feb",IF(Table4[[#This Row],[Month]]=3,"Mar","Apr")))</f>
        <v>Mar</v>
      </c>
    </row>
    <row r="1280" spans="1:17" x14ac:dyDescent="0.25">
      <c r="A1280" s="3" t="s">
        <v>2066</v>
      </c>
      <c r="B1280" s="4">
        <v>45009</v>
      </c>
      <c r="C1280" s="3" t="s">
        <v>944</v>
      </c>
      <c r="D1280" s="3" t="s">
        <v>29</v>
      </c>
      <c r="E1280" s="3" t="s">
        <v>23</v>
      </c>
      <c r="F1280" s="3" t="s">
        <v>24</v>
      </c>
      <c r="G1280" s="3" t="s">
        <v>19</v>
      </c>
      <c r="H1280" s="3" t="s">
        <v>38</v>
      </c>
      <c r="I1280" s="3">
        <v>2</v>
      </c>
      <c r="J1280" s="3" t="s">
        <v>20</v>
      </c>
      <c r="K1280" s="3">
        <v>19800</v>
      </c>
      <c r="L1280" s="3">
        <v>18000</v>
      </c>
      <c r="M1280" s="3">
        <f>Table4[[#This Row],[Qty]]*Table4[[#This Row],[Price]]</f>
        <v>39600</v>
      </c>
      <c r="N1280" s="3">
        <f>Table4[[#This Row],[Qty]]*Table4[[#This Row],[Cost]]</f>
        <v>36000</v>
      </c>
      <c r="O1280" s="3">
        <f>Table4[[#This Row],[Total Sales]]-Table4[[#This Row],[COGS]]</f>
        <v>3600</v>
      </c>
      <c r="P1280" s="22">
        <f>MONTH(Table4[[#This Row],[Sales Date]])</f>
        <v>3</v>
      </c>
      <c r="Q1280" s="22" t="str">
        <f>IF(Table4[[#This Row],[Month]]=1,"Jan",IF(Table4[[#This Row],[Month]]=2,"Feb",IF(Table4[[#This Row],[Month]]=3,"Mar","Apr")))</f>
        <v>Mar</v>
      </c>
    </row>
    <row r="1281" spans="1:17" x14ac:dyDescent="0.25">
      <c r="A1281" s="3" t="s">
        <v>2067</v>
      </c>
      <c r="B1281" s="4">
        <v>45010</v>
      </c>
      <c r="C1281" s="3" t="s">
        <v>2316</v>
      </c>
      <c r="D1281" s="3" t="s">
        <v>29</v>
      </c>
      <c r="E1281" s="3" t="s">
        <v>17</v>
      </c>
      <c r="F1281" s="3" t="s">
        <v>18</v>
      </c>
      <c r="G1281" s="3" t="s">
        <v>75</v>
      </c>
      <c r="H1281" s="3" t="s">
        <v>2354</v>
      </c>
      <c r="I1281" s="3">
        <v>4</v>
      </c>
      <c r="J1281" s="3" t="s">
        <v>20</v>
      </c>
      <c r="K1281" s="3">
        <v>44000</v>
      </c>
      <c r="L1281" s="3">
        <v>40000</v>
      </c>
      <c r="M1281" s="3">
        <f>Table4[[#This Row],[Qty]]*Table4[[#This Row],[Price]]</f>
        <v>176000</v>
      </c>
      <c r="N1281" s="3">
        <f>Table4[[#This Row],[Qty]]*Table4[[#This Row],[Cost]]</f>
        <v>160000</v>
      </c>
      <c r="O1281" s="3">
        <f>Table4[[#This Row],[Total Sales]]-Table4[[#This Row],[COGS]]</f>
        <v>16000</v>
      </c>
      <c r="P1281" s="22">
        <f>MONTH(Table4[[#This Row],[Sales Date]])</f>
        <v>3</v>
      </c>
      <c r="Q1281" s="22" t="str">
        <f>IF(Table4[[#This Row],[Month]]=1,"Jan",IF(Table4[[#This Row],[Month]]=2,"Feb",IF(Table4[[#This Row],[Month]]=3,"Mar","Apr")))</f>
        <v>Mar</v>
      </c>
    </row>
    <row r="1282" spans="1:17" x14ac:dyDescent="0.25">
      <c r="A1282" s="3" t="s">
        <v>2068</v>
      </c>
      <c r="B1282" s="4">
        <v>45010</v>
      </c>
      <c r="C1282" s="3" t="s">
        <v>277</v>
      </c>
      <c r="D1282" s="3" t="s">
        <v>29</v>
      </c>
      <c r="E1282" s="3" t="s">
        <v>30</v>
      </c>
      <c r="F1282" s="3" t="s">
        <v>31</v>
      </c>
      <c r="G1282" s="3" t="s">
        <v>37</v>
      </c>
      <c r="H1282" s="3" t="s">
        <v>38</v>
      </c>
      <c r="I1282" s="3">
        <v>2</v>
      </c>
      <c r="J1282" s="3" t="s">
        <v>26</v>
      </c>
      <c r="K1282" s="3">
        <v>8500</v>
      </c>
      <c r="L1282" s="3">
        <v>7600</v>
      </c>
      <c r="M1282" s="3">
        <f>Table4[[#This Row],[Qty]]*Table4[[#This Row],[Price]]</f>
        <v>17000</v>
      </c>
      <c r="N1282" s="3">
        <f>Table4[[#This Row],[Qty]]*Table4[[#This Row],[Cost]]</f>
        <v>15200</v>
      </c>
      <c r="O1282" s="3">
        <f>Table4[[#This Row],[Total Sales]]-Table4[[#This Row],[COGS]]</f>
        <v>1800</v>
      </c>
      <c r="P1282" s="22">
        <f>MONTH(Table4[[#This Row],[Sales Date]])</f>
        <v>3</v>
      </c>
      <c r="Q1282" s="22" t="str">
        <f>IF(Table4[[#This Row],[Month]]=1,"Jan",IF(Table4[[#This Row],[Month]]=2,"Feb",IF(Table4[[#This Row],[Month]]=3,"Mar","Apr")))</f>
        <v>Mar</v>
      </c>
    </row>
    <row r="1283" spans="1:17" x14ac:dyDescent="0.25">
      <c r="A1283" s="3" t="s">
        <v>2069</v>
      </c>
      <c r="B1283" s="4">
        <v>45010</v>
      </c>
      <c r="C1283" s="3" t="s">
        <v>393</v>
      </c>
      <c r="D1283" s="3" t="s">
        <v>29</v>
      </c>
      <c r="E1283" s="3" t="s">
        <v>23</v>
      </c>
      <c r="F1283" s="3" t="s">
        <v>24</v>
      </c>
      <c r="G1283" s="3" t="s">
        <v>44</v>
      </c>
      <c r="H1283" s="3" t="s">
        <v>45</v>
      </c>
      <c r="I1283" s="3">
        <v>2</v>
      </c>
      <c r="J1283" s="3" t="s">
        <v>20</v>
      </c>
      <c r="K1283" s="3">
        <v>600</v>
      </c>
      <c r="L1283" s="3">
        <v>450</v>
      </c>
      <c r="M1283" s="3">
        <f>Table4[[#This Row],[Qty]]*Table4[[#This Row],[Price]]</f>
        <v>1200</v>
      </c>
      <c r="N1283" s="3">
        <f>Table4[[#This Row],[Qty]]*Table4[[#This Row],[Cost]]</f>
        <v>900</v>
      </c>
      <c r="O1283" s="3">
        <f>Table4[[#This Row],[Total Sales]]-Table4[[#This Row],[COGS]]</f>
        <v>300</v>
      </c>
      <c r="P1283" s="22">
        <f>MONTH(Table4[[#This Row],[Sales Date]])</f>
        <v>3</v>
      </c>
      <c r="Q1283" s="22" t="str">
        <f>IF(Table4[[#This Row],[Month]]=1,"Jan",IF(Table4[[#This Row],[Month]]=2,"Feb",IF(Table4[[#This Row],[Month]]=3,"Mar","Apr")))</f>
        <v>Mar</v>
      </c>
    </row>
    <row r="1284" spans="1:17" x14ac:dyDescent="0.25">
      <c r="A1284" s="3" t="s">
        <v>2070</v>
      </c>
      <c r="B1284" s="4">
        <v>45010</v>
      </c>
      <c r="C1284" s="3" t="s">
        <v>518</v>
      </c>
      <c r="D1284" s="3" t="s">
        <v>29</v>
      </c>
      <c r="E1284" s="3" t="s">
        <v>17</v>
      </c>
      <c r="F1284" s="3" t="s">
        <v>18</v>
      </c>
      <c r="G1284" s="3" t="s">
        <v>60</v>
      </c>
      <c r="H1284" s="3" t="s">
        <v>45</v>
      </c>
      <c r="I1284" s="3">
        <v>1</v>
      </c>
      <c r="J1284" s="3" t="s">
        <v>20</v>
      </c>
      <c r="K1284" s="3">
        <v>13200.000000000002</v>
      </c>
      <c r="L1284" s="3">
        <v>12000</v>
      </c>
      <c r="M1284" s="3">
        <f>Table4[[#This Row],[Qty]]*Table4[[#This Row],[Price]]</f>
        <v>13200.000000000002</v>
      </c>
      <c r="N1284" s="3">
        <f>Table4[[#This Row],[Qty]]*Table4[[#This Row],[Cost]]</f>
        <v>12000</v>
      </c>
      <c r="O1284" s="3">
        <f>Table4[[#This Row],[Total Sales]]-Table4[[#This Row],[COGS]]</f>
        <v>1200.0000000000018</v>
      </c>
      <c r="P1284" s="22">
        <f>MONTH(Table4[[#This Row],[Sales Date]])</f>
        <v>3</v>
      </c>
      <c r="Q1284" s="22" t="str">
        <f>IF(Table4[[#This Row],[Month]]=1,"Jan",IF(Table4[[#This Row],[Month]]=2,"Feb",IF(Table4[[#This Row],[Month]]=3,"Mar","Apr")))</f>
        <v>Mar</v>
      </c>
    </row>
    <row r="1285" spans="1:17" x14ac:dyDescent="0.25">
      <c r="A1285" s="3" t="s">
        <v>2071</v>
      </c>
      <c r="B1285" s="4">
        <v>45010</v>
      </c>
      <c r="C1285" s="3" t="s">
        <v>633</v>
      </c>
      <c r="D1285" s="3" t="s">
        <v>16</v>
      </c>
      <c r="E1285" s="3" t="s">
        <v>35</v>
      </c>
      <c r="F1285" s="3" t="s">
        <v>36</v>
      </c>
      <c r="G1285" s="3" t="s">
        <v>66</v>
      </c>
      <c r="H1285" s="3" t="s">
        <v>2354</v>
      </c>
      <c r="I1285" s="3">
        <v>3</v>
      </c>
      <c r="J1285" s="3" t="s">
        <v>20</v>
      </c>
      <c r="K1285" s="3">
        <v>13200.000000000002</v>
      </c>
      <c r="L1285" s="3">
        <v>12000</v>
      </c>
      <c r="M1285" s="3">
        <f>Table4[[#This Row],[Qty]]*Table4[[#This Row],[Price]]</f>
        <v>39600.000000000007</v>
      </c>
      <c r="N1285" s="3">
        <f>Table4[[#This Row],[Qty]]*Table4[[#This Row],[Cost]]</f>
        <v>36000</v>
      </c>
      <c r="O1285" s="3">
        <f>Table4[[#This Row],[Total Sales]]-Table4[[#This Row],[COGS]]</f>
        <v>3600.0000000000073</v>
      </c>
      <c r="P1285" s="22">
        <f>MONTH(Table4[[#This Row],[Sales Date]])</f>
        <v>3</v>
      </c>
      <c r="Q1285" s="22" t="str">
        <f>IF(Table4[[#This Row],[Month]]=1,"Jan",IF(Table4[[#This Row],[Month]]=2,"Feb",IF(Table4[[#This Row],[Month]]=3,"Mar","Apr")))</f>
        <v>Mar</v>
      </c>
    </row>
    <row r="1286" spans="1:17" x14ac:dyDescent="0.25">
      <c r="A1286" s="3" t="s">
        <v>2072</v>
      </c>
      <c r="B1286" s="4">
        <v>45010</v>
      </c>
      <c r="C1286" s="3" t="s">
        <v>758</v>
      </c>
      <c r="D1286" s="3" t="s">
        <v>16</v>
      </c>
      <c r="E1286" s="3" t="s">
        <v>23</v>
      </c>
      <c r="F1286" s="3" t="s">
        <v>24</v>
      </c>
      <c r="G1286" s="3" t="s">
        <v>19</v>
      </c>
      <c r="H1286" s="3" t="s">
        <v>2354</v>
      </c>
      <c r="I1286" s="3">
        <v>2</v>
      </c>
      <c r="J1286" s="3" t="s">
        <v>20</v>
      </c>
      <c r="K1286" s="3">
        <v>6700</v>
      </c>
      <c r="L1286" s="3">
        <v>5001</v>
      </c>
      <c r="M1286" s="3">
        <f>Table4[[#This Row],[Qty]]*Table4[[#This Row],[Price]]</f>
        <v>13400</v>
      </c>
      <c r="N1286" s="3">
        <f>Table4[[#This Row],[Qty]]*Table4[[#This Row],[Cost]]</f>
        <v>10002</v>
      </c>
      <c r="O1286" s="3">
        <f>Table4[[#This Row],[Total Sales]]-Table4[[#This Row],[COGS]]</f>
        <v>3398</v>
      </c>
      <c r="P1286" s="22">
        <f>MONTH(Table4[[#This Row],[Sales Date]])</f>
        <v>3</v>
      </c>
      <c r="Q1286" s="22" t="str">
        <f>IF(Table4[[#This Row],[Month]]=1,"Jan",IF(Table4[[#This Row],[Month]]=2,"Feb",IF(Table4[[#This Row],[Month]]=3,"Mar","Apr")))</f>
        <v>Mar</v>
      </c>
    </row>
    <row r="1287" spans="1:17" x14ac:dyDescent="0.25">
      <c r="A1287" s="3" t="s">
        <v>2073</v>
      </c>
      <c r="B1287" s="4">
        <v>45010</v>
      </c>
      <c r="C1287" s="3" t="s">
        <v>875</v>
      </c>
      <c r="D1287" s="3" t="s">
        <v>16</v>
      </c>
      <c r="E1287" s="3" t="s">
        <v>17</v>
      </c>
      <c r="F1287" s="3" t="s">
        <v>18</v>
      </c>
      <c r="G1287" s="3" t="s">
        <v>32</v>
      </c>
      <c r="H1287" s="3" t="s">
        <v>2354</v>
      </c>
      <c r="I1287" s="3">
        <v>2</v>
      </c>
      <c r="J1287" s="3" t="s">
        <v>20</v>
      </c>
      <c r="K1287" s="3">
        <v>7700</v>
      </c>
      <c r="L1287" s="3">
        <v>7000</v>
      </c>
      <c r="M1287" s="3">
        <f>Table4[[#This Row],[Qty]]*Table4[[#This Row],[Price]]</f>
        <v>15400</v>
      </c>
      <c r="N1287" s="3">
        <f>Table4[[#This Row],[Qty]]*Table4[[#This Row],[Cost]]</f>
        <v>14000</v>
      </c>
      <c r="O1287" s="3">
        <f>Table4[[#This Row],[Total Sales]]-Table4[[#This Row],[COGS]]</f>
        <v>1400</v>
      </c>
      <c r="P1287" s="22">
        <f>MONTH(Table4[[#This Row],[Sales Date]])</f>
        <v>3</v>
      </c>
      <c r="Q1287" s="22" t="str">
        <f>IF(Table4[[#This Row],[Month]]=1,"Jan",IF(Table4[[#This Row],[Month]]=2,"Feb",IF(Table4[[#This Row],[Month]]=3,"Mar","Apr")))</f>
        <v>Mar</v>
      </c>
    </row>
    <row r="1288" spans="1:17" x14ac:dyDescent="0.25">
      <c r="A1288" s="3" t="s">
        <v>2074</v>
      </c>
      <c r="B1288" s="4">
        <v>45010</v>
      </c>
      <c r="C1288" s="3" t="s">
        <v>1000</v>
      </c>
      <c r="D1288" s="3" t="s">
        <v>16</v>
      </c>
      <c r="E1288" s="3" t="s">
        <v>35</v>
      </c>
      <c r="F1288" s="3" t="s">
        <v>36</v>
      </c>
      <c r="G1288" s="3" t="s">
        <v>2351</v>
      </c>
      <c r="H1288" s="3" t="s">
        <v>38</v>
      </c>
      <c r="I1288" s="3">
        <v>1</v>
      </c>
      <c r="J1288" s="3" t="s">
        <v>20</v>
      </c>
      <c r="K1288" s="3">
        <v>8500</v>
      </c>
      <c r="L1288" s="3">
        <v>7600</v>
      </c>
      <c r="M1288" s="3">
        <f>Table4[[#This Row],[Qty]]*Table4[[#This Row],[Price]]</f>
        <v>8500</v>
      </c>
      <c r="N1288" s="3">
        <f>Table4[[#This Row],[Qty]]*Table4[[#This Row],[Cost]]</f>
        <v>7600</v>
      </c>
      <c r="O1288" s="3">
        <f>Table4[[#This Row],[Total Sales]]-Table4[[#This Row],[COGS]]</f>
        <v>900</v>
      </c>
      <c r="P1288" s="22">
        <f>MONTH(Table4[[#This Row],[Sales Date]])</f>
        <v>3</v>
      </c>
      <c r="Q1288" s="22" t="str">
        <f>IF(Table4[[#This Row],[Month]]=1,"Jan",IF(Table4[[#This Row],[Month]]=2,"Feb",IF(Table4[[#This Row],[Month]]=3,"Mar","Apr")))</f>
        <v>Mar</v>
      </c>
    </row>
    <row r="1289" spans="1:17" x14ac:dyDescent="0.25">
      <c r="A1289" s="3" t="s">
        <v>2075</v>
      </c>
      <c r="B1289" s="4">
        <v>45010</v>
      </c>
      <c r="C1289" s="3" t="s">
        <v>1118</v>
      </c>
      <c r="D1289" s="3" t="s">
        <v>29</v>
      </c>
      <c r="E1289" s="3" t="s">
        <v>30</v>
      </c>
      <c r="F1289" s="3" t="s">
        <v>31</v>
      </c>
      <c r="G1289" s="3" t="s">
        <v>2353</v>
      </c>
      <c r="H1289" s="3" t="s">
        <v>45</v>
      </c>
      <c r="I1289" s="3">
        <v>20</v>
      </c>
      <c r="J1289" s="3" t="s">
        <v>20</v>
      </c>
      <c r="K1289" s="3">
        <v>13200.000000000002</v>
      </c>
      <c r="L1289" s="3">
        <v>12000</v>
      </c>
      <c r="M1289" s="3">
        <f>Table4[[#This Row],[Qty]]*Table4[[#This Row],[Price]]</f>
        <v>264000.00000000006</v>
      </c>
      <c r="N1289" s="3">
        <f>Table4[[#This Row],[Qty]]*Table4[[#This Row],[Cost]]</f>
        <v>240000</v>
      </c>
      <c r="O1289" s="3">
        <f>Table4[[#This Row],[Total Sales]]-Table4[[#This Row],[COGS]]</f>
        <v>24000.000000000058</v>
      </c>
      <c r="P1289" s="22">
        <f>MONTH(Table4[[#This Row],[Sales Date]])</f>
        <v>3</v>
      </c>
      <c r="Q1289" s="22" t="str">
        <f>IF(Table4[[#This Row],[Month]]=1,"Jan",IF(Table4[[#This Row],[Month]]=2,"Feb",IF(Table4[[#This Row],[Month]]=3,"Mar","Apr")))</f>
        <v>Mar</v>
      </c>
    </row>
    <row r="1290" spans="1:17" x14ac:dyDescent="0.25">
      <c r="A1290" s="3" t="s">
        <v>2076</v>
      </c>
      <c r="B1290" s="4">
        <v>45010</v>
      </c>
      <c r="C1290" s="3" t="s">
        <v>1220</v>
      </c>
      <c r="D1290" s="3" t="s">
        <v>29</v>
      </c>
      <c r="E1290" s="3" t="s">
        <v>17</v>
      </c>
      <c r="F1290" s="3" t="s">
        <v>18</v>
      </c>
      <c r="G1290" s="3" t="s">
        <v>44</v>
      </c>
      <c r="H1290" s="3" t="s">
        <v>45</v>
      </c>
      <c r="I1290" s="3">
        <v>1</v>
      </c>
      <c r="J1290" s="3" t="s">
        <v>20</v>
      </c>
      <c r="K1290" s="3">
        <v>6700</v>
      </c>
      <c r="L1290" s="3">
        <v>5002</v>
      </c>
      <c r="M1290" s="3">
        <f>Table4[[#This Row],[Qty]]*Table4[[#This Row],[Price]]</f>
        <v>6700</v>
      </c>
      <c r="N1290" s="3">
        <f>Table4[[#This Row],[Qty]]*Table4[[#This Row],[Cost]]</f>
        <v>5002</v>
      </c>
      <c r="O1290" s="3">
        <f>Table4[[#This Row],[Total Sales]]-Table4[[#This Row],[COGS]]</f>
        <v>1698</v>
      </c>
      <c r="P1290" s="22">
        <f>MONTH(Table4[[#This Row],[Sales Date]])</f>
        <v>3</v>
      </c>
      <c r="Q1290" s="22" t="str">
        <f>IF(Table4[[#This Row],[Month]]=1,"Jan",IF(Table4[[#This Row],[Month]]=2,"Feb",IF(Table4[[#This Row],[Month]]=3,"Mar","Apr")))</f>
        <v>Mar</v>
      </c>
    </row>
    <row r="1291" spans="1:17" x14ac:dyDescent="0.25">
      <c r="A1291" s="3" t="s">
        <v>2077</v>
      </c>
      <c r="B1291" s="4">
        <v>45011</v>
      </c>
      <c r="C1291" s="3" t="s">
        <v>153</v>
      </c>
      <c r="D1291" s="3" t="s">
        <v>29</v>
      </c>
      <c r="E1291" s="3" t="s">
        <v>17</v>
      </c>
      <c r="F1291" s="3" t="s">
        <v>18</v>
      </c>
      <c r="G1291" s="3" t="s">
        <v>78</v>
      </c>
      <c r="H1291" s="3" t="s">
        <v>45</v>
      </c>
      <c r="I1291" s="3">
        <v>1</v>
      </c>
      <c r="J1291" s="3" t="s">
        <v>20</v>
      </c>
      <c r="K1291" s="3">
        <v>22000</v>
      </c>
      <c r="L1291" s="3">
        <v>20000</v>
      </c>
      <c r="M1291" s="3">
        <f>Table4[[#This Row],[Qty]]*Table4[[#This Row],[Price]]</f>
        <v>22000</v>
      </c>
      <c r="N1291" s="3">
        <f>Table4[[#This Row],[Qty]]*Table4[[#This Row],[Cost]]</f>
        <v>20000</v>
      </c>
      <c r="O1291" s="3">
        <f>Table4[[#This Row],[Total Sales]]-Table4[[#This Row],[COGS]]</f>
        <v>2000</v>
      </c>
      <c r="P1291" s="22">
        <f>MONTH(Table4[[#This Row],[Sales Date]])</f>
        <v>3</v>
      </c>
      <c r="Q1291" s="22" t="str">
        <f>IF(Table4[[#This Row],[Month]]=1,"Jan",IF(Table4[[#This Row],[Month]]=2,"Feb",IF(Table4[[#This Row],[Month]]=3,"Mar","Apr")))</f>
        <v>Mar</v>
      </c>
    </row>
    <row r="1292" spans="1:17" x14ac:dyDescent="0.25">
      <c r="A1292" s="3" t="s">
        <v>2078</v>
      </c>
      <c r="B1292" s="4">
        <v>45011</v>
      </c>
      <c r="C1292" s="3" t="s">
        <v>279</v>
      </c>
      <c r="D1292" s="3" t="s">
        <v>29</v>
      </c>
      <c r="E1292" s="3" t="s">
        <v>35</v>
      </c>
      <c r="F1292" s="3" t="s">
        <v>36</v>
      </c>
      <c r="G1292" s="3" t="s">
        <v>41</v>
      </c>
      <c r="H1292" s="3" t="s">
        <v>2354</v>
      </c>
      <c r="I1292" s="3">
        <v>3</v>
      </c>
      <c r="J1292" s="3" t="s">
        <v>20</v>
      </c>
      <c r="K1292" s="3">
        <v>13200.000000000002</v>
      </c>
      <c r="L1292" s="3">
        <v>12000</v>
      </c>
      <c r="M1292" s="3">
        <f>Table4[[#This Row],[Qty]]*Table4[[#This Row],[Price]]</f>
        <v>39600.000000000007</v>
      </c>
      <c r="N1292" s="3">
        <f>Table4[[#This Row],[Qty]]*Table4[[#This Row],[Cost]]</f>
        <v>36000</v>
      </c>
      <c r="O1292" s="3">
        <f>Table4[[#This Row],[Total Sales]]-Table4[[#This Row],[COGS]]</f>
        <v>3600.0000000000073</v>
      </c>
      <c r="P1292" s="22">
        <f>MONTH(Table4[[#This Row],[Sales Date]])</f>
        <v>3</v>
      </c>
      <c r="Q1292" s="22" t="str">
        <f>IF(Table4[[#This Row],[Month]]=1,"Jan",IF(Table4[[#This Row],[Month]]=2,"Feb",IF(Table4[[#This Row],[Month]]=3,"Mar","Apr")))</f>
        <v>Mar</v>
      </c>
    </row>
    <row r="1293" spans="1:17" x14ac:dyDescent="0.25">
      <c r="A1293" s="3" t="s">
        <v>2079</v>
      </c>
      <c r="B1293" s="4">
        <v>45011</v>
      </c>
      <c r="C1293" s="3" t="s">
        <v>395</v>
      </c>
      <c r="D1293" s="3" t="s">
        <v>16</v>
      </c>
      <c r="E1293" s="3" t="s">
        <v>30</v>
      </c>
      <c r="F1293" s="3" t="s">
        <v>31</v>
      </c>
      <c r="G1293" s="3" t="s">
        <v>2352</v>
      </c>
      <c r="H1293" s="3" t="s">
        <v>2354</v>
      </c>
      <c r="I1293" s="3">
        <v>2</v>
      </c>
      <c r="J1293" s="3" t="s">
        <v>20</v>
      </c>
      <c r="K1293" s="3">
        <v>170</v>
      </c>
      <c r="L1293" s="3">
        <v>150</v>
      </c>
      <c r="M1293" s="3">
        <f>Table4[[#This Row],[Qty]]*Table4[[#This Row],[Price]]</f>
        <v>340</v>
      </c>
      <c r="N1293" s="3">
        <f>Table4[[#This Row],[Qty]]*Table4[[#This Row],[Cost]]</f>
        <v>300</v>
      </c>
      <c r="O1293" s="3">
        <f>Table4[[#This Row],[Total Sales]]-Table4[[#This Row],[COGS]]</f>
        <v>40</v>
      </c>
      <c r="P1293" s="22">
        <f>MONTH(Table4[[#This Row],[Sales Date]])</f>
        <v>3</v>
      </c>
      <c r="Q1293" s="22" t="str">
        <f>IF(Table4[[#This Row],[Month]]=1,"Jan",IF(Table4[[#This Row],[Month]]=2,"Feb",IF(Table4[[#This Row],[Month]]=3,"Mar","Apr")))</f>
        <v>Mar</v>
      </c>
    </row>
    <row r="1294" spans="1:17" x14ac:dyDescent="0.25">
      <c r="A1294" s="3" t="s">
        <v>2080</v>
      </c>
      <c r="B1294" s="4">
        <v>45011</v>
      </c>
      <c r="C1294" s="3" t="s">
        <v>520</v>
      </c>
      <c r="D1294" s="3" t="s">
        <v>16</v>
      </c>
      <c r="E1294" s="3" t="s">
        <v>17</v>
      </c>
      <c r="F1294" s="3" t="s">
        <v>18</v>
      </c>
      <c r="G1294" s="3" t="s">
        <v>63</v>
      </c>
      <c r="H1294" s="3" t="s">
        <v>2354</v>
      </c>
      <c r="I1294" s="3">
        <v>2</v>
      </c>
      <c r="J1294" s="3" t="s">
        <v>20</v>
      </c>
      <c r="K1294" s="3">
        <v>9950</v>
      </c>
      <c r="L1294" s="3">
        <v>9000</v>
      </c>
      <c r="M1294" s="3">
        <f>Table4[[#This Row],[Qty]]*Table4[[#This Row],[Price]]</f>
        <v>19900</v>
      </c>
      <c r="N1294" s="3">
        <f>Table4[[#This Row],[Qty]]*Table4[[#This Row],[Cost]]</f>
        <v>18000</v>
      </c>
      <c r="O1294" s="3">
        <f>Table4[[#This Row],[Total Sales]]-Table4[[#This Row],[COGS]]</f>
        <v>1900</v>
      </c>
      <c r="P1294" s="22">
        <f>MONTH(Table4[[#This Row],[Sales Date]])</f>
        <v>3</v>
      </c>
      <c r="Q1294" s="22" t="str">
        <f>IF(Table4[[#This Row],[Month]]=1,"Jan",IF(Table4[[#This Row],[Month]]=2,"Feb",IF(Table4[[#This Row],[Month]]=3,"Mar","Apr")))</f>
        <v>Mar</v>
      </c>
    </row>
    <row r="1295" spans="1:17" x14ac:dyDescent="0.25">
      <c r="A1295" s="3" t="s">
        <v>2081</v>
      </c>
      <c r="B1295" s="4">
        <v>45011</v>
      </c>
      <c r="C1295" s="3" t="s">
        <v>635</v>
      </c>
      <c r="D1295" s="3" t="s">
        <v>29</v>
      </c>
      <c r="E1295" s="3" t="s">
        <v>17</v>
      </c>
      <c r="F1295" s="3" t="s">
        <v>18</v>
      </c>
      <c r="G1295" s="3" t="s">
        <v>69</v>
      </c>
      <c r="H1295" s="3" t="s">
        <v>38</v>
      </c>
      <c r="I1295" s="3">
        <v>2</v>
      </c>
      <c r="J1295" s="3" t="s">
        <v>20</v>
      </c>
      <c r="K1295" s="3">
        <v>22000</v>
      </c>
      <c r="L1295" s="3">
        <v>20000</v>
      </c>
      <c r="M1295" s="3">
        <f>Table4[[#This Row],[Qty]]*Table4[[#This Row],[Price]]</f>
        <v>44000</v>
      </c>
      <c r="N1295" s="3">
        <f>Table4[[#This Row],[Qty]]*Table4[[#This Row],[Cost]]</f>
        <v>40000</v>
      </c>
      <c r="O1295" s="3">
        <f>Table4[[#This Row],[Total Sales]]-Table4[[#This Row],[COGS]]</f>
        <v>4000</v>
      </c>
      <c r="P1295" s="22">
        <f>MONTH(Table4[[#This Row],[Sales Date]])</f>
        <v>3</v>
      </c>
      <c r="Q1295" s="22" t="str">
        <f>IF(Table4[[#This Row],[Month]]=1,"Jan",IF(Table4[[#This Row],[Month]]=2,"Feb",IF(Table4[[#This Row],[Month]]=3,"Mar","Apr")))</f>
        <v>Mar</v>
      </c>
    </row>
    <row r="1296" spans="1:17" x14ac:dyDescent="0.25">
      <c r="A1296" s="3" t="s">
        <v>2082</v>
      </c>
      <c r="B1296" s="4">
        <v>45011</v>
      </c>
      <c r="C1296" s="3" t="s">
        <v>760</v>
      </c>
      <c r="D1296" s="3" t="s">
        <v>29</v>
      </c>
      <c r="E1296" s="3" t="s">
        <v>30</v>
      </c>
      <c r="F1296" s="3" t="s">
        <v>31</v>
      </c>
      <c r="G1296" s="3" t="s">
        <v>25</v>
      </c>
      <c r="H1296" s="3" t="s">
        <v>2354</v>
      </c>
      <c r="I1296" s="3">
        <v>1</v>
      </c>
      <c r="J1296" s="3" t="s">
        <v>20</v>
      </c>
      <c r="K1296" s="3">
        <v>6700</v>
      </c>
      <c r="L1296" s="3">
        <v>5002</v>
      </c>
      <c r="M1296" s="3">
        <f>Table4[[#This Row],[Qty]]*Table4[[#This Row],[Price]]</f>
        <v>6700</v>
      </c>
      <c r="N1296" s="3">
        <f>Table4[[#This Row],[Qty]]*Table4[[#This Row],[Cost]]</f>
        <v>5002</v>
      </c>
      <c r="O1296" s="3">
        <f>Table4[[#This Row],[Total Sales]]-Table4[[#This Row],[COGS]]</f>
        <v>1698</v>
      </c>
      <c r="P1296" s="22">
        <f>MONTH(Table4[[#This Row],[Sales Date]])</f>
        <v>3</v>
      </c>
      <c r="Q1296" s="22" t="str">
        <f>IF(Table4[[#This Row],[Month]]=1,"Jan",IF(Table4[[#This Row],[Month]]=2,"Feb",IF(Table4[[#This Row],[Month]]=3,"Mar","Apr")))</f>
        <v>Mar</v>
      </c>
    </row>
    <row r="1297" spans="1:17" x14ac:dyDescent="0.25">
      <c r="A1297" s="3" t="s">
        <v>2083</v>
      </c>
      <c r="B1297" s="4">
        <v>45011</v>
      </c>
      <c r="C1297" s="3" t="s">
        <v>877</v>
      </c>
      <c r="D1297" s="3" t="s">
        <v>16</v>
      </c>
      <c r="E1297" s="3" t="s">
        <v>23</v>
      </c>
      <c r="F1297" s="3" t="s">
        <v>24</v>
      </c>
      <c r="G1297" s="3" t="s">
        <v>37</v>
      </c>
      <c r="H1297" s="3" t="s">
        <v>38</v>
      </c>
      <c r="I1297" s="3">
        <v>4</v>
      </c>
      <c r="J1297" s="3" t="s">
        <v>20</v>
      </c>
      <c r="K1297" s="3">
        <v>11000</v>
      </c>
      <c r="L1297" s="3">
        <v>10000</v>
      </c>
      <c r="M1297" s="3">
        <f>Table4[[#This Row],[Qty]]*Table4[[#This Row],[Price]]</f>
        <v>44000</v>
      </c>
      <c r="N1297" s="3">
        <f>Table4[[#This Row],[Qty]]*Table4[[#This Row],[Cost]]</f>
        <v>40000</v>
      </c>
      <c r="O1297" s="3">
        <f>Table4[[#This Row],[Total Sales]]-Table4[[#This Row],[COGS]]</f>
        <v>4000</v>
      </c>
      <c r="P1297" s="22">
        <f>MONTH(Table4[[#This Row],[Sales Date]])</f>
        <v>3</v>
      </c>
      <c r="Q1297" s="22" t="str">
        <f>IF(Table4[[#This Row],[Month]]=1,"Jan",IF(Table4[[#This Row],[Month]]=2,"Feb",IF(Table4[[#This Row],[Month]]=3,"Mar","Apr")))</f>
        <v>Mar</v>
      </c>
    </row>
    <row r="1298" spans="1:17" x14ac:dyDescent="0.25">
      <c r="A1298" s="3" t="s">
        <v>2084</v>
      </c>
      <c r="B1298" s="4">
        <v>45011</v>
      </c>
      <c r="C1298" s="3" t="s">
        <v>1002</v>
      </c>
      <c r="D1298" s="3" t="s">
        <v>16</v>
      </c>
      <c r="E1298" s="3" t="s">
        <v>17</v>
      </c>
      <c r="F1298" s="3" t="s">
        <v>18</v>
      </c>
      <c r="G1298" s="3" t="s">
        <v>54</v>
      </c>
      <c r="H1298" s="3" t="s">
        <v>55</v>
      </c>
      <c r="I1298" s="3">
        <v>2</v>
      </c>
      <c r="J1298" s="3" t="s">
        <v>26</v>
      </c>
      <c r="K1298" s="3">
        <v>8500</v>
      </c>
      <c r="L1298" s="3">
        <v>7600</v>
      </c>
      <c r="M1298" s="3">
        <f>Table4[[#This Row],[Qty]]*Table4[[#This Row],[Price]]</f>
        <v>17000</v>
      </c>
      <c r="N1298" s="3">
        <f>Table4[[#This Row],[Qty]]*Table4[[#This Row],[Cost]]</f>
        <v>15200</v>
      </c>
      <c r="O1298" s="3">
        <f>Table4[[#This Row],[Total Sales]]-Table4[[#This Row],[COGS]]</f>
        <v>1800</v>
      </c>
      <c r="P1298" s="22">
        <f>MONTH(Table4[[#This Row],[Sales Date]])</f>
        <v>3</v>
      </c>
      <c r="Q1298" s="22" t="str">
        <f>IF(Table4[[#This Row],[Month]]=1,"Jan",IF(Table4[[#This Row],[Month]]=2,"Feb",IF(Table4[[#This Row],[Month]]=3,"Mar","Apr")))</f>
        <v>Mar</v>
      </c>
    </row>
    <row r="1299" spans="1:17" x14ac:dyDescent="0.25">
      <c r="A1299" s="3" t="s">
        <v>2085</v>
      </c>
      <c r="B1299" s="4">
        <v>45011</v>
      </c>
      <c r="C1299" s="3" t="s">
        <v>1120</v>
      </c>
      <c r="D1299" s="3" t="s">
        <v>29</v>
      </c>
      <c r="E1299" s="3" t="s">
        <v>35</v>
      </c>
      <c r="F1299" s="3" t="s">
        <v>36</v>
      </c>
      <c r="G1299" s="3" t="s">
        <v>60</v>
      </c>
      <c r="H1299" s="3" t="s">
        <v>45</v>
      </c>
      <c r="I1299" s="3">
        <v>2</v>
      </c>
      <c r="J1299" s="3" t="s">
        <v>20</v>
      </c>
      <c r="K1299" s="3">
        <v>13000</v>
      </c>
      <c r="L1299" s="3">
        <v>12000</v>
      </c>
      <c r="M1299" s="3">
        <f>Table4[[#This Row],[Qty]]*Table4[[#This Row],[Price]]</f>
        <v>26000</v>
      </c>
      <c r="N1299" s="3">
        <f>Table4[[#This Row],[Qty]]*Table4[[#This Row],[Cost]]</f>
        <v>24000</v>
      </c>
      <c r="O1299" s="3">
        <f>Table4[[#This Row],[Total Sales]]-Table4[[#This Row],[COGS]]</f>
        <v>2000</v>
      </c>
      <c r="P1299" s="22">
        <f>MONTH(Table4[[#This Row],[Sales Date]])</f>
        <v>3</v>
      </c>
      <c r="Q1299" s="22" t="str">
        <f>IF(Table4[[#This Row],[Month]]=1,"Jan",IF(Table4[[#This Row],[Month]]=2,"Feb",IF(Table4[[#This Row],[Month]]=3,"Mar","Apr")))</f>
        <v>Mar</v>
      </c>
    </row>
    <row r="1300" spans="1:17" x14ac:dyDescent="0.25">
      <c r="A1300" s="3" t="s">
        <v>2086</v>
      </c>
      <c r="B1300" s="4">
        <v>45012</v>
      </c>
      <c r="C1300" s="3" t="s">
        <v>155</v>
      </c>
      <c r="D1300" s="3" t="s">
        <v>29</v>
      </c>
      <c r="E1300" s="3" t="s">
        <v>23</v>
      </c>
      <c r="F1300" s="3" t="s">
        <v>24</v>
      </c>
      <c r="G1300" s="3" t="s">
        <v>81</v>
      </c>
      <c r="H1300" s="3" t="s">
        <v>2354</v>
      </c>
      <c r="I1300" s="3">
        <v>2</v>
      </c>
      <c r="J1300" s="3" t="s">
        <v>20</v>
      </c>
      <c r="K1300" s="3">
        <v>13000</v>
      </c>
      <c r="L1300" s="3">
        <v>12000</v>
      </c>
      <c r="M1300" s="3">
        <f>Table4[[#This Row],[Qty]]*Table4[[#This Row],[Price]]</f>
        <v>26000</v>
      </c>
      <c r="N1300" s="3">
        <f>Table4[[#This Row],[Qty]]*Table4[[#This Row],[Cost]]</f>
        <v>24000</v>
      </c>
      <c r="O1300" s="3">
        <f>Table4[[#This Row],[Total Sales]]-Table4[[#This Row],[COGS]]</f>
        <v>2000</v>
      </c>
      <c r="P1300" s="22">
        <f>MONTH(Table4[[#This Row],[Sales Date]])</f>
        <v>3</v>
      </c>
      <c r="Q1300" s="22" t="str">
        <f>IF(Table4[[#This Row],[Month]]=1,"Jan",IF(Table4[[#This Row],[Month]]=2,"Feb",IF(Table4[[#This Row],[Month]]=3,"Mar","Apr")))</f>
        <v>Mar</v>
      </c>
    </row>
    <row r="1301" spans="1:17" x14ac:dyDescent="0.25">
      <c r="A1301" s="3" t="s">
        <v>2087</v>
      </c>
      <c r="B1301" s="4">
        <v>45012</v>
      </c>
      <c r="C1301" s="3" t="s">
        <v>281</v>
      </c>
      <c r="D1301" s="3" t="s">
        <v>29</v>
      </c>
      <c r="E1301" s="3" t="s">
        <v>17</v>
      </c>
      <c r="F1301" s="3" t="s">
        <v>18</v>
      </c>
      <c r="G1301" s="3" t="s">
        <v>75</v>
      </c>
      <c r="H1301" s="3" t="s">
        <v>2354</v>
      </c>
      <c r="I1301" s="3">
        <v>2</v>
      </c>
      <c r="J1301" s="3" t="s">
        <v>20</v>
      </c>
      <c r="K1301" s="3">
        <v>22000</v>
      </c>
      <c r="L1301" s="3">
        <v>20000</v>
      </c>
      <c r="M1301" s="3">
        <f>Table4[[#This Row],[Qty]]*Table4[[#This Row],[Price]]</f>
        <v>44000</v>
      </c>
      <c r="N1301" s="3">
        <f>Table4[[#This Row],[Qty]]*Table4[[#This Row],[Cost]]</f>
        <v>40000</v>
      </c>
      <c r="O1301" s="3">
        <f>Table4[[#This Row],[Total Sales]]-Table4[[#This Row],[COGS]]</f>
        <v>4000</v>
      </c>
      <c r="P1301" s="22">
        <f>MONTH(Table4[[#This Row],[Sales Date]])</f>
        <v>3</v>
      </c>
      <c r="Q1301" s="22" t="str">
        <f>IF(Table4[[#This Row],[Month]]=1,"Jan",IF(Table4[[#This Row],[Month]]=2,"Feb",IF(Table4[[#This Row],[Month]]=3,"Mar","Apr")))</f>
        <v>Mar</v>
      </c>
    </row>
    <row r="1302" spans="1:17" x14ac:dyDescent="0.25">
      <c r="A1302" s="3" t="s">
        <v>2088</v>
      </c>
      <c r="B1302" s="4">
        <v>45012</v>
      </c>
      <c r="C1302" s="3" t="s">
        <v>397</v>
      </c>
      <c r="D1302" s="3" t="s">
        <v>29</v>
      </c>
      <c r="E1302" s="3" t="s">
        <v>35</v>
      </c>
      <c r="F1302" s="3" t="s">
        <v>36</v>
      </c>
      <c r="G1302" s="3" t="s">
        <v>2350</v>
      </c>
      <c r="H1302" s="3" t="s">
        <v>38</v>
      </c>
      <c r="I1302" s="3">
        <v>1</v>
      </c>
      <c r="J1302" s="3" t="s">
        <v>20</v>
      </c>
      <c r="K1302" s="3">
        <v>25</v>
      </c>
      <c r="L1302" s="3">
        <v>20</v>
      </c>
      <c r="M1302" s="3">
        <f>Table4[[#This Row],[Qty]]*Table4[[#This Row],[Price]]</f>
        <v>25</v>
      </c>
      <c r="N1302" s="3">
        <f>Table4[[#This Row],[Qty]]*Table4[[#This Row],[Cost]]</f>
        <v>20</v>
      </c>
      <c r="O1302" s="3">
        <f>Table4[[#This Row],[Total Sales]]-Table4[[#This Row],[COGS]]</f>
        <v>5</v>
      </c>
      <c r="P1302" s="22">
        <f>MONTH(Table4[[#This Row],[Sales Date]])</f>
        <v>3</v>
      </c>
      <c r="Q1302" s="22" t="str">
        <f>IF(Table4[[#This Row],[Month]]=1,"Jan",IF(Table4[[#This Row],[Month]]=2,"Feb",IF(Table4[[#This Row],[Month]]=3,"Mar","Apr")))</f>
        <v>Mar</v>
      </c>
    </row>
    <row r="1303" spans="1:17" x14ac:dyDescent="0.25">
      <c r="A1303" s="3" t="s">
        <v>2089</v>
      </c>
      <c r="B1303" s="4">
        <v>45012</v>
      </c>
      <c r="C1303" s="3" t="s">
        <v>522</v>
      </c>
      <c r="D1303" s="3" t="s">
        <v>29</v>
      </c>
      <c r="E1303" s="3" t="s">
        <v>23</v>
      </c>
      <c r="F1303" s="3" t="s">
        <v>24</v>
      </c>
      <c r="G1303" s="3" t="s">
        <v>66</v>
      </c>
      <c r="H1303" s="3" t="s">
        <v>2354</v>
      </c>
      <c r="I1303" s="3">
        <v>2</v>
      </c>
      <c r="J1303" s="3" t="s">
        <v>20</v>
      </c>
      <c r="K1303" s="3">
        <v>7700</v>
      </c>
      <c r="L1303" s="3">
        <v>7000</v>
      </c>
      <c r="M1303" s="3">
        <f>Table4[[#This Row],[Qty]]*Table4[[#This Row],[Price]]</f>
        <v>15400</v>
      </c>
      <c r="N1303" s="3">
        <f>Table4[[#This Row],[Qty]]*Table4[[#This Row],[Cost]]</f>
        <v>14000</v>
      </c>
      <c r="O1303" s="3">
        <f>Table4[[#This Row],[Total Sales]]-Table4[[#This Row],[COGS]]</f>
        <v>1400</v>
      </c>
      <c r="P1303" s="22">
        <f>MONTH(Table4[[#This Row],[Sales Date]])</f>
        <v>3</v>
      </c>
      <c r="Q1303" s="22" t="str">
        <f>IF(Table4[[#This Row],[Month]]=1,"Jan",IF(Table4[[#This Row],[Month]]=2,"Feb",IF(Table4[[#This Row],[Month]]=3,"Mar","Apr")))</f>
        <v>Mar</v>
      </c>
    </row>
    <row r="1304" spans="1:17" x14ac:dyDescent="0.25">
      <c r="A1304" s="3" t="s">
        <v>2090</v>
      </c>
      <c r="B1304" s="4">
        <v>45012</v>
      </c>
      <c r="C1304" s="3" t="s">
        <v>637</v>
      </c>
      <c r="D1304" s="3" t="s">
        <v>29</v>
      </c>
      <c r="E1304" s="3" t="s">
        <v>17</v>
      </c>
      <c r="F1304" s="3" t="s">
        <v>18</v>
      </c>
      <c r="G1304" s="3" t="s">
        <v>72</v>
      </c>
      <c r="H1304" s="3" t="s">
        <v>2354</v>
      </c>
      <c r="I1304" s="3">
        <v>2</v>
      </c>
      <c r="J1304" s="3" t="s">
        <v>20</v>
      </c>
      <c r="K1304" s="3">
        <v>7700</v>
      </c>
      <c r="L1304" s="3">
        <v>7000</v>
      </c>
      <c r="M1304" s="3">
        <f>Table4[[#This Row],[Qty]]*Table4[[#This Row],[Price]]</f>
        <v>15400</v>
      </c>
      <c r="N1304" s="3">
        <f>Table4[[#This Row],[Qty]]*Table4[[#This Row],[Cost]]</f>
        <v>14000</v>
      </c>
      <c r="O1304" s="3">
        <f>Table4[[#This Row],[Total Sales]]-Table4[[#This Row],[COGS]]</f>
        <v>1400</v>
      </c>
      <c r="P1304" s="22">
        <f>MONTH(Table4[[#This Row],[Sales Date]])</f>
        <v>3</v>
      </c>
      <c r="Q1304" s="22" t="str">
        <f>IF(Table4[[#This Row],[Month]]=1,"Jan",IF(Table4[[#This Row],[Month]]=2,"Feb",IF(Table4[[#This Row],[Month]]=3,"Mar","Apr")))</f>
        <v>Mar</v>
      </c>
    </row>
    <row r="1305" spans="1:17" x14ac:dyDescent="0.25">
      <c r="A1305" s="3" t="s">
        <v>2091</v>
      </c>
      <c r="B1305" s="4">
        <v>45012</v>
      </c>
      <c r="C1305" s="3" t="s">
        <v>762</v>
      </c>
      <c r="D1305" s="3" t="s">
        <v>29</v>
      </c>
      <c r="E1305" s="3" t="s">
        <v>35</v>
      </c>
      <c r="F1305" s="3" t="s">
        <v>36</v>
      </c>
      <c r="G1305" s="3" t="s">
        <v>32</v>
      </c>
      <c r="H1305" s="3" t="s">
        <v>2354</v>
      </c>
      <c r="I1305" s="3">
        <v>1</v>
      </c>
      <c r="J1305" s="3" t="s">
        <v>20</v>
      </c>
      <c r="K1305" s="3">
        <v>6700</v>
      </c>
      <c r="L1305" s="3">
        <v>5000</v>
      </c>
      <c r="M1305" s="3">
        <f>Table4[[#This Row],[Qty]]*Table4[[#This Row],[Price]]</f>
        <v>6700</v>
      </c>
      <c r="N1305" s="3">
        <f>Table4[[#This Row],[Qty]]*Table4[[#This Row],[Cost]]</f>
        <v>5000</v>
      </c>
      <c r="O1305" s="3">
        <f>Table4[[#This Row],[Total Sales]]-Table4[[#This Row],[COGS]]</f>
        <v>1700</v>
      </c>
      <c r="P1305" s="22">
        <f>MONTH(Table4[[#This Row],[Sales Date]])</f>
        <v>3</v>
      </c>
      <c r="Q1305" s="22" t="str">
        <f>IF(Table4[[#This Row],[Month]]=1,"Jan",IF(Table4[[#This Row],[Month]]=2,"Feb",IF(Table4[[#This Row],[Month]]=3,"Mar","Apr")))</f>
        <v>Mar</v>
      </c>
    </row>
    <row r="1306" spans="1:17" x14ac:dyDescent="0.25">
      <c r="A1306" s="3" t="s">
        <v>2092</v>
      </c>
      <c r="B1306" s="4">
        <v>45012</v>
      </c>
      <c r="C1306" s="3" t="s">
        <v>766</v>
      </c>
      <c r="D1306" s="3" t="s">
        <v>29</v>
      </c>
      <c r="E1306" s="3" t="s">
        <v>17</v>
      </c>
      <c r="F1306" s="3" t="s">
        <v>18</v>
      </c>
      <c r="G1306" s="3" t="s">
        <v>41</v>
      </c>
      <c r="H1306" s="3" t="s">
        <v>2354</v>
      </c>
      <c r="I1306" s="3">
        <v>2</v>
      </c>
      <c r="J1306" s="3" t="s">
        <v>20</v>
      </c>
      <c r="K1306" s="3">
        <v>6700</v>
      </c>
      <c r="L1306" s="3">
        <v>5002</v>
      </c>
      <c r="M1306" s="3">
        <f>Table4[[#This Row],[Qty]]*Table4[[#This Row],[Price]]</f>
        <v>13400</v>
      </c>
      <c r="N1306" s="3">
        <f>Table4[[#This Row],[Qty]]*Table4[[#This Row],[Cost]]</f>
        <v>10004</v>
      </c>
      <c r="O1306" s="3">
        <f>Table4[[#This Row],[Total Sales]]-Table4[[#This Row],[COGS]]</f>
        <v>3396</v>
      </c>
      <c r="P1306" s="22">
        <f>MONTH(Table4[[#This Row],[Sales Date]])</f>
        <v>3</v>
      </c>
      <c r="Q1306" s="22" t="str">
        <f>IF(Table4[[#This Row],[Month]]=1,"Jan",IF(Table4[[#This Row],[Month]]=2,"Feb",IF(Table4[[#This Row],[Month]]=3,"Mar","Apr")))</f>
        <v>Mar</v>
      </c>
    </row>
    <row r="1307" spans="1:17" x14ac:dyDescent="0.25">
      <c r="A1307" s="3" t="s">
        <v>2093</v>
      </c>
      <c r="B1307" s="4">
        <v>45012</v>
      </c>
      <c r="C1307" s="3" t="s">
        <v>879</v>
      </c>
      <c r="D1307" s="3" t="s">
        <v>16</v>
      </c>
      <c r="E1307" s="3" t="s">
        <v>30</v>
      </c>
      <c r="F1307" s="3" t="s">
        <v>31</v>
      </c>
      <c r="G1307" s="3" t="s">
        <v>41</v>
      </c>
      <c r="H1307" s="3" t="s">
        <v>2354</v>
      </c>
      <c r="I1307" s="3">
        <v>1</v>
      </c>
      <c r="J1307" s="3" t="s">
        <v>20</v>
      </c>
      <c r="K1307" s="3">
        <v>13200.000000000002</v>
      </c>
      <c r="L1307" s="3">
        <v>12000</v>
      </c>
      <c r="M1307" s="3">
        <f>Table4[[#This Row],[Qty]]*Table4[[#This Row],[Price]]</f>
        <v>13200.000000000002</v>
      </c>
      <c r="N1307" s="3">
        <f>Table4[[#This Row],[Qty]]*Table4[[#This Row],[Cost]]</f>
        <v>12000</v>
      </c>
      <c r="O1307" s="3">
        <f>Table4[[#This Row],[Total Sales]]-Table4[[#This Row],[COGS]]</f>
        <v>1200.0000000000018</v>
      </c>
      <c r="P1307" s="22">
        <f>MONTH(Table4[[#This Row],[Sales Date]])</f>
        <v>3</v>
      </c>
      <c r="Q1307" s="22" t="str">
        <f>IF(Table4[[#This Row],[Month]]=1,"Jan",IF(Table4[[#This Row],[Month]]=2,"Feb",IF(Table4[[#This Row],[Month]]=3,"Mar","Apr")))</f>
        <v>Mar</v>
      </c>
    </row>
    <row r="1308" spans="1:17" x14ac:dyDescent="0.25">
      <c r="A1308" s="3" t="s">
        <v>2094</v>
      </c>
      <c r="B1308" s="4">
        <v>45012</v>
      </c>
      <c r="C1308" s="3" t="s">
        <v>883</v>
      </c>
      <c r="D1308" s="3" t="s">
        <v>29</v>
      </c>
      <c r="E1308" s="3" t="s">
        <v>17</v>
      </c>
      <c r="F1308" s="3" t="s">
        <v>18</v>
      </c>
      <c r="G1308" s="3" t="s">
        <v>2352</v>
      </c>
      <c r="H1308" s="3" t="s">
        <v>2354</v>
      </c>
      <c r="I1308" s="3">
        <v>2</v>
      </c>
      <c r="J1308" s="3" t="s">
        <v>20</v>
      </c>
      <c r="K1308" s="3">
        <v>7700</v>
      </c>
      <c r="L1308" s="3">
        <v>7000</v>
      </c>
      <c r="M1308" s="3">
        <f>Table4[[#This Row],[Qty]]*Table4[[#This Row],[Price]]</f>
        <v>15400</v>
      </c>
      <c r="N1308" s="3">
        <f>Table4[[#This Row],[Qty]]*Table4[[#This Row],[Cost]]</f>
        <v>14000</v>
      </c>
      <c r="O1308" s="3">
        <f>Table4[[#This Row],[Total Sales]]-Table4[[#This Row],[COGS]]</f>
        <v>1400</v>
      </c>
      <c r="P1308" s="22">
        <f>MONTH(Table4[[#This Row],[Sales Date]])</f>
        <v>3</v>
      </c>
      <c r="Q1308" s="22" t="str">
        <f>IF(Table4[[#This Row],[Month]]=1,"Jan",IF(Table4[[#This Row],[Month]]=2,"Feb",IF(Table4[[#This Row],[Month]]=3,"Mar","Apr")))</f>
        <v>Mar</v>
      </c>
    </row>
    <row r="1309" spans="1:17" x14ac:dyDescent="0.25">
      <c r="A1309" s="3" t="s">
        <v>2095</v>
      </c>
      <c r="B1309" s="4">
        <v>45012</v>
      </c>
      <c r="C1309" s="3" t="s">
        <v>1004</v>
      </c>
      <c r="D1309" s="3" t="s">
        <v>16</v>
      </c>
      <c r="E1309" s="3" t="s">
        <v>17</v>
      </c>
      <c r="F1309" s="3" t="s">
        <v>18</v>
      </c>
      <c r="G1309" s="3" t="s">
        <v>2353</v>
      </c>
      <c r="H1309" s="3" t="s">
        <v>45</v>
      </c>
      <c r="I1309" s="3">
        <v>3</v>
      </c>
      <c r="J1309" s="3" t="s">
        <v>20</v>
      </c>
      <c r="K1309" s="3">
        <v>13200.000000000002</v>
      </c>
      <c r="L1309" s="3">
        <v>12000</v>
      </c>
      <c r="M1309" s="3">
        <f>Table4[[#This Row],[Qty]]*Table4[[#This Row],[Price]]</f>
        <v>39600.000000000007</v>
      </c>
      <c r="N1309" s="3">
        <f>Table4[[#This Row],[Qty]]*Table4[[#This Row],[Cost]]</f>
        <v>36000</v>
      </c>
      <c r="O1309" s="3">
        <f>Table4[[#This Row],[Total Sales]]-Table4[[#This Row],[COGS]]</f>
        <v>3600.0000000000073</v>
      </c>
      <c r="P1309" s="22">
        <f>MONTH(Table4[[#This Row],[Sales Date]])</f>
        <v>3</v>
      </c>
      <c r="Q1309" s="22" t="str">
        <f>IF(Table4[[#This Row],[Month]]=1,"Jan",IF(Table4[[#This Row],[Month]]=2,"Feb",IF(Table4[[#This Row],[Month]]=3,"Mar","Apr")))</f>
        <v>Mar</v>
      </c>
    </row>
    <row r="1310" spans="1:17" x14ac:dyDescent="0.25">
      <c r="A1310" s="3" t="s">
        <v>2096</v>
      </c>
      <c r="B1310" s="4">
        <v>45012</v>
      </c>
      <c r="C1310" s="3" t="s">
        <v>1008</v>
      </c>
      <c r="D1310" s="3" t="s">
        <v>29</v>
      </c>
      <c r="E1310" s="3" t="s">
        <v>30</v>
      </c>
      <c r="F1310" s="3" t="s">
        <v>31</v>
      </c>
      <c r="G1310" s="3" t="s">
        <v>63</v>
      </c>
      <c r="H1310" s="3" t="s">
        <v>2354</v>
      </c>
      <c r="I1310" s="3">
        <v>2</v>
      </c>
      <c r="J1310" s="3" t="s">
        <v>20</v>
      </c>
      <c r="K1310" s="3">
        <v>7700</v>
      </c>
      <c r="L1310" s="3">
        <v>7000</v>
      </c>
      <c r="M1310" s="3">
        <f>Table4[[#This Row],[Qty]]*Table4[[#This Row],[Price]]</f>
        <v>15400</v>
      </c>
      <c r="N1310" s="3">
        <f>Table4[[#This Row],[Qty]]*Table4[[#This Row],[Cost]]</f>
        <v>14000</v>
      </c>
      <c r="O1310" s="3">
        <f>Table4[[#This Row],[Total Sales]]-Table4[[#This Row],[COGS]]</f>
        <v>1400</v>
      </c>
      <c r="P1310" s="22">
        <f>MONTH(Table4[[#This Row],[Sales Date]])</f>
        <v>3</v>
      </c>
      <c r="Q1310" s="22" t="str">
        <f>IF(Table4[[#This Row],[Month]]=1,"Jan",IF(Table4[[#This Row],[Month]]=2,"Feb",IF(Table4[[#This Row],[Month]]=3,"Mar","Apr")))</f>
        <v>Mar</v>
      </c>
    </row>
    <row r="1311" spans="1:17" x14ac:dyDescent="0.25">
      <c r="A1311" s="3" t="s">
        <v>2097</v>
      </c>
      <c r="B1311" s="4">
        <v>45012</v>
      </c>
      <c r="C1311" s="3" t="s">
        <v>1122</v>
      </c>
      <c r="D1311" s="3" t="s">
        <v>29</v>
      </c>
      <c r="E1311" s="3" t="s">
        <v>17</v>
      </c>
      <c r="F1311" s="3" t="s">
        <v>18</v>
      </c>
      <c r="G1311" s="3" t="s">
        <v>63</v>
      </c>
      <c r="H1311" s="3" t="s">
        <v>2354</v>
      </c>
      <c r="I1311" s="3">
        <v>2</v>
      </c>
      <c r="J1311" s="3" t="s">
        <v>20</v>
      </c>
      <c r="K1311" s="3">
        <v>6700</v>
      </c>
      <c r="L1311" s="3">
        <v>5000</v>
      </c>
      <c r="M1311" s="3">
        <f>Table4[[#This Row],[Qty]]*Table4[[#This Row],[Price]]</f>
        <v>13400</v>
      </c>
      <c r="N1311" s="3">
        <f>Table4[[#This Row],[Qty]]*Table4[[#This Row],[Cost]]</f>
        <v>10000</v>
      </c>
      <c r="O1311" s="3">
        <f>Table4[[#This Row],[Total Sales]]-Table4[[#This Row],[COGS]]</f>
        <v>3400</v>
      </c>
      <c r="P1311" s="22">
        <f>MONTH(Table4[[#This Row],[Sales Date]])</f>
        <v>3</v>
      </c>
      <c r="Q1311" s="22" t="str">
        <f>IF(Table4[[#This Row],[Month]]=1,"Jan",IF(Table4[[#This Row],[Month]]=2,"Feb",IF(Table4[[#This Row],[Month]]=3,"Mar","Apr")))</f>
        <v>Mar</v>
      </c>
    </row>
    <row r="1312" spans="1:17" x14ac:dyDescent="0.25">
      <c r="A1312" s="3" t="s">
        <v>2098</v>
      </c>
      <c r="B1312" s="4">
        <v>45012</v>
      </c>
      <c r="C1312" s="3" t="s">
        <v>700</v>
      </c>
      <c r="D1312" s="3" t="s">
        <v>16</v>
      </c>
      <c r="E1312" s="3" t="s">
        <v>35</v>
      </c>
      <c r="F1312" s="3" t="s">
        <v>36</v>
      </c>
      <c r="G1312" s="3" t="s">
        <v>19</v>
      </c>
      <c r="H1312" s="3" t="s">
        <v>45</v>
      </c>
      <c r="I1312" s="3">
        <v>1</v>
      </c>
      <c r="J1312" s="3" t="s">
        <v>20</v>
      </c>
      <c r="K1312" s="3">
        <v>44000</v>
      </c>
      <c r="L1312" s="3">
        <v>40000</v>
      </c>
      <c r="M1312" s="3">
        <f>Table4[[#This Row],[Qty]]*Table4[[#This Row],[Price]]</f>
        <v>44000</v>
      </c>
      <c r="N1312" s="3">
        <f>Table4[[#This Row],[Qty]]*Table4[[#This Row],[Cost]]</f>
        <v>40000</v>
      </c>
      <c r="O1312" s="3">
        <f>Table4[[#This Row],[Total Sales]]-Table4[[#This Row],[COGS]]</f>
        <v>4000</v>
      </c>
      <c r="P1312" s="22">
        <f>MONTH(Table4[[#This Row],[Sales Date]])</f>
        <v>3</v>
      </c>
      <c r="Q1312" s="22" t="str">
        <f>IF(Table4[[#This Row],[Month]]=1,"Jan",IF(Table4[[#This Row],[Month]]=2,"Feb",IF(Table4[[#This Row],[Month]]=3,"Mar","Apr")))</f>
        <v>Mar</v>
      </c>
    </row>
    <row r="1313" spans="1:17" x14ac:dyDescent="0.25">
      <c r="A1313" s="3" t="s">
        <v>2099</v>
      </c>
      <c r="B1313" s="4">
        <v>45012</v>
      </c>
      <c r="C1313" s="3" t="s">
        <v>702</v>
      </c>
      <c r="D1313" s="3" t="s">
        <v>16</v>
      </c>
      <c r="E1313" s="3" t="s">
        <v>17</v>
      </c>
      <c r="F1313" s="3" t="s">
        <v>18</v>
      </c>
      <c r="G1313" s="3" t="s">
        <v>25</v>
      </c>
      <c r="H1313" s="3" t="s">
        <v>2354</v>
      </c>
      <c r="I1313" s="3">
        <v>2</v>
      </c>
      <c r="J1313" s="3" t="s">
        <v>20</v>
      </c>
      <c r="K1313" s="3">
        <v>19800</v>
      </c>
      <c r="L1313" s="3">
        <v>18000</v>
      </c>
      <c r="M1313" s="3">
        <f>Table4[[#This Row],[Qty]]*Table4[[#This Row],[Price]]</f>
        <v>39600</v>
      </c>
      <c r="N1313" s="3">
        <f>Table4[[#This Row],[Qty]]*Table4[[#This Row],[Cost]]</f>
        <v>36000</v>
      </c>
      <c r="O1313" s="3">
        <f>Table4[[#This Row],[Total Sales]]-Table4[[#This Row],[COGS]]</f>
        <v>3600</v>
      </c>
      <c r="P1313" s="22">
        <f>MONTH(Table4[[#This Row],[Sales Date]])</f>
        <v>3</v>
      </c>
      <c r="Q1313" s="22" t="str">
        <f>IF(Table4[[#This Row],[Month]]=1,"Jan",IF(Table4[[#This Row],[Month]]=2,"Feb",IF(Table4[[#This Row],[Month]]=3,"Mar","Apr")))</f>
        <v>Mar</v>
      </c>
    </row>
    <row r="1314" spans="1:17" x14ac:dyDescent="0.25">
      <c r="A1314" s="3" t="s">
        <v>2100</v>
      </c>
      <c r="B1314" s="4">
        <v>45012</v>
      </c>
      <c r="C1314" s="3" t="s">
        <v>704</v>
      </c>
      <c r="D1314" s="3" t="s">
        <v>16</v>
      </c>
      <c r="E1314" s="3" t="s">
        <v>17</v>
      </c>
      <c r="F1314" s="3" t="s">
        <v>18</v>
      </c>
      <c r="G1314" s="3" t="s">
        <v>32</v>
      </c>
      <c r="H1314" s="3" t="s">
        <v>38</v>
      </c>
      <c r="I1314" s="3">
        <v>2</v>
      </c>
      <c r="J1314" s="3" t="s">
        <v>20</v>
      </c>
      <c r="K1314" s="3">
        <v>9950</v>
      </c>
      <c r="L1314" s="3">
        <v>9000</v>
      </c>
      <c r="M1314" s="3">
        <f>Table4[[#This Row],[Qty]]*Table4[[#This Row],[Price]]</f>
        <v>19900</v>
      </c>
      <c r="N1314" s="3">
        <f>Table4[[#This Row],[Qty]]*Table4[[#This Row],[Cost]]</f>
        <v>18000</v>
      </c>
      <c r="O1314" s="3">
        <f>Table4[[#This Row],[Total Sales]]-Table4[[#This Row],[COGS]]</f>
        <v>1900</v>
      </c>
      <c r="P1314" s="22">
        <f>MONTH(Table4[[#This Row],[Sales Date]])</f>
        <v>3</v>
      </c>
      <c r="Q1314" s="22" t="str">
        <f>IF(Table4[[#This Row],[Month]]=1,"Jan",IF(Table4[[#This Row],[Month]]=2,"Feb",IF(Table4[[#This Row],[Month]]=3,"Mar","Apr")))</f>
        <v>Mar</v>
      </c>
    </row>
    <row r="1315" spans="1:17" x14ac:dyDescent="0.25">
      <c r="A1315" s="3" t="s">
        <v>2101</v>
      </c>
      <c r="B1315" s="4">
        <v>45012</v>
      </c>
      <c r="C1315" s="3" t="s">
        <v>706</v>
      </c>
      <c r="D1315" s="3" t="s">
        <v>29</v>
      </c>
      <c r="E1315" s="3" t="s">
        <v>23</v>
      </c>
      <c r="F1315" s="3" t="s">
        <v>24</v>
      </c>
      <c r="G1315" s="3" t="s">
        <v>19</v>
      </c>
      <c r="H1315" s="3" t="s">
        <v>38</v>
      </c>
      <c r="I1315" s="3">
        <v>2</v>
      </c>
      <c r="J1315" s="3" t="s">
        <v>20</v>
      </c>
      <c r="K1315" s="3">
        <v>7700</v>
      </c>
      <c r="L1315" s="3">
        <v>7000</v>
      </c>
      <c r="M1315" s="3">
        <f>Table4[[#This Row],[Qty]]*Table4[[#This Row],[Price]]</f>
        <v>15400</v>
      </c>
      <c r="N1315" s="3">
        <f>Table4[[#This Row],[Qty]]*Table4[[#This Row],[Cost]]</f>
        <v>14000</v>
      </c>
      <c r="O1315" s="3">
        <f>Table4[[#This Row],[Total Sales]]-Table4[[#This Row],[COGS]]</f>
        <v>1400</v>
      </c>
      <c r="P1315" s="22">
        <f>MONTH(Table4[[#This Row],[Sales Date]])</f>
        <v>3</v>
      </c>
      <c r="Q1315" s="22" t="str">
        <f>IF(Table4[[#This Row],[Month]]=1,"Jan",IF(Table4[[#This Row],[Month]]=2,"Feb",IF(Table4[[#This Row],[Month]]=3,"Mar","Apr")))</f>
        <v>Mar</v>
      </c>
    </row>
    <row r="1316" spans="1:17" x14ac:dyDescent="0.25">
      <c r="A1316" s="3" t="s">
        <v>2102</v>
      </c>
      <c r="B1316" s="4">
        <v>45012</v>
      </c>
      <c r="C1316" s="3" t="s">
        <v>708</v>
      </c>
      <c r="D1316" s="3" t="s">
        <v>29</v>
      </c>
      <c r="E1316" s="3" t="s">
        <v>30</v>
      </c>
      <c r="F1316" s="3" t="s">
        <v>31</v>
      </c>
      <c r="G1316" s="3" t="s">
        <v>25</v>
      </c>
      <c r="H1316" s="3" t="s">
        <v>55</v>
      </c>
      <c r="I1316" s="3">
        <v>4</v>
      </c>
      <c r="J1316" s="3" t="s">
        <v>20</v>
      </c>
      <c r="K1316" s="3">
        <v>11000</v>
      </c>
      <c r="L1316" s="3">
        <v>10000</v>
      </c>
      <c r="M1316" s="3">
        <f>Table4[[#This Row],[Qty]]*Table4[[#This Row],[Price]]</f>
        <v>44000</v>
      </c>
      <c r="N1316" s="3">
        <f>Table4[[#This Row],[Qty]]*Table4[[#This Row],[Cost]]</f>
        <v>40000</v>
      </c>
      <c r="O1316" s="3">
        <f>Table4[[#This Row],[Total Sales]]-Table4[[#This Row],[COGS]]</f>
        <v>4000</v>
      </c>
      <c r="P1316" s="22">
        <f>MONTH(Table4[[#This Row],[Sales Date]])</f>
        <v>3</v>
      </c>
      <c r="Q1316" s="22" t="str">
        <f>IF(Table4[[#This Row],[Month]]=1,"Jan",IF(Table4[[#This Row],[Month]]=2,"Feb",IF(Table4[[#This Row],[Month]]=3,"Mar","Apr")))</f>
        <v>Mar</v>
      </c>
    </row>
    <row r="1317" spans="1:17" x14ac:dyDescent="0.25">
      <c r="A1317" s="3" t="s">
        <v>2103</v>
      </c>
      <c r="B1317" s="4">
        <v>45012</v>
      </c>
      <c r="C1317" s="3" t="s">
        <v>762</v>
      </c>
      <c r="D1317" s="3" t="s">
        <v>29</v>
      </c>
      <c r="E1317" s="3" t="s">
        <v>17</v>
      </c>
      <c r="F1317" s="3" t="s">
        <v>18</v>
      </c>
      <c r="G1317" s="3" t="s">
        <v>25</v>
      </c>
      <c r="H1317" s="3" t="s">
        <v>45</v>
      </c>
      <c r="I1317" s="3">
        <v>2</v>
      </c>
      <c r="J1317" s="3" t="s">
        <v>26</v>
      </c>
      <c r="K1317" s="3">
        <v>8500</v>
      </c>
      <c r="L1317" s="3">
        <v>7600</v>
      </c>
      <c r="M1317" s="3">
        <f>Table4[[#This Row],[Qty]]*Table4[[#This Row],[Price]]</f>
        <v>17000</v>
      </c>
      <c r="N1317" s="3">
        <f>Table4[[#This Row],[Qty]]*Table4[[#This Row],[Cost]]</f>
        <v>15200</v>
      </c>
      <c r="O1317" s="3">
        <f>Table4[[#This Row],[Total Sales]]-Table4[[#This Row],[COGS]]</f>
        <v>1800</v>
      </c>
      <c r="P1317" s="22">
        <f>MONTH(Table4[[#This Row],[Sales Date]])</f>
        <v>3</v>
      </c>
      <c r="Q1317" s="22" t="str">
        <f>IF(Table4[[#This Row],[Month]]=1,"Jan",IF(Table4[[#This Row],[Month]]=2,"Feb",IF(Table4[[#This Row],[Month]]=3,"Mar","Apr")))</f>
        <v>Mar</v>
      </c>
    </row>
    <row r="1318" spans="1:17" x14ac:dyDescent="0.25">
      <c r="A1318" s="3" t="s">
        <v>2104</v>
      </c>
      <c r="B1318" s="4">
        <v>45012</v>
      </c>
      <c r="C1318" s="3" t="s">
        <v>764</v>
      </c>
      <c r="D1318" s="3" t="s">
        <v>29</v>
      </c>
      <c r="E1318" s="3" t="s">
        <v>17</v>
      </c>
      <c r="F1318" s="3" t="s">
        <v>18</v>
      </c>
      <c r="G1318" s="3" t="s">
        <v>32</v>
      </c>
      <c r="H1318" s="3" t="s">
        <v>2354</v>
      </c>
      <c r="I1318" s="3">
        <v>3</v>
      </c>
      <c r="J1318" s="3" t="s">
        <v>20</v>
      </c>
      <c r="K1318" s="3">
        <v>13200.000000000002</v>
      </c>
      <c r="L1318" s="3">
        <v>12000</v>
      </c>
      <c r="M1318" s="3">
        <f>Table4[[#This Row],[Qty]]*Table4[[#This Row],[Price]]</f>
        <v>39600.000000000007</v>
      </c>
      <c r="N1318" s="3">
        <f>Table4[[#This Row],[Qty]]*Table4[[#This Row],[Cost]]</f>
        <v>36000</v>
      </c>
      <c r="O1318" s="3">
        <f>Table4[[#This Row],[Total Sales]]-Table4[[#This Row],[COGS]]</f>
        <v>3600.0000000000073</v>
      </c>
      <c r="P1318" s="22">
        <f>MONTH(Table4[[#This Row],[Sales Date]])</f>
        <v>3</v>
      </c>
      <c r="Q1318" s="22" t="str">
        <f>IF(Table4[[#This Row],[Month]]=1,"Jan",IF(Table4[[#This Row],[Month]]=2,"Feb",IF(Table4[[#This Row],[Month]]=3,"Mar","Apr")))</f>
        <v>Mar</v>
      </c>
    </row>
    <row r="1319" spans="1:17" x14ac:dyDescent="0.25">
      <c r="A1319" s="3" t="s">
        <v>2105</v>
      </c>
      <c r="B1319" s="4">
        <v>45012</v>
      </c>
      <c r="C1319" s="3" t="s">
        <v>766</v>
      </c>
      <c r="D1319" s="3" t="s">
        <v>29</v>
      </c>
      <c r="E1319" s="3" t="s">
        <v>23</v>
      </c>
      <c r="F1319" s="3" t="s">
        <v>24</v>
      </c>
      <c r="G1319" s="3" t="s">
        <v>19</v>
      </c>
      <c r="H1319" s="3" t="s">
        <v>2354</v>
      </c>
      <c r="I1319" s="3">
        <v>2</v>
      </c>
      <c r="J1319" s="3" t="s">
        <v>20</v>
      </c>
      <c r="K1319" s="3">
        <v>22000</v>
      </c>
      <c r="L1319" s="3">
        <v>20000</v>
      </c>
      <c r="M1319" s="3">
        <f>Table4[[#This Row],[Qty]]*Table4[[#This Row],[Price]]</f>
        <v>44000</v>
      </c>
      <c r="N1319" s="3">
        <f>Table4[[#This Row],[Qty]]*Table4[[#This Row],[Cost]]</f>
        <v>40000</v>
      </c>
      <c r="O1319" s="3">
        <f>Table4[[#This Row],[Total Sales]]-Table4[[#This Row],[COGS]]</f>
        <v>4000</v>
      </c>
      <c r="P1319" s="22">
        <f>MONTH(Table4[[#This Row],[Sales Date]])</f>
        <v>3</v>
      </c>
      <c r="Q1319" s="22" t="str">
        <f>IF(Table4[[#This Row],[Month]]=1,"Jan",IF(Table4[[#This Row],[Month]]=2,"Feb",IF(Table4[[#This Row],[Month]]=3,"Mar","Apr")))</f>
        <v>Mar</v>
      </c>
    </row>
    <row r="1320" spans="1:17" x14ac:dyDescent="0.25">
      <c r="A1320" s="3" t="s">
        <v>2106</v>
      </c>
      <c r="B1320" s="4">
        <v>45012</v>
      </c>
      <c r="C1320" s="3" t="s">
        <v>768</v>
      </c>
      <c r="D1320" s="3" t="s">
        <v>29</v>
      </c>
      <c r="E1320" s="3" t="s">
        <v>30</v>
      </c>
      <c r="F1320" s="3" t="s">
        <v>31</v>
      </c>
      <c r="G1320" s="3" t="s">
        <v>25</v>
      </c>
      <c r="H1320" s="3" t="s">
        <v>2354</v>
      </c>
      <c r="I1320" s="3">
        <v>2</v>
      </c>
      <c r="J1320" s="3" t="s">
        <v>20</v>
      </c>
      <c r="K1320" s="3">
        <v>7700</v>
      </c>
      <c r="L1320" s="3">
        <v>7000</v>
      </c>
      <c r="M1320" s="3">
        <f>Table4[[#This Row],[Qty]]*Table4[[#This Row],[Price]]</f>
        <v>15400</v>
      </c>
      <c r="N1320" s="3">
        <f>Table4[[#This Row],[Qty]]*Table4[[#This Row],[Cost]]</f>
        <v>14000</v>
      </c>
      <c r="O1320" s="3">
        <f>Table4[[#This Row],[Total Sales]]-Table4[[#This Row],[COGS]]</f>
        <v>1400</v>
      </c>
      <c r="P1320" s="22">
        <f>MONTH(Table4[[#This Row],[Sales Date]])</f>
        <v>3</v>
      </c>
      <c r="Q1320" s="22" t="str">
        <f>IF(Table4[[#This Row],[Month]]=1,"Jan",IF(Table4[[#This Row],[Month]]=2,"Feb",IF(Table4[[#This Row],[Month]]=3,"Mar","Apr")))</f>
        <v>Mar</v>
      </c>
    </row>
    <row r="1321" spans="1:17" x14ac:dyDescent="0.25">
      <c r="A1321" s="3" t="s">
        <v>2107</v>
      </c>
      <c r="B1321" s="4">
        <v>45012</v>
      </c>
      <c r="C1321" s="3" t="s">
        <v>770</v>
      </c>
      <c r="D1321" s="3" t="s">
        <v>29</v>
      </c>
      <c r="E1321" s="3" t="s">
        <v>35</v>
      </c>
      <c r="F1321" s="3" t="s">
        <v>36</v>
      </c>
      <c r="G1321" s="3" t="s">
        <v>32</v>
      </c>
      <c r="H1321" s="3" t="s">
        <v>45</v>
      </c>
      <c r="I1321" s="3">
        <v>3</v>
      </c>
      <c r="J1321" s="3" t="s">
        <v>20</v>
      </c>
      <c r="K1321" s="3">
        <v>22000</v>
      </c>
      <c r="L1321" s="3">
        <v>20000</v>
      </c>
      <c r="M1321" s="3">
        <f>Table4[[#This Row],[Qty]]*Table4[[#This Row],[Price]]</f>
        <v>66000</v>
      </c>
      <c r="N1321" s="3">
        <f>Table4[[#This Row],[Qty]]*Table4[[#This Row],[Cost]]</f>
        <v>60000</v>
      </c>
      <c r="O1321" s="3">
        <f>Table4[[#This Row],[Total Sales]]-Table4[[#This Row],[COGS]]</f>
        <v>6000</v>
      </c>
      <c r="P1321" s="22">
        <f>MONTH(Table4[[#This Row],[Sales Date]])</f>
        <v>3</v>
      </c>
      <c r="Q1321" s="22" t="str">
        <f>IF(Table4[[#This Row],[Month]]=1,"Jan",IF(Table4[[#This Row],[Month]]=2,"Feb",IF(Table4[[#This Row],[Month]]=3,"Mar","Apr")))</f>
        <v>Mar</v>
      </c>
    </row>
    <row r="1322" spans="1:17" x14ac:dyDescent="0.25">
      <c r="A1322" s="3" t="s">
        <v>2108</v>
      </c>
      <c r="B1322" s="4">
        <v>45012</v>
      </c>
      <c r="C1322" s="3" t="s">
        <v>823</v>
      </c>
      <c r="D1322" s="3" t="s">
        <v>29</v>
      </c>
      <c r="E1322" s="3" t="s">
        <v>17</v>
      </c>
      <c r="F1322" s="3" t="s">
        <v>18</v>
      </c>
      <c r="G1322" s="3" t="s">
        <v>32</v>
      </c>
      <c r="H1322" s="3" t="s">
        <v>45</v>
      </c>
      <c r="I1322" s="3">
        <v>2</v>
      </c>
      <c r="J1322" s="3" t="s">
        <v>20</v>
      </c>
      <c r="K1322" s="3">
        <v>6700</v>
      </c>
      <c r="L1322" s="3">
        <v>5001</v>
      </c>
      <c r="M1322" s="3">
        <f>Table4[[#This Row],[Qty]]*Table4[[#This Row],[Price]]</f>
        <v>13400</v>
      </c>
      <c r="N1322" s="3">
        <f>Table4[[#This Row],[Qty]]*Table4[[#This Row],[Cost]]</f>
        <v>10002</v>
      </c>
      <c r="O1322" s="3">
        <f>Table4[[#This Row],[Total Sales]]-Table4[[#This Row],[COGS]]</f>
        <v>3398</v>
      </c>
      <c r="P1322" s="22">
        <f>MONTH(Table4[[#This Row],[Sales Date]])</f>
        <v>3</v>
      </c>
      <c r="Q1322" s="22" t="str">
        <f>IF(Table4[[#This Row],[Month]]=1,"Jan",IF(Table4[[#This Row],[Month]]=2,"Feb",IF(Table4[[#This Row],[Month]]=3,"Mar","Apr")))</f>
        <v>Mar</v>
      </c>
    </row>
    <row r="1323" spans="1:17" x14ac:dyDescent="0.25">
      <c r="A1323" s="3" t="s">
        <v>2109</v>
      </c>
      <c r="B1323" s="4">
        <v>45012</v>
      </c>
      <c r="C1323" s="3" t="s">
        <v>825</v>
      </c>
      <c r="D1323" s="3" t="s">
        <v>16</v>
      </c>
      <c r="E1323" s="3" t="s">
        <v>17</v>
      </c>
      <c r="F1323" s="3" t="s">
        <v>18</v>
      </c>
      <c r="G1323" s="3" t="s">
        <v>19</v>
      </c>
      <c r="H1323" s="3" t="s">
        <v>45</v>
      </c>
      <c r="I1323" s="3">
        <v>2</v>
      </c>
      <c r="J1323" s="3" t="s">
        <v>20</v>
      </c>
      <c r="K1323" s="3">
        <v>6700</v>
      </c>
      <c r="L1323" s="3">
        <v>5002</v>
      </c>
      <c r="M1323" s="3">
        <f>Table4[[#This Row],[Qty]]*Table4[[#This Row],[Price]]</f>
        <v>13400</v>
      </c>
      <c r="N1323" s="3">
        <f>Table4[[#This Row],[Qty]]*Table4[[#This Row],[Cost]]</f>
        <v>10004</v>
      </c>
      <c r="O1323" s="3">
        <f>Table4[[#This Row],[Total Sales]]-Table4[[#This Row],[COGS]]</f>
        <v>3396</v>
      </c>
      <c r="P1323" s="22">
        <f>MONTH(Table4[[#This Row],[Sales Date]])</f>
        <v>3</v>
      </c>
      <c r="Q1323" s="22" t="str">
        <f>IF(Table4[[#This Row],[Month]]=1,"Jan",IF(Table4[[#This Row],[Month]]=2,"Feb",IF(Table4[[#This Row],[Month]]=3,"Mar","Apr")))</f>
        <v>Mar</v>
      </c>
    </row>
    <row r="1324" spans="1:17" x14ac:dyDescent="0.25">
      <c r="A1324" s="3" t="s">
        <v>2110</v>
      </c>
      <c r="B1324" s="4">
        <v>45012</v>
      </c>
      <c r="C1324" s="3" t="s">
        <v>827</v>
      </c>
      <c r="D1324" s="3" t="s">
        <v>16</v>
      </c>
      <c r="E1324" s="3" t="s">
        <v>17</v>
      </c>
      <c r="F1324" s="3" t="s">
        <v>18</v>
      </c>
      <c r="G1324" s="3" t="s">
        <v>25</v>
      </c>
      <c r="H1324" s="3" t="s">
        <v>2354</v>
      </c>
      <c r="I1324" s="3">
        <v>1</v>
      </c>
      <c r="J1324" s="3" t="s">
        <v>20</v>
      </c>
      <c r="K1324" s="3">
        <v>22000</v>
      </c>
      <c r="L1324" s="3">
        <v>20000</v>
      </c>
      <c r="M1324" s="3">
        <f>Table4[[#This Row],[Qty]]*Table4[[#This Row],[Price]]</f>
        <v>22000</v>
      </c>
      <c r="N1324" s="3">
        <f>Table4[[#This Row],[Qty]]*Table4[[#This Row],[Cost]]</f>
        <v>20000</v>
      </c>
      <c r="O1324" s="3">
        <f>Table4[[#This Row],[Total Sales]]-Table4[[#This Row],[COGS]]</f>
        <v>2000</v>
      </c>
      <c r="P1324" s="22">
        <f>MONTH(Table4[[#This Row],[Sales Date]])</f>
        <v>3</v>
      </c>
      <c r="Q1324" s="22" t="str">
        <f>IF(Table4[[#This Row],[Month]]=1,"Jan",IF(Table4[[#This Row],[Month]]=2,"Feb",IF(Table4[[#This Row],[Month]]=3,"Mar","Apr")))</f>
        <v>Mar</v>
      </c>
    </row>
    <row r="1325" spans="1:17" x14ac:dyDescent="0.25">
      <c r="A1325" s="3" t="s">
        <v>2111</v>
      </c>
      <c r="B1325" s="4">
        <v>45012</v>
      </c>
      <c r="C1325" s="3" t="s">
        <v>829</v>
      </c>
      <c r="D1325" s="3" t="s">
        <v>16</v>
      </c>
      <c r="E1325" s="3" t="s">
        <v>17</v>
      </c>
      <c r="F1325" s="3" t="s">
        <v>18</v>
      </c>
      <c r="G1325" s="3" t="s">
        <v>32</v>
      </c>
      <c r="H1325" s="3" t="s">
        <v>2354</v>
      </c>
      <c r="I1325" s="3">
        <v>1</v>
      </c>
      <c r="J1325" s="3" t="s">
        <v>26</v>
      </c>
      <c r="K1325" s="3">
        <v>11000</v>
      </c>
      <c r="L1325" s="3">
        <v>10000</v>
      </c>
      <c r="M1325" s="3">
        <f>Table4[[#This Row],[Qty]]*Table4[[#This Row],[Price]]</f>
        <v>11000</v>
      </c>
      <c r="N1325" s="3">
        <f>Table4[[#This Row],[Qty]]*Table4[[#This Row],[Cost]]</f>
        <v>10000</v>
      </c>
      <c r="O1325" s="3">
        <f>Table4[[#This Row],[Total Sales]]-Table4[[#This Row],[COGS]]</f>
        <v>1000</v>
      </c>
      <c r="P1325" s="22">
        <f>MONTH(Table4[[#This Row],[Sales Date]])</f>
        <v>3</v>
      </c>
      <c r="Q1325" s="22" t="str">
        <f>IF(Table4[[#This Row],[Month]]=1,"Jan",IF(Table4[[#This Row],[Month]]=2,"Feb",IF(Table4[[#This Row],[Month]]=3,"Mar","Apr")))</f>
        <v>Mar</v>
      </c>
    </row>
    <row r="1326" spans="1:17" x14ac:dyDescent="0.25">
      <c r="A1326" s="3" t="s">
        <v>2112</v>
      </c>
      <c r="B1326" s="4">
        <v>45012</v>
      </c>
      <c r="C1326" s="3" t="s">
        <v>831</v>
      </c>
      <c r="D1326" s="3" t="s">
        <v>29</v>
      </c>
      <c r="E1326" s="3" t="s">
        <v>17</v>
      </c>
      <c r="F1326" s="3" t="s">
        <v>18</v>
      </c>
      <c r="G1326" s="3" t="s">
        <v>19</v>
      </c>
      <c r="H1326" s="3" t="s">
        <v>38</v>
      </c>
      <c r="I1326" s="3">
        <v>1</v>
      </c>
      <c r="J1326" s="3" t="s">
        <v>20</v>
      </c>
      <c r="K1326" s="3">
        <v>8500</v>
      </c>
      <c r="L1326" s="3">
        <v>7600</v>
      </c>
      <c r="M1326" s="3">
        <f>Table4[[#This Row],[Qty]]*Table4[[#This Row],[Price]]</f>
        <v>8500</v>
      </c>
      <c r="N1326" s="3">
        <f>Table4[[#This Row],[Qty]]*Table4[[#This Row],[Cost]]</f>
        <v>7600</v>
      </c>
      <c r="O1326" s="3">
        <f>Table4[[#This Row],[Total Sales]]-Table4[[#This Row],[COGS]]</f>
        <v>900</v>
      </c>
      <c r="P1326" s="22">
        <f>MONTH(Table4[[#This Row],[Sales Date]])</f>
        <v>3</v>
      </c>
      <c r="Q1326" s="22" t="str">
        <f>IF(Table4[[#This Row],[Month]]=1,"Jan",IF(Table4[[#This Row],[Month]]=2,"Feb",IF(Table4[[#This Row],[Month]]=3,"Mar","Apr")))</f>
        <v>Mar</v>
      </c>
    </row>
    <row r="1327" spans="1:17" x14ac:dyDescent="0.25">
      <c r="A1327" s="3" t="s">
        <v>2113</v>
      </c>
      <c r="B1327" s="4">
        <v>45012</v>
      </c>
      <c r="C1327" s="3" t="s">
        <v>885</v>
      </c>
      <c r="D1327" s="3" t="s">
        <v>29</v>
      </c>
      <c r="E1327" s="3" t="s">
        <v>23</v>
      </c>
      <c r="F1327" s="3" t="s">
        <v>24</v>
      </c>
      <c r="G1327" s="3" t="s">
        <v>19</v>
      </c>
      <c r="H1327" s="3" t="s">
        <v>38</v>
      </c>
      <c r="I1327" s="3">
        <v>1</v>
      </c>
      <c r="J1327" s="3" t="s">
        <v>20</v>
      </c>
      <c r="K1327" s="3">
        <v>6700</v>
      </c>
      <c r="L1327" s="3">
        <v>5002</v>
      </c>
      <c r="M1327" s="3">
        <f>Table4[[#This Row],[Qty]]*Table4[[#This Row],[Price]]</f>
        <v>6700</v>
      </c>
      <c r="N1327" s="3">
        <f>Table4[[#This Row],[Qty]]*Table4[[#This Row],[Cost]]</f>
        <v>5002</v>
      </c>
      <c r="O1327" s="3">
        <f>Table4[[#This Row],[Total Sales]]-Table4[[#This Row],[COGS]]</f>
        <v>1698</v>
      </c>
      <c r="P1327" s="22">
        <f>MONTH(Table4[[#This Row],[Sales Date]])</f>
        <v>3</v>
      </c>
      <c r="Q1327" s="22" t="str">
        <f>IF(Table4[[#This Row],[Month]]=1,"Jan",IF(Table4[[#This Row],[Month]]=2,"Feb",IF(Table4[[#This Row],[Month]]=3,"Mar","Apr")))</f>
        <v>Mar</v>
      </c>
    </row>
    <row r="1328" spans="1:17" x14ac:dyDescent="0.25">
      <c r="A1328" s="3" t="s">
        <v>2114</v>
      </c>
      <c r="B1328" s="4">
        <v>45012</v>
      </c>
      <c r="C1328" s="3" t="s">
        <v>887</v>
      </c>
      <c r="D1328" s="3" t="s">
        <v>29</v>
      </c>
      <c r="E1328" s="3" t="s">
        <v>30</v>
      </c>
      <c r="F1328" s="3" t="s">
        <v>31</v>
      </c>
      <c r="G1328" s="3" t="s">
        <v>25</v>
      </c>
      <c r="H1328" s="3" t="s">
        <v>2354</v>
      </c>
      <c r="I1328" s="3">
        <v>2</v>
      </c>
      <c r="J1328" s="3" t="s">
        <v>20</v>
      </c>
      <c r="K1328" s="3">
        <v>6700</v>
      </c>
      <c r="L1328" s="3">
        <v>5000</v>
      </c>
      <c r="M1328" s="3">
        <f>Table4[[#This Row],[Qty]]*Table4[[#This Row],[Price]]</f>
        <v>13400</v>
      </c>
      <c r="N1328" s="3">
        <f>Table4[[#This Row],[Qty]]*Table4[[#This Row],[Cost]]</f>
        <v>10000</v>
      </c>
      <c r="O1328" s="3">
        <f>Table4[[#This Row],[Total Sales]]-Table4[[#This Row],[COGS]]</f>
        <v>3400</v>
      </c>
      <c r="P1328" s="22">
        <f>MONTH(Table4[[#This Row],[Sales Date]])</f>
        <v>3</v>
      </c>
      <c r="Q1328" s="22" t="str">
        <f>IF(Table4[[#This Row],[Month]]=1,"Jan",IF(Table4[[#This Row],[Month]]=2,"Feb",IF(Table4[[#This Row],[Month]]=3,"Mar","Apr")))</f>
        <v>Mar</v>
      </c>
    </row>
    <row r="1329" spans="1:17" x14ac:dyDescent="0.25">
      <c r="A1329" s="3" t="s">
        <v>2115</v>
      </c>
      <c r="B1329" s="4">
        <v>45012</v>
      </c>
      <c r="C1329" s="3" t="s">
        <v>889</v>
      </c>
      <c r="D1329" s="3" t="s">
        <v>29</v>
      </c>
      <c r="E1329" s="3" t="s">
        <v>35</v>
      </c>
      <c r="F1329" s="3" t="s">
        <v>36</v>
      </c>
      <c r="G1329" s="3" t="s">
        <v>32</v>
      </c>
      <c r="H1329" s="3" t="s">
        <v>45</v>
      </c>
      <c r="I1329" s="3">
        <v>2</v>
      </c>
      <c r="J1329" s="3" t="s">
        <v>20</v>
      </c>
      <c r="K1329" s="3">
        <v>6700</v>
      </c>
      <c r="L1329" s="3">
        <v>5001</v>
      </c>
      <c r="M1329" s="3">
        <f>Table4[[#This Row],[Qty]]*Table4[[#This Row],[Price]]</f>
        <v>13400</v>
      </c>
      <c r="N1329" s="3">
        <f>Table4[[#This Row],[Qty]]*Table4[[#This Row],[Cost]]</f>
        <v>10002</v>
      </c>
      <c r="O1329" s="3">
        <f>Table4[[#This Row],[Total Sales]]-Table4[[#This Row],[COGS]]</f>
        <v>3398</v>
      </c>
      <c r="P1329" s="22">
        <f>MONTH(Table4[[#This Row],[Sales Date]])</f>
        <v>3</v>
      </c>
      <c r="Q1329" s="22" t="str">
        <f>IF(Table4[[#This Row],[Month]]=1,"Jan",IF(Table4[[#This Row],[Month]]=2,"Feb",IF(Table4[[#This Row],[Month]]=3,"Mar","Apr")))</f>
        <v>Mar</v>
      </c>
    </row>
    <row r="1330" spans="1:17" x14ac:dyDescent="0.25">
      <c r="A1330" s="3" t="s">
        <v>2116</v>
      </c>
      <c r="B1330" s="4">
        <v>45012</v>
      </c>
      <c r="C1330" s="3" t="s">
        <v>891</v>
      </c>
      <c r="D1330" s="3" t="s">
        <v>29</v>
      </c>
      <c r="E1330" s="3" t="s">
        <v>17</v>
      </c>
      <c r="F1330" s="3" t="s">
        <v>18</v>
      </c>
      <c r="G1330" s="3" t="s">
        <v>19</v>
      </c>
      <c r="H1330" s="3" t="s">
        <v>2354</v>
      </c>
      <c r="I1330" s="3">
        <v>1</v>
      </c>
      <c r="J1330" s="3" t="s">
        <v>20</v>
      </c>
      <c r="K1330" s="3">
        <v>6700</v>
      </c>
      <c r="L1330" s="3">
        <v>5002</v>
      </c>
      <c r="M1330" s="3">
        <f>Table4[[#This Row],[Qty]]*Table4[[#This Row],[Price]]</f>
        <v>6700</v>
      </c>
      <c r="N1330" s="3">
        <f>Table4[[#This Row],[Qty]]*Table4[[#This Row],[Cost]]</f>
        <v>5002</v>
      </c>
      <c r="O1330" s="3">
        <f>Table4[[#This Row],[Total Sales]]-Table4[[#This Row],[COGS]]</f>
        <v>1698</v>
      </c>
      <c r="P1330" s="22">
        <f>MONTH(Table4[[#This Row],[Sales Date]])</f>
        <v>3</v>
      </c>
      <c r="Q1330" s="22" t="str">
        <f>IF(Table4[[#This Row],[Month]]=1,"Jan",IF(Table4[[#This Row],[Month]]=2,"Feb",IF(Table4[[#This Row],[Month]]=3,"Mar","Apr")))</f>
        <v>Mar</v>
      </c>
    </row>
    <row r="1331" spans="1:17" x14ac:dyDescent="0.25">
      <c r="A1331" s="3" t="s">
        <v>2117</v>
      </c>
      <c r="B1331" s="4">
        <v>45012</v>
      </c>
      <c r="C1331" s="3" t="s">
        <v>893</v>
      </c>
      <c r="D1331" s="3" t="s">
        <v>29</v>
      </c>
      <c r="E1331" s="3" t="s">
        <v>17</v>
      </c>
      <c r="F1331" s="3" t="s">
        <v>18</v>
      </c>
      <c r="G1331" s="3" t="s">
        <v>25</v>
      </c>
      <c r="H1331" s="3" t="s">
        <v>2354</v>
      </c>
      <c r="I1331" s="3">
        <v>1</v>
      </c>
      <c r="J1331" s="3" t="s">
        <v>20</v>
      </c>
      <c r="K1331" s="3">
        <v>6700</v>
      </c>
      <c r="L1331" s="3">
        <v>5000</v>
      </c>
      <c r="M1331" s="3">
        <f>Table4[[#This Row],[Qty]]*Table4[[#This Row],[Price]]</f>
        <v>6700</v>
      </c>
      <c r="N1331" s="3">
        <f>Table4[[#This Row],[Qty]]*Table4[[#This Row],[Cost]]</f>
        <v>5000</v>
      </c>
      <c r="O1331" s="3">
        <f>Table4[[#This Row],[Total Sales]]-Table4[[#This Row],[COGS]]</f>
        <v>1700</v>
      </c>
      <c r="P1331" s="22">
        <f>MONTH(Table4[[#This Row],[Sales Date]])</f>
        <v>3</v>
      </c>
      <c r="Q1331" s="22" t="str">
        <f>IF(Table4[[#This Row],[Month]]=1,"Jan",IF(Table4[[#This Row],[Month]]=2,"Feb",IF(Table4[[#This Row],[Month]]=3,"Mar","Apr")))</f>
        <v>Mar</v>
      </c>
    </row>
    <row r="1332" spans="1:17" x14ac:dyDescent="0.25">
      <c r="A1332" s="3" t="s">
        <v>2118</v>
      </c>
      <c r="B1332" s="4">
        <v>45012</v>
      </c>
      <c r="C1332" s="3" t="s">
        <v>946</v>
      </c>
      <c r="D1332" s="3" t="s">
        <v>29</v>
      </c>
      <c r="E1332" s="3" t="s">
        <v>30</v>
      </c>
      <c r="F1332" s="3" t="s">
        <v>31</v>
      </c>
      <c r="G1332" s="3" t="s">
        <v>25</v>
      </c>
      <c r="H1332" s="3" t="s">
        <v>2354</v>
      </c>
      <c r="I1332" s="3">
        <v>1</v>
      </c>
      <c r="J1332" s="3" t="s">
        <v>20</v>
      </c>
      <c r="K1332" s="3">
        <v>44000</v>
      </c>
      <c r="L1332" s="3">
        <v>40000</v>
      </c>
      <c r="M1332" s="3">
        <f>Table4[[#This Row],[Qty]]*Table4[[#This Row],[Price]]</f>
        <v>44000</v>
      </c>
      <c r="N1332" s="3">
        <f>Table4[[#This Row],[Qty]]*Table4[[#This Row],[Cost]]</f>
        <v>40000</v>
      </c>
      <c r="O1332" s="3">
        <f>Table4[[#This Row],[Total Sales]]-Table4[[#This Row],[COGS]]</f>
        <v>4000</v>
      </c>
      <c r="P1332" s="22">
        <f>MONTH(Table4[[#This Row],[Sales Date]])</f>
        <v>3</v>
      </c>
      <c r="Q1332" s="22" t="str">
        <f>IF(Table4[[#This Row],[Month]]=1,"Jan",IF(Table4[[#This Row],[Month]]=2,"Feb",IF(Table4[[#This Row],[Month]]=3,"Mar","Apr")))</f>
        <v>Mar</v>
      </c>
    </row>
    <row r="1333" spans="1:17" x14ac:dyDescent="0.25">
      <c r="A1333" s="3" t="s">
        <v>2119</v>
      </c>
      <c r="B1333" s="4">
        <v>45012</v>
      </c>
      <c r="C1333" s="3" t="s">
        <v>948</v>
      </c>
      <c r="D1333" s="3" t="s">
        <v>29</v>
      </c>
      <c r="E1333" s="3" t="s">
        <v>35</v>
      </c>
      <c r="F1333" s="3" t="s">
        <v>36</v>
      </c>
      <c r="G1333" s="3" t="s">
        <v>32</v>
      </c>
      <c r="H1333" s="3" t="s">
        <v>2354</v>
      </c>
      <c r="I1333" s="3">
        <v>1</v>
      </c>
      <c r="J1333" s="3" t="s">
        <v>20</v>
      </c>
      <c r="K1333" s="3">
        <v>22000</v>
      </c>
      <c r="L1333" s="3">
        <v>20000</v>
      </c>
      <c r="M1333" s="3">
        <f>Table4[[#This Row],[Qty]]*Table4[[#This Row],[Price]]</f>
        <v>22000</v>
      </c>
      <c r="N1333" s="3">
        <f>Table4[[#This Row],[Qty]]*Table4[[#This Row],[Cost]]</f>
        <v>20000</v>
      </c>
      <c r="O1333" s="3">
        <f>Table4[[#This Row],[Total Sales]]-Table4[[#This Row],[COGS]]</f>
        <v>2000</v>
      </c>
      <c r="P1333" s="22">
        <f>MONTH(Table4[[#This Row],[Sales Date]])</f>
        <v>3</v>
      </c>
      <c r="Q1333" s="22" t="str">
        <f>IF(Table4[[#This Row],[Month]]=1,"Jan",IF(Table4[[#This Row],[Month]]=2,"Feb",IF(Table4[[#This Row],[Month]]=3,"Mar","Apr")))</f>
        <v>Mar</v>
      </c>
    </row>
    <row r="1334" spans="1:17" x14ac:dyDescent="0.25">
      <c r="A1334" s="3" t="s">
        <v>2120</v>
      </c>
      <c r="B1334" s="4">
        <v>45012</v>
      </c>
      <c r="C1334" s="3" t="s">
        <v>950</v>
      </c>
      <c r="D1334" s="3" t="s">
        <v>16</v>
      </c>
      <c r="E1334" s="3" t="s">
        <v>17</v>
      </c>
      <c r="F1334" s="3" t="s">
        <v>18</v>
      </c>
      <c r="G1334" s="3" t="s">
        <v>19</v>
      </c>
      <c r="H1334" s="3" t="s">
        <v>45</v>
      </c>
      <c r="I1334" s="3">
        <v>2</v>
      </c>
      <c r="J1334" s="3" t="s">
        <v>20</v>
      </c>
      <c r="K1334" s="3">
        <v>13000</v>
      </c>
      <c r="L1334" s="3">
        <v>12000</v>
      </c>
      <c r="M1334" s="3">
        <f>Table4[[#This Row],[Qty]]*Table4[[#This Row],[Price]]</f>
        <v>26000</v>
      </c>
      <c r="N1334" s="3">
        <f>Table4[[#This Row],[Qty]]*Table4[[#This Row],[Cost]]</f>
        <v>24000</v>
      </c>
      <c r="O1334" s="3">
        <f>Table4[[#This Row],[Total Sales]]-Table4[[#This Row],[COGS]]</f>
        <v>2000</v>
      </c>
      <c r="P1334" s="22">
        <f>MONTH(Table4[[#This Row],[Sales Date]])</f>
        <v>3</v>
      </c>
      <c r="Q1334" s="22" t="str">
        <f>IF(Table4[[#This Row],[Month]]=1,"Jan",IF(Table4[[#This Row],[Month]]=2,"Feb",IF(Table4[[#This Row],[Month]]=3,"Mar","Apr")))</f>
        <v>Mar</v>
      </c>
    </row>
    <row r="1335" spans="1:17" x14ac:dyDescent="0.25">
      <c r="A1335" s="3" t="s">
        <v>2121</v>
      </c>
      <c r="B1335" s="4">
        <v>45012</v>
      </c>
      <c r="C1335" s="3" t="s">
        <v>952</v>
      </c>
      <c r="D1335" s="3" t="s">
        <v>16</v>
      </c>
      <c r="E1335" s="3" t="s">
        <v>17</v>
      </c>
      <c r="F1335" s="3" t="s">
        <v>18</v>
      </c>
      <c r="G1335" s="3" t="s">
        <v>25</v>
      </c>
      <c r="H1335" s="3" t="s">
        <v>2354</v>
      </c>
      <c r="I1335" s="3">
        <v>2</v>
      </c>
      <c r="J1335" s="3" t="s">
        <v>20</v>
      </c>
      <c r="K1335" s="3">
        <v>6700</v>
      </c>
      <c r="L1335" s="3">
        <v>5000</v>
      </c>
      <c r="M1335" s="3">
        <f>Table4[[#This Row],[Qty]]*Table4[[#This Row],[Price]]</f>
        <v>13400</v>
      </c>
      <c r="N1335" s="3">
        <f>Table4[[#This Row],[Qty]]*Table4[[#This Row],[Cost]]</f>
        <v>10000</v>
      </c>
      <c r="O1335" s="3">
        <f>Table4[[#This Row],[Total Sales]]-Table4[[#This Row],[COGS]]</f>
        <v>3400</v>
      </c>
      <c r="P1335" s="22">
        <f>MONTH(Table4[[#This Row],[Sales Date]])</f>
        <v>3</v>
      </c>
      <c r="Q1335" s="22" t="str">
        <f>IF(Table4[[#This Row],[Month]]=1,"Jan",IF(Table4[[#This Row],[Month]]=2,"Feb",IF(Table4[[#This Row],[Month]]=3,"Mar","Apr")))</f>
        <v>Mar</v>
      </c>
    </row>
    <row r="1336" spans="1:17" x14ac:dyDescent="0.25">
      <c r="A1336" s="3" t="s">
        <v>2122</v>
      </c>
      <c r="B1336" s="4">
        <v>45012</v>
      </c>
      <c r="C1336" s="3" t="s">
        <v>954</v>
      </c>
      <c r="D1336" s="3" t="s">
        <v>16</v>
      </c>
      <c r="E1336" s="3" t="s">
        <v>23</v>
      </c>
      <c r="F1336" s="3" t="s">
        <v>24</v>
      </c>
      <c r="G1336" s="3" t="s">
        <v>32</v>
      </c>
      <c r="H1336" s="3" t="s">
        <v>2354</v>
      </c>
      <c r="I1336" s="3">
        <v>1</v>
      </c>
      <c r="J1336" s="3" t="s">
        <v>20</v>
      </c>
      <c r="K1336" s="3">
        <v>6700</v>
      </c>
      <c r="L1336" s="3">
        <v>5001</v>
      </c>
      <c r="M1336" s="3">
        <f>Table4[[#This Row],[Qty]]*Table4[[#This Row],[Price]]</f>
        <v>6700</v>
      </c>
      <c r="N1336" s="3">
        <f>Table4[[#This Row],[Qty]]*Table4[[#This Row],[Cost]]</f>
        <v>5001</v>
      </c>
      <c r="O1336" s="3">
        <f>Table4[[#This Row],[Total Sales]]-Table4[[#This Row],[COGS]]</f>
        <v>1699</v>
      </c>
      <c r="P1336" s="22">
        <f>MONTH(Table4[[#This Row],[Sales Date]])</f>
        <v>3</v>
      </c>
      <c r="Q1336" s="22" t="str">
        <f>IF(Table4[[#This Row],[Month]]=1,"Jan",IF(Table4[[#This Row],[Month]]=2,"Feb",IF(Table4[[#This Row],[Month]]=3,"Mar","Apr")))</f>
        <v>Mar</v>
      </c>
    </row>
    <row r="1337" spans="1:17" x14ac:dyDescent="0.25">
      <c r="A1337" s="3" t="s">
        <v>2123</v>
      </c>
      <c r="B1337" s="4">
        <v>45013</v>
      </c>
      <c r="C1337" s="3" t="s">
        <v>157</v>
      </c>
      <c r="D1337" s="3" t="s">
        <v>29</v>
      </c>
      <c r="E1337" s="3" t="s">
        <v>30</v>
      </c>
      <c r="F1337" s="3" t="s">
        <v>31</v>
      </c>
      <c r="G1337" s="3" t="s">
        <v>19</v>
      </c>
      <c r="H1337" s="3" t="s">
        <v>2354</v>
      </c>
      <c r="I1337" s="3">
        <v>2</v>
      </c>
      <c r="J1337" s="3" t="s">
        <v>20</v>
      </c>
      <c r="K1337" s="3">
        <v>6700</v>
      </c>
      <c r="L1337" s="3">
        <v>5000</v>
      </c>
      <c r="M1337" s="3">
        <f>Table4[[#This Row],[Qty]]*Table4[[#This Row],[Price]]</f>
        <v>13400</v>
      </c>
      <c r="N1337" s="3">
        <f>Table4[[#This Row],[Qty]]*Table4[[#This Row],[Cost]]</f>
        <v>10000</v>
      </c>
      <c r="O1337" s="3">
        <f>Table4[[#This Row],[Total Sales]]-Table4[[#This Row],[COGS]]</f>
        <v>3400</v>
      </c>
      <c r="P1337" s="22">
        <f>MONTH(Table4[[#This Row],[Sales Date]])</f>
        <v>3</v>
      </c>
      <c r="Q1337" s="22" t="str">
        <f>IF(Table4[[#This Row],[Month]]=1,"Jan",IF(Table4[[#This Row],[Month]]=2,"Feb",IF(Table4[[#This Row],[Month]]=3,"Mar","Apr")))</f>
        <v>Mar</v>
      </c>
    </row>
    <row r="1338" spans="1:17" x14ac:dyDescent="0.25">
      <c r="A1338" s="3" t="s">
        <v>2124</v>
      </c>
      <c r="B1338" s="4">
        <v>45013</v>
      </c>
      <c r="C1338" s="3" t="s">
        <v>283</v>
      </c>
      <c r="D1338" s="3" t="s">
        <v>29</v>
      </c>
      <c r="E1338" s="3" t="s">
        <v>17</v>
      </c>
      <c r="F1338" s="3" t="s">
        <v>18</v>
      </c>
      <c r="G1338" s="3" t="s">
        <v>78</v>
      </c>
      <c r="H1338" s="3" t="s">
        <v>45</v>
      </c>
      <c r="I1338" s="3">
        <v>2</v>
      </c>
      <c r="J1338" s="3" t="s">
        <v>20</v>
      </c>
      <c r="K1338" s="3">
        <v>7700</v>
      </c>
      <c r="L1338" s="3">
        <v>7000</v>
      </c>
      <c r="M1338" s="3">
        <f>Table4[[#This Row],[Qty]]*Table4[[#This Row],[Price]]</f>
        <v>15400</v>
      </c>
      <c r="N1338" s="3">
        <f>Table4[[#This Row],[Qty]]*Table4[[#This Row],[Cost]]</f>
        <v>14000</v>
      </c>
      <c r="O1338" s="3">
        <f>Table4[[#This Row],[Total Sales]]-Table4[[#This Row],[COGS]]</f>
        <v>1400</v>
      </c>
      <c r="P1338" s="22">
        <f>MONTH(Table4[[#This Row],[Sales Date]])</f>
        <v>3</v>
      </c>
      <c r="Q1338" s="22" t="str">
        <f>IF(Table4[[#This Row],[Month]]=1,"Jan",IF(Table4[[#This Row],[Month]]=2,"Feb",IF(Table4[[#This Row],[Month]]=3,"Mar","Apr")))</f>
        <v>Mar</v>
      </c>
    </row>
    <row r="1339" spans="1:17" x14ac:dyDescent="0.25">
      <c r="A1339" s="3" t="s">
        <v>2125</v>
      </c>
      <c r="B1339" s="4">
        <v>45013</v>
      </c>
      <c r="C1339" s="3" t="s">
        <v>399</v>
      </c>
      <c r="D1339" s="3" t="s">
        <v>29</v>
      </c>
      <c r="E1339" s="3" t="s">
        <v>17</v>
      </c>
      <c r="F1339" s="3" t="s">
        <v>18</v>
      </c>
      <c r="G1339" s="3" t="s">
        <v>2351</v>
      </c>
      <c r="H1339" s="3" t="s">
        <v>38</v>
      </c>
      <c r="I1339" s="3">
        <v>1</v>
      </c>
      <c r="J1339" s="3" t="s">
        <v>20</v>
      </c>
      <c r="K1339" s="3">
        <v>6700</v>
      </c>
      <c r="L1339" s="3">
        <v>5002</v>
      </c>
      <c r="M1339" s="3">
        <f>Table4[[#This Row],[Qty]]*Table4[[#This Row],[Price]]</f>
        <v>6700</v>
      </c>
      <c r="N1339" s="3">
        <f>Table4[[#This Row],[Qty]]*Table4[[#This Row],[Cost]]</f>
        <v>5002</v>
      </c>
      <c r="O1339" s="3">
        <f>Table4[[#This Row],[Total Sales]]-Table4[[#This Row],[COGS]]</f>
        <v>1698</v>
      </c>
      <c r="P1339" s="22">
        <f>MONTH(Table4[[#This Row],[Sales Date]])</f>
        <v>3</v>
      </c>
      <c r="Q1339" s="22" t="str">
        <f>IF(Table4[[#This Row],[Month]]=1,"Jan",IF(Table4[[#This Row],[Month]]=2,"Feb",IF(Table4[[#This Row],[Month]]=3,"Mar","Apr")))</f>
        <v>Mar</v>
      </c>
    </row>
    <row r="1340" spans="1:17" x14ac:dyDescent="0.25">
      <c r="A1340" s="3" t="s">
        <v>2126</v>
      </c>
      <c r="B1340" s="4">
        <v>45013</v>
      </c>
      <c r="C1340" s="3" t="s">
        <v>524</v>
      </c>
      <c r="D1340" s="3" t="s">
        <v>29</v>
      </c>
      <c r="E1340" s="3" t="s">
        <v>30</v>
      </c>
      <c r="F1340" s="3" t="s">
        <v>31</v>
      </c>
      <c r="G1340" s="3" t="s">
        <v>69</v>
      </c>
      <c r="H1340" s="3" t="s">
        <v>38</v>
      </c>
      <c r="I1340" s="3">
        <v>1</v>
      </c>
      <c r="J1340" s="3" t="s">
        <v>20</v>
      </c>
      <c r="K1340" s="3">
        <v>11000</v>
      </c>
      <c r="L1340" s="3">
        <v>10000</v>
      </c>
      <c r="M1340" s="3">
        <f>Table4[[#This Row],[Qty]]*Table4[[#This Row],[Price]]</f>
        <v>11000</v>
      </c>
      <c r="N1340" s="3">
        <f>Table4[[#This Row],[Qty]]*Table4[[#This Row],[Cost]]</f>
        <v>10000</v>
      </c>
      <c r="O1340" s="3">
        <f>Table4[[#This Row],[Total Sales]]-Table4[[#This Row],[COGS]]</f>
        <v>1000</v>
      </c>
      <c r="P1340" s="22">
        <f>MONTH(Table4[[#This Row],[Sales Date]])</f>
        <v>3</v>
      </c>
      <c r="Q1340" s="22" t="str">
        <f>IF(Table4[[#This Row],[Month]]=1,"Jan",IF(Table4[[#This Row],[Month]]=2,"Feb",IF(Table4[[#This Row],[Month]]=3,"Mar","Apr")))</f>
        <v>Mar</v>
      </c>
    </row>
    <row r="1341" spans="1:17" x14ac:dyDescent="0.25">
      <c r="A1341" s="3" t="s">
        <v>2127</v>
      </c>
      <c r="B1341" s="4">
        <v>45013</v>
      </c>
      <c r="C1341" s="3" t="s">
        <v>639</v>
      </c>
      <c r="D1341" s="3" t="s">
        <v>29</v>
      </c>
      <c r="E1341" s="3" t="s">
        <v>23</v>
      </c>
      <c r="F1341" s="3" t="s">
        <v>24</v>
      </c>
      <c r="G1341" s="3" t="s">
        <v>75</v>
      </c>
      <c r="H1341" s="3" t="s">
        <v>2354</v>
      </c>
      <c r="I1341" s="3">
        <v>3</v>
      </c>
      <c r="J1341" s="3" t="s">
        <v>20</v>
      </c>
      <c r="K1341" s="3">
        <v>22000</v>
      </c>
      <c r="L1341" s="3">
        <v>20000</v>
      </c>
      <c r="M1341" s="3">
        <f>Table4[[#This Row],[Qty]]*Table4[[#This Row],[Price]]</f>
        <v>66000</v>
      </c>
      <c r="N1341" s="3">
        <f>Table4[[#This Row],[Qty]]*Table4[[#This Row],[Cost]]</f>
        <v>60000</v>
      </c>
      <c r="O1341" s="3">
        <f>Table4[[#This Row],[Total Sales]]-Table4[[#This Row],[COGS]]</f>
        <v>6000</v>
      </c>
      <c r="P1341" s="22">
        <f>MONTH(Table4[[#This Row],[Sales Date]])</f>
        <v>3</v>
      </c>
      <c r="Q1341" s="22" t="str">
        <f>IF(Table4[[#This Row],[Month]]=1,"Jan",IF(Table4[[#This Row],[Month]]=2,"Feb",IF(Table4[[#This Row],[Month]]=3,"Mar","Apr")))</f>
        <v>Mar</v>
      </c>
    </row>
    <row r="1342" spans="1:17" x14ac:dyDescent="0.25">
      <c r="A1342" s="3" t="s">
        <v>2128</v>
      </c>
      <c r="B1342" s="4">
        <v>45013</v>
      </c>
      <c r="C1342" s="3" t="s">
        <v>764</v>
      </c>
      <c r="D1342" s="3" t="s">
        <v>29</v>
      </c>
      <c r="E1342" s="3" t="s">
        <v>17</v>
      </c>
      <c r="F1342" s="3" t="s">
        <v>18</v>
      </c>
      <c r="G1342" s="3" t="s">
        <v>37</v>
      </c>
      <c r="H1342" s="3" t="s">
        <v>38</v>
      </c>
      <c r="I1342" s="3">
        <v>2</v>
      </c>
      <c r="J1342" s="3" t="s">
        <v>20</v>
      </c>
      <c r="K1342" s="3">
        <v>6700</v>
      </c>
      <c r="L1342" s="3">
        <v>5001</v>
      </c>
      <c r="M1342" s="3">
        <f>Table4[[#This Row],[Qty]]*Table4[[#This Row],[Price]]</f>
        <v>13400</v>
      </c>
      <c r="N1342" s="3">
        <f>Table4[[#This Row],[Qty]]*Table4[[#This Row],[Cost]]</f>
        <v>10002</v>
      </c>
      <c r="O1342" s="3">
        <f>Table4[[#This Row],[Total Sales]]-Table4[[#This Row],[COGS]]</f>
        <v>3398</v>
      </c>
      <c r="P1342" s="22">
        <f>MONTH(Table4[[#This Row],[Sales Date]])</f>
        <v>3</v>
      </c>
      <c r="Q1342" s="22" t="str">
        <f>IF(Table4[[#This Row],[Month]]=1,"Jan",IF(Table4[[#This Row],[Month]]=2,"Feb",IF(Table4[[#This Row],[Month]]=3,"Mar","Apr")))</f>
        <v>Mar</v>
      </c>
    </row>
    <row r="1343" spans="1:17" x14ac:dyDescent="0.25">
      <c r="A1343" s="3" t="s">
        <v>2129</v>
      </c>
      <c r="B1343" s="4">
        <v>45013</v>
      </c>
      <c r="C1343" s="3" t="s">
        <v>881</v>
      </c>
      <c r="D1343" s="3" t="s">
        <v>29</v>
      </c>
      <c r="E1343" s="3" t="s">
        <v>35</v>
      </c>
      <c r="F1343" s="3" t="s">
        <v>36</v>
      </c>
      <c r="G1343" s="3" t="s">
        <v>44</v>
      </c>
      <c r="H1343" s="3" t="s">
        <v>45</v>
      </c>
      <c r="I1343" s="3">
        <v>2</v>
      </c>
      <c r="J1343" s="3" t="s">
        <v>20</v>
      </c>
      <c r="K1343" s="3">
        <v>9950</v>
      </c>
      <c r="L1343" s="3">
        <v>9000</v>
      </c>
      <c r="M1343" s="3">
        <f>Table4[[#This Row],[Qty]]*Table4[[#This Row],[Price]]</f>
        <v>19900</v>
      </c>
      <c r="N1343" s="3">
        <f>Table4[[#This Row],[Qty]]*Table4[[#This Row],[Cost]]</f>
        <v>18000</v>
      </c>
      <c r="O1343" s="3">
        <f>Table4[[#This Row],[Total Sales]]-Table4[[#This Row],[COGS]]</f>
        <v>1900</v>
      </c>
      <c r="P1343" s="22">
        <f>MONTH(Table4[[#This Row],[Sales Date]])</f>
        <v>3</v>
      </c>
      <c r="Q1343" s="22" t="str">
        <f>IF(Table4[[#This Row],[Month]]=1,"Jan",IF(Table4[[#This Row],[Month]]=2,"Feb",IF(Table4[[#This Row],[Month]]=3,"Mar","Apr")))</f>
        <v>Mar</v>
      </c>
    </row>
    <row r="1344" spans="1:17" x14ac:dyDescent="0.25">
      <c r="A1344" s="3" t="s">
        <v>2130</v>
      </c>
      <c r="B1344" s="4">
        <v>45013</v>
      </c>
      <c r="C1344" s="3" t="s">
        <v>1006</v>
      </c>
      <c r="D1344" s="3" t="s">
        <v>29</v>
      </c>
      <c r="E1344" s="3" t="s">
        <v>23</v>
      </c>
      <c r="F1344" s="3" t="s">
        <v>24</v>
      </c>
      <c r="G1344" s="3" t="s">
        <v>60</v>
      </c>
      <c r="H1344" s="3" t="s">
        <v>45</v>
      </c>
      <c r="I1344" s="3">
        <v>2</v>
      </c>
      <c r="J1344" s="3" t="s">
        <v>20</v>
      </c>
      <c r="K1344" s="3">
        <v>22000</v>
      </c>
      <c r="L1344" s="3">
        <v>20000</v>
      </c>
      <c r="M1344" s="3">
        <f>Table4[[#This Row],[Qty]]*Table4[[#This Row],[Price]]</f>
        <v>44000</v>
      </c>
      <c r="N1344" s="3">
        <f>Table4[[#This Row],[Qty]]*Table4[[#This Row],[Cost]]</f>
        <v>40000</v>
      </c>
      <c r="O1344" s="3">
        <f>Table4[[#This Row],[Total Sales]]-Table4[[#This Row],[COGS]]</f>
        <v>4000</v>
      </c>
      <c r="P1344" s="22">
        <f>MONTH(Table4[[#This Row],[Sales Date]])</f>
        <v>3</v>
      </c>
      <c r="Q1344" s="22" t="str">
        <f>IF(Table4[[#This Row],[Month]]=1,"Jan",IF(Table4[[#This Row],[Month]]=2,"Feb",IF(Table4[[#This Row],[Month]]=3,"Mar","Apr")))</f>
        <v>Mar</v>
      </c>
    </row>
    <row r="1345" spans="1:17" x14ac:dyDescent="0.25">
      <c r="A1345" s="3" t="s">
        <v>2131</v>
      </c>
      <c r="B1345" s="4">
        <v>45013</v>
      </c>
      <c r="C1345" s="3" t="s">
        <v>1124</v>
      </c>
      <c r="D1345" s="3" t="s">
        <v>29</v>
      </c>
      <c r="E1345" s="3" t="s">
        <v>17</v>
      </c>
      <c r="F1345" s="3" t="s">
        <v>18</v>
      </c>
      <c r="G1345" s="3" t="s">
        <v>66</v>
      </c>
      <c r="H1345" s="3" t="s">
        <v>2354</v>
      </c>
      <c r="I1345" s="3">
        <v>1</v>
      </c>
      <c r="J1345" s="3" t="s">
        <v>20</v>
      </c>
      <c r="K1345" s="3">
        <v>6700</v>
      </c>
      <c r="L1345" s="3">
        <v>5001</v>
      </c>
      <c r="M1345" s="3">
        <f>Table4[[#This Row],[Qty]]*Table4[[#This Row],[Price]]</f>
        <v>6700</v>
      </c>
      <c r="N1345" s="3">
        <f>Table4[[#This Row],[Qty]]*Table4[[#This Row],[Cost]]</f>
        <v>5001</v>
      </c>
      <c r="O1345" s="3">
        <f>Table4[[#This Row],[Total Sales]]-Table4[[#This Row],[COGS]]</f>
        <v>1699</v>
      </c>
      <c r="P1345" s="22">
        <f>MONTH(Table4[[#This Row],[Sales Date]])</f>
        <v>3</v>
      </c>
      <c r="Q1345" s="22" t="str">
        <f>IF(Table4[[#This Row],[Month]]=1,"Jan",IF(Table4[[#This Row],[Month]]=2,"Feb",IF(Table4[[#This Row],[Month]]=3,"Mar","Apr")))</f>
        <v>Mar</v>
      </c>
    </row>
    <row r="1346" spans="1:17" x14ac:dyDescent="0.25">
      <c r="A1346" s="3" t="s">
        <v>2132</v>
      </c>
      <c r="B1346" s="4">
        <v>45014</v>
      </c>
      <c r="C1346" s="3" t="s">
        <v>159</v>
      </c>
      <c r="D1346" s="3" t="s">
        <v>29</v>
      </c>
      <c r="E1346" s="3" t="s">
        <v>35</v>
      </c>
      <c r="F1346" s="3" t="s">
        <v>36</v>
      </c>
      <c r="G1346" s="3" t="s">
        <v>25</v>
      </c>
      <c r="H1346" s="3" t="s">
        <v>2354</v>
      </c>
      <c r="I1346" s="3">
        <v>4</v>
      </c>
      <c r="J1346" s="3" t="s">
        <v>20</v>
      </c>
      <c r="K1346" s="3">
        <v>6700</v>
      </c>
      <c r="L1346" s="3">
        <v>5001</v>
      </c>
      <c r="M1346" s="3">
        <f>Table4[[#This Row],[Qty]]*Table4[[#This Row],[Price]]</f>
        <v>26800</v>
      </c>
      <c r="N1346" s="3">
        <f>Table4[[#This Row],[Qty]]*Table4[[#This Row],[Cost]]</f>
        <v>20004</v>
      </c>
      <c r="O1346" s="3">
        <f>Table4[[#This Row],[Total Sales]]-Table4[[#This Row],[COGS]]</f>
        <v>6796</v>
      </c>
      <c r="P1346" s="22">
        <f>MONTH(Table4[[#This Row],[Sales Date]])</f>
        <v>3</v>
      </c>
      <c r="Q1346" s="22" t="str">
        <f>IF(Table4[[#This Row],[Month]]=1,"Jan",IF(Table4[[#This Row],[Month]]=2,"Feb",IF(Table4[[#This Row],[Month]]=3,"Mar","Apr")))</f>
        <v>Mar</v>
      </c>
    </row>
    <row r="1347" spans="1:17" x14ac:dyDescent="0.25">
      <c r="A1347" s="3" t="s">
        <v>2133</v>
      </c>
      <c r="B1347" s="4">
        <v>45014</v>
      </c>
      <c r="C1347" s="3" t="s">
        <v>285</v>
      </c>
      <c r="D1347" s="3" t="s">
        <v>29</v>
      </c>
      <c r="E1347" s="3" t="s">
        <v>23</v>
      </c>
      <c r="F1347" s="3" t="s">
        <v>24</v>
      </c>
      <c r="G1347" s="3" t="s">
        <v>81</v>
      </c>
      <c r="H1347" s="3" t="s">
        <v>2354</v>
      </c>
      <c r="I1347" s="3">
        <v>3</v>
      </c>
      <c r="J1347" s="3" t="s">
        <v>20</v>
      </c>
      <c r="K1347" s="3">
        <v>22000</v>
      </c>
      <c r="L1347" s="3">
        <v>20000</v>
      </c>
      <c r="M1347" s="3">
        <f>Table4[[#This Row],[Qty]]*Table4[[#This Row],[Price]]</f>
        <v>66000</v>
      </c>
      <c r="N1347" s="3">
        <f>Table4[[#This Row],[Qty]]*Table4[[#This Row],[Cost]]</f>
        <v>60000</v>
      </c>
      <c r="O1347" s="3">
        <f>Table4[[#This Row],[Total Sales]]-Table4[[#This Row],[COGS]]</f>
        <v>6000</v>
      </c>
      <c r="P1347" s="22">
        <f>MONTH(Table4[[#This Row],[Sales Date]])</f>
        <v>3</v>
      </c>
      <c r="Q1347" s="22" t="str">
        <f>IF(Table4[[#This Row],[Month]]=1,"Jan",IF(Table4[[#This Row],[Month]]=2,"Feb",IF(Table4[[#This Row],[Month]]=3,"Mar","Apr")))</f>
        <v>Mar</v>
      </c>
    </row>
    <row r="1348" spans="1:17" x14ac:dyDescent="0.25">
      <c r="A1348" s="3" t="s">
        <v>2134</v>
      </c>
      <c r="B1348" s="4">
        <v>45014</v>
      </c>
      <c r="C1348" s="3" t="s">
        <v>401</v>
      </c>
      <c r="D1348" s="3" t="s">
        <v>29</v>
      </c>
      <c r="E1348" s="3" t="s">
        <v>17</v>
      </c>
      <c r="F1348" s="3" t="s">
        <v>18</v>
      </c>
      <c r="G1348" s="3" t="s">
        <v>75</v>
      </c>
      <c r="H1348" s="3" t="s">
        <v>2354</v>
      </c>
      <c r="I1348" s="3">
        <v>2</v>
      </c>
      <c r="J1348" s="3" t="s">
        <v>20</v>
      </c>
      <c r="K1348" s="3">
        <v>6700</v>
      </c>
      <c r="L1348" s="3">
        <v>5000</v>
      </c>
      <c r="M1348" s="3">
        <f>Table4[[#This Row],[Qty]]*Table4[[#This Row],[Price]]</f>
        <v>13400</v>
      </c>
      <c r="N1348" s="3">
        <f>Table4[[#This Row],[Qty]]*Table4[[#This Row],[Cost]]</f>
        <v>10000</v>
      </c>
      <c r="O1348" s="3">
        <f>Table4[[#This Row],[Total Sales]]-Table4[[#This Row],[COGS]]</f>
        <v>3400</v>
      </c>
      <c r="P1348" s="22">
        <f>MONTH(Table4[[#This Row],[Sales Date]])</f>
        <v>3</v>
      </c>
      <c r="Q1348" s="22" t="str">
        <f>IF(Table4[[#This Row],[Month]]=1,"Jan",IF(Table4[[#This Row],[Month]]=2,"Feb",IF(Table4[[#This Row],[Month]]=3,"Mar","Apr")))</f>
        <v>Mar</v>
      </c>
    </row>
    <row r="1349" spans="1:17" x14ac:dyDescent="0.25">
      <c r="A1349" s="3" t="s">
        <v>2135</v>
      </c>
      <c r="B1349" s="4">
        <v>45014</v>
      </c>
      <c r="C1349" s="3" t="s">
        <v>526</v>
      </c>
      <c r="D1349" s="3" t="s">
        <v>29</v>
      </c>
      <c r="E1349" s="3" t="s">
        <v>35</v>
      </c>
      <c r="F1349" s="3" t="s">
        <v>36</v>
      </c>
      <c r="G1349" s="3" t="s">
        <v>72</v>
      </c>
      <c r="H1349" s="3" t="s">
        <v>2354</v>
      </c>
      <c r="I1349" s="3">
        <v>1</v>
      </c>
      <c r="J1349" s="3" t="s">
        <v>20</v>
      </c>
      <c r="K1349" s="3">
        <v>7700.0000000000009</v>
      </c>
      <c r="L1349" s="3">
        <v>7000</v>
      </c>
      <c r="M1349" s="3">
        <f>Table4[[#This Row],[Qty]]*Table4[[#This Row],[Price]]</f>
        <v>7700.0000000000009</v>
      </c>
      <c r="N1349" s="3">
        <f>Table4[[#This Row],[Qty]]*Table4[[#This Row],[Cost]]</f>
        <v>7000</v>
      </c>
      <c r="O1349" s="3">
        <f>Table4[[#This Row],[Total Sales]]-Table4[[#This Row],[COGS]]</f>
        <v>700.00000000000091</v>
      </c>
      <c r="P1349" s="22">
        <f>MONTH(Table4[[#This Row],[Sales Date]])</f>
        <v>3</v>
      </c>
      <c r="Q1349" s="22" t="str">
        <f>IF(Table4[[#This Row],[Month]]=1,"Jan",IF(Table4[[#This Row],[Month]]=2,"Feb",IF(Table4[[#This Row],[Month]]=3,"Mar","Apr")))</f>
        <v>Mar</v>
      </c>
    </row>
    <row r="1350" spans="1:17" x14ac:dyDescent="0.25">
      <c r="A1350" s="3" t="s">
        <v>2136</v>
      </c>
      <c r="B1350" s="4">
        <v>45014</v>
      </c>
      <c r="C1350" s="3" t="s">
        <v>641</v>
      </c>
      <c r="D1350" s="3" t="s">
        <v>29</v>
      </c>
      <c r="E1350" s="3" t="s">
        <v>30</v>
      </c>
      <c r="F1350" s="3" t="s">
        <v>31</v>
      </c>
      <c r="G1350" s="3" t="s">
        <v>78</v>
      </c>
      <c r="H1350" s="3" t="s">
        <v>45</v>
      </c>
      <c r="I1350" s="3">
        <v>1</v>
      </c>
      <c r="J1350" s="3" t="s">
        <v>20</v>
      </c>
      <c r="K1350" s="3">
        <v>44000</v>
      </c>
      <c r="L1350" s="3">
        <v>40000</v>
      </c>
      <c r="M1350" s="3">
        <f>Table4[[#This Row],[Qty]]*Table4[[#This Row],[Price]]</f>
        <v>44000</v>
      </c>
      <c r="N1350" s="3">
        <f>Table4[[#This Row],[Qty]]*Table4[[#This Row],[Cost]]</f>
        <v>40000</v>
      </c>
      <c r="O1350" s="3">
        <f>Table4[[#This Row],[Total Sales]]-Table4[[#This Row],[COGS]]</f>
        <v>4000</v>
      </c>
      <c r="P1350" s="22">
        <f>MONTH(Table4[[#This Row],[Sales Date]])</f>
        <v>3</v>
      </c>
      <c r="Q1350" s="22" t="str">
        <f>IF(Table4[[#This Row],[Month]]=1,"Jan",IF(Table4[[#This Row],[Month]]=2,"Feb",IF(Table4[[#This Row],[Month]]=3,"Mar","Apr")))</f>
        <v>Mar</v>
      </c>
    </row>
    <row r="1351" spans="1:17" x14ac:dyDescent="0.25">
      <c r="A1351" s="3" t="s">
        <v>2137</v>
      </c>
      <c r="B1351" s="4">
        <v>45014</v>
      </c>
      <c r="C1351" s="3" t="s">
        <v>1126</v>
      </c>
      <c r="D1351" s="3" t="s">
        <v>16</v>
      </c>
      <c r="E1351" s="3" t="s">
        <v>23</v>
      </c>
      <c r="F1351" s="3" t="s">
        <v>24</v>
      </c>
      <c r="G1351" s="3" t="s">
        <v>69</v>
      </c>
      <c r="H1351" s="3" t="s">
        <v>38</v>
      </c>
      <c r="I1351" s="3">
        <v>1</v>
      </c>
      <c r="J1351" s="3" t="s">
        <v>20</v>
      </c>
      <c r="K1351" s="3">
        <v>6700</v>
      </c>
      <c r="L1351" s="3">
        <v>5002</v>
      </c>
      <c r="M1351" s="3">
        <f>Table4[[#This Row],[Qty]]*Table4[[#This Row],[Price]]</f>
        <v>6700</v>
      </c>
      <c r="N1351" s="3">
        <f>Table4[[#This Row],[Qty]]*Table4[[#This Row],[Cost]]</f>
        <v>5002</v>
      </c>
      <c r="O1351" s="3">
        <f>Table4[[#This Row],[Total Sales]]-Table4[[#This Row],[COGS]]</f>
        <v>1698</v>
      </c>
      <c r="P1351" s="22">
        <f>MONTH(Table4[[#This Row],[Sales Date]])</f>
        <v>3</v>
      </c>
      <c r="Q1351" s="22" t="str">
        <f>IF(Table4[[#This Row],[Month]]=1,"Jan",IF(Table4[[#This Row],[Month]]=2,"Feb",IF(Table4[[#This Row],[Month]]=3,"Mar","Apr")))</f>
        <v>Mar</v>
      </c>
    </row>
    <row r="1352" spans="1:17" x14ac:dyDescent="0.25">
      <c r="A1352" s="3" t="s">
        <v>2138</v>
      </c>
      <c r="B1352" s="4">
        <v>45015</v>
      </c>
      <c r="C1352" s="3" t="s">
        <v>161</v>
      </c>
      <c r="D1352" s="3" t="s">
        <v>29</v>
      </c>
      <c r="E1352" s="3" t="s">
        <v>17</v>
      </c>
      <c r="F1352" s="3" t="s">
        <v>18</v>
      </c>
      <c r="G1352" s="3" t="s">
        <v>32</v>
      </c>
      <c r="H1352" s="3" t="s">
        <v>2354</v>
      </c>
      <c r="I1352" s="3">
        <v>1</v>
      </c>
      <c r="J1352" s="3" t="s">
        <v>20</v>
      </c>
      <c r="K1352" s="3">
        <v>6700</v>
      </c>
      <c r="L1352" s="3">
        <v>5002</v>
      </c>
      <c r="M1352" s="3">
        <f>Table4[[#This Row],[Qty]]*Table4[[#This Row],[Price]]</f>
        <v>6700</v>
      </c>
      <c r="N1352" s="3">
        <f>Table4[[#This Row],[Qty]]*Table4[[#This Row],[Cost]]</f>
        <v>5002</v>
      </c>
      <c r="O1352" s="3">
        <f>Table4[[#This Row],[Total Sales]]-Table4[[#This Row],[COGS]]</f>
        <v>1698</v>
      </c>
      <c r="P1352" s="22">
        <f>MONTH(Table4[[#This Row],[Sales Date]])</f>
        <v>3</v>
      </c>
      <c r="Q1352" s="22" t="str">
        <f>IF(Table4[[#This Row],[Month]]=1,"Jan",IF(Table4[[#This Row],[Month]]=2,"Feb",IF(Table4[[#This Row],[Month]]=3,"Mar","Apr")))</f>
        <v>Mar</v>
      </c>
    </row>
    <row r="1353" spans="1:17" x14ac:dyDescent="0.25">
      <c r="A1353" s="3" t="s">
        <v>2139</v>
      </c>
      <c r="B1353" s="4">
        <v>45015</v>
      </c>
      <c r="C1353" s="3" t="s">
        <v>403</v>
      </c>
      <c r="D1353" s="3" t="s">
        <v>29</v>
      </c>
      <c r="E1353" s="3" t="s">
        <v>23</v>
      </c>
      <c r="F1353" s="3" t="s">
        <v>24</v>
      </c>
      <c r="G1353" s="3" t="s">
        <v>78</v>
      </c>
      <c r="H1353" s="3" t="s">
        <v>45</v>
      </c>
      <c r="I1353" s="3">
        <v>2</v>
      </c>
      <c r="J1353" s="3" t="s">
        <v>20</v>
      </c>
      <c r="K1353" s="3">
        <v>6700</v>
      </c>
      <c r="L1353" s="3">
        <v>5001</v>
      </c>
      <c r="M1353" s="3">
        <f>Table4[[#This Row],[Qty]]*Table4[[#This Row],[Price]]</f>
        <v>13400</v>
      </c>
      <c r="N1353" s="3">
        <f>Table4[[#This Row],[Qty]]*Table4[[#This Row],[Cost]]</f>
        <v>10002</v>
      </c>
      <c r="O1353" s="3">
        <f>Table4[[#This Row],[Total Sales]]-Table4[[#This Row],[COGS]]</f>
        <v>3398</v>
      </c>
      <c r="P1353" s="22">
        <f>MONTH(Table4[[#This Row],[Sales Date]])</f>
        <v>3</v>
      </c>
      <c r="Q1353" s="22" t="str">
        <f>IF(Table4[[#This Row],[Month]]=1,"Jan",IF(Table4[[#This Row],[Month]]=2,"Feb",IF(Table4[[#This Row],[Month]]=3,"Mar","Apr")))</f>
        <v>Mar</v>
      </c>
    </row>
    <row r="1354" spans="1:17" x14ac:dyDescent="0.25">
      <c r="A1354" s="3" t="s">
        <v>2140</v>
      </c>
      <c r="B1354" s="4">
        <v>45015</v>
      </c>
      <c r="C1354" s="3" t="s">
        <v>643</v>
      </c>
      <c r="D1354" s="3" t="s">
        <v>16</v>
      </c>
      <c r="E1354" s="3" t="s">
        <v>35</v>
      </c>
      <c r="F1354" s="3" t="s">
        <v>36</v>
      </c>
      <c r="G1354" s="3" t="s">
        <v>81</v>
      </c>
      <c r="H1354" s="3" t="s">
        <v>2354</v>
      </c>
      <c r="I1354" s="3">
        <v>2</v>
      </c>
      <c r="J1354" s="3" t="s">
        <v>20</v>
      </c>
      <c r="K1354" s="3">
        <v>19800</v>
      </c>
      <c r="L1354" s="3">
        <v>18000</v>
      </c>
      <c r="M1354" s="3">
        <f>Table4[[#This Row],[Qty]]*Table4[[#This Row],[Price]]</f>
        <v>39600</v>
      </c>
      <c r="N1354" s="3">
        <f>Table4[[#This Row],[Qty]]*Table4[[#This Row],[Cost]]</f>
        <v>36000</v>
      </c>
      <c r="O1354" s="3">
        <f>Table4[[#This Row],[Total Sales]]-Table4[[#This Row],[COGS]]</f>
        <v>3600</v>
      </c>
      <c r="P1354" s="22">
        <f>MONTH(Table4[[#This Row],[Sales Date]])</f>
        <v>3</v>
      </c>
      <c r="Q1354" s="22" t="str">
        <f>IF(Table4[[#This Row],[Month]]=1,"Jan",IF(Table4[[#This Row],[Month]]=2,"Feb",IF(Table4[[#This Row],[Month]]=3,"Mar","Apr")))</f>
        <v>Mar</v>
      </c>
    </row>
    <row r="1355" spans="1:17" x14ac:dyDescent="0.25">
      <c r="A1355" s="3" t="s">
        <v>2141</v>
      </c>
      <c r="B1355" s="4">
        <v>45015</v>
      </c>
      <c r="C1355" s="3" t="s">
        <v>885</v>
      </c>
      <c r="D1355" s="3" t="s">
        <v>29</v>
      </c>
      <c r="E1355" s="3" t="s">
        <v>17</v>
      </c>
      <c r="F1355" s="3" t="s">
        <v>18</v>
      </c>
      <c r="G1355" s="3" t="s">
        <v>2350</v>
      </c>
      <c r="H1355" s="3" t="s">
        <v>38</v>
      </c>
      <c r="I1355" s="3">
        <v>4</v>
      </c>
      <c r="J1355" s="3" t="s">
        <v>20</v>
      </c>
      <c r="K1355" s="3">
        <v>11000</v>
      </c>
      <c r="L1355" s="3">
        <v>10000</v>
      </c>
      <c r="M1355" s="3">
        <f>Table4[[#This Row],[Qty]]*Table4[[#This Row],[Price]]</f>
        <v>44000</v>
      </c>
      <c r="N1355" s="3">
        <f>Table4[[#This Row],[Qty]]*Table4[[#This Row],[Cost]]</f>
        <v>40000</v>
      </c>
      <c r="O1355" s="3">
        <f>Table4[[#This Row],[Total Sales]]-Table4[[#This Row],[COGS]]</f>
        <v>4000</v>
      </c>
      <c r="P1355" s="22">
        <f>MONTH(Table4[[#This Row],[Sales Date]])</f>
        <v>3</v>
      </c>
      <c r="Q1355" s="22" t="str">
        <f>IF(Table4[[#This Row],[Month]]=1,"Jan",IF(Table4[[#This Row],[Month]]=2,"Feb",IF(Table4[[#This Row],[Month]]=3,"Mar","Apr")))</f>
        <v>Mar</v>
      </c>
    </row>
    <row r="1356" spans="1:17" x14ac:dyDescent="0.25">
      <c r="A1356" s="3" t="s">
        <v>2142</v>
      </c>
      <c r="B1356" s="4">
        <v>45015</v>
      </c>
      <c r="C1356" s="3" t="s">
        <v>1128</v>
      </c>
      <c r="D1356" s="3" t="s">
        <v>16</v>
      </c>
      <c r="E1356" s="3" t="s">
        <v>30</v>
      </c>
      <c r="F1356" s="3" t="s">
        <v>31</v>
      </c>
      <c r="G1356" s="3" t="s">
        <v>72</v>
      </c>
      <c r="H1356" s="3" t="s">
        <v>2354</v>
      </c>
      <c r="I1356" s="3">
        <v>2</v>
      </c>
      <c r="J1356" s="3" t="s">
        <v>20</v>
      </c>
      <c r="K1356" s="3">
        <v>6700</v>
      </c>
      <c r="L1356" s="3">
        <v>5000</v>
      </c>
      <c r="M1356" s="3">
        <f>Table4[[#This Row],[Qty]]*Table4[[#This Row],[Price]]</f>
        <v>13400</v>
      </c>
      <c r="N1356" s="3">
        <f>Table4[[#This Row],[Qty]]*Table4[[#This Row],[Cost]]</f>
        <v>10000</v>
      </c>
      <c r="O1356" s="3">
        <f>Table4[[#This Row],[Total Sales]]-Table4[[#This Row],[COGS]]</f>
        <v>3400</v>
      </c>
      <c r="P1356" s="22">
        <f>MONTH(Table4[[#This Row],[Sales Date]])</f>
        <v>3</v>
      </c>
      <c r="Q1356" s="22" t="str">
        <f>IF(Table4[[#This Row],[Month]]=1,"Jan",IF(Table4[[#This Row],[Month]]=2,"Feb",IF(Table4[[#This Row],[Month]]=3,"Mar","Apr")))</f>
        <v>Mar</v>
      </c>
    </row>
    <row r="1357" spans="1:17" x14ac:dyDescent="0.25">
      <c r="A1357" s="3" t="s">
        <v>2143</v>
      </c>
      <c r="B1357" s="4">
        <v>45015</v>
      </c>
      <c r="C1357" s="3" t="s">
        <v>710</v>
      </c>
      <c r="D1357" s="3" t="s">
        <v>29</v>
      </c>
      <c r="E1357" s="3" t="s">
        <v>35</v>
      </c>
      <c r="F1357" s="3" t="s">
        <v>36</v>
      </c>
      <c r="G1357" s="3" t="s">
        <v>32</v>
      </c>
      <c r="H1357" s="3" t="s">
        <v>45</v>
      </c>
      <c r="I1357" s="3">
        <v>1</v>
      </c>
      <c r="J1357" s="3" t="s">
        <v>20</v>
      </c>
      <c r="K1357" s="3">
        <v>13200.000000000002</v>
      </c>
      <c r="L1357" s="3">
        <v>12000</v>
      </c>
      <c r="M1357" s="3">
        <f>Table4[[#This Row],[Qty]]*Table4[[#This Row],[Price]]</f>
        <v>13200.000000000002</v>
      </c>
      <c r="N1357" s="3">
        <f>Table4[[#This Row],[Qty]]*Table4[[#This Row],[Cost]]</f>
        <v>12000</v>
      </c>
      <c r="O1357" s="3">
        <f>Table4[[#This Row],[Total Sales]]-Table4[[#This Row],[COGS]]</f>
        <v>1200.0000000000018</v>
      </c>
      <c r="P1357" s="22">
        <f>MONTH(Table4[[#This Row],[Sales Date]])</f>
        <v>3</v>
      </c>
      <c r="Q1357" s="22" t="str">
        <f>IF(Table4[[#This Row],[Month]]=1,"Jan",IF(Table4[[#This Row],[Month]]=2,"Feb",IF(Table4[[#This Row],[Month]]=3,"Mar","Apr")))</f>
        <v>Mar</v>
      </c>
    </row>
    <row r="1358" spans="1:17" x14ac:dyDescent="0.25">
      <c r="A1358" s="3" t="s">
        <v>2144</v>
      </c>
      <c r="B1358" s="4">
        <v>45015</v>
      </c>
      <c r="C1358" s="3" t="s">
        <v>772</v>
      </c>
      <c r="D1358" s="3" t="s">
        <v>29</v>
      </c>
      <c r="E1358" s="3" t="s">
        <v>17</v>
      </c>
      <c r="F1358" s="3" t="s">
        <v>18</v>
      </c>
      <c r="G1358" s="3" t="s">
        <v>19</v>
      </c>
      <c r="H1358" s="3" t="s">
        <v>2354</v>
      </c>
      <c r="I1358" s="3">
        <v>1</v>
      </c>
      <c r="J1358" s="3" t="s">
        <v>20</v>
      </c>
      <c r="K1358" s="3">
        <v>44000</v>
      </c>
      <c r="L1358" s="3">
        <v>40000</v>
      </c>
      <c r="M1358" s="3">
        <f>Table4[[#This Row],[Qty]]*Table4[[#This Row],[Price]]</f>
        <v>44000</v>
      </c>
      <c r="N1358" s="3">
        <f>Table4[[#This Row],[Qty]]*Table4[[#This Row],[Cost]]</f>
        <v>40000</v>
      </c>
      <c r="O1358" s="3">
        <f>Table4[[#This Row],[Total Sales]]-Table4[[#This Row],[COGS]]</f>
        <v>4000</v>
      </c>
      <c r="P1358" s="22">
        <f>MONTH(Table4[[#This Row],[Sales Date]])</f>
        <v>3</v>
      </c>
      <c r="Q1358" s="22" t="str">
        <f>IF(Table4[[#This Row],[Month]]=1,"Jan",IF(Table4[[#This Row],[Month]]=2,"Feb",IF(Table4[[#This Row],[Month]]=3,"Mar","Apr")))</f>
        <v>Mar</v>
      </c>
    </row>
    <row r="1359" spans="1:17" x14ac:dyDescent="0.25">
      <c r="A1359" s="3" t="s">
        <v>2145</v>
      </c>
      <c r="B1359" s="4">
        <v>45015</v>
      </c>
      <c r="C1359" s="3" t="s">
        <v>833</v>
      </c>
      <c r="D1359" s="3" t="s">
        <v>29</v>
      </c>
      <c r="E1359" s="3" t="s">
        <v>17</v>
      </c>
      <c r="F1359" s="3" t="s">
        <v>18</v>
      </c>
      <c r="G1359" s="3" t="s">
        <v>25</v>
      </c>
      <c r="H1359" s="3" t="s">
        <v>45</v>
      </c>
      <c r="I1359" s="3">
        <v>2</v>
      </c>
      <c r="J1359" s="3" t="s">
        <v>20</v>
      </c>
      <c r="K1359" s="3">
        <v>8500</v>
      </c>
      <c r="L1359" s="3">
        <v>7600</v>
      </c>
      <c r="M1359" s="3">
        <f>Table4[[#This Row],[Qty]]*Table4[[#This Row],[Price]]</f>
        <v>17000</v>
      </c>
      <c r="N1359" s="3">
        <f>Table4[[#This Row],[Qty]]*Table4[[#This Row],[Cost]]</f>
        <v>15200</v>
      </c>
      <c r="O1359" s="3">
        <f>Table4[[#This Row],[Total Sales]]-Table4[[#This Row],[COGS]]</f>
        <v>1800</v>
      </c>
      <c r="P1359" s="22">
        <f>MONTH(Table4[[#This Row],[Sales Date]])</f>
        <v>3</v>
      </c>
      <c r="Q1359" s="22" t="str">
        <f>IF(Table4[[#This Row],[Month]]=1,"Jan",IF(Table4[[#This Row],[Month]]=2,"Feb",IF(Table4[[#This Row],[Month]]=3,"Mar","Apr")))</f>
        <v>Mar</v>
      </c>
    </row>
    <row r="1360" spans="1:17" x14ac:dyDescent="0.25">
      <c r="A1360" s="3" t="s">
        <v>2146</v>
      </c>
      <c r="B1360" s="4">
        <v>45015</v>
      </c>
      <c r="C1360" s="3" t="s">
        <v>895</v>
      </c>
      <c r="D1360" s="3" t="s">
        <v>29</v>
      </c>
      <c r="E1360" s="3" t="s">
        <v>23</v>
      </c>
      <c r="F1360" s="3" t="s">
        <v>24</v>
      </c>
      <c r="G1360" s="3" t="s">
        <v>32</v>
      </c>
      <c r="H1360" s="3" t="s">
        <v>2354</v>
      </c>
      <c r="I1360" s="3">
        <v>2</v>
      </c>
      <c r="J1360" s="3" t="s">
        <v>20</v>
      </c>
      <c r="K1360" s="3">
        <v>6700</v>
      </c>
      <c r="L1360" s="3">
        <v>5001</v>
      </c>
      <c r="M1360" s="3">
        <f>Table4[[#This Row],[Qty]]*Table4[[#This Row],[Price]]</f>
        <v>13400</v>
      </c>
      <c r="N1360" s="3">
        <f>Table4[[#This Row],[Qty]]*Table4[[#This Row],[Cost]]</f>
        <v>10002</v>
      </c>
      <c r="O1360" s="3">
        <f>Table4[[#This Row],[Total Sales]]-Table4[[#This Row],[COGS]]</f>
        <v>3398</v>
      </c>
      <c r="P1360" s="22">
        <f>MONTH(Table4[[#This Row],[Sales Date]])</f>
        <v>3</v>
      </c>
      <c r="Q1360" s="22" t="str">
        <f>IF(Table4[[#This Row],[Month]]=1,"Jan",IF(Table4[[#This Row],[Month]]=2,"Feb",IF(Table4[[#This Row],[Month]]=3,"Mar","Apr")))</f>
        <v>Mar</v>
      </c>
    </row>
    <row r="1361" spans="1:17" x14ac:dyDescent="0.25">
      <c r="A1361" s="3" t="s">
        <v>2147</v>
      </c>
      <c r="B1361" s="4">
        <v>45015</v>
      </c>
      <c r="C1361" s="3" t="s">
        <v>956</v>
      </c>
      <c r="D1361" s="3" t="s">
        <v>29</v>
      </c>
      <c r="E1361" s="3" t="s">
        <v>30</v>
      </c>
      <c r="F1361" s="3" t="s">
        <v>31</v>
      </c>
      <c r="G1361" s="3" t="s">
        <v>19</v>
      </c>
      <c r="H1361" s="3" t="s">
        <v>2354</v>
      </c>
      <c r="I1361" s="3">
        <v>1</v>
      </c>
      <c r="J1361" s="3" t="s">
        <v>20</v>
      </c>
      <c r="K1361" s="3">
        <v>6700</v>
      </c>
      <c r="L1361" s="3">
        <v>5002</v>
      </c>
      <c r="M1361" s="3">
        <f>Table4[[#This Row],[Qty]]*Table4[[#This Row],[Price]]</f>
        <v>6700</v>
      </c>
      <c r="N1361" s="3">
        <f>Table4[[#This Row],[Qty]]*Table4[[#This Row],[Cost]]</f>
        <v>5002</v>
      </c>
      <c r="O1361" s="3">
        <f>Table4[[#This Row],[Total Sales]]-Table4[[#This Row],[COGS]]</f>
        <v>1698</v>
      </c>
      <c r="P1361" s="22">
        <f>MONTH(Table4[[#This Row],[Sales Date]])</f>
        <v>3</v>
      </c>
      <c r="Q1361" s="22" t="str">
        <f>IF(Table4[[#This Row],[Month]]=1,"Jan",IF(Table4[[#This Row],[Month]]=2,"Feb",IF(Table4[[#This Row],[Month]]=3,"Mar","Apr")))</f>
        <v>Mar</v>
      </c>
    </row>
    <row r="1362" spans="1:17" x14ac:dyDescent="0.25">
      <c r="A1362" s="3" t="s">
        <v>2148</v>
      </c>
      <c r="B1362" s="4">
        <v>45016</v>
      </c>
      <c r="C1362" s="3" t="s">
        <v>163</v>
      </c>
      <c r="D1362" s="3" t="s">
        <v>29</v>
      </c>
      <c r="E1362" s="3" t="s">
        <v>17</v>
      </c>
      <c r="F1362" s="3" t="s">
        <v>18</v>
      </c>
      <c r="G1362" s="3" t="s">
        <v>75</v>
      </c>
      <c r="H1362" s="3" t="s">
        <v>2354</v>
      </c>
      <c r="I1362" s="3">
        <v>2</v>
      </c>
      <c r="J1362" s="3" t="s">
        <v>20</v>
      </c>
      <c r="K1362" s="3">
        <v>1900</v>
      </c>
      <c r="L1362" s="3">
        <v>1800</v>
      </c>
      <c r="M1362" s="3">
        <f>Table4[[#This Row],[Qty]]*Table4[[#This Row],[Price]]</f>
        <v>3800</v>
      </c>
      <c r="N1362" s="3">
        <f>Table4[[#This Row],[Qty]]*Table4[[#This Row],[Cost]]</f>
        <v>3600</v>
      </c>
      <c r="O1362" s="3">
        <f>Table4[[#This Row],[Total Sales]]-Table4[[#This Row],[COGS]]</f>
        <v>200</v>
      </c>
      <c r="P1362" s="22">
        <f>MONTH(Table4[[#This Row],[Sales Date]])</f>
        <v>3</v>
      </c>
      <c r="Q1362" s="22" t="str">
        <f>IF(Table4[[#This Row],[Month]]=1,"Jan",IF(Table4[[#This Row],[Month]]=2,"Feb",IF(Table4[[#This Row],[Month]]=3,"Mar","Apr")))</f>
        <v>Mar</v>
      </c>
    </row>
    <row r="1363" spans="1:17" x14ac:dyDescent="0.25">
      <c r="A1363" s="3" t="s">
        <v>2149</v>
      </c>
      <c r="B1363" s="4">
        <v>45016</v>
      </c>
      <c r="C1363" s="3" t="s">
        <v>405</v>
      </c>
      <c r="D1363" s="3" t="s">
        <v>29</v>
      </c>
      <c r="E1363" s="3" t="s">
        <v>30</v>
      </c>
      <c r="F1363" s="3" t="s">
        <v>31</v>
      </c>
      <c r="G1363" s="3" t="s">
        <v>81</v>
      </c>
      <c r="H1363" s="3" t="s">
        <v>2354</v>
      </c>
      <c r="I1363" s="3">
        <v>1</v>
      </c>
      <c r="J1363" s="3" t="s">
        <v>20</v>
      </c>
      <c r="K1363" s="3">
        <v>6700</v>
      </c>
      <c r="L1363" s="3">
        <v>5002</v>
      </c>
      <c r="M1363" s="3">
        <f>Table4[[#This Row],[Qty]]*Table4[[#This Row],[Price]]</f>
        <v>6700</v>
      </c>
      <c r="N1363" s="3">
        <f>Table4[[#This Row],[Qty]]*Table4[[#This Row],[Cost]]</f>
        <v>5002</v>
      </c>
      <c r="O1363" s="3">
        <f>Table4[[#This Row],[Total Sales]]-Table4[[#This Row],[COGS]]</f>
        <v>1698</v>
      </c>
      <c r="P1363" s="22">
        <f>MONTH(Table4[[#This Row],[Sales Date]])</f>
        <v>3</v>
      </c>
      <c r="Q1363" s="22" t="str">
        <f>IF(Table4[[#This Row],[Month]]=1,"Jan",IF(Table4[[#This Row],[Month]]=2,"Feb",IF(Table4[[#This Row],[Month]]=3,"Mar","Apr")))</f>
        <v>Mar</v>
      </c>
    </row>
    <row r="1364" spans="1:17" x14ac:dyDescent="0.25">
      <c r="A1364" s="3" t="s">
        <v>2150</v>
      </c>
      <c r="B1364" s="4">
        <v>45016</v>
      </c>
      <c r="C1364" s="3" t="s">
        <v>645</v>
      </c>
      <c r="D1364" s="3" t="s">
        <v>29</v>
      </c>
      <c r="E1364" s="3" t="s">
        <v>17</v>
      </c>
      <c r="F1364" s="3" t="s">
        <v>18</v>
      </c>
      <c r="G1364" s="3" t="s">
        <v>19</v>
      </c>
      <c r="H1364" s="3" t="s">
        <v>2354</v>
      </c>
      <c r="I1364" s="3">
        <v>2</v>
      </c>
      <c r="J1364" s="3" t="s">
        <v>20</v>
      </c>
      <c r="K1364" s="3">
        <v>9950</v>
      </c>
      <c r="L1364" s="3">
        <v>9000</v>
      </c>
      <c r="M1364" s="3">
        <f>Table4[[#This Row],[Qty]]*Table4[[#This Row],[Price]]</f>
        <v>19900</v>
      </c>
      <c r="N1364" s="3">
        <f>Table4[[#This Row],[Qty]]*Table4[[#This Row],[Cost]]</f>
        <v>18000</v>
      </c>
      <c r="O1364" s="3">
        <f>Table4[[#This Row],[Total Sales]]-Table4[[#This Row],[COGS]]</f>
        <v>1900</v>
      </c>
      <c r="P1364" s="22">
        <f>MONTH(Table4[[#This Row],[Sales Date]])</f>
        <v>3</v>
      </c>
      <c r="Q1364" s="22" t="str">
        <f>IF(Table4[[#This Row],[Month]]=1,"Jan",IF(Table4[[#This Row],[Month]]=2,"Feb",IF(Table4[[#This Row],[Month]]=3,"Mar","Apr")))</f>
        <v>Mar</v>
      </c>
    </row>
    <row r="1365" spans="1:17" x14ac:dyDescent="0.25">
      <c r="A1365" s="3" t="s">
        <v>2151</v>
      </c>
      <c r="B1365" s="4">
        <v>45016</v>
      </c>
      <c r="C1365" s="3" t="s">
        <v>1130</v>
      </c>
      <c r="D1365" s="3" t="s">
        <v>16</v>
      </c>
      <c r="E1365" s="3" t="s">
        <v>35</v>
      </c>
      <c r="F1365" s="3" t="s">
        <v>36</v>
      </c>
      <c r="G1365" s="3" t="s">
        <v>75</v>
      </c>
      <c r="H1365" s="3" t="s">
        <v>2354</v>
      </c>
      <c r="I1365" s="3">
        <v>2</v>
      </c>
      <c r="J1365" s="3" t="s">
        <v>20</v>
      </c>
      <c r="K1365" s="3">
        <v>6700</v>
      </c>
      <c r="L1365" s="3">
        <v>5001</v>
      </c>
      <c r="M1365" s="3">
        <f>Table4[[#This Row],[Qty]]*Table4[[#This Row],[Price]]</f>
        <v>13400</v>
      </c>
      <c r="N1365" s="3">
        <f>Table4[[#This Row],[Qty]]*Table4[[#This Row],[Cost]]</f>
        <v>10002</v>
      </c>
      <c r="O1365" s="3">
        <f>Table4[[#This Row],[Total Sales]]-Table4[[#This Row],[COGS]]</f>
        <v>3398</v>
      </c>
      <c r="P1365" s="22">
        <f>MONTH(Table4[[#This Row],[Sales Date]])</f>
        <v>3</v>
      </c>
      <c r="Q1365" s="22" t="str">
        <f>IF(Table4[[#This Row],[Month]]=1,"Jan",IF(Table4[[#This Row],[Month]]=2,"Feb",IF(Table4[[#This Row],[Month]]=3,"Mar","Apr")))</f>
        <v>Mar</v>
      </c>
    </row>
    <row r="1366" spans="1:17" x14ac:dyDescent="0.25">
      <c r="A1366" s="3" t="s">
        <v>2152</v>
      </c>
      <c r="B1366" s="4">
        <v>45017</v>
      </c>
      <c r="C1366" s="3" t="s">
        <v>1222</v>
      </c>
      <c r="D1366" s="3" t="s">
        <v>29</v>
      </c>
      <c r="E1366" s="3" t="s">
        <v>17</v>
      </c>
      <c r="F1366" s="3" t="s">
        <v>18</v>
      </c>
      <c r="G1366" s="3" t="s">
        <v>19</v>
      </c>
      <c r="H1366" s="3" t="s">
        <v>2354</v>
      </c>
      <c r="I1366" s="3">
        <v>1</v>
      </c>
      <c r="J1366" s="3" t="s">
        <v>20</v>
      </c>
      <c r="K1366" s="3">
        <v>2250</v>
      </c>
      <c r="L1366" s="3">
        <v>2200</v>
      </c>
      <c r="M1366" s="3">
        <f>Table4[[#This Row],[Qty]]*Table4[[#This Row],[Price]]</f>
        <v>2250</v>
      </c>
      <c r="N1366" s="3">
        <f>Table4[[#This Row],[Qty]]*Table4[[#This Row],[Cost]]</f>
        <v>2200</v>
      </c>
      <c r="O1366" s="3">
        <f>Table4[[#This Row],[Total Sales]]-Table4[[#This Row],[COGS]]</f>
        <v>50</v>
      </c>
      <c r="P1366" s="22">
        <f>MONTH(Table4[[#This Row],[Sales Date]])</f>
        <v>4</v>
      </c>
      <c r="Q1366" s="22" t="str">
        <f>IF(Table4[[#This Row],[Month]]=1,"Jan",IF(Table4[[#This Row],[Month]]=2,"Feb",IF(Table4[[#This Row],[Month]]=3,"Mar","Apr")))</f>
        <v>Apr</v>
      </c>
    </row>
    <row r="1367" spans="1:17" x14ac:dyDescent="0.25">
      <c r="A1367" s="3" t="s">
        <v>2153</v>
      </c>
      <c r="B1367" s="4">
        <v>45017</v>
      </c>
      <c r="C1367" s="3" t="s">
        <v>1283</v>
      </c>
      <c r="D1367" s="3" t="s">
        <v>16</v>
      </c>
      <c r="E1367" s="3" t="s">
        <v>23</v>
      </c>
      <c r="F1367" s="3" t="s">
        <v>24</v>
      </c>
      <c r="G1367" s="3" t="s">
        <v>63</v>
      </c>
      <c r="H1367" s="3" t="s">
        <v>2354</v>
      </c>
      <c r="I1367" s="3">
        <v>2</v>
      </c>
      <c r="J1367" s="3" t="s">
        <v>20</v>
      </c>
      <c r="K1367" s="3">
        <v>7700</v>
      </c>
      <c r="L1367" s="3">
        <v>7000</v>
      </c>
      <c r="M1367" s="3">
        <f>Table4[[#This Row],[Qty]]*Table4[[#This Row],[Price]]</f>
        <v>15400</v>
      </c>
      <c r="N1367" s="3">
        <f>Table4[[#This Row],[Qty]]*Table4[[#This Row],[Cost]]</f>
        <v>14000</v>
      </c>
      <c r="O1367" s="3">
        <f>Table4[[#This Row],[Total Sales]]-Table4[[#This Row],[COGS]]</f>
        <v>1400</v>
      </c>
      <c r="P1367" s="22">
        <f>MONTH(Table4[[#This Row],[Sales Date]])</f>
        <v>4</v>
      </c>
      <c r="Q1367" s="22" t="str">
        <f>IF(Table4[[#This Row],[Month]]=1,"Jan",IF(Table4[[#This Row],[Month]]=2,"Feb",IF(Table4[[#This Row],[Month]]=3,"Mar","Apr")))</f>
        <v>Apr</v>
      </c>
    </row>
    <row r="1368" spans="1:17" x14ac:dyDescent="0.25">
      <c r="A1368" s="3" t="s">
        <v>2154</v>
      </c>
      <c r="B1368" s="4">
        <v>45017</v>
      </c>
      <c r="C1368" s="3" t="s">
        <v>1344</v>
      </c>
      <c r="D1368" s="3" t="s">
        <v>29</v>
      </c>
      <c r="E1368" s="3" t="s">
        <v>30</v>
      </c>
      <c r="F1368" s="3" t="s">
        <v>31</v>
      </c>
      <c r="G1368" s="3" t="s">
        <v>2351</v>
      </c>
      <c r="H1368" s="3" t="s">
        <v>38</v>
      </c>
      <c r="I1368" s="3">
        <v>2</v>
      </c>
      <c r="J1368" s="3" t="s">
        <v>20</v>
      </c>
      <c r="K1368" s="3">
        <v>9950</v>
      </c>
      <c r="L1368" s="3">
        <v>9000</v>
      </c>
      <c r="M1368" s="3">
        <f>Table4[[#This Row],[Qty]]*Table4[[#This Row],[Price]]</f>
        <v>19900</v>
      </c>
      <c r="N1368" s="3">
        <f>Table4[[#This Row],[Qty]]*Table4[[#This Row],[Cost]]</f>
        <v>18000</v>
      </c>
      <c r="O1368" s="3">
        <f>Table4[[#This Row],[Total Sales]]-Table4[[#This Row],[COGS]]</f>
        <v>1900</v>
      </c>
      <c r="P1368" s="22">
        <f>MONTH(Table4[[#This Row],[Sales Date]])</f>
        <v>4</v>
      </c>
      <c r="Q1368" s="22" t="str">
        <f>IF(Table4[[#This Row],[Month]]=1,"Jan",IF(Table4[[#This Row],[Month]]=2,"Feb",IF(Table4[[#This Row],[Month]]=3,"Mar","Apr")))</f>
        <v>Apr</v>
      </c>
    </row>
    <row r="1369" spans="1:17" x14ac:dyDescent="0.25">
      <c r="A1369" s="3" t="s">
        <v>2155</v>
      </c>
      <c r="B1369" s="4">
        <v>45017</v>
      </c>
      <c r="C1369" s="3" t="s">
        <v>1406</v>
      </c>
      <c r="D1369" s="3" t="s">
        <v>29</v>
      </c>
      <c r="E1369" s="3" t="s">
        <v>35</v>
      </c>
      <c r="F1369" s="3" t="s">
        <v>36</v>
      </c>
      <c r="G1369" s="3" t="s">
        <v>2350</v>
      </c>
      <c r="H1369" s="3" t="s">
        <v>38</v>
      </c>
      <c r="I1369" s="3">
        <v>2</v>
      </c>
      <c r="J1369" s="3" t="s">
        <v>20</v>
      </c>
      <c r="K1369" s="3">
        <v>22000</v>
      </c>
      <c r="L1369" s="3">
        <v>20000</v>
      </c>
      <c r="M1369" s="3">
        <f>Table4[[#This Row],[Qty]]*Table4[[#This Row],[Price]]</f>
        <v>44000</v>
      </c>
      <c r="N1369" s="3">
        <f>Table4[[#This Row],[Qty]]*Table4[[#This Row],[Cost]]</f>
        <v>40000</v>
      </c>
      <c r="O1369" s="3">
        <f>Table4[[#This Row],[Total Sales]]-Table4[[#This Row],[COGS]]</f>
        <v>4000</v>
      </c>
      <c r="P1369" s="22">
        <f>MONTH(Table4[[#This Row],[Sales Date]])</f>
        <v>4</v>
      </c>
      <c r="Q1369" s="22" t="str">
        <f>IF(Table4[[#This Row],[Month]]=1,"Jan",IF(Table4[[#This Row],[Month]]=2,"Feb",IF(Table4[[#This Row],[Month]]=3,"Mar","Apr")))</f>
        <v>Apr</v>
      </c>
    </row>
    <row r="1370" spans="1:17" x14ac:dyDescent="0.25">
      <c r="A1370" s="3" t="s">
        <v>2156</v>
      </c>
      <c r="B1370" s="4">
        <v>45017</v>
      </c>
      <c r="C1370" s="3" t="s">
        <v>1466</v>
      </c>
      <c r="D1370" s="3" t="s">
        <v>29</v>
      </c>
      <c r="E1370" s="3" t="s">
        <v>17</v>
      </c>
      <c r="F1370" s="3" t="s">
        <v>18</v>
      </c>
      <c r="G1370" s="3" t="s">
        <v>2353</v>
      </c>
      <c r="H1370" s="3" t="s">
        <v>45</v>
      </c>
      <c r="I1370" s="3">
        <v>1</v>
      </c>
      <c r="J1370" s="3" t="s">
        <v>20</v>
      </c>
      <c r="K1370" s="3">
        <v>22000</v>
      </c>
      <c r="L1370" s="3">
        <v>20000</v>
      </c>
      <c r="M1370" s="3">
        <f>Table4[[#This Row],[Qty]]*Table4[[#This Row],[Price]]</f>
        <v>22000</v>
      </c>
      <c r="N1370" s="3">
        <f>Table4[[#This Row],[Qty]]*Table4[[#This Row],[Cost]]</f>
        <v>20000</v>
      </c>
      <c r="O1370" s="3">
        <f>Table4[[#This Row],[Total Sales]]-Table4[[#This Row],[COGS]]</f>
        <v>2000</v>
      </c>
      <c r="P1370" s="22">
        <f>MONTH(Table4[[#This Row],[Sales Date]])</f>
        <v>4</v>
      </c>
      <c r="Q1370" s="22" t="str">
        <f>IF(Table4[[#This Row],[Month]]=1,"Jan",IF(Table4[[#This Row],[Month]]=2,"Feb",IF(Table4[[#This Row],[Month]]=3,"Mar","Apr")))</f>
        <v>Apr</v>
      </c>
    </row>
    <row r="1371" spans="1:17" x14ac:dyDescent="0.25">
      <c r="A1371" s="3" t="s">
        <v>2157</v>
      </c>
      <c r="B1371" s="4">
        <v>45017</v>
      </c>
      <c r="C1371" s="3" t="s">
        <v>1528</v>
      </c>
      <c r="D1371" s="3" t="s">
        <v>29</v>
      </c>
      <c r="E1371" s="3" t="s">
        <v>17</v>
      </c>
      <c r="F1371" s="3" t="s">
        <v>18</v>
      </c>
      <c r="G1371" s="3" t="s">
        <v>37</v>
      </c>
      <c r="H1371" s="3" t="s">
        <v>38</v>
      </c>
      <c r="I1371" s="3">
        <v>2</v>
      </c>
      <c r="J1371" s="3" t="s">
        <v>20</v>
      </c>
      <c r="K1371" s="3">
        <v>6700</v>
      </c>
      <c r="L1371" s="3">
        <v>5001</v>
      </c>
      <c r="M1371" s="3">
        <f>Table4[[#This Row],[Qty]]*Table4[[#This Row],[Price]]</f>
        <v>13400</v>
      </c>
      <c r="N1371" s="3">
        <f>Table4[[#This Row],[Qty]]*Table4[[#This Row],[Cost]]</f>
        <v>10002</v>
      </c>
      <c r="O1371" s="3">
        <f>Table4[[#This Row],[Total Sales]]-Table4[[#This Row],[COGS]]</f>
        <v>3398</v>
      </c>
      <c r="P1371" s="22">
        <f>MONTH(Table4[[#This Row],[Sales Date]])</f>
        <v>4</v>
      </c>
      <c r="Q1371" s="22" t="str">
        <f>IF(Table4[[#This Row],[Month]]=1,"Jan",IF(Table4[[#This Row],[Month]]=2,"Feb",IF(Table4[[#This Row],[Month]]=3,"Mar","Apr")))</f>
        <v>Apr</v>
      </c>
    </row>
    <row r="1372" spans="1:17" x14ac:dyDescent="0.25">
      <c r="A1372" s="3" t="s">
        <v>2158</v>
      </c>
      <c r="B1372" s="4">
        <v>45018</v>
      </c>
      <c r="C1372" s="3" t="s">
        <v>1224</v>
      </c>
      <c r="D1372" s="3" t="s">
        <v>29</v>
      </c>
      <c r="E1372" s="3" t="s">
        <v>23</v>
      </c>
      <c r="F1372" s="3" t="s">
        <v>24</v>
      </c>
      <c r="G1372" s="3" t="s">
        <v>25</v>
      </c>
      <c r="H1372" s="3" t="s">
        <v>2354</v>
      </c>
      <c r="I1372" s="3">
        <v>1</v>
      </c>
      <c r="J1372" s="3" t="s">
        <v>20</v>
      </c>
      <c r="K1372" s="3">
        <v>100</v>
      </c>
      <c r="L1372" s="3">
        <v>90</v>
      </c>
      <c r="M1372" s="3">
        <f>Table4[[#This Row],[Qty]]*Table4[[#This Row],[Price]]</f>
        <v>100</v>
      </c>
      <c r="N1372" s="3">
        <f>Table4[[#This Row],[Qty]]*Table4[[#This Row],[Cost]]</f>
        <v>90</v>
      </c>
      <c r="O1372" s="3">
        <f>Table4[[#This Row],[Total Sales]]-Table4[[#This Row],[COGS]]</f>
        <v>10</v>
      </c>
      <c r="P1372" s="22">
        <f>MONTH(Table4[[#This Row],[Sales Date]])</f>
        <v>4</v>
      </c>
      <c r="Q1372" s="22" t="str">
        <f>IF(Table4[[#This Row],[Month]]=1,"Jan",IF(Table4[[#This Row],[Month]]=2,"Feb",IF(Table4[[#This Row],[Month]]=3,"Mar","Apr")))</f>
        <v>Apr</v>
      </c>
    </row>
    <row r="1373" spans="1:17" x14ac:dyDescent="0.25">
      <c r="A1373" s="3" t="s">
        <v>2159</v>
      </c>
      <c r="B1373" s="4">
        <v>45018</v>
      </c>
      <c r="C1373" s="3" t="s">
        <v>1285</v>
      </c>
      <c r="D1373" s="3" t="s">
        <v>29</v>
      </c>
      <c r="E1373" s="3" t="s">
        <v>30</v>
      </c>
      <c r="F1373" s="3" t="s">
        <v>31</v>
      </c>
      <c r="G1373" s="3" t="s">
        <v>66</v>
      </c>
      <c r="H1373" s="3" t="s">
        <v>2354</v>
      </c>
      <c r="I1373" s="3">
        <v>4</v>
      </c>
      <c r="J1373" s="3" t="s">
        <v>20</v>
      </c>
      <c r="K1373" s="3">
        <v>11000</v>
      </c>
      <c r="L1373" s="3">
        <v>10000</v>
      </c>
      <c r="M1373" s="3">
        <f>Table4[[#This Row],[Qty]]*Table4[[#This Row],[Price]]</f>
        <v>44000</v>
      </c>
      <c r="N1373" s="3">
        <f>Table4[[#This Row],[Qty]]*Table4[[#This Row],[Cost]]</f>
        <v>40000</v>
      </c>
      <c r="O1373" s="3">
        <f>Table4[[#This Row],[Total Sales]]-Table4[[#This Row],[COGS]]</f>
        <v>4000</v>
      </c>
      <c r="P1373" s="22">
        <f>MONTH(Table4[[#This Row],[Sales Date]])</f>
        <v>4</v>
      </c>
      <c r="Q1373" s="22" t="str">
        <f>IF(Table4[[#This Row],[Month]]=1,"Jan",IF(Table4[[#This Row],[Month]]=2,"Feb",IF(Table4[[#This Row],[Month]]=3,"Mar","Apr")))</f>
        <v>Apr</v>
      </c>
    </row>
    <row r="1374" spans="1:17" x14ac:dyDescent="0.25">
      <c r="A1374" s="3" t="s">
        <v>2160</v>
      </c>
      <c r="B1374" s="4">
        <v>45018</v>
      </c>
      <c r="C1374" s="3" t="s">
        <v>1346</v>
      </c>
      <c r="D1374" s="3" t="s">
        <v>29</v>
      </c>
      <c r="E1374" s="3" t="s">
        <v>35</v>
      </c>
      <c r="F1374" s="3" t="s">
        <v>36</v>
      </c>
      <c r="G1374" s="3" t="s">
        <v>2352</v>
      </c>
      <c r="H1374" s="3" t="s">
        <v>2354</v>
      </c>
      <c r="I1374" s="3">
        <v>2</v>
      </c>
      <c r="J1374" s="3" t="s">
        <v>20</v>
      </c>
      <c r="K1374" s="3">
        <v>7700</v>
      </c>
      <c r="L1374" s="3">
        <v>7000</v>
      </c>
      <c r="M1374" s="3">
        <f>Table4[[#This Row],[Qty]]*Table4[[#This Row],[Price]]</f>
        <v>15400</v>
      </c>
      <c r="N1374" s="3">
        <f>Table4[[#This Row],[Qty]]*Table4[[#This Row],[Cost]]</f>
        <v>14000</v>
      </c>
      <c r="O1374" s="3">
        <f>Table4[[#This Row],[Total Sales]]-Table4[[#This Row],[COGS]]</f>
        <v>1400</v>
      </c>
      <c r="P1374" s="22">
        <f>MONTH(Table4[[#This Row],[Sales Date]])</f>
        <v>4</v>
      </c>
      <c r="Q1374" s="22" t="str">
        <f>IF(Table4[[#This Row],[Month]]=1,"Jan",IF(Table4[[#This Row],[Month]]=2,"Feb",IF(Table4[[#This Row],[Month]]=3,"Mar","Apr")))</f>
        <v>Apr</v>
      </c>
    </row>
    <row r="1375" spans="1:17" x14ac:dyDescent="0.25">
      <c r="A1375" s="3" t="s">
        <v>2161</v>
      </c>
      <c r="B1375" s="4">
        <v>45018</v>
      </c>
      <c r="C1375" s="3" t="s">
        <v>1408</v>
      </c>
      <c r="D1375" s="3" t="s">
        <v>16</v>
      </c>
      <c r="E1375" s="3" t="s">
        <v>17</v>
      </c>
      <c r="F1375" s="3" t="s">
        <v>18</v>
      </c>
      <c r="G1375" s="3" t="s">
        <v>2351</v>
      </c>
      <c r="H1375" s="3" t="s">
        <v>38</v>
      </c>
      <c r="I1375" s="3">
        <v>2</v>
      </c>
      <c r="J1375" s="3" t="s">
        <v>20</v>
      </c>
      <c r="K1375" s="3">
        <v>7700</v>
      </c>
      <c r="L1375" s="3">
        <v>7000</v>
      </c>
      <c r="M1375" s="3">
        <f>Table4[[#This Row],[Qty]]*Table4[[#This Row],[Price]]</f>
        <v>15400</v>
      </c>
      <c r="N1375" s="3">
        <f>Table4[[#This Row],[Qty]]*Table4[[#This Row],[Cost]]</f>
        <v>14000</v>
      </c>
      <c r="O1375" s="3">
        <f>Table4[[#This Row],[Total Sales]]-Table4[[#This Row],[COGS]]</f>
        <v>1400</v>
      </c>
      <c r="P1375" s="22">
        <f>MONTH(Table4[[#This Row],[Sales Date]])</f>
        <v>4</v>
      </c>
      <c r="Q1375" s="22" t="str">
        <f>IF(Table4[[#This Row],[Month]]=1,"Jan",IF(Table4[[#This Row],[Month]]=2,"Feb",IF(Table4[[#This Row],[Month]]=3,"Mar","Apr")))</f>
        <v>Apr</v>
      </c>
    </row>
    <row r="1376" spans="1:17" x14ac:dyDescent="0.25">
      <c r="A1376" s="3" t="s">
        <v>2162</v>
      </c>
      <c r="B1376" s="4">
        <v>45018</v>
      </c>
      <c r="C1376" s="3" t="s">
        <v>1468</v>
      </c>
      <c r="D1376" s="3" t="s">
        <v>29</v>
      </c>
      <c r="E1376" s="3" t="s">
        <v>17</v>
      </c>
      <c r="F1376" s="3" t="s">
        <v>18</v>
      </c>
      <c r="G1376" s="3" t="s">
        <v>60</v>
      </c>
      <c r="H1376" s="3" t="s">
        <v>45</v>
      </c>
      <c r="I1376" s="3">
        <v>1</v>
      </c>
      <c r="J1376" s="3" t="s">
        <v>26</v>
      </c>
      <c r="K1376" s="3">
        <v>11000</v>
      </c>
      <c r="L1376" s="3">
        <v>10000</v>
      </c>
      <c r="M1376" s="3">
        <f>Table4[[#This Row],[Qty]]*Table4[[#This Row],[Price]]</f>
        <v>11000</v>
      </c>
      <c r="N1376" s="3">
        <f>Table4[[#This Row],[Qty]]*Table4[[#This Row],[Cost]]</f>
        <v>10000</v>
      </c>
      <c r="O1376" s="3">
        <f>Table4[[#This Row],[Total Sales]]-Table4[[#This Row],[COGS]]</f>
        <v>1000</v>
      </c>
      <c r="P1376" s="22">
        <f>MONTH(Table4[[#This Row],[Sales Date]])</f>
        <v>4</v>
      </c>
      <c r="Q1376" s="22" t="str">
        <f>IF(Table4[[#This Row],[Month]]=1,"Jan",IF(Table4[[#This Row],[Month]]=2,"Feb",IF(Table4[[#This Row],[Month]]=3,"Mar","Apr")))</f>
        <v>Apr</v>
      </c>
    </row>
    <row r="1377" spans="1:17" x14ac:dyDescent="0.25">
      <c r="A1377" s="3" t="s">
        <v>2163</v>
      </c>
      <c r="B1377" s="4">
        <v>45018</v>
      </c>
      <c r="C1377" s="3" t="s">
        <v>1530</v>
      </c>
      <c r="D1377" s="3" t="s">
        <v>29</v>
      </c>
      <c r="E1377" s="3" t="s">
        <v>23</v>
      </c>
      <c r="F1377" s="3" t="s">
        <v>24</v>
      </c>
      <c r="G1377" s="3" t="s">
        <v>41</v>
      </c>
      <c r="H1377" s="3" t="s">
        <v>2354</v>
      </c>
      <c r="I1377" s="3">
        <v>1</v>
      </c>
      <c r="J1377" s="3" t="s">
        <v>20</v>
      </c>
      <c r="K1377" s="3">
        <v>6700</v>
      </c>
      <c r="L1377" s="3">
        <v>5002</v>
      </c>
      <c r="M1377" s="3">
        <f>Table4[[#This Row],[Qty]]*Table4[[#This Row],[Price]]</f>
        <v>6700</v>
      </c>
      <c r="N1377" s="3">
        <f>Table4[[#This Row],[Qty]]*Table4[[#This Row],[Cost]]</f>
        <v>5002</v>
      </c>
      <c r="O1377" s="3">
        <f>Table4[[#This Row],[Total Sales]]-Table4[[#This Row],[COGS]]</f>
        <v>1698</v>
      </c>
      <c r="P1377" s="22">
        <f>MONTH(Table4[[#This Row],[Sales Date]])</f>
        <v>4</v>
      </c>
      <c r="Q1377" s="22" t="str">
        <f>IF(Table4[[#This Row],[Month]]=1,"Jan",IF(Table4[[#This Row],[Month]]=2,"Feb",IF(Table4[[#This Row],[Month]]=3,"Mar","Apr")))</f>
        <v>Apr</v>
      </c>
    </row>
    <row r="1378" spans="1:17" x14ac:dyDescent="0.25">
      <c r="A1378" s="3" t="s">
        <v>2164</v>
      </c>
      <c r="B1378" s="4">
        <v>45019</v>
      </c>
      <c r="C1378" s="3" t="s">
        <v>1226</v>
      </c>
      <c r="D1378" s="3" t="s">
        <v>29</v>
      </c>
      <c r="E1378" s="3" t="s">
        <v>30</v>
      </c>
      <c r="F1378" s="3" t="s">
        <v>31</v>
      </c>
      <c r="G1378" s="3" t="s">
        <v>32</v>
      </c>
      <c r="H1378" s="3" t="s">
        <v>2354</v>
      </c>
      <c r="I1378" s="3">
        <v>2</v>
      </c>
      <c r="J1378" s="3" t="s">
        <v>20</v>
      </c>
      <c r="K1378" s="3">
        <v>100</v>
      </c>
      <c r="L1378" s="3">
        <v>80</v>
      </c>
      <c r="M1378" s="3">
        <f>Table4[[#This Row],[Qty]]*Table4[[#This Row],[Price]]</f>
        <v>200</v>
      </c>
      <c r="N1378" s="3">
        <f>Table4[[#This Row],[Qty]]*Table4[[#This Row],[Cost]]</f>
        <v>160</v>
      </c>
      <c r="O1378" s="3">
        <f>Table4[[#This Row],[Total Sales]]-Table4[[#This Row],[COGS]]</f>
        <v>40</v>
      </c>
      <c r="P1378" s="22">
        <f>MONTH(Table4[[#This Row],[Sales Date]])</f>
        <v>4</v>
      </c>
      <c r="Q1378" s="22" t="str">
        <f>IF(Table4[[#This Row],[Month]]=1,"Jan",IF(Table4[[#This Row],[Month]]=2,"Feb",IF(Table4[[#This Row],[Month]]=3,"Mar","Apr")))</f>
        <v>Apr</v>
      </c>
    </row>
    <row r="1379" spans="1:17" x14ac:dyDescent="0.25">
      <c r="A1379" s="3" t="s">
        <v>2165</v>
      </c>
      <c r="B1379" s="4">
        <v>45019</v>
      </c>
      <c r="C1379" s="3" t="s">
        <v>1287</v>
      </c>
      <c r="D1379" s="3" t="s">
        <v>29</v>
      </c>
      <c r="E1379" s="3" t="s">
        <v>35</v>
      </c>
      <c r="F1379" s="3" t="s">
        <v>36</v>
      </c>
      <c r="G1379" s="3" t="s">
        <v>69</v>
      </c>
      <c r="H1379" s="3" t="s">
        <v>38</v>
      </c>
      <c r="I1379" s="3">
        <v>1</v>
      </c>
      <c r="J1379" s="3" t="s">
        <v>20</v>
      </c>
      <c r="K1379" s="3">
        <v>13200.000000000002</v>
      </c>
      <c r="L1379" s="3">
        <v>12000</v>
      </c>
      <c r="M1379" s="3">
        <f>Table4[[#This Row],[Qty]]*Table4[[#This Row],[Price]]</f>
        <v>13200.000000000002</v>
      </c>
      <c r="N1379" s="3">
        <f>Table4[[#This Row],[Qty]]*Table4[[#This Row],[Cost]]</f>
        <v>12000</v>
      </c>
      <c r="O1379" s="3">
        <f>Table4[[#This Row],[Total Sales]]-Table4[[#This Row],[COGS]]</f>
        <v>1200.0000000000018</v>
      </c>
      <c r="P1379" s="22">
        <f>MONTH(Table4[[#This Row],[Sales Date]])</f>
        <v>4</v>
      </c>
      <c r="Q1379" s="22" t="str">
        <f>IF(Table4[[#This Row],[Month]]=1,"Jan",IF(Table4[[#This Row],[Month]]=2,"Feb",IF(Table4[[#This Row],[Month]]=3,"Mar","Apr")))</f>
        <v>Apr</v>
      </c>
    </row>
    <row r="1380" spans="1:17" x14ac:dyDescent="0.25">
      <c r="A1380" s="3" t="s">
        <v>2166</v>
      </c>
      <c r="B1380" s="4">
        <v>45019</v>
      </c>
      <c r="C1380" s="3" t="s">
        <v>1348</v>
      </c>
      <c r="D1380" s="3" t="s">
        <v>29</v>
      </c>
      <c r="E1380" s="3" t="s">
        <v>17</v>
      </c>
      <c r="F1380" s="3" t="s">
        <v>18</v>
      </c>
      <c r="G1380" s="3" t="s">
        <v>2350</v>
      </c>
      <c r="H1380" s="3" t="s">
        <v>38</v>
      </c>
      <c r="I1380" s="3">
        <v>4</v>
      </c>
      <c r="J1380" s="3" t="s">
        <v>20</v>
      </c>
      <c r="K1380" s="3">
        <v>11000</v>
      </c>
      <c r="L1380" s="3">
        <v>10000</v>
      </c>
      <c r="M1380" s="3">
        <f>Table4[[#This Row],[Qty]]*Table4[[#This Row],[Price]]</f>
        <v>44000</v>
      </c>
      <c r="N1380" s="3">
        <f>Table4[[#This Row],[Qty]]*Table4[[#This Row],[Cost]]</f>
        <v>40000</v>
      </c>
      <c r="O1380" s="3">
        <f>Table4[[#This Row],[Total Sales]]-Table4[[#This Row],[COGS]]</f>
        <v>4000</v>
      </c>
      <c r="P1380" s="22">
        <f>MONTH(Table4[[#This Row],[Sales Date]])</f>
        <v>4</v>
      </c>
      <c r="Q1380" s="22" t="str">
        <f>IF(Table4[[#This Row],[Month]]=1,"Jan",IF(Table4[[#This Row],[Month]]=2,"Feb",IF(Table4[[#This Row],[Month]]=3,"Mar","Apr")))</f>
        <v>Apr</v>
      </c>
    </row>
    <row r="1381" spans="1:17" x14ac:dyDescent="0.25">
      <c r="A1381" s="3" t="s">
        <v>2167</v>
      </c>
      <c r="B1381" s="4">
        <v>45019</v>
      </c>
      <c r="C1381" s="3" t="s">
        <v>1410</v>
      </c>
      <c r="D1381" s="3" t="s">
        <v>29</v>
      </c>
      <c r="E1381" s="3" t="s">
        <v>17</v>
      </c>
      <c r="F1381" s="3" t="s">
        <v>18</v>
      </c>
      <c r="G1381" s="3" t="s">
        <v>19</v>
      </c>
      <c r="H1381" s="3" t="s">
        <v>2354</v>
      </c>
      <c r="I1381" s="3">
        <v>3</v>
      </c>
      <c r="J1381" s="3" t="s">
        <v>20</v>
      </c>
      <c r="K1381" s="3">
        <v>22000</v>
      </c>
      <c r="L1381" s="3">
        <v>20000</v>
      </c>
      <c r="M1381" s="3">
        <f>Table4[[#This Row],[Qty]]*Table4[[#This Row],[Price]]</f>
        <v>66000</v>
      </c>
      <c r="N1381" s="3">
        <f>Table4[[#This Row],[Qty]]*Table4[[#This Row],[Cost]]</f>
        <v>60000</v>
      </c>
      <c r="O1381" s="3">
        <f>Table4[[#This Row],[Total Sales]]-Table4[[#This Row],[COGS]]</f>
        <v>6000</v>
      </c>
      <c r="P1381" s="22">
        <f>MONTH(Table4[[#This Row],[Sales Date]])</f>
        <v>4</v>
      </c>
      <c r="Q1381" s="22" t="str">
        <f>IF(Table4[[#This Row],[Month]]=1,"Jan",IF(Table4[[#This Row],[Month]]=2,"Feb",IF(Table4[[#This Row],[Month]]=3,"Mar","Apr")))</f>
        <v>Apr</v>
      </c>
    </row>
    <row r="1382" spans="1:17" x14ac:dyDescent="0.25">
      <c r="A1382" s="3" t="s">
        <v>2168</v>
      </c>
      <c r="B1382" s="4">
        <v>45019</v>
      </c>
      <c r="C1382" s="3" t="s">
        <v>1470</v>
      </c>
      <c r="D1382" s="3" t="s">
        <v>29</v>
      </c>
      <c r="E1382" s="3" t="s">
        <v>23</v>
      </c>
      <c r="F1382" s="3" t="s">
        <v>24</v>
      </c>
      <c r="G1382" s="3" t="s">
        <v>63</v>
      </c>
      <c r="H1382" s="3" t="s">
        <v>2354</v>
      </c>
      <c r="I1382" s="3">
        <v>1</v>
      </c>
      <c r="J1382" s="3" t="s">
        <v>20</v>
      </c>
      <c r="K1382" s="3">
        <v>8500</v>
      </c>
      <c r="L1382" s="3">
        <v>7600</v>
      </c>
      <c r="M1382" s="3">
        <f>Table4[[#This Row],[Qty]]*Table4[[#This Row],[Price]]</f>
        <v>8500</v>
      </c>
      <c r="N1382" s="3">
        <f>Table4[[#This Row],[Qty]]*Table4[[#This Row],[Cost]]</f>
        <v>7600</v>
      </c>
      <c r="O1382" s="3">
        <f>Table4[[#This Row],[Total Sales]]-Table4[[#This Row],[COGS]]</f>
        <v>900</v>
      </c>
      <c r="P1382" s="22">
        <f>MONTH(Table4[[#This Row],[Sales Date]])</f>
        <v>4</v>
      </c>
      <c r="Q1382" s="22" t="str">
        <f>IF(Table4[[#This Row],[Month]]=1,"Jan",IF(Table4[[#This Row],[Month]]=2,"Feb",IF(Table4[[#This Row],[Month]]=3,"Mar","Apr")))</f>
        <v>Apr</v>
      </c>
    </row>
    <row r="1383" spans="1:17" x14ac:dyDescent="0.25">
      <c r="A1383" s="3" t="s">
        <v>2169</v>
      </c>
      <c r="B1383" s="4">
        <v>45019</v>
      </c>
      <c r="C1383" s="3" t="s">
        <v>1532</v>
      </c>
      <c r="D1383" s="3" t="s">
        <v>16</v>
      </c>
      <c r="E1383" s="3" t="s">
        <v>30</v>
      </c>
      <c r="F1383" s="3" t="s">
        <v>31</v>
      </c>
      <c r="G1383" s="3" t="s">
        <v>44</v>
      </c>
      <c r="H1383" s="3" t="s">
        <v>45</v>
      </c>
      <c r="I1383" s="3">
        <v>1</v>
      </c>
      <c r="J1383" s="3" t="s">
        <v>20</v>
      </c>
      <c r="K1383" s="3">
        <v>6700</v>
      </c>
      <c r="L1383" s="3">
        <v>5000</v>
      </c>
      <c r="M1383" s="3">
        <f>Table4[[#This Row],[Qty]]*Table4[[#This Row],[Price]]</f>
        <v>6700</v>
      </c>
      <c r="N1383" s="3">
        <f>Table4[[#This Row],[Qty]]*Table4[[#This Row],[Cost]]</f>
        <v>5000</v>
      </c>
      <c r="O1383" s="3">
        <f>Table4[[#This Row],[Total Sales]]-Table4[[#This Row],[COGS]]</f>
        <v>1700</v>
      </c>
      <c r="P1383" s="22">
        <f>MONTH(Table4[[#This Row],[Sales Date]])</f>
        <v>4</v>
      </c>
      <c r="Q1383" s="22" t="str">
        <f>IF(Table4[[#This Row],[Month]]=1,"Jan",IF(Table4[[#This Row],[Month]]=2,"Feb",IF(Table4[[#This Row],[Month]]=3,"Mar","Apr")))</f>
        <v>Apr</v>
      </c>
    </row>
    <row r="1384" spans="1:17" x14ac:dyDescent="0.25">
      <c r="A1384" s="3" t="s">
        <v>2170</v>
      </c>
      <c r="B1384" s="4">
        <v>45020</v>
      </c>
      <c r="C1384" s="3" t="s">
        <v>1228</v>
      </c>
      <c r="D1384" s="3" t="s">
        <v>16</v>
      </c>
      <c r="E1384" s="3" t="s">
        <v>35</v>
      </c>
      <c r="F1384" s="3" t="s">
        <v>36</v>
      </c>
      <c r="G1384" s="3" t="s">
        <v>37</v>
      </c>
      <c r="H1384" s="3" t="s">
        <v>38</v>
      </c>
      <c r="I1384" s="3">
        <v>2</v>
      </c>
      <c r="J1384" s="3" t="s">
        <v>20</v>
      </c>
      <c r="K1384" s="3">
        <v>2000</v>
      </c>
      <c r="L1384" s="3">
        <v>1850</v>
      </c>
      <c r="M1384" s="3">
        <f>Table4[[#This Row],[Qty]]*Table4[[#This Row],[Price]]</f>
        <v>4000</v>
      </c>
      <c r="N1384" s="3">
        <f>Table4[[#This Row],[Qty]]*Table4[[#This Row],[Cost]]</f>
        <v>3700</v>
      </c>
      <c r="O1384" s="3">
        <f>Table4[[#This Row],[Total Sales]]-Table4[[#This Row],[COGS]]</f>
        <v>300</v>
      </c>
      <c r="P1384" s="22">
        <f>MONTH(Table4[[#This Row],[Sales Date]])</f>
        <v>4</v>
      </c>
      <c r="Q1384" s="22" t="str">
        <f>IF(Table4[[#This Row],[Month]]=1,"Jan",IF(Table4[[#This Row],[Month]]=2,"Feb",IF(Table4[[#This Row],[Month]]=3,"Mar","Apr")))</f>
        <v>Apr</v>
      </c>
    </row>
    <row r="1385" spans="1:17" x14ac:dyDescent="0.25">
      <c r="A1385" s="3" t="s">
        <v>2171</v>
      </c>
      <c r="B1385" s="4">
        <v>45020</v>
      </c>
      <c r="C1385" s="3" t="s">
        <v>1289</v>
      </c>
      <c r="D1385" s="3" t="s">
        <v>29</v>
      </c>
      <c r="E1385" s="3" t="s">
        <v>17</v>
      </c>
      <c r="F1385" s="3" t="s">
        <v>18</v>
      </c>
      <c r="G1385" s="3" t="s">
        <v>44</v>
      </c>
      <c r="H1385" s="3" t="s">
        <v>45</v>
      </c>
      <c r="I1385" s="3">
        <v>2</v>
      </c>
      <c r="J1385" s="3" t="s">
        <v>20</v>
      </c>
      <c r="K1385" s="3">
        <v>9950</v>
      </c>
      <c r="L1385" s="3">
        <v>9000</v>
      </c>
      <c r="M1385" s="3">
        <f>Table4[[#This Row],[Qty]]*Table4[[#This Row],[Price]]</f>
        <v>19900</v>
      </c>
      <c r="N1385" s="3">
        <f>Table4[[#This Row],[Qty]]*Table4[[#This Row],[Cost]]</f>
        <v>18000</v>
      </c>
      <c r="O1385" s="3">
        <f>Table4[[#This Row],[Total Sales]]-Table4[[#This Row],[COGS]]</f>
        <v>1900</v>
      </c>
      <c r="P1385" s="22">
        <f>MONTH(Table4[[#This Row],[Sales Date]])</f>
        <v>4</v>
      </c>
      <c r="Q1385" s="22" t="str">
        <f>IF(Table4[[#This Row],[Month]]=1,"Jan",IF(Table4[[#This Row],[Month]]=2,"Feb",IF(Table4[[#This Row],[Month]]=3,"Mar","Apr")))</f>
        <v>Apr</v>
      </c>
    </row>
    <row r="1386" spans="1:17" x14ac:dyDescent="0.25">
      <c r="A1386" s="3" t="s">
        <v>2172</v>
      </c>
      <c r="B1386" s="4">
        <v>45020</v>
      </c>
      <c r="C1386" s="3" t="s">
        <v>1350</v>
      </c>
      <c r="D1386" s="3" t="s">
        <v>29</v>
      </c>
      <c r="E1386" s="3" t="s">
        <v>17</v>
      </c>
      <c r="F1386" s="3" t="s">
        <v>18</v>
      </c>
      <c r="G1386" s="3" t="s">
        <v>2351</v>
      </c>
      <c r="H1386" s="3" t="s">
        <v>38</v>
      </c>
      <c r="I1386" s="3">
        <v>1</v>
      </c>
      <c r="J1386" s="3" t="s">
        <v>20</v>
      </c>
      <c r="K1386" s="3">
        <v>13200.000000000002</v>
      </c>
      <c r="L1386" s="3">
        <v>12000</v>
      </c>
      <c r="M1386" s="3">
        <f>Table4[[#This Row],[Qty]]*Table4[[#This Row],[Price]]</f>
        <v>13200.000000000002</v>
      </c>
      <c r="N1386" s="3">
        <f>Table4[[#This Row],[Qty]]*Table4[[#This Row],[Cost]]</f>
        <v>12000</v>
      </c>
      <c r="O1386" s="3">
        <f>Table4[[#This Row],[Total Sales]]-Table4[[#This Row],[COGS]]</f>
        <v>1200.0000000000018</v>
      </c>
      <c r="P1386" s="22">
        <f>MONTH(Table4[[#This Row],[Sales Date]])</f>
        <v>4</v>
      </c>
      <c r="Q1386" s="22" t="str">
        <f>IF(Table4[[#This Row],[Month]]=1,"Jan",IF(Table4[[#This Row],[Month]]=2,"Feb",IF(Table4[[#This Row],[Month]]=3,"Mar","Apr")))</f>
        <v>Apr</v>
      </c>
    </row>
    <row r="1387" spans="1:17" x14ac:dyDescent="0.25">
      <c r="A1387" s="3" t="s">
        <v>2173</v>
      </c>
      <c r="B1387" s="4">
        <v>45020</v>
      </c>
      <c r="C1387" s="3" t="s">
        <v>1412</v>
      </c>
      <c r="D1387" s="3" t="s">
        <v>29</v>
      </c>
      <c r="E1387" s="3" t="s">
        <v>23</v>
      </c>
      <c r="F1387" s="3" t="s">
        <v>24</v>
      </c>
      <c r="G1387" s="3" t="s">
        <v>25</v>
      </c>
      <c r="H1387" s="3" t="s">
        <v>2354</v>
      </c>
      <c r="I1387" s="3">
        <v>1</v>
      </c>
      <c r="J1387" s="3" t="s">
        <v>20</v>
      </c>
      <c r="K1387" s="3">
        <v>44000</v>
      </c>
      <c r="L1387" s="3">
        <v>40000</v>
      </c>
      <c r="M1387" s="3">
        <f>Table4[[#This Row],[Qty]]*Table4[[#This Row],[Price]]</f>
        <v>44000</v>
      </c>
      <c r="N1387" s="3">
        <f>Table4[[#This Row],[Qty]]*Table4[[#This Row],[Cost]]</f>
        <v>40000</v>
      </c>
      <c r="O1387" s="3">
        <f>Table4[[#This Row],[Total Sales]]-Table4[[#This Row],[COGS]]</f>
        <v>4000</v>
      </c>
      <c r="P1387" s="22">
        <f>MONTH(Table4[[#This Row],[Sales Date]])</f>
        <v>4</v>
      </c>
      <c r="Q1387" s="22" t="str">
        <f>IF(Table4[[#This Row],[Month]]=1,"Jan",IF(Table4[[#This Row],[Month]]=2,"Feb",IF(Table4[[#This Row],[Month]]=3,"Mar","Apr")))</f>
        <v>Apr</v>
      </c>
    </row>
    <row r="1388" spans="1:17" x14ac:dyDescent="0.25">
      <c r="A1388" s="3" t="s">
        <v>2174</v>
      </c>
      <c r="B1388" s="4">
        <v>45020</v>
      </c>
      <c r="C1388" s="3" t="s">
        <v>1472</v>
      </c>
      <c r="D1388" s="3" t="s">
        <v>29</v>
      </c>
      <c r="E1388" s="3" t="s">
        <v>30</v>
      </c>
      <c r="F1388" s="3" t="s">
        <v>31</v>
      </c>
      <c r="G1388" s="3" t="s">
        <v>66</v>
      </c>
      <c r="H1388" s="3" t="s">
        <v>2354</v>
      </c>
      <c r="I1388" s="3">
        <v>2</v>
      </c>
      <c r="J1388" s="3" t="s">
        <v>26</v>
      </c>
      <c r="K1388" s="3">
        <v>8500</v>
      </c>
      <c r="L1388" s="3">
        <v>7600</v>
      </c>
      <c r="M1388" s="3">
        <f>Table4[[#This Row],[Qty]]*Table4[[#This Row],[Price]]</f>
        <v>17000</v>
      </c>
      <c r="N1388" s="3">
        <f>Table4[[#This Row],[Qty]]*Table4[[#This Row],[Cost]]</f>
        <v>15200</v>
      </c>
      <c r="O1388" s="3">
        <f>Table4[[#This Row],[Total Sales]]-Table4[[#This Row],[COGS]]</f>
        <v>1800</v>
      </c>
      <c r="P1388" s="22">
        <f>MONTH(Table4[[#This Row],[Sales Date]])</f>
        <v>4</v>
      </c>
      <c r="Q1388" s="22" t="str">
        <f>IF(Table4[[#This Row],[Month]]=1,"Jan",IF(Table4[[#This Row],[Month]]=2,"Feb",IF(Table4[[#This Row],[Month]]=3,"Mar","Apr")))</f>
        <v>Apr</v>
      </c>
    </row>
    <row r="1389" spans="1:17" x14ac:dyDescent="0.25">
      <c r="A1389" s="3" t="s">
        <v>2175</v>
      </c>
      <c r="B1389" s="4">
        <v>45021</v>
      </c>
      <c r="C1389" s="3" t="s">
        <v>1230</v>
      </c>
      <c r="D1389" s="3" t="s">
        <v>16</v>
      </c>
      <c r="E1389" s="3" t="s">
        <v>17</v>
      </c>
      <c r="F1389" s="3" t="s">
        <v>18</v>
      </c>
      <c r="G1389" s="3" t="s">
        <v>41</v>
      </c>
      <c r="H1389" s="3" t="s">
        <v>2354</v>
      </c>
      <c r="I1389" s="3">
        <v>1</v>
      </c>
      <c r="J1389" s="3" t="s">
        <v>20</v>
      </c>
      <c r="K1389" s="3">
        <v>9500</v>
      </c>
      <c r="L1389" s="3">
        <v>8000</v>
      </c>
      <c r="M1389" s="3">
        <f>Table4[[#This Row],[Qty]]*Table4[[#This Row],[Price]]</f>
        <v>9500</v>
      </c>
      <c r="N1389" s="3">
        <f>Table4[[#This Row],[Qty]]*Table4[[#This Row],[Cost]]</f>
        <v>8000</v>
      </c>
      <c r="O1389" s="3">
        <f>Table4[[#This Row],[Total Sales]]-Table4[[#This Row],[COGS]]</f>
        <v>1500</v>
      </c>
      <c r="P1389" s="22">
        <f>MONTH(Table4[[#This Row],[Sales Date]])</f>
        <v>4</v>
      </c>
      <c r="Q1389" s="22" t="str">
        <f>IF(Table4[[#This Row],[Month]]=1,"Jan",IF(Table4[[#This Row],[Month]]=2,"Feb",IF(Table4[[#This Row],[Month]]=3,"Mar","Apr")))</f>
        <v>Apr</v>
      </c>
    </row>
    <row r="1390" spans="1:17" x14ac:dyDescent="0.25">
      <c r="A1390" s="3" t="s">
        <v>2176</v>
      </c>
      <c r="B1390" s="4">
        <v>45021</v>
      </c>
      <c r="C1390" s="3" t="s">
        <v>1291</v>
      </c>
      <c r="D1390" s="3" t="s">
        <v>29</v>
      </c>
      <c r="E1390" s="3" t="s">
        <v>17</v>
      </c>
      <c r="F1390" s="3" t="s">
        <v>18</v>
      </c>
      <c r="G1390" s="3" t="s">
        <v>2352</v>
      </c>
      <c r="H1390" s="3" t="s">
        <v>2354</v>
      </c>
      <c r="I1390" s="3">
        <v>2</v>
      </c>
      <c r="J1390" s="3" t="s">
        <v>20</v>
      </c>
      <c r="K1390" s="3">
        <v>7700</v>
      </c>
      <c r="L1390" s="3">
        <v>7000</v>
      </c>
      <c r="M1390" s="3">
        <f>Table4[[#This Row],[Qty]]*Table4[[#This Row],[Price]]</f>
        <v>15400</v>
      </c>
      <c r="N1390" s="3">
        <f>Table4[[#This Row],[Qty]]*Table4[[#This Row],[Cost]]</f>
        <v>14000</v>
      </c>
      <c r="O1390" s="3">
        <f>Table4[[#This Row],[Total Sales]]-Table4[[#This Row],[COGS]]</f>
        <v>1400</v>
      </c>
      <c r="P1390" s="22">
        <f>MONTH(Table4[[#This Row],[Sales Date]])</f>
        <v>4</v>
      </c>
      <c r="Q1390" s="22" t="str">
        <f>IF(Table4[[#This Row],[Month]]=1,"Jan",IF(Table4[[#This Row],[Month]]=2,"Feb",IF(Table4[[#This Row],[Month]]=3,"Mar","Apr")))</f>
        <v>Apr</v>
      </c>
    </row>
    <row r="1391" spans="1:17" x14ac:dyDescent="0.25">
      <c r="A1391" s="3" t="s">
        <v>2177</v>
      </c>
      <c r="B1391" s="4">
        <v>45021</v>
      </c>
      <c r="C1391" s="3" t="s">
        <v>1352</v>
      </c>
      <c r="D1391" s="3" t="s">
        <v>16</v>
      </c>
      <c r="E1391" s="3" t="s">
        <v>23</v>
      </c>
      <c r="F1391" s="3" t="s">
        <v>24</v>
      </c>
      <c r="G1391" s="3" t="s">
        <v>54</v>
      </c>
      <c r="H1391" s="3" t="s">
        <v>55</v>
      </c>
      <c r="I1391" s="3">
        <v>2</v>
      </c>
      <c r="J1391" s="3" t="s">
        <v>20</v>
      </c>
      <c r="K1391" s="3">
        <v>9950</v>
      </c>
      <c r="L1391" s="3">
        <v>9000</v>
      </c>
      <c r="M1391" s="3">
        <f>Table4[[#This Row],[Qty]]*Table4[[#This Row],[Price]]</f>
        <v>19900</v>
      </c>
      <c r="N1391" s="3">
        <f>Table4[[#This Row],[Qty]]*Table4[[#This Row],[Cost]]</f>
        <v>18000</v>
      </c>
      <c r="O1391" s="3">
        <f>Table4[[#This Row],[Total Sales]]-Table4[[#This Row],[COGS]]</f>
        <v>1900</v>
      </c>
      <c r="P1391" s="22">
        <f>MONTH(Table4[[#This Row],[Sales Date]])</f>
        <v>4</v>
      </c>
      <c r="Q1391" s="22" t="str">
        <f>IF(Table4[[#This Row],[Month]]=1,"Jan",IF(Table4[[#This Row],[Month]]=2,"Feb",IF(Table4[[#This Row],[Month]]=3,"Mar","Apr")))</f>
        <v>Apr</v>
      </c>
    </row>
    <row r="1392" spans="1:17" x14ac:dyDescent="0.25">
      <c r="A1392" s="3" t="s">
        <v>2178</v>
      </c>
      <c r="B1392" s="4">
        <v>45021</v>
      </c>
      <c r="C1392" s="3" t="s">
        <v>1414</v>
      </c>
      <c r="D1392" s="3" t="s">
        <v>29</v>
      </c>
      <c r="E1392" s="3" t="s">
        <v>30</v>
      </c>
      <c r="F1392" s="3" t="s">
        <v>31</v>
      </c>
      <c r="G1392" s="3" t="s">
        <v>32</v>
      </c>
      <c r="H1392" s="3" t="s">
        <v>2354</v>
      </c>
      <c r="I1392" s="3">
        <v>2</v>
      </c>
      <c r="J1392" s="3" t="s">
        <v>20</v>
      </c>
      <c r="K1392" s="3">
        <v>19800</v>
      </c>
      <c r="L1392" s="3">
        <v>18000</v>
      </c>
      <c r="M1392" s="3">
        <f>Table4[[#This Row],[Qty]]*Table4[[#This Row],[Price]]</f>
        <v>39600</v>
      </c>
      <c r="N1392" s="3">
        <f>Table4[[#This Row],[Qty]]*Table4[[#This Row],[Cost]]</f>
        <v>36000</v>
      </c>
      <c r="O1392" s="3">
        <f>Table4[[#This Row],[Total Sales]]-Table4[[#This Row],[COGS]]</f>
        <v>3600</v>
      </c>
      <c r="P1392" s="22">
        <f>MONTH(Table4[[#This Row],[Sales Date]])</f>
        <v>4</v>
      </c>
      <c r="Q1392" s="22" t="str">
        <f>IF(Table4[[#This Row],[Month]]=1,"Jan",IF(Table4[[#This Row],[Month]]=2,"Feb",IF(Table4[[#This Row],[Month]]=3,"Mar","Apr")))</f>
        <v>Apr</v>
      </c>
    </row>
    <row r="1393" spans="1:17" x14ac:dyDescent="0.25">
      <c r="A1393" s="3" t="s">
        <v>2179</v>
      </c>
      <c r="B1393" s="4">
        <v>45021</v>
      </c>
      <c r="C1393" s="3" t="s">
        <v>1474</v>
      </c>
      <c r="D1393" s="3" t="s">
        <v>29</v>
      </c>
      <c r="E1393" s="3" t="s">
        <v>35</v>
      </c>
      <c r="F1393" s="3" t="s">
        <v>36</v>
      </c>
      <c r="G1393" s="3" t="s">
        <v>69</v>
      </c>
      <c r="H1393" s="3" t="s">
        <v>38</v>
      </c>
      <c r="I1393" s="3">
        <v>3</v>
      </c>
      <c r="J1393" s="3" t="s">
        <v>20</v>
      </c>
      <c r="K1393" s="3">
        <v>13200.000000000002</v>
      </c>
      <c r="L1393" s="3">
        <v>12000</v>
      </c>
      <c r="M1393" s="3">
        <f>Table4[[#This Row],[Qty]]*Table4[[#This Row],[Price]]</f>
        <v>39600.000000000007</v>
      </c>
      <c r="N1393" s="3">
        <f>Table4[[#This Row],[Qty]]*Table4[[#This Row],[Cost]]</f>
        <v>36000</v>
      </c>
      <c r="O1393" s="3">
        <f>Table4[[#This Row],[Total Sales]]-Table4[[#This Row],[COGS]]</f>
        <v>3600.0000000000073</v>
      </c>
      <c r="P1393" s="22">
        <f>MONTH(Table4[[#This Row],[Sales Date]])</f>
        <v>4</v>
      </c>
      <c r="Q1393" s="22" t="str">
        <f>IF(Table4[[#This Row],[Month]]=1,"Jan",IF(Table4[[#This Row],[Month]]=2,"Feb",IF(Table4[[#This Row],[Month]]=3,"Mar","Apr")))</f>
        <v>Apr</v>
      </c>
    </row>
    <row r="1394" spans="1:17" x14ac:dyDescent="0.25">
      <c r="A1394" s="3" t="s">
        <v>2180</v>
      </c>
      <c r="B1394" s="4">
        <v>45022</v>
      </c>
      <c r="C1394" s="3" t="s">
        <v>1232</v>
      </c>
      <c r="D1394" s="3" t="s">
        <v>16</v>
      </c>
      <c r="E1394" s="3" t="s">
        <v>17</v>
      </c>
      <c r="F1394" s="3" t="s">
        <v>18</v>
      </c>
      <c r="G1394" s="3" t="s">
        <v>44</v>
      </c>
      <c r="H1394" s="3" t="s">
        <v>45</v>
      </c>
      <c r="I1394" s="3">
        <v>100</v>
      </c>
      <c r="J1394" s="3" t="s">
        <v>20</v>
      </c>
      <c r="K1394" s="3">
        <v>4700</v>
      </c>
      <c r="L1394" s="3">
        <v>4000</v>
      </c>
      <c r="M1394" s="3">
        <f>Table4[[#This Row],[Qty]]*Table4[[#This Row],[Price]]</f>
        <v>470000</v>
      </c>
      <c r="N1394" s="3">
        <f>Table4[[#This Row],[Qty]]*Table4[[#This Row],[Cost]]</f>
        <v>400000</v>
      </c>
      <c r="O1394" s="3">
        <f>Table4[[#This Row],[Total Sales]]-Table4[[#This Row],[COGS]]</f>
        <v>70000</v>
      </c>
      <c r="P1394" s="22">
        <f>MONTH(Table4[[#This Row],[Sales Date]])</f>
        <v>4</v>
      </c>
      <c r="Q1394" s="22" t="str">
        <f>IF(Table4[[#This Row],[Month]]=1,"Jan",IF(Table4[[#This Row],[Month]]=2,"Feb",IF(Table4[[#This Row],[Month]]=3,"Mar","Apr")))</f>
        <v>Apr</v>
      </c>
    </row>
    <row r="1395" spans="1:17" x14ac:dyDescent="0.25">
      <c r="A1395" s="3" t="s">
        <v>2181</v>
      </c>
      <c r="B1395" s="4">
        <v>45022</v>
      </c>
      <c r="C1395" s="3" t="s">
        <v>1293</v>
      </c>
      <c r="D1395" s="3" t="s">
        <v>29</v>
      </c>
      <c r="E1395" s="3" t="s">
        <v>23</v>
      </c>
      <c r="F1395" s="3" t="s">
        <v>24</v>
      </c>
      <c r="G1395" s="3" t="s">
        <v>2350</v>
      </c>
      <c r="H1395" s="3" t="s">
        <v>38</v>
      </c>
      <c r="I1395" s="3">
        <v>1</v>
      </c>
      <c r="J1395" s="3" t="s">
        <v>20</v>
      </c>
      <c r="K1395" s="3">
        <v>11000</v>
      </c>
      <c r="L1395" s="3">
        <v>10000</v>
      </c>
      <c r="M1395" s="3">
        <f>Table4[[#This Row],[Qty]]*Table4[[#This Row],[Price]]</f>
        <v>11000</v>
      </c>
      <c r="N1395" s="3">
        <f>Table4[[#This Row],[Qty]]*Table4[[#This Row],[Cost]]</f>
        <v>10000</v>
      </c>
      <c r="O1395" s="3">
        <f>Table4[[#This Row],[Total Sales]]-Table4[[#This Row],[COGS]]</f>
        <v>1000</v>
      </c>
      <c r="P1395" s="22">
        <f>MONTH(Table4[[#This Row],[Sales Date]])</f>
        <v>4</v>
      </c>
      <c r="Q1395" s="22" t="str">
        <f>IF(Table4[[#This Row],[Month]]=1,"Jan",IF(Table4[[#This Row],[Month]]=2,"Feb",IF(Table4[[#This Row],[Month]]=3,"Mar","Apr")))</f>
        <v>Apr</v>
      </c>
    </row>
    <row r="1396" spans="1:17" x14ac:dyDescent="0.25">
      <c r="A1396" s="3" t="s">
        <v>2182</v>
      </c>
      <c r="B1396" s="4">
        <v>45022</v>
      </c>
      <c r="C1396" s="3" t="s">
        <v>1354</v>
      </c>
      <c r="D1396" s="3" t="s">
        <v>16</v>
      </c>
      <c r="E1396" s="3" t="s">
        <v>30</v>
      </c>
      <c r="F1396" s="3" t="s">
        <v>31</v>
      </c>
      <c r="G1396" s="3" t="s">
        <v>2353</v>
      </c>
      <c r="H1396" s="3" t="s">
        <v>45</v>
      </c>
      <c r="I1396" s="3">
        <v>2</v>
      </c>
      <c r="J1396" s="3" t="s">
        <v>20</v>
      </c>
      <c r="K1396" s="3">
        <v>7700</v>
      </c>
      <c r="L1396" s="3">
        <v>7000</v>
      </c>
      <c r="M1396" s="3">
        <f>Table4[[#This Row],[Qty]]*Table4[[#This Row],[Price]]</f>
        <v>15400</v>
      </c>
      <c r="N1396" s="3">
        <f>Table4[[#This Row],[Qty]]*Table4[[#This Row],[Cost]]</f>
        <v>14000</v>
      </c>
      <c r="O1396" s="3">
        <f>Table4[[#This Row],[Total Sales]]-Table4[[#This Row],[COGS]]</f>
        <v>1400</v>
      </c>
      <c r="P1396" s="22">
        <f>MONTH(Table4[[#This Row],[Sales Date]])</f>
        <v>4</v>
      </c>
      <c r="Q1396" s="22" t="str">
        <f>IF(Table4[[#This Row],[Month]]=1,"Jan",IF(Table4[[#This Row],[Month]]=2,"Feb",IF(Table4[[#This Row],[Month]]=3,"Mar","Apr")))</f>
        <v>Apr</v>
      </c>
    </row>
    <row r="1397" spans="1:17" x14ac:dyDescent="0.25">
      <c r="A1397" s="3" t="s">
        <v>2183</v>
      </c>
      <c r="B1397" s="4">
        <v>45022</v>
      </c>
      <c r="C1397" s="3" t="s">
        <v>1416</v>
      </c>
      <c r="D1397" s="3" t="s">
        <v>29</v>
      </c>
      <c r="E1397" s="3" t="s">
        <v>35</v>
      </c>
      <c r="F1397" s="3" t="s">
        <v>36</v>
      </c>
      <c r="G1397" s="3" t="s">
        <v>37</v>
      </c>
      <c r="H1397" s="3" t="s">
        <v>38</v>
      </c>
      <c r="I1397" s="3">
        <v>2</v>
      </c>
      <c r="J1397" s="3" t="s">
        <v>20</v>
      </c>
      <c r="K1397" s="3">
        <v>9950</v>
      </c>
      <c r="L1397" s="3">
        <v>9000</v>
      </c>
      <c r="M1397" s="3">
        <f>Table4[[#This Row],[Qty]]*Table4[[#This Row],[Price]]</f>
        <v>19900</v>
      </c>
      <c r="N1397" s="3">
        <f>Table4[[#This Row],[Qty]]*Table4[[#This Row],[Cost]]</f>
        <v>18000</v>
      </c>
      <c r="O1397" s="3">
        <f>Table4[[#This Row],[Total Sales]]-Table4[[#This Row],[COGS]]</f>
        <v>1900</v>
      </c>
      <c r="P1397" s="22">
        <f>MONTH(Table4[[#This Row],[Sales Date]])</f>
        <v>4</v>
      </c>
      <c r="Q1397" s="22" t="str">
        <f>IF(Table4[[#This Row],[Month]]=1,"Jan",IF(Table4[[#This Row],[Month]]=2,"Feb",IF(Table4[[#This Row],[Month]]=3,"Mar","Apr")))</f>
        <v>Apr</v>
      </c>
    </row>
    <row r="1398" spans="1:17" x14ac:dyDescent="0.25">
      <c r="A1398" s="3" t="s">
        <v>2184</v>
      </c>
      <c r="B1398" s="4">
        <v>45022</v>
      </c>
      <c r="C1398" s="3" t="s">
        <v>1476</v>
      </c>
      <c r="D1398" s="3" t="s">
        <v>16</v>
      </c>
      <c r="E1398" s="3" t="s">
        <v>17</v>
      </c>
      <c r="F1398" s="3" t="s">
        <v>18</v>
      </c>
      <c r="G1398" s="3" t="s">
        <v>72</v>
      </c>
      <c r="H1398" s="3" t="s">
        <v>2354</v>
      </c>
      <c r="I1398" s="3">
        <v>2</v>
      </c>
      <c r="J1398" s="3" t="s">
        <v>20</v>
      </c>
      <c r="K1398" s="3">
        <v>22000</v>
      </c>
      <c r="L1398" s="3">
        <v>20000</v>
      </c>
      <c r="M1398" s="3">
        <f>Table4[[#This Row],[Qty]]*Table4[[#This Row],[Price]]</f>
        <v>44000</v>
      </c>
      <c r="N1398" s="3">
        <f>Table4[[#This Row],[Qty]]*Table4[[#This Row],[Cost]]</f>
        <v>40000</v>
      </c>
      <c r="O1398" s="3">
        <f>Table4[[#This Row],[Total Sales]]-Table4[[#This Row],[COGS]]</f>
        <v>4000</v>
      </c>
      <c r="P1398" s="22">
        <f>MONTH(Table4[[#This Row],[Sales Date]])</f>
        <v>4</v>
      </c>
      <c r="Q1398" s="22" t="str">
        <f>IF(Table4[[#This Row],[Month]]=1,"Jan",IF(Table4[[#This Row],[Month]]=2,"Feb",IF(Table4[[#This Row],[Month]]=3,"Mar","Apr")))</f>
        <v>Apr</v>
      </c>
    </row>
    <row r="1399" spans="1:17" x14ac:dyDescent="0.25">
      <c r="A1399" s="3" t="s">
        <v>2185</v>
      </c>
      <c r="B1399" s="4">
        <v>45023</v>
      </c>
      <c r="C1399" s="3" t="s">
        <v>1234</v>
      </c>
      <c r="D1399" s="3" t="s">
        <v>29</v>
      </c>
      <c r="E1399" s="3" t="s">
        <v>23</v>
      </c>
      <c r="F1399" s="3" t="s">
        <v>24</v>
      </c>
      <c r="G1399" s="3" t="s">
        <v>2352</v>
      </c>
      <c r="H1399" s="3" t="s">
        <v>2354</v>
      </c>
      <c r="I1399" s="3">
        <v>2</v>
      </c>
      <c r="J1399" s="3" t="s">
        <v>20</v>
      </c>
      <c r="K1399" s="3">
        <v>400</v>
      </c>
      <c r="L1399" s="3">
        <v>360</v>
      </c>
      <c r="M1399" s="3">
        <f>Table4[[#This Row],[Qty]]*Table4[[#This Row],[Price]]</f>
        <v>800</v>
      </c>
      <c r="N1399" s="3">
        <f>Table4[[#This Row],[Qty]]*Table4[[#This Row],[Cost]]</f>
        <v>720</v>
      </c>
      <c r="O1399" s="3">
        <f>Table4[[#This Row],[Total Sales]]-Table4[[#This Row],[COGS]]</f>
        <v>80</v>
      </c>
      <c r="P1399" s="22">
        <f>MONTH(Table4[[#This Row],[Sales Date]])</f>
        <v>4</v>
      </c>
      <c r="Q1399" s="22" t="str">
        <f>IF(Table4[[#This Row],[Month]]=1,"Jan",IF(Table4[[#This Row],[Month]]=2,"Feb",IF(Table4[[#This Row],[Month]]=3,"Mar","Apr")))</f>
        <v>Apr</v>
      </c>
    </row>
    <row r="1400" spans="1:17" x14ac:dyDescent="0.25">
      <c r="A1400" s="3" t="s">
        <v>2186</v>
      </c>
      <c r="B1400" s="4">
        <v>45023</v>
      </c>
      <c r="C1400" s="3" t="s">
        <v>1295</v>
      </c>
      <c r="D1400" s="3" t="s">
        <v>29</v>
      </c>
      <c r="E1400" s="3" t="s">
        <v>30</v>
      </c>
      <c r="F1400" s="3" t="s">
        <v>31</v>
      </c>
      <c r="G1400" s="3" t="s">
        <v>2351</v>
      </c>
      <c r="H1400" s="3" t="s">
        <v>38</v>
      </c>
      <c r="I1400" s="3">
        <v>1</v>
      </c>
      <c r="J1400" s="3" t="s">
        <v>20</v>
      </c>
      <c r="K1400" s="3">
        <v>7700.0000000000009</v>
      </c>
      <c r="L1400" s="3">
        <v>7000</v>
      </c>
      <c r="M1400" s="3">
        <f>Table4[[#This Row],[Qty]]*Table4[[#This Row],[Price]]</f>
        <v>7700.0000000000009</v>
      </c>
      <c r="N1400" s="3">
        <f>Table4[[#This Row],[Qty]]*Table4[[#This Row],[Cost]]</f>
        <v>7000</v>
      </c>
      <c r="O1400" s="3">
        <f>Table4[[#This Row],[Total Sales]]-Table4[[#This Row],[COGS]]</f>
        <v>700.00000000000091</v>
      </c>
      <c r="P1400" s="22">
        <f>MONTH(Table4[[#This Row],[Sales Date]])</f>
        <v>4</v>
      </c>
      <c r="Q1400" s="22" t="str">
        <f>IF(Table4[[#This Row],[Month]]=1,"Jan",IF(Table4[[#This Row],[Month]]=2,"Feb",IF(Table4[[#This Row],[Month]]=3,"Mar","Apr")))</f>
        <v>Apr</v>
      </c>
    </row>
    <row r="1401" spans="1:17" x14ac:dyDescent="0.25">
      <c r="A1401" s="3" t="s">
        <v>2187</v>
      </c>
      <c r="B1401" s="4">
        <v>45023</v>
      </c>
      <c r="C1401" s="3" t="s">
        <v>1356</v>
      </c>
      <c r="D1401" s="3" t="s">
        <v>16</v>
      </c>
      <c r="E1401" s="3" t="s">
        <v>35</v>
      </c>
      <c r="F1401" s="3" t="s">
        <v>36</v>
      </c>
      <c r="G1401" s="3" t="s">
        <v>60</v>
      </c>
      <c r="H1401" s="3" t="s">
        <v>45</v>
      </c>
      <c r="I1401" s="3">
        <v>4</v>
      </c>
      <c r="J1401" s="3" t="s">
        <v>20</v>
      </c>
      <c r="K1401" s="3">
        <v>11000</v>
      </c>
      <c r="L1401" s="3">
        <v>10000</v>
      </c>
      <c r="M1401" s="3">
        <f>Table4[[#This Row],[Qty]]*Table4[[#This Row],[Price]]</f>
        <v>44000</v>
      </c>
      <c r="N1401" s="3">
        <f>Table4[[#This Row],[Qty]]*Table4[[#This Row],[Cost]]</f>
        <v>40000</v>
      </c>
      <c r="O1401" s="3">
        <f>Table4[[#This Row],[Total Sales]]-Table4[[#This Row],[COGS]]</f>
        <v>4000</v>
      </c>
      <c r="P1401" s="22">
        <f>MONTH(Table4[[#This Row],[Sales Date]])</f>
        <v>4</v>
      </c>
      <c r="Q1401" s="22" t="str">
        <f>IF(Table4[[#This Row],[Month]]=1,"Jan",IF(Table4[[#This Row],[Month]]=2,"Feb",IF(Table4[[#This Row],[Month]]=3,"Mar","Apr")))</f>
        <v>Apr</v>
      </c>
    </row>
    <row r="1402" spans="1:17" x14ac:dyDescent="0.25">
      <c r="A1402" s="3" t="s">
        <v>2188</v>
      </c>
      <c r="B1402" s="4">
        <v>45023</v>
      </c>
      <c r="C1402" s="3" t="s">
        <v>1418</v>
      </c>
      <c r="D1402" s="3" t="s">
        <v>29</v>
      </c>
      <c r="E1402" s="3" t="s">
        <v>17</v>
      </c>
      <c r="F1402" s="3" t="s">
        <v>18</v>
      </c>
      <c r="G1402" s="3" t="s">
        <v>41</v>
      </c>
      <c r="H1402" s="3" t="s">
        <v>2354</v>
      </c>
      <c r="I1402" s="3">
        <v>2</v>
      </c>
      <c r="J1402" s="3" t="s">
        <v>20</v>
      </c>
      <c r="K1402" s="3">
        <v>7700</v>
      </c>
      <c r="L1402" s="3">
        <v>7000</v>
      </c>
      <c r="M1402" s="3">
        <f>Table4[[#This Row],[Qty]]*Table4[[#This Row],[Price]]</f>
        <v>15400</v>
      </c>
      <c r="N1402" s="3">
        <f>Table4[[#This Row],[Qty]]*Table4[[#This Row],[Cost]]</f>
        <v>14000</v>
      </c>
      <c r="O1402" s="3">
        <f>Table4[[#This Row],[Total Sales]]-Table4[[#This Row],[COGS]]</f>
        <v>1400</v>
      </c>
      <c r="P1402" s="22">
        <f>MONTH(Table4[[#This Row],[Sales Date]])</f>
        <v>4</v>
      </c>
      <c r="Q1402" s="22" t="str">
        <f>IF(Table4[[#This Row],[Month]]=1,"Jan",IF(Table4[[#This Row],[Month]]=2,"Feb",IF(Table4[[#This Row],[Month]]=3,"Mar","Apr")))</f>
        <v>Apr</v>
      </c>
    </row>
    <row r="1403" spans="1:17" x14ac:dyDescent="0.25">
      <c r="A1403" s="3" t="s">
        <v>2189</v>
      </c>
      <c r="B1403" s="4">
        <v>45023</v>
      </c>
      <c r="C1403" s="3" t="s">
        <v>1478</v>
      </c>
      <c r="D1403" s="3" t="s">
        <v>16</v>
      </c>
      <c r="E1403" s="3" t="s">
        <v>17</v>
      </c>
      <c r="F1403" s="3" t="s">
        <v>18</v>
      </c>
      <c r="G1403" s="3" t="s">
        <v>75</v>
      </c>
      <c r="H1403" s="3" t="s">
        <v>2354</v>
      </c>
      <c r="I1403" s="3">
        <v>2</v>
      </c>
      <c r="J1403" s="3" t="s">
        <v>20</v>
      </c>
      <c r="K1403" s="3">
        <v>7700</v>
      </c>
      <c r="L1403" s="3">
        <v>7000</v>
      </c>
      <c r="M1403" s="3">
        <f>Table4[[#This Row],[Qty]]*Table4[[#This Row],[Price]]</f>
        <v>15400</v>
      </c>
      <c r="N1403" s="3">
        <f>Table4[[#This Row],[Qty]]*Table4[[#This Row],[Cost]]</f>
        <v>14000</v>
      </c>
      <c r="O1403" s="3">
        <f>Table4[[#This Row],[Total Sales]]-Table4[[#This Row],[COGS]]</f>
        <v>1400</v>
      </c>
      <c r="P1403" s="22">
        <f>MONTH(Table4[[#This Row],[Sales Date]])</f>
        <v>4</v>
      </c>
      <c r="Q1403" s="22" t="str">
        <f>IF(Table4[[#This Row],[Month]]=1,"Jan",IF(Table4[[#This Row],[Month]]=2,"Feb",IF(Table4[[#This Row],[Month]]=3,"Mar","Apr")))</f>
        <v>Apr</v>
      </c>
    </row>
    <row r="1404" spans="1:17" x14ac:dyDescent="0.25">
      <c r="A1404" s="3" t="s">
        <v>2190</v>
      </c>
      <c r="B1404" s="4">
        <v>45024</v>
      </c>
      <c r="C1404" s="3" t="s">
        <v>1236</v>
      </c>
      <c r="D1404" s="3" t="s">
        <v>29</v>
      </c>
      <c r="E1404" s="3" t="s">
        <v>30</v>
      </c>
      <c r="F1404" s="3" t="s">
        <v>31</v>
      </c>
      <c r="G1404" s="3" t="s">
        <v>2350</v>
      </c>
      <c r="H1404" s="3" t="s">
        <v>38</v>
      </c>
      <c r="I1404" s="3">
        <v>2</v>
      </c>
      <c r="J1404" s="3" t="s">
        <v>20</v>
      </c>
      <c r="K1404" s="3">
        <v>100</v>
      </c>
      <c r="L1404" s="3">
        <v>90</v>
      </c>
      <c r="M1404" s="3">
        <f>Table4[[#This Row],[Qty]]*Table4[[#This Row],[Price]]</f>
        <v>200</v>
      </c>
      <c r="N1404" s="3">
        <f>Table4[[#This Row],[Qty]]*Table4[[#This Row],[Cost]]</f>
        <v>180</v>
      </c>
      <c r="O1404" s="3">
        <f>Table4[[#This Row],[Total Sales]]-Table4[[#This Row],[COGS]]</f>
        <v>20</v>
      </c>
      <c r="P1404" s="22">
        <f>MONTH(Table4[[#This Row],[Sales Date]])</f>
        <v>4</v>
      </c>
      <c r="Q1404" s="22" t="str">
        <f>IF(Table4[[#This Row],[Month]]=1,"Jan",IF(Table4[[#This Row],[Month]]=2,"Feb",IF(Table4[[#This Row],[Month]]=3,"Mar","Apr")))</f>
        <v>Apr</v>
      </c>
    </row>
    <row r="1405" spans="1:17" x14ac:dyDescent="0.25">
      <c r="A1405" s="3" t="s">
        <v>2191</v>
      </c>
      <c r="B1405" s="4">
        <v>45024</v>
      </c>
      <c r="C1405" s="3" t="s">
        <v>1297</v>
      </c>
      <c r="D1405" s="3" t="s">
        <v>29</v>
      </c>
      <c r="E1405" s="3" t="s">
        <v>35</v>
      </c>
      <c r="F1405" s="3" t="s">
        <v>36</v>
      </c>
      <c r="G1405" s="3" t="s">
        <v>19</v>
      </c>
      <c r="H1405" s="3" t="s">
        <v>2354</v>
      </c>
      <c r="I1405" s="3">
        <v>2</v>
      </c>
      <c r="J1405" s="3" t="s">
        <v>20</v>
      </c>
      <c r="K1405" s="3">
        <v>9950</v>
      </c>
      <c r="L1405" s="3">
        <v>9000</v>
      </c>
      <c r="M1405" s="3">
        <f>Table4[[#This Row],[Qty]]*Table4[[#This Row],[Price]]</f>
        <v>19900</v>
      </c>
      <c r="N1405" s="3">
        <f>Table4[[#This Row],[Qty]]*Table4[[#This Row],[Cost]]</f>
        <v>18000</v>
      </c>
      <c r="O1405" s="3">
        <f>Table4[[#This Row],[Total Sales]]-Table4[[#This Row],[COGS]]</f>
        <v>1900</v>
      </c>
      <c r="P1405" s="22">
        <f>MONTH(Table4[[#This Row],[Sales Date]])</f>
        <v>4</v>
      </c>
      <c r="Q1405" s="22" t="str">
        <f>IF(Table4[[#This Row],[Month]]=1,"Jan",IF(Table4[[#This Row],[Month]]=2,"Feb",IF(Table4[[#This Row],[Month]]=3,"Mar","Apr")))</f>
        <v>Apr</v>
      </c>
    </row>
    <row r="1406" spans="1:17" x14ac:dyDescent="0.25">
      <c r="A1406" s="3" t="s">
        <v>2192</v>
      </c>
      <c r="B1406" s="4">
        <v>45024</v>
      </c>
      <c r="C1406" s="3" t="s">
        <v>1358</v>
      </c>
      <c r="D1406" s="3" t="s">
        <v>29</v>
      </c>
      <c r="E1406" s="3" t="s">
        <v>17</v>
      </c>
      <c r="F1406" s="3" t="s">
        <v>18</v>
      </c>
      <c r="G1406" s="3" t="s">
        <v>63</v>
      </c>
      <c r="H1406" s="3" t="s">
        <v>2354</v>
      </c>
      <c r="I1406" s="3">
        <v>1</v>
      </c>
      <c r="J1406" s="3" t="s">
        <v>20</v>
      </c>
      <c r="K1406" s="3">
        <v>13200.000000000002</v>
      </c>
      <c r="L1406" s="3">
        <v>12000</v>
      </c>
      <c r="M1406" s="3">
        <f>Table4[[#This Row],[Qty]]*Table4[[#This Row],[Price]]</f>
        <v>13200.000000000002</v>
      </c>
      <c r="N1406" s="3">
        <f>Table4[[#This Row],[Qty]]*Table4[[#This Row],[Cost]]</f>
        <v>12000</v>
      </c>
      <c r="O1406" s="3">
        <f>Table4[[#This Row],[Total Sales]]-Table4[[#This Row],[COGS]]</f>
        <v>1200.0000000000018</v>
      </c>
      <c r="P1406" s="22">
        <f>MONTH(Table4[[#This Row],[Sales Date]])</f>
        <v>4</v>
      </c>
      <c r="Q1406" s="22" t="str">
        <f>IF(Table4[[#This Row],[Month]]=1,"Jan",IF(Table4[[#This Row],[Month]]=2,"Feb",IF(Table4[[#This Row],[Month]]=3,"Mar","Apr")))</f>
        <v>Apr</v>
      </c>
    </row>
    <row r="1407" spans="1:17" x14ac:dyDescent="0.25">
      <c r="A1407" s="3" t="s">
        <v>2193</v>
      </c>
      <c r="B1407" s="4">
        <v>45024</v>
      </c>
      <c r="C1407" s="3" t="s">
        <v>1420</v>
      </c>
      <c r="D1407" s="3" t="s">
        <v>29</v>
      </c>
      <c r="E1407" s="3" t="s">
        <v>17</v>
      </c>
      <c r="F1407" s="3" t="s">
        <v>18</v>
      </c>
      <c r="G1407" s="3" t="s">
        <v>44</v>
      </c>
      <c r="H1407" s="3" t="s">
        <v>45</v>
      </c>
      <c r="I1407" s="3">
        <v>4</v>
      </c>
      <c r="J1407" s="3" t="s">
        <v>20</v>
      </c>
      <c r="K1407" s="3">
        <v>11000</v>
      </c>
      <c r="L1407" s="3">
        <v>10000</v>
      </c>
      <c r="M1407" s="3">
        <f>Table4[[#This Row],[Qty]]*Table4[[#This Row],[Price]]</f>
        <v>44000</v>
      </c>
      <c r="N1407" s="3">
        <f>Table4[[#This Row],[Qty]]*Table4[[#This Row],[Cost]]</f>
        <v>40000</v>
      </c>
      <c r="O1407" s="3">
        <f>Table4[[#This Row],[Total Sales]]-Table4[[#This Row],[COGS]]</f>
        <v>4000</v>
      </c>
      <c r="P1407" s="22">
        <f>MONTH(Table4[[#This Row],[Sales Date]])</f>
        <v>4</v>
      </c>
      <c r="Q1407" s="22" t="str">
        <f>IF(Table4[[#This Row],[Month]]=1,"Jan",IF(Table4[[#This Row],[Month]]=2,"Feb",IF(Table4[[#This Row],[Month]]=3,"Mar","Apr")))</f>
        <v>Apr</v>
      </c>
    </row>
    <row r="1408" spans="1:17" x14ac:dyDescent="0.25">
      <c r="A1408" s="3" t="s">
        <v>2194</v>
      </c>
      <c r="B1408" s="4">
        <v>45024</v>
      </c>
      <c r="C1408" s="3" t="s">
        <v>1480</v>
      </c>
      <c r="D1408" s="3" t="s">
        <v>16</v>
      </c>
      <c r="E1408" s="3" t="s">
        <v>23</v>
      </c>
      <c r="F1408" s="3" t="s">
        <v>24</v>
      </c>
      <c r="G1408" s="3" t="s">
        <v>78</v>
      </c>
      <c r="H1408" s="3" t="s">
        <v>45</v>
      </c>
      <c r="I1408" s="3">
        <v>3</v>
      </c>
      <c r="J1408" s="3" t="s">
        <v>20</v>
      </c>
      <c r="K1408" s="3">
        <v>22000</v>
      </c>
      <c r="L1408" s="3">
        <v>20000</v>
      </c>
      <c r="M1408" s="3">
        <f>Table4[[#This Row],[Qty]]*Table4[[#This Row],[Price]]</f>
        <v>66000</v>
      </c>
      <c r="N1408" s="3">
        <f>Table4[[#This Row],[Qty]]*Table4[[#This Row],[Cost]]</f>
        <v>60000</v>
      </c>
      <c r="O1408" s="3">
        <f>Table4[[#This Row],[Total Sales]]-Table4[[#This Row],[COGS]]</f>
        <v>6000</v>
      </c>
      <c r="P1408" s="22">
        <f>MONTH(Table4[[#This Row],[Sales Date]])</f>
        <v>4</v>
      </c>
      <c r="Q1408" s="22" t="str">
        <f>IF(Table4[[#This Row],[Month]]=1,"Jan",IF(Table4[[#This Row],[Month]]=2,"Feb",IF(Table4[[#This Row],[Month]]=3,"Mar","Apr")))</f>
        <v>Apr</v>
      </c>
    </row>
    <row r="1409" spans="1:17" x14ac:dyDescent="0.25">
      <c r="A1409" s="3" t="s">
        <v>2195</v>
      </c>
      <c r="B1409" s="4">
        <v>45025</v>
      </c>
      <c r="C1409" s="3" t="s">
        <v>1238</v>
      </c>
      <c r="D1409" s="3" t="s">
        <v>29</v>
      </c>
      <c r="E1409" s="3" t="s">
        <v>35</v>
      </c>
      <c r="F1409" s="3" t="s">
        <v>36</v>
      </c>
      <c r="G1409" s="3" t="s">
        <v>2351</v>
      </c>
      <c r="H1409" s="3" t="s">
        <v>38</v>
      </c>
      <c r="I1409" s="3">
        <v>20</v>
      </c>
      <c r="J1409" s="3" t="s">
        <v>20</v>
      </c>
      <c r="K1409" s="3">
        <v>1600</v>
      </c>
      <c r="L1409" s="3">
        <v>1590</v>
      </c>
      <c r="M1409" s="3">
        <f>Table4[[#This Row],[Qty]]*Table4[[#This Row],[Price]]</f>
        <v>32000</v>
      </c>
      <c r="N1409" s="3">
        <f>Table4[[#This Row],[Qty]]*Table4[[#This Row],[Cost]]</f>
        <v>31800</v>
      </c>
      <c r="O1409" s="3">
        <f>Table4[[#This Row],[Total Sales]]-Table4[[#This Row],[COGS]]</f>
        <v>200</v>
      </c>
      <c r="P1409" s="22">
        <f>MONTH(Table4[[#This Row],[Sales Date]])</f>
        <v>4</v>
      </c>
      <c r="Q1409" s="22" t="str">
        <f>IF(Table4[[#This Row],[Month]]=1,"Jan",IF(Table4[[#This Row],[Month]]=2,"Feb",IF(Table4[[#This Row],[Month]]=3,"Mar","Apr")))</f>
        <v>Apr</v>
      </c>
    </row>
    <row r="1410" spans="1:17" x14ac:dyDescent="0.25">
      <c r="A1410" s="3" t="s">
        <v>2196</v>
      </c>
      <c r="B1410" s="4">
        <v>45025</v>
      </c>
      <c r="C1410" s="3" t="s">
        <v>1299</v>
      </c>
      <c r="D1410" s="3" t="s">
        <v>29</v>
      </c>
      <c r="E1410" s="3" t="s">
        <v>17</v>
      </c>
      <c r="F1410" s="3" t="s">
        <v>18</v>
      </c>
      <c r="G1410" s="3" t="s">
        <v>25</v>
      </c>
      <c r="H1410" s="3" t="s">
        <v>2354</v>
      </c>
      <c r="I1410" s="3">
        <v>2</v>
      </c>
      <c r="J1410" s="3" t="s">
        <v>20</v>
      </c>
      <c r="K1410" s="3">
        <v>19800</v>
      </c>
      <c r="L1410" s="3">
        <v>18000</v>
      </c>
      <c r="M1410" s="3">
        <f>Table4[[#This Row],[Qty]]*Table4[[#This Row],[Price]]</f>
        <v>39600</v>
      </c>
      <c r="N1410" s="3">
        <f>Table4[[#This Row],[Qty]]*Table4[[#This Row],[Cost]]</f>
        <v>36000</v>
      </c>
      <c r="O1410" s="3">
        <f>Table4[[#This Row],[Total Sales]]-Table4[[#This Row],[COGS]]</f>
        <v>3600</v>
      </c>
      <c r="P1410" s="22">
        <f>MONTH(Table4[[#This Row],[Sales Date]])</f>
        <v>4</v>
      </c>
      <c r="Q1410" s="22" t="str">
        <f>IF(Table4[[#This Row],[Month]]=1,"Jan",IF(Table4[[#This Row],[Month]]=2,"Feb",IF(Table4[[#This Row],[Month]]=3,"Mar","Apr")))</f>
        <v>Apr</v>
      </c>
    </row>
    <row r="1411" spans="1:17" x14ac:dyDescent="0.25">
      <c r="A1411" s="3" t="s">
        <v>2197</v>
      </c>
      <c r="B1411" s="4">
        <v>45025</v>
      </c>
      <c r="C1411" s="3" t="s">
        <v>1360</v>
      </c>
      <c r="D1411" s="3" t="s">
        <v>29</v>
      </c>
      <c r="E1411" s="3" t="s">
        <v>17</v>
      </c>
      <c r="F1411" s="3" t="s">
        <v>18</v>
      </c>
      <c r="G1411" s="3" t="s">
        <v>66</v>
      </c>
      <c r="H1411" s="3" t="s">
        <v>2354</v>
      </c>
      <c r="I1411" s="3">
        <v>2</v>
      </c>
      <c r="J1411" s="3" t="s">
        <v>20</v>
      </c>
      <c r="K1411" s="3">
        <v>1900</v>
      </c>
      <c r="L1411" s="3">
        <v>1800</v>
      </c>
      <c r="M1411" s="3">
        <f>Table4[[#This Row],[Qty]]*Table4[[#This Row],[Price]]</f>
        <v>3800</v>
      </c>
      <c r="N1411" s="3">
        <f>Table4[[#This Row],[Qty]]*Table4[[#This Row],[Cost]]</f>
        <v>3600</v>
      </c>
      <c r="O1411" s="3">
        <f>Table4[[#This Row],[Total Sales]]-Table4[[#This Row],[COGS]]</f>
        <v>200</v>
      </c>
      <c r="P1411" s="22">
        <f>MONTH(Table4[[#This Row],[Sales Date]])</f>
        <v>4</v>
      </c>
      <c r="Q1411" s="22" t="str">
        <f>IF(Table4[[#This Row],[Month]]=1,"Jan",IF(Table4[[#This Row],[Month]]=2,"Feb",IF(Table4[[#This Row],[Month]]=3,"Mar","Apr")))</f>
        <v>Apr</v>
      </c>
    </row>
    <row r="1412" spans="1:17" x14ac:dyDescent="0.25">
      <c r="A1412" s="3" t="s">
        <v>2198</v>
      </c>
      <c r="B1412" s="4">
        <v>45025</v>
      </c>
      <c r="C1412" s="3" t="s">
        <v>1422</v>
      </c>
      <c r="D1412" s="3" t="s">
        <v>29</v>
      </c>
      <c r="E1412" s="3" t="s">
        <v>23</v>
      </c>
      <c r="F1412" s="3" t="s">
        <v>24</v>
      </c>
      <c r="G1412" s="3" t="s">
        <v>2352</v>
      </c>
      <c r="H1412" s="3" t="s">
        <v>2354</v>
      </c>
      <c r="I1412" s="3">
        <v>1</v>
      </c>
      <c r="J1412" s="3" t="s">
        <v>20</v>
      </c>
      <c r="K1412" s="3">
        <v>13200.000000000002</v>
      </c>
      <c r="L1412" s="3">
        <v>12000</v>
      </c>
      <c r="M1412" s="3">
        <f>Table4[[#This Row],[Qty]]*Table4[[#This Row],[Price]]</f>
        <v>13200.000000000002</v>
      </c>
      <c r="N1412" s="3">
        <f>Table4[[#This Row],[Qty]]*Table4[[#This Row],[Cost]]</f>
        <v>12000</v>
      </c>
      <c r="O1412" s="3">
        <f>Table4[[#This Row],[Total Sales]]-Table4[[#This Row],[COGS]]</f>
        <v>1200.0000000000018</v>
      </c>
      <c r="P1412" s="22">
        <f>MONTH(Table4[[#This Row],[Sales Date]])</f>
        <v>4</v>
      </c>
      <c r="Q1412" s="22" t="str">
        <f>IF(Table4[[#This Row],[Month]]=1,"Jan",IF(Table4[[#This Row],[Month]]=2,"Feb",IF(Table4[[#This Row],[Month]]=3,"Mar","Apr")))</f>
        <v>Apr</v>
      </c>
    </row>
    <row r="1413" spans="1:17" x14ac:dyDescent="0.25">
      <c r="A1413" s="3" t="s">
        <v>2199</v>
      </c>
      <c r="B1413" s="4">
        <v>45025</v>
      </c>
      <c r="C1413" s="3" t="s">
        <v>1482</v>
      </c>
      <c r="D1413" s="3" t="s">
        <v>29</v>
      </c>
      <c r="E1413" s="3" t="s">
        <v>30</v>
      </c>
      <c r="F1413" s="3" t="s">
        <v>31</v>
      </c>
      <c r="G1413" s="3" t="s">
        <v>81</v>
      </c>
      <c r="H1413" s="3" t="s">
        <v>2354</v>
      </c>
      <c r="I1413" s="3">
        <v>1</v>
      </c>
      <c r="J1413" s="3" t="s">
        <v>20</v>
      </c>
      <c r="K1413" s="3">
        <v>44000</v>
      </c>
      <c r="L1413" s="3">
        <v>40000</v>
      </c>
      <c r="M1413" s="3">
        <f>Table4[[#This Row],[Qty]]*Table4[[#This Row],[Price]]</f>
        <v>44000</v>
      </c>
      <c r="N1413" s="3">
        <f>Table4[[#This Row],[Qty]]*Table4[[#This Row],[Cost]]</f>
        <v>40000</v>
      </c>
      <c r="O1413" s="3">
        <f>Table4[[#This Row],[Total Sales]]-Table4[[#This Row],[COGS]]</f>
        <v>4000</v>
      </c>
      <c r="P1413" s="22">
        <f>MONTH(Table4[[#This Row],[Sales Date]])</f>
        <v>4</v>
      </c>
      <c r="Q1413" s="22" t="str">
        <f>IF(Table4[[#This Row],[Month]]=1,"Jan",IF(Table4[[#This Row],[Month]]=2,"Feb",IF(Table4[[#This Row],[Month]]=3,"Mar","Apr")))</f>
        <v>Apr</v>
      </c>
    </row>
    <row r="1414" spans="1:17" x14ac:dyDescent="0.25">
      <c r="A1414" s="3" t="s">
        <v>2200</v>
      </c>
      <c r="B1414" s="4">
        <v>45026</v>
      </c>
      <c r="C1414" s="3" t="s">
        <v>1240</v>
      </c>
      <c r="D1414" s="3" t="s">
        <v>29</v>
      </c>
      <c r="E1414" s="3" t="s">
        <v>17</v>
      </c>
      <c r="F1414" s="3" t="s">
        <v>18</v>
      </c>
      <c r="G1414" s="3" t="s">
        <v>54</v>
      </c>
      <c r="H1414" s="3" t="s">
        <v>55</v>
      </c>
      <c r="I1414" s="3">
        <v>1</v>
      </c>
      <c r="J1414" s="3" t="s">
        <v>20</v>
      </c>
      <c r="K1414" s="3">
        <v>50</v>
      </c>
      <c r="L1414" s="3">
        <v>45</v>
      </c>
      <c r="M1414" s="3">
        <f>Table4[[#This Row],[Qty]]*Table4[[#This Row],[Price]]</f>
        <v>50</v>
      </c>
      <c r="N1414" s="3">
        <f>Table4[[#This Row],[Qty]]*Table4[[#This Row],[Cost]]</f>
        <v>45</v>
      </c>
      <c r="O1414" s="3">
        <f>Table4[[#This Row],[Total Sales]]-Table4[[#This Row],[COGS]]</f>
        <v>5</v>
      </c>
      <c r="P1414" s="22">
        <f>MONTH(Table4[[#This Row],[Sales Date]])</f>
        <v>4</v>
      </c>
      <c r="Q1414" s="22" t="str">
        <f>IF(Table4[[#This Row],[Month]]=1,"Jan",IF(Table4[[#This Row],[Month]]=2,"Feb",IF(Table4[[#This Row],[Month]]=3,"Mar","Apr")))</f>
        <v>Apr</v>
      </c>
    </row>
    <row r="1415" spans="1:17" x14ac:dyDescent="0.25">
      <c r="A1415" s="3" t="s">
        <v>2201</v>
      </c>
      <c r="B1415" s="4">
        <v>45026</v>
      </c>
      <c r="C1415" s="3" t="s">
        <v>1301</v>
      </c>
      <c r="D1415" s="3" t="s">
        <v>29</v>
      </c>
      <c r="E1415" s="3" t="s">
        <v>17</v>
      </c>
      <c r="F1415" s="3" t="s">
        <v>18</v>
      </c>
      <c r="G1415" s="3" t="s">
        <v>32</v>
      </c>
      <c r="H1415" s="3" t="s">
        <v>2354</v>
      </c>
      <c r="I1415" s="3">
        <v>1</v>
      </c>
      <c r="J1415" s="3" t="s">
        <v>20</v>
      </c>
      <c r="K1415" s="3">
        <v>44000</v>
      </c>
      <c r="L1415" s="3">
        <v>40000</v>
      </c>
      <c r="M1415" s="3">
        <f>Table4[[#This Row],[Qty]]*Table4[[#This Row],[Price]]</f>
        <v>44000</v>
      </c>
      <c r="N1415" s="3">
        <f>Table4[[#This Row],[Qty]]*Table4[[#This Row],[Cost]]</f>
        <v>40000</v>
      </c>
      <c r="O1415" s="3">
        <f>Table4[[#This Row],[Total Sales]]-Table4[[#This Row],[COGS]]</f>
        <v>4000</v>
      </c>
      <c r="P1415" s="22">
        <f>MONTH(Table4[[#This Row],[Sales Date]])</f>
        <v>4</v>
      </c>
      <c r="Q1415" s="22" t="str">
        <f>IF(Table4[[#This Row],[Month]]=1,"Jan",IF(Table4[[#This Row],[Month]]=2,"Feb",IF(Table4[[#This Row],[Month]]=3,"Mar","Apr")))</f>
        <v>Apr</v>
      </c>
    </row>
    <row r="1416" spans="1:17" x14ac:dyDescent="0.25">
      <c r="A1416" s="3" t="s">
        <v>2202</v>
      </c>
      <c r="B1416" s="4">
        <v>45026</v>
      </c>
      <c r="C1416" s="3" t="s">
        <v>1362</v>
      </c>
      <c r="D1416" s="3" t="s">
        <v>29</v>
      </c>
      <c r="E1416" s="3" t="s">
        <v>23</v>
      </c>
      <c r="F1416" s="3" t="s">
        <v>24</v>
      </c>
      <c r="G1416" s="3" t="s">
        <v>69</v>
      </c>
      <c r="H1416" s="3" t="s">
        <v>38</v>
      </c>
      <c r="I1416" s="3">
        <v>2</v>
      </c>
      <c r="J1416" s="3" t="s">
        <v>20</v>
      </c>
      <c r="K1416" s="3">
        <v>200</v>
      </c>
      <c r="L1416" s="3">
        <v>190</v>
      </c>
      <c r="M1416" s="3">
        <f>Table4[[#This Row],[Qty]]*Table4[[#This Row],[Price]]</f>
        <v>400</v>
      </c>
      <c r="N1416" s="3">
        <f>Table4[[#This Row],[Qty]]*Table4[[#This Row],[Cost]]</f>
        <v>380</v>
      </c>
      <c r="O1416" s="3">
        <f>Table4[[#This Row],[Total Sales]]-Table4[[#This Row],[COGS]]</f>
        <v>20</v>
      </c>
      <c r="P1416" s="22">
        <f>MONTH(Table4[[#This Row],[Sales Date]])</f>
        <v>4</v>
      </c>
      <c r="Q1416" s="22" t="str">
        <f>IF(Table4[[#This Row],[Month]]=1,"Jan",IF(Table4[[#This Row],[Month]]=2,"Feb",IF(Table4[[#This Row],[Month]]=3,"Mar","Apr")))</f>
        <v>Apr</v>
      </c>
    </row>
    <row r="1417" spans="1:17" x14ac:dyDescent="0.25">
      <c r="A1417" s="3" t="s">
        <v>2203</v>
      </c>
      <c r="B1417" s="4">
        <v>45026</v>
      </c>
      <c r="C1417" s="3" t="s">
        <v>1424</v>
      </c>
      <c r="D1417" s="3" t="s">
        <v>29</v>
      </c>
      <c r="E1417" s="3" t="s">
        <v>30</v>
      </c>
      <c r="F1417" s="3" t="s">
        <v>31</v>
      </c>
      <c r="G1417" s="3" t="s">
        <v>2350</v>
      </c>
      <c r="H1417" s="3" t="s">
        <v>38</v>
      </c>
      <c r="I1417" s="3">
        <v>2</v>
      </c>
      <c r="J1417" s="3" t="s">
        <v>20</v>
      </c>
      <c r="K1417" s="3">
        <v>1900</v>
      </c>
      <c r="L1417" s="3">
        <v>1800</v>
      </c>
      <c r="M1417" s="3">
        <f>Table4[[#This Row],[Qty]]*Table4[[#This Row],[Price]]</f>
        <v>3800</v>
      </c>
      <c r="N1417" s="3">
        <f>Table4[[#This Row],[Qty]]*Table4[[#This Row],[Cost]]</f>
        <v>3600</v>
      </c>
      <c r="O1417" s="3">
        <f>Table4[[#This Row],[Total Sales]]-Table4[[#This Row],[COGS]]</f>
        <v>200</v>
      </c>
      <c r="P1417" s="22">
        <f>MONTH(Table4[[#This Row],[Sales Date]])</f>
        <v>4</v>
      </c>
      <c r="Q1417" s="22" t="str">
        <f>IF(Table4[[#This Row],[Month]]=1,"Jan",IF(Table4[[#This Row],[Month]]=2,"Feb",IF(Table4[[#This Row],[Month]]=3,"Mar","Apr")))</f>
        <v>Apr</v>
      </c>
    </row>
    <row r="1418" spans="1:17" x14ac:dyDescent="0.25">
      <c r="A1418" s="3" t="s">
        <v>2204</v>
      </c>
      <c r="B1418" s="4">
        <v>45026</v>
      </c>
      <c r="C1418" s="3" t="s">
        <v>1484</v>
      </c>
      <c r="D1418" s="3" t="s">
        <v>29</v>
      </c>
      <c r="E1418" s="3" t="s">
        <v>35</v>
      </c>
      <c r="F1418" s="3" t="s">
        <v>36</v>
      </c>
      <c r="G1418" s="3" t="s">
        <v>19</v>
      </c>
      <c r="H1418" s="3" t="s">
        <v>2354</v>
      </c>
      <c r="I1418" s="3">
        <v>2</v>
      </c>
      <c r="J1418" s="3" t="s">
        <v>20</v>
      </c>
      <c r="K1418" s="3">
        <v>19800</v>
      </c>
      <c r="L1418" s="3">
        <v>18000</v>
      </c>
      <c r="M1418" s="3">
        <f>Table4[[#This Row],[Qty]]*Table4[[#This Row],[Price]]</f>
        <v>39600</v>
      </c>
      <c r="N1418" s="3">
        <f>Table4[[#This Row],[Qty]]*Table4[[#This Row],[Cost]]</f>
        <v>36000</v>
      </c>
      <c r="O1418" s="3">
        <f>Table4[[#This Row],[Total Sales]]-Table4[[#This Row],[COGS]]</f>
        <v>3600</v>
      </c>
      <c r="P1418" s="22">
        <f>MONTH(Table4[[#This Row],[Sales Date]])</f>
        <v>4</v>
      </c>
      <c r="Q1418" s="22" t="str">
        <f>IF(Table4[[#This Row],[Month]]=1,"Jan",IF(Table4[[#This Row],[Month]]=2,"Feb",IF(Table4[[#This Row],[Month]]=3,"Mar","Apr")))</f>
        <v>Apr</v>
      </c>
    </row>
    <row r="1419" spans="1:17" x14ac:dyDescent="0.25">
      <c r="A1419" s="3" t="s">
        <v>2205</v>
      </c>
      <c r="B1419" s="4">
        <v>45027</v>
      </c>
      <c r="C1419" s="3" t="s">
        <v>1242</v>
      </c>
      <c r="D1419" s="3" t="s">
        <v>16</v>
      </c>
      <c r="E1419" s="3" t="s">
        <v>17</v>
      </c>
      <c r="F1419" s="3" t="s">
        <v>18</v>
      </c>
      <c r="G1419" s="3" t="s">
        <v>2353</v>
      </c>
      <c r="H1419" s="3" t="s">
        <v>45</v>
      </c>
      <c r="I1419" s="3">
        <v>2</v>
      </c>
      <c r="J1419" s="3" t="s">
        <v>20</v>
      </c>
      <c r="K1419" s="3">
        <v>600</v>
      </c>
      <c r="L1419" s="3">
        <v>450</v>
      </c>
      <c r="M1419" s="3">
        <f>Table4[[#This Row],[Qty]]*Table4[[#This Row],[Price]]</f>
        <v>1200</v>
      </c>
      <c r="N1419" s="3">
        <f>Table4[[#This Row],[Qty]]*Table4[[#This Row],[Cost]]</f>
        <v>900</v>
      </c>
      <c r="O1419" s="3">
        <f>Table4[[#This Row],[Total Sales]]-Table4[[#This Row],[COGS]]</f>
        <v>300</v>
      </c>
      <c r="P1419" s="22">
        <f>MONTH(Table4[[#This Row],[Sales Date]])</f>
        <v>4</v>
      </c>
      <c r="Q1419" s="22" t="str">
        <f>IF(Table4[[#This Row],[Month]]=1,"Jan",IF(Table4[[#This Row],[Month]]=2,"Feb",IF(Table4[[#This Row],[Month]]=3,"Mar","Apr")))</f>
        <v>Apr</v>
      </c>
    </row>
    <row r="1420" spans="1:17" x14ac:dyDescent="0.25">
      <c r="A1420" s="3" t="s">
        <v>2206</v>
      </c>
      <c r="B1420" s="4">
        <v>45027</v>
      </c>
      <c r="C1420" s="3" t="s">
        <v>1303</v>
      </c>
      <c r="D1420" s="3" t="s">
        <v>29</v>
      </c>
      <c r="E1420" s="3" t="s">
        <v>23</v>
      </c>
      <c r="F1420" s="3" t="s">
        <v>24</v>
      </c>
      <c r="G1420" s="3" t="s">
        <v>37</v>
      </c>
      <c r="H1420" s="3" t="s">
        <v>38</v>
      </c>
      <c r="I1420" s="3">
        <v>1</v>
      </c>
      <c r="J1420" s="3" t="s">
        <v>20</v>
      </c>
      <c r="K1420" s="3">
        <v>22000</v>
      </c>
      <c r="L1420" s="3">
        <v>20000</v>
      </c>
      <c r="M1420" s="3">
        <f>Table4[[#This Row],[Qty]]*Table4[[#This Row],[Price]]</f>
        <v>22000</v>
      </c>
      <c r="N1420" s="3">
        <f>Table4[[#This Row],[Qty]]*Table4[[#This Row],[Cost]]</f>
        <v>20000</v>
      </c>
      <c r="O1420" s="3">
        <f>Table4[[#This Row],[Total Sales]]-Table4[[#This Row],[COGS]]</f>
        <v>2000</v>
      </c>
      <c r="P1420" s="22">
        <f>MONTH(Table4[[#This Row],[Sales Date]])</f>
        <v>4</v>
      </c>
      <c r="Q1420" s="22" t="str">
        <f>IF(Table4[[#This Row],[Month]]=1,"Jan",IF(Table4[[#This Row],[Month]]=2,"Feb",IF(Table4[[#This Row],[Month]]=3,"Mar","Apr")))</f>
        <v>Apr</v>
      </c>
    </row>
    <row r="1421" spans="1:17" x14ac:dyDescent="0.25">
      <c r="A1421" s="3" t="s">
        <v>2207</v>
      </c>
      <c r="B1421" s="4">
        <v>45027</v>
      </c>
      <c r="C1421" s="3" t="s">
        <v>1364</v>
      </c>
      <c r="D1421" s="3" t="s">
        <v>29</v>
      </c>
      <c r="E1421" s="3" t="s">
        <v>30</v>
      </c>
      <c r="F1421" s="3" t="s">
        <v>31</v>
      </c>
      <c r="G1421" s="3" t="s">
        <v>72</v>
      </c>
      <c r="H1421" s="3" t="s">
        <v>2354</v>
      </c>
      <c r="I1421" s="3">
        <v>1</v>
      </c>
      <c r="J1421" s="3" t="s">
        <v>20</v>
      </c>
      <c r="K1421" s="3">
        <v>2250</v>
      </c>
      <c r="L1421" s="3">
        <v>2200</v>
      </c>
      <c r="M1421" s="3">
        <f>Table4[[#This Row],[Qty]]*Table4[[#This Row],[Price]]</f>
        <v>2250</v>
      </c>
      <c r="N1421" s="3">
        <f>Table4[[#This Row],[Qty]]*Table4[[#This Row],[Cost]]</f>
        <v>2200</v>
      </c>
      <c r="O1421" s="3">
        <f>Table4[[#This Row],[Total Sales]]-Table4[[#This Row],[COGS]]</f>
        <v>50</v>
      </c>
      <c r="P1421" s="22">
        <f>MONTH(Table4[[#This Row],[Sales Date]])</f>
        <v>4</v>
      </c>
      <c r="Q1421" s="22" t="str">
        <f>IF(Table4[[#This Row],[Month]]=1,"Jan",IF(Table4[[#This Row],[Month]]=2,"Feb",IF(Table4[[#This Row],[Month]]=3,"Mar","Apr")))</f>
        <v>Apr</v>
      </c>
    </row>
    <row r="1422" spans="1:17" x14ac:dyDescent="0.25">
      <c r="A1422" s="3" t="s">
        <v>2208</v>
      </c>
      <c r="B1422" s="4">
        <v>45027</v>
      </c>
      <c r="C1422" s="3" t="s">
        <v>1426</v>
      </c>
      <c r="D1422" s="3" t="s">
        <v>29</v>
      </c>
      <c r="E1422" s="3" t="s">
        <v>35</v>
      </c>
      <c r="F1422" s="3" t="s">
        <v>36</v>
      </c>
      <c r="G1422" s="3" t="s">
        <v>2351</v>
      </c>
      <c r="H1422" s="3" t="s">
        <v>38</v>
      </c>
      <c r="I1422" s="3">
        <v>2</v>
      </c>
      <c r="J1422" s="3" t="s">
        <v>20</v>
      </c>
      <c r="K1422" s="3">
        <v>200</v>
      </c>
      <c r="L1422" s="3">
        <v>190</v>
      </c>
      <c r="M1422" s="3">
        <f>Table4[[#This Row],[Qty]]*Table4[[#This Row],[Price]]</f>
        <v>400</v>
      </c>
      <c r="N1422" s="3">
        <f>Table4[[#This Row],[Qty]]*Table4[[#This Row],[Cost]]</f>
        <v>380</v>
      </c>
      <c r="O1422" s="3">
        <f>Table4[[#This Row],[Total Sales]]-Table4[[#This Row],[COGS]]</f>
        <v>20</v>
      </c>
      <c r="P1422" s="22">
        <f>MONTH(Table4[[#This Row],[Sales Date]])</f>
        <v>4</v>
      </c>
      <c r="Q1422" s="22" t="str">
        <f>IF(Table4[[#This Row],[Month]]=1,"Jan",IF(Table4[[#This Row],[Month]]=2,"Feb",IF(Table4[[#This Row],[Month]]=3,"Mar","Apr")))</f>
        <v>Apr</v>
      </c>
    </row>
    <row r="1423" spans="1:17" x14ac:dyDescent="0.25">
      <c r="A1423" s="3" t="s">
        <v>2209</v>
      </c>
      <c r="B1423" s="4">
        <v>45027</v>
      </c>
      <c r="C1423" s="3" t="s">
        <v>1486</v>
      </c>
      <c r="D1423" s="3" t="s">
        <v>29</v>
      </c>
      <c r="E1423" s="3" t="s">
        <v>17</v>
      </c>
      <c r="F1423" s="3" t="s">
        <v>18</v>
      </c>
      <c r="G1423" s="3" t="s">
        <v>25</v>
      </c>
      <c r="H1423" s="3" t="s">
        <v>2354</v>
      </c>
      <c r="I1423" s="3">
        <v>2</v>
      </c>
      <c r="J1423" s="3" t="s">
        <v>20</v>
      </c>
      <c r="K1423" s="3">
        <v>9950</v>
      </c>
      <c r="L1423" s="3">
        <v>9000</v>
      </c>
      <c r="M1423" s="3">
        <f>Table4[[#This Row],[Qty]]*Table4[[#This Row],[Price]]</f>
        <v>19900</v>
      </c>
      <c r="N1423" s="3">
        <f>Table4[[#This Row],[Qty]]*Table4[[#This Row],[Cost]]</f>
        <v>18000</v>
      </c>
      <c r="O1423" s="3">
        <f>Table4[[#This Row],[Total Sales]]-Table4[[#This Row],[COGS]]</f>
        <v>1900</v>
      </c>
      <c r="P1423" s="22">
        <f>MONTH(Table4[[#This Row],[Sales Date]])</f>
        <v>4</v>
      </c>
      <c r="Q1423" s="22" t="str">
        <f>IF(Table4[[#This Row],[Month]]=1,"Jan",IF(Table4[[#This Row],[Month]]=2,"Feb",IF(Table4[[#This Row],[Month]]=3,"Mar","Apr")))</f>
        <v>Apr</v>
      </c>
    </row>
    <row r="1424" spans="1:17" x14ac:dyDescent="0.25">
      <c r="A1424" s="3" t="s">
        <v>2210</v>
      </c>
      <c r="B1424" s="4">
        <v>45028</v>
      </c>
      <c r="C1424" s="3" t="s">
        <v>1244</v>
      </c>
      <c r="D1424" s="3" t="s">
        <v>29</v>
      </c>
      <c r="E1424" s="3" t="s">
        <v>23</v>
      </c>
      <c r="F1424" s="3" t="s">
        <v>24</v>
      </c>
      <c r="G1424" s="3" t="s">
        <v>60</v>
      </c>
      <c r="H1424" s="3" t="s">
        <v>45</v>
      </c>
      <c r="I1424" s="3">
        <v>2</v>
      </c>
      <c r="J1424" s="3" t="s">
        <v>20</v>
      </c>
      <c r="K1424" s="3">
        <v>170</v>
      </c>
      <c r="L1424" s="3">
        <v>150</v>
      </c>
      <c r="M1424" s="3">
        <f>Table4[[#This Row],[Qty]]*Table4[[#This Row],[Price]]</f>
        <v>340</v>
      </c>
      <c r="N1424" s="3">
        <f>Table4[[#This Row],[Qty]]*Table4[[#This Row],[Cost]]</f>
        <v>300</v>
      </c>
      <c r="O1424" s="3">
        <f>Table4[[#This Row],[Total Sales]]-Table4[[#This Row],[COGS]]</f>
        <v>40</v>
      </c>
      <c r="P1424" s="22">
        <f>MONTH(Table4[[#This Row],[Sales Date]])</f>
        <v>4</v>
      </c>
      <c r="Q1424" s="22" t="str">
        <f>IF(Table4[[#This Row],[Month]]=1,"Jan",IF(Table4[[#This Row],[Month]]=2,"Feb",IF(Table4[[#This Row],[Month]]=3,"Mar","Apr")))</f>
        <v>Apr</v>
      </c>
    </row>
    <row r="1425" spans="1:17" x14ac:dyDescent="0.25">
      <c r="A1425" s="3" t="s">
        <v>2211</v>
      </c>
      <c r="B1425" s="4">
        <v>45028</v>
      </c>
      <c r="C1425" s="3" t="s">
        <v>1305</v>
      </c>
      <c r="D1425" s="3" t="s">
        <v>29</v>
      </c>
      <c r="E1425" s="3" t="s">
        <v>30</v>
      </c>
      <c r="F1425" s="3" t="s">
        <v>31</v>
      </c>
      <c r="G1425" s="3" t="s">
        <v>41</v>
      </c>
      <c r="H1425" s="3" t="s">
        <v>2354</v>
      </c>
      <c r="I1425" s="3">
        <v>2</v>
      </c>
      <c r="J1425" s="3" t="s">
        <v>20</v>
      </c>
      <c r="K1425" s="3">
        <v>13000</v>
      </c>
      <c r="L1425" s="3">
        <v>12000</v>
      </c>
      <c r="M1425" s="3">
        <f>Table4[[#This Row],[Qty]]*Table4[[#This Row],[Price]]</f>
        <v>26000</v>
      </c>
      <c r="N1425" s="3">
        <f>Table4[[#This Row],[Qty]]*Table4[[#This Row],[Cost]]</f>
        <v>24000</v>
      </c>
      <c r="O1425" s="3">
        <f>Table4[[#This Row],[Total Sales]]-Table4[[#This Row],[COGS]]</f>
        <v>2000</v>
      </c>
      <c r="P1425" s="22">
        <f>MONTH(Table4[[#This Row],[Sales Date]])</f>
        <v>4</v>
      </c>
      <c r="Q1425" s="22" t="str">
        <f>IF(Table4[[#This Row],[Month]]=1,"Jan",IF(Table4[[#This Row],[Month]]=2,"Feb",IF(Table4[[#This Row],[Month]]=3,"Mar","Apr")))</f>
        <v>Apr</v>
      </c>
    </row>
    <row r="1426" spans="1:17" x14ac:dyDescent="0.25">
      <c r="A1426" s="3" t="s">
        <v>2212</v>
      </c>
      <c r="B1426" s="4">
        <v>45028</v>
      </c>
      <c r="C1426" s="3" t="s">
        <v>1366</v>
      </c>
      <c r="D1426" s="3" t="s">
        <v>16</v>
      </c>
      <c r="E1426" s="3" t="s">
        <v>35</v>
      </c>
      <c r="F1426" s="3" t="s">
        <v>36</v>
      </c>
      <c r="G1426" s="3" t="s">
        <v>75</v>
      </c>
      <c r="H1426" s="3" t="s">
        <v>2354</v>
      </c>
      <c r="I1426" s="3">
        <v>1</v>
      </c>
      <c r="J1426" s="3" t="s">
        <v>20</v>
      </c>
      <c r="K1426" s="3">
        <v>100</v>
      </c>
      <c r="L1426" s="3">
        <v>90</v>
      </c>
      <c r="M1426" s="3">
        <f>Table4[[#This Row],[Qty]]*Table4[[#This Row],[Price]]</f>
        <v>100</v>
      </c>
      <c r="N1426" s="3">
        <f>Table4[[#This Row],[Qty]]*Table4[[#This Row],[Cost]]</f>
        <v>90</v>
      </c>
      <c r="O1426" s="3">
        <f>Table4[[#This Row],[Total Sales]]-Table4[[#This Row],[COGS]]</f>
        <v>10</v>
      </c>
      <c r="P1426" s="22">
        <f>MONTH(Table4[[#This Row],[Sales Date]])</f>
        <v>4</v>
      </c>
      <c r="Q1426" s="22" t="str">
        <f>IF(Table4[[#This Row],[Month]]=1,"Jan",IF(Table4[[#This Row],[Month]]=2,"Feb",IF(Table4[[#This Row],[Month]]=3,"Mar","Apr")))</f>
        <v>Apr</v>
      </c>
    </row>
    <row r="1427" spans="1:17" x14ac:dyDescent="0.25">
      <c r="A1427" s="3" t="s">
        <v>2213</v>
      </c>
      <c r="B1427" s="4">
        <v>45028</v>
      </c>
      <c r="C1427" s="3" t="s">
        <v>1428</v>
      </c>
      <c r="D1427" s="3" t="s">
        <v>29</v>
      </c>
      <c r="E1427" s="3" t="s">
        <v>17</v>
      </c>
      <c r="F1427" s="3" t="s">
        <v>18</v>
      </c>
      <c r="G1427" s="3" t="s">
        <v>44</v>
      </c>
      <c r="H1427" s="3" t="s">
        <v>45</v>
      </c>
      <c r="I1427" s="3">
        <v>4</v>
      </c>
      <c r="J1427" s="3" t="s">
        <v>20</v>
      </c>
      <c r="K1427" s="3">
        <v>2250</v>
      </c>
      <c r="L1427" s="3">
        <v>2200</v>
      </c>
      <c r="M1427" s="3">
        <f>Table4[[#This Row],[Qty]]*Table4[[#This Row],[Price]]</f>
        <v>9000</v>
      </c>
      <c r="N1427" s="3">
        <f>Table4[[#This Row],[Qty]]*Table4[[#This Row],[Cost]]</f>
        <v>8800</v>
      </c>
      <c r="O1427" s="3">
        <f>Table4[[#This Row],[Total Sales]]-Table4[[#This Row],[COGS]]</f>
        <v>200</v>
      </c>
      <c r="P1427" s="22">
        <f>MONTH(Table4[[#This Row],[Sales Date]])</f>
        <v>4</v>
      </c>
      <c r="Q1427" s="22" t="str">
        <f>IF(Table4[[#This Row],[Month]]=1,"Jan",IF(Table4[[#This Row],[Month]]=2,"Feb",IF(Table4[[#This Row],[Month]]=3,"Mar","Apr")))</f>
        <v>Apr</v>
      </c>
    </row>
    <row r="1428" spans="1:17" x14ac:dyDescent="0.25">
      <c r="A1428" s="3" t="s">
        <v>2214</v>
      </c>
      <c r="B1428" s="4">
        <v>45028</v>
      </c>
      <c r="C1428" s="3" t="s">
        <v>1488</v>
      </c>
      <c r="D1428" s="3" t="s">
        <v>29</v>
      </c>
      <c r="E1428" s="3" t="s">
        <v>17</v>
      </c>
      <c r="F1428" s="3" t="s">
        <v>18</v>
      </c>
      <c r="G1428" s="3" t="s">
        <v>32</v>
      </c>
      <c r="H1428" s="3" t="s">
        <v>2354</v>
      </c>
      <c r="I1428" s="3">
        <v>2</v>
      </c>
      <c r="J1428" s="3" t="s">
        <v>20</v>
      </c>
      <c r="K1428" s="3">
        <v>7700</v>
      </c>
      <c r="L1428" s="3">
        <v>7000</v>
      </c>
      <c r="M1428" s="3">
        <f>Table4[[#This Row],[Qty]]*Table4[[#This Row],[Price]]</f>
        <v>15400</v>
      </c>
      <c r="N1428" s="3">
        <f>Table4[[#This Row],[Qty]]*Table4[[#This Row],[Cost]]</f>
        <v>14000</v>
      </c>
      <c r="O1428" s="3">
        <f>Table4[[#This Row],[Total Sales]]-Table4[[#This Row],[COGS]]</f>
        <v>1400</v>
      </c>
      <c r="P1428" s="22">
        <f>MONTH(Table4[[#This Row],[Sales Date]])</f>
        <v>4</v>
      </c>
      <c r="Q1428" s="22" t="str">
        <f>IF(Table4[[#This Row],[Month]]=1,"Jan",IF(Table4[[#This Row],[Month]]=2,"Feb",IF(Table4[[#This Row],[Month]]=3,"Mar","Apr")))</f>
        <v>Apr</v>
      </c>
    </row>
    <row r="1429" spans="1:17" x14ac:dyDescent="0.25">
      <c r="A1429" s="3" t="s">
        <v>2215</v>
      </c>
      <c r="B1429" s="4">
        <v>45029</v>
      </c>
      <c r="C1429" s="3" t="s">
        <v>1246</v>
      </c>
      <c r="D1429" s="3" t="s">
        <v>29</v>
      </c>
      <c r="E1429" s="3" t="s">
        <v>30</v>
      </c>
      <c r="F1429" s="3" t="s">
        <v>31</v>
      </c>
      <c r="G1429" s="3" t="s">
        <v>63</v>
      </c>
      <c r="H1429" s="3" t="s">
        <v>2354</v>
      </c>
      <c r="I1429" s="3">
        <v>1</v>
      </c>
      <c r="J1429" s="3" t="s">
        <v>20</v>
      </c>
      <c r="K1429" s="3">
        <v>25</v>
      </c>
      <c r="L1429" s="3">
        <v>20</v>
      </c>
      <c r="M1429" s="3">
        <f>Table4[[#This Row],[Qty]]*Table4[[#This Row],[Price]]</f>
        <v>25</v>
      </c>
      <c r="N1429" s="3">
        <f>Table4[[#This Row],[Qty]]*Table4[[#This Row],[Cost]]</f>
        <v>20</v>
      </c>
      <c r="O1429" s="3">
        <f>Table4[[#This Row],[Total Sales]]-Table4[[#This Row],[COGS]]</f>
        <v>5</v>
      </c>
      <c r="P1429" s="22">
        <f>MONTH(Table4[[#This Row],[Sales Date]])</f>
        <v>4</v>
      </c>
      <c r="Q1429" s="22" t="str">
        <f>IF(Table4[[#This Row],[Month]]=1,"Jan",IF(Table4[[#This Row],[Month]]=2,"Feb",IF(Table4[[#This Row],[Month]]=3,"Mar","Apr")))</f>
        <v>Apr</v>
      </c>
    </row>
    <row r="1430" spans="1:17" x14ac:dyDescent="0.25">
      <c r="A1430" s="3" t="s">
        <v>2216</v>
      </c>
      <c r="B1430" s="4">
        <v>45029</v>
      </c>
      <c r="C1430" s="3" t="s">
        <v>1307</v>
      </c>
      <c r="D1430" s="3" t="s">
        <v>29</v>
      </c>
      <c r="E1430" s="3" t="s">
        <v>35</v>
      </c>
      <c r="F1430" s="3" t="s">
        <v>36</v>
      </c>
      <c r="G1430" s="3" t="s">
        <v>44</v>
      </c>
      <c r="H1430" s="3" t="s">
        <v>45</v>
      </c>
      <c r="I1430" s="3">
        <v>2</v>
      </c>
      <c r="J1430" s="3" t="s">
        <v>20</v>
      </c>
      <c r="K1430" s="3">
        <v>6700</v>
      </c>
      <c r="L1430" s="3">
        <v>5000</v>
      </c>
      <c r="M1430" s="3">
        <f>Table4[[#This Row],[Qty]]*Table4[[#This Row],[Price]]</f>
        <v>13400</v>
      </c>
      <c r="N1430" s="3">
        <f>Table4[[#This Row],[Qty]]*Table4[[#This Row],[Cost]]</f>
        <v>10000</v>
      </c>
      <c r="O1430" s="3">
        <f>Table4[[#This Row],[Total Sales]]-Table4[[#This Row],[COGS]]</f>
        <v>3400</v>
      </c>
      <c r="P1430" s="22">
        <f>MONTH(Table4[[#This Row],[Sales Date]])</f>
        <v>4</v>
      </c>
      <c r="Q1430" s="22" t="str">
        <f>IF(Table4[[#This Row],[Month]]=1,"Jan",IF(Table4[[#This Row],[Month]]=2,"Feb",IF(Table4[[#This Row],[Month]]=3,"Mar","Apr")))</f>
        <v>Apr</v>
      </c>
    </row>
    <row r="1431" spans="1:17" x14ac:dyDescent="0.25">
      <c r="A1431" s="3" t="s">
        <v>2217</v>
      </c>
      <c r="B1431" s="4">
        <v>45029</v>
      </c>
      <c r="C1431" s="3" t="s">
        <v>1368</v>
      </c>
      <c r="D1431" s="3" t="s">
        <v>29</v>
      </c>
      <c r="E1431" s="3" t="s">
        <v>17</v>
      </c>
      <c r="F1431" s="3" t="s">
        <v>18</v>
      </c>
      <c r="G1431" s="3" t="s">
        <v>78</v>
      </c>
      <c r="H1431" s="3" t="s">
        <v>45</v>
      </c>
      <c r="I1431" s="3">
        <v>2</v>
      </c>
      <c r="J1431" s="3" t="s">
        <v>20</v>
      </c>
      <c r="K1431" s="3">
        <v>100</v>
      </c>
      <c r="L1431" s="3">
        <v>80</v>
      </c>
      <c r="M1431" s="3">
        <f>Table4[[#This Row],[Qty]]*Table4[[#This Row],[Price]]</f>
        <v>200</v>
      </c>
      <c r="N1431" s="3">
        <f>Table4[[#This Row],[Qty]]*Table4[[#This Row],[Cost]]</f>
        <v>160</v>
      </c>
      <c r="O1431" s="3">
        <f>Table4[[#This Row],[Total Sales]]-Table4[[#This Row],[COGS]]</f>
        <v>40</v>
      </c>
      <c r="P1431" s="22">
        <f>MONTH(Table4[[#This Row],[Sales Date]])</f>
        <v>4</v>
      </c>
      <c r="Q1431" s="22" t="str">
        <f>IF(Table4[[#This Row],[Month]]=1,"Jan",IF(Table4[[#This Row],[Month]]=2,"Feb",IF(Table4[[#This Row],[Month]]=3,"Mar","Apr")))</f>
        <v>Apr</v>
      </c>
    </row>
    <row r="1432" spans="1:17" x14ac:dyDescent="0.25">
      <c r="A1432" s="3" t="s">
        <v>2218</v>
      </c>
      <c r="B1432" s="4">
        <v>45029</v>
      </c>
      <c r="C1432" s="3" t="s">
        <v>1430</v>
      </c>
      <c r="D1432" s="3" t="s">
        <v>29</v>
      </c>
      <c r="E1432" s="3" t="s">
        <v>17</v>
      </c>
      <c r="F1432" s="3" t="s">
        <v>18</v>
      </c>
      <c r="G1432" s="3" t="s">
        <v>2352</v>
      </c>
      <c r="H1432" s="3" t="s">
        <v>2354</v>
      </c>
      <c r="I1432" s="3">
        <v>1</v>
      </c>
      <c r="J1432" s="3" t="s">
        <v>20</v>
      </c>
      <c r="K1432" s="3">
        <v>100</v>
      </c>
      <c r="L1432" s="3">
        <v>90</v>
      </c>
      <c r="M1432" s="3">
        <f>Table4[[#This Row],[Qty]]*Table4[[#This Row],[Price]]</f>
        <v>100</v>
      </c>
      <c r="N1432" s="3">
        <f>Table4[[#This Row],[Qty]]*Table4[[#This Row],[Cost]]</f>
        <v>90</v>
      </c>
      <c r="O1432" s="3">
        <f>Table4[[#This Row],[Total Sales]]-Table4[[#This Row],[COGS]]</f>
        <v>10</v>
      </c>
      <c r="P1432" s="22">
        <f>MONTH(Table4[[#This Row],[Sales Date]])</f>
        <v>4</v>
      </c>
      <c r="Q1432" s="22" t="str">
        <f>IF(Table4[[#This Row],[Month]]=1,"Jan",IF(Table4[[#This Row],[Month]]=2,"Feb",IF(Table4[[#This Row],[Month]]=3,"Mar","Apr")))</f>
        <v>Apr</v>
      </c>
    </row>
    <row r="1433" spans="1:17" x14ac:dyDescent="0.25">
      <c r="A1433" s="3" t="s">
        <v>2219</v>
      </c>
      <c r="B1433" s="4">
        <v>45029</v>
      </c>
      <c r="C1433" s="3" t="s">
        <v>1490</v>
      </c>
      <c r="D1433" s="3" t="s">
        <v>16</v>
      </c>
      <c r="E1433" s="3" t="s">
        <v>23</v>
      </c>
      <c r="F1433" s="3" t="s">
        <v>24</v>
      </c>
      <c r="G1433" s="3" t="s">
        <v>37</v>
      </c>
      <c r="H1433" s="3" t="s">
        <v>38</v>
      </c>
      <c r="I1433" s="3">
        <v>4</v>
      </c>
      <c r="J1433" s="3" t="s">
        <v>20</v>
      </c>
      <c r="K1433" s="3">
        <v>11000</v>
      </c>
      <c r="L1433" s="3">
        <v>10000</v>
      </c>
      <c r="M1433" s="3">
        <f>Table4[[#This Row],[Qty]]*Table4[[#This Row],[Price]]</f>
        <v>44000</v>
      </c>
      <c r="N1433" s="3">
        <f>Table4[[#This Row],[Qty]]*Table4[[#This Row],[Cost]]</f>
        <v>40000</v>
      </c>
      <c r="O1433" s="3">
        <f>Table4[[#This Row],[Total Sales]]-Table4[[#This Row],[COGS]]</f>
        <v>4000</v>
      </c>
      <c r="P1433" s="22">
        <f>MONTH(Table4[[#This Row],[Sales Date]])</f>
        <v>4</v>
      </c>
      <c r="Q1433" s="22" t="str">
        <f>IF(Table4[[#This Row],[Month]]=1,"Jan",IF(Table4[[#This Row],[Month]]=2,"Feb",IF(Table4[[#This Row],[Month]]=3,"Mar","Apr")))</f>
        <v>Apr</v>
      </c>
    </row>
    <row r="1434" spans="1:17" x14ac:dyDescent="0.25">
      <c r="A1434" s="3" t="s">
        <v>2220</v>
      </c>
      <c r="B1434" s="4">
        <v>45030</v>
      </c>
      <c r="C1434" s="3" t="s">
        <v>1248</v>
      </c>
      <c r="D1434" s="3" t="s">
        <v>29</v>
      </c>
      <c r="E1434" s="3" t="s">
        <v>35</v>
      </c>
      <c r="F1434" s="3" t="s">
        <v>36</v>
      </c>
      <c r="G1434" s="3" t="s">
        <v>66</v>
      </c>
      <c r="H1434" s="3" t="s">
        <v>2354</v>
      </c>
      <c r="I1434" s="3">
        <v>1</v>
      </c>
      <c r="J1434" s="3" t="s">
        <v>20</v>
      </c>
      <c r="K1434" s="3">
        <v>10000</v>
      </c>
      <c r="L1434" s="3">
        <v>9000</v>
      </c>
      <c r="M1434" s="3">
        <f>Table4[[#This Row],[Qty]]*Table4[[#This Row],[Price]]</f>
        <v>10000</v>
      </c>
      <c r="N1434" s="3">
        <f>Table4[[#This Row],[Qty]]*Table4[[#This Row],[Cost]]</f>
        <v>9000</v>
      </c>
      <c r="O1434" s="3">
        <f>Table4[[#This Row],[Total Sales]]-Table4[[#This Row],[COGS]]</f>
        <v>1000</v>
      </c>
      <c r="P1434" s="22">
        <f>MONTH(Table4[[#This Row],[Sales Date]])</f>
        <v>4</v>
      </c>
      <c r="Q1434" s="22" t="str">
        <f>IF(Table4[[#This Row],[Month]]=1,"Jan",IF(Table4[[#This Row],[Month]]=2,"Feb",IF(Table4[[#This Row],[Month]]=3,"Mar","Apr")))</f>
        <v>Apr</v>
      </c>
    </row>
    <row r="1435" spans="1:17" x14ac:dyDescent="0.25">
      <c r="A1435" s="3" t="s">
        <v>2221</v>
      </c>
      <c r="B1435" s="4">
        <v>45030</v>
      </c>
      <c r="C1435" s="3" t="s">
        <v>1309</v>
      </c>
      <c r="D1435" s="3" t="s">
        <v>29</v>
      </c>
      <c r="E1435" s="3" t="s">
        <v>17</v>
      </c>
      <c r="F1435" s="3" t="s">
        <v>18</v>
      </c>
      <c r="G1435" s="3" t="s">
        <v>2352</v>
      </c>
      <c r="H1435" s="3" t="s">
        <v>2354</v>
      </c>
      <c r="I1435" s="3">
        <v>1</v>
      </c>
      <c r="J1435" s="3" t="s">
        <v>20</v>
      </c>
      <c r="K1435" s="3">
        <v>6700</v>
      </c>
      <c r="L1435" s="3">
        <v>5001</v>
      </c>
      <c r="M1435" s="3">
        <f>Table4[[#This Row],[Qty]]*Table4[[#This Row],[Price]]</f>
        <v>6700</v>
      </c>
      <c r="N1435" s="3">
        <f>Table4[[#This Row],[Qty]]*Table4[[#This Row],[Cost]]</f>
        <v>5001</v>
      </c>
      <c r="O1435" s="3">
        <f>Table4[[#This Row],[Total Sales]]-Table4[[#This Row],[COGS]]</f>
        <v>1699</v>
      </c>
      <c r="P1435" s="22">
        <f>MONTH(Table4[[#This Row],[Sales Date]])</f>
        <v>4</v>
      </c>
      <c r="Q1435" s="22" t="str">
        <f>IF(Table4[[#This Row],[Month]]=1,"Jan",IF(Table4[[#This Row],[Month]]=2,"Feb",IF(Table4[[#This Row],[Month]]=3,"Mar","Apr")))</f>
        <v>Apr</v>
      </c>
    </row>
    <row r="1436" spans="1:17" x14ac:dyDescent="0.25">
      <c r="A1436" s="3" t="s">
        <v>2222</v>
      </c>
      <c r="B1436" s="4">
        <v>45030</v>
      </c>
      <c r="C1436" s="3" t="s">
        <v>1370</v>
      </c>
      <c r="D1436" s="3" t="s">
        <v>29</v>
      </c>
      <c r="E1436" s="3" t="s">
        <v>17</v>
      </c>
      <c r="F1436" s="3" t="s">
        <v>18</v>
      </c>
      <c r="G1436" s="3" t="s">
        <v>81</v>
      </c>
      <c r="H1436" s="3" t="s">
        <v>2354</v>
      </c>
      <c r="I1436" s="3">
        <v>2</v>
      </c>
      <c r="J1436" s="3" t="s">
        <v>20</v>
      </c>
      <c r="K1436" s="3">
        <v>2000</v>
      </c>
      <c r="L1436" s="3">
        <v>1850</v>
      </c>
      <c r="M1436" s="3">
        <f>Table4[[#This Row],[Qty]]*Table4[[#This Row],[Price]]</f>
        <v>4000</v>
      </c>
      <c r="N1436" s="3">
        <f>Table4[[#This Row],[Qty]]*Table4[[#This Row],[Cost]]</f>
        <v>3700</v>
      </c>
      <c r="O1436" s="3">
        <f>Table4[[#This Row],[Total Sales]]-Table4[[#This Row],[COGS]]</f>
        <v>300</v>
      </c>
      <c r="P1436" s="22">
        <f>MONTH(Table4[[#This Row],[Sales Date]])</f>
        <v>4</v>
      </c>
      <c r="Q1436" s="22" t="str">
        <f>IF(Table4[[#This Row],[Month]]=1,"Jan",IF(Table4[[#This Row],[Month]]=2,"Feb",IF(Table4[[#This Row],[Month]]=3,"Mar","Apr")))</f>
        <v>Apr</v>
      </c>
    </row>
    <row r="1437" spans="1:17" x14ac:dyDescent="0.25">
      <c r="A1437" s="3" t="s">
        <v>2223</v>
      </c>
      <c r="B1437" s="4">
        <v>45030</v>
      </c>
      <c r="C1437" s="3" t="s">
        <v>1432</v>
      </c>
      <c r="D1437" s="3" t="s">
        <v>29</v>
      </c>
      <c r="E1437" s="3" t="s">
        <v>23</v>
      </c>
      <c r="F1437" s="3" t="s">
        <v>24</v>
      </c>
      <c r="G1437" s="3" t="s">
        <v>2350</v>
      </c>
      <c r="H1437" s="3" t="s">
        <v>38</v>
      </c>
      <c r="I1437" s="3">
        <v>2</v>
      </c>
      <c r="J1437" s="3" t="s">
        <v>20</v>
      </c>
      <c r="K1437" s="3">
        <v>100</v>
      </c>
      <c r="L1437" s="3">
        <v>80</v>
      </c>
      <c r="M1437" s="3">
        <f>Table4[[#This Row],[Qty]]*Table4[[#This Row],[Price]]</f>
        <v>200</v>
      </c>
      <c r="N1437" s="3">
        <f>Table4[[#This Row],[Qty]]*Table4[[#This Row],[Cost]]</f>
        <v>160</v>
      </c>
      <c r="O1437" s="3">
        <f>Table4[[#This Row],[Total Sales]]-Table4[[#This Row],[COGS]]</f>
        <v>40</v>
      </c>
      <c r="P1437" s="22">
        <f>MONTH(Table4[[#This Row],[Sales Date]])</f>
        <v>4</v>
      </c>
      <c r="Q1437" s="22" t="str">
        <f>IF(Table4[[#This Row],[Month]]=1,"Jan",IF(Table4[[#This Row],[Month]]=2,"Feb",IF(Table4[[#This Row],[Month]]=3,"Mar","Apr")))</f>
        <v>Apr</v>
      </c>
    </row>
    <row r="1438" spans="1:17" x14ac:dyDescent="0.25">
      <c r="A1438" s="3" t="s">
        <v>2224</v>
      </c>
      <c r="B1438" s="4">
        <v>45030</v>
      </c>
      <c r="C1438" s="3" t="s">
        <v>1492</v>
      </c>
      <c r="D1438" s="3" t="s">
        <v>29</v>
      </c>
      <c r="E1438" s="3" t="s">
        <v>30</v>
      </c>
      <c r="F1438" s="3" t="s">
        <v>31</v>
      </c>
      <c r="G1438" s="3" t="s">
        <v>41</v>
      </c>
      <c r="H1438" s="3" t="s">
        <v>2354</v>
      </c>
      <c r="I1438" s="3">
        <v>1</v>
      </c>
      <c r="J1438" s="3" t="s">
        <v>20</v>
      </c>
      <c r="K1438" s="3">
        <v>13200.000000000002</v>
      </c>
      <c r="L1438" s="3">
        <v>12000</v>
      </c>
      <c r="M1438" s="3">
        <f>Table4[[#This Row],[Qty]]*Table4[[#This Row],[Price]]</f>
        <v>13200.000000000002</v>
      </c>
      <c r="N1438" s="3">
        <f>Table4[[#This Row],[Qty]]*Table4[[#This Row],[Cost]]</f>
        <v>12000</v>
      </c>
      <c r="O1438" s="3">
        <f>Table4[[#This Row],[Total Sales]]-Table4[[#This Row],[COGS]]</f>
        <v>1200.0000000000018</v>
      </c>
      <c r="P1438" s="22">
        <f>MONTH(Table4[[#This Row],[Sales Date]])</f>
        <v>4</v>
      </c>
      <c r="Q1438" s="22" t="str">
        <f>IF(Table4[[#This Row],[Month]]=1,"Jan",IF(Table4[[#This Row],[Month]]=2,"Feb",IF(Table4[[#This Row],[Month]]=3,"Mar","Apr")))</f>
        <v>Apr</v>
      </c>
    </row>
    <row r="1439" spans="1:17" x14ac:dyDescent="0.25">
      <c r="A1439" s="3" t="s">
        <v>2225</v>
      </c>
      <c r="B1439" s="4">
        <v>45031</v>
      </c>
      <c r="C1439" s="3" t="s">
        <v>1250</v>
      </c>
      <c r="D1439" s="3" t="s">
        <v>29</v>
      </c>
      <c r="E1439" s="3" t="s">
        <v>17</v>
      </c>
      <c r="F1439" s="3" t="s">
        <v>18</v>
      </c>
      <c r="G1439" s="3" t="s">
        <v>44</v>
      </c>
      <c r="H1439" s="3" t="s">
        <v>45</v>
      </c>
      <c r="I1439" s="3">
        <v>2</v>
      </c>
      <c r="J1439" s="3" t="s">
        <v>20</v>
      </c>
      <c r="K1439" s="3">
        <v>6700</v>
      </c>
      <c r="L1439" s="3">
        <v>5001</v>
      </c>
      <c r="M1439" s="3">
        <f>Table4[[#This Row],[Qty]]*Table4[[#This Row],[Price]]</f>
        <v>13400</v>
      </c>
      <c r="N1439" s="3">
        <f>Table4[[#This Row],[Qty]]*Table4[[#This Row],[Cost]]</f>
        <v>10002</v>
      </c>
      <c r="O1439" s="3">
        <f>Table4[[#This Row],[Total Sales]]-Table4[[#This Row],[COGS]]</f>
        <v>3398</v>
      </c>
      <c r="P1439" s="22">
        <f>MONTH(Table4[[#This Row],[Sales Date]])</f>
        <v>4</v>
      </c>
      <c r="Q1439" s="22" t="str">
        <f>IF(Table4[[#This Row],[Month]]=1,"Jan",IF(Table4[[#This Row],[Month]]=2,"Feb",IF(Table4[[#This Row],[Month]]=3,"Mar","Apr")))</f>
        <v>Apr</v>
      </c>
    </row>
    <row r="1440" spans="1:17" x14ac:dyDescent="0.25">
      <c r="A1440" s="3" t="s">
        <v>2226</v>
      </c>
      <c r="B1440" s="4">
        <v>45031</v>
      </c>
      <c r="C1440" s="3" t="s">
        <v>1311</v>
      </c>
      <c r="D1440" s="3" t="s">
        <v>16</v>
      </c>
      <c r="E1440" s="3" t="s">
        <v>17</v>
      </c>
      <c r="F1440" s="3" t="s">
        <v>18</v>
      </c>
      <c r="G1440" s="3" t="s">
        <v>2350</v>
      </c>
      <c r="H1440" s="3" t="s">
        <v>38</v>
      </c>
      <c r="I1440" s="3">
        <v>1</v>
      </c>
      <c r="J1440" s="3" t="s">
        <v>20</v>
      </c>
      <c r="K1440" s="3">
        <v>6700</v>
      </c>
      <c r="L1440" s="3">
        <v>5002</v>
      </c>
      <c r="M1440" s="3">
        <f>Table4[[#This Row],[Qty]]*Table4[[#This Row],[Price]]</f>
        <v>6700</v>
      </c>
      <c r="N1440" s="3">
        <f>Table4[[#This Row],[Qty]]*Table4[[#This Row],[Cost]]</f>
        <v>5002</v>
      </c>
      <c r="O1440" s="3">
        <f>Table4[[#This Row],[Total Sales]]-Table4[[#This Row],[COGS]]</f>
        <v>1698</v>
      </c>
      <c r="P1440" s="22">
        <f>MONTH(Table4[[#This Row],[Sales Date]])</f>
        <v>4</v>
      </c>
      <c r="Q1440" s="22" t="str">
        <f>IF(Table4[[#This Row],[Month]]=1,"Jan",IF(Table4[[#This Row],[Month]]=2,"Feb",IF(Table4[[#This Row],[Month]]=3,"Mar","Apr")))</f>
        <v>Apr</v>
      </c>
    </row>
    <row r="1441" spans="1:17" x14ac:dyDescent="0.25">
      <c r="A1441" s="3" t="s">
        <v>2227</v>
      </c>
      <c r="B1441" s="4">
        <v>45031</v>
      </c>
      <c r="C1441" s="3" t="s">
        <v>1372</v>
      </c>
      <c r="D1441" s="3" t="s">
        <v>29</v>
      </c>
      <c r="E1441" s="3" t="s">
        <v>23</v>
      </c>
      <c r="F1441" s="3" t="s">
        <v>24</v>
      </c>
      <c r="G1441" s="3" t="s">
        <v>19</v>
      </c>
      <c r="H1441" s="3" t="s">
        <v>2354</v>
      </c>
      <c r="I1441" s="3">
        <v>1</v>
      </c>
      <c r="J1441" s="3" t="s">
        <v>20</v>
      </c>
      <c r="K1441" s="3">
        <v>9500</v>
      </c>
      <c r="L1441" s="3">
        <v>8000</v>
      </c>
      <c r="M1441" s="3">
        <f>Table4[[#This Row],[Qty]]*Table4[[#This Row],[Price]]</f>
        <v>9500</v>
      </c>
      <c r="N1441" s="3">
        <f>Table4[[#This Row],[Qty]]*Table4[[#This Row],[Cost]]</f>
        <v>8000</v>
      </c>
      <c r="O1441" s="3">
        <f>Table4[[#This Row],[Total Sales]]-Table4[[#This Row],[COGS]]</f>
        <v>1500</v>
      </c>
      <c r="P1441" s="22">
        <f>MONTH(Table4[[#This Row],[Sales Date]])</f>
        <v>4</v>
      </c>
      <c r="Q1441" s="22" t="str">
        <f>IF(Table4[[#This Row],[Month]]=1,"Jan",IF(Table4[[#This Row],[Month]]=2,"Feb",IF(Table4[[#This Row],[Month]]=3,"Mar","Apr")))</f>
        <v>Apr</v>
      </c>
    </row>
    <row r="1442" spans="1:17" x14ac:dyDescent="0.25">
      <c r="A1442" s="3" t="s">
        <v>2228</v>
      </c>
      <c r="B1442" s="4">
        <v>45031</v>
      </c>
      <c r="C1442" s="3" t="s">
        <v>1434</v>
      </c>
      <c r="D1442" s="3" t="s">
        <v>29</v>
      </c>
      <c r="E1442" s="3" t="s">
        <v>30</v>
      </c>
      <c r="F1442" s="3" t="s">
        <v>31</v>
      </c>
      <c r="G1442" s="3" t="s">
        <v>2351</v>
      </c>
      <c r="H1442" s="3" t="s">
        <v>38</v>
      </c>
      <c r="I1442" s="3">
        <v>2</v>
      </c>
      <c r="J1442" s="3" t="s">
        <v>20</v>
      </c>
      <c r="K1442" s="3">
        <v>2000</v>
      </c>
      <c r="L1442" s="3">
        <v>1850</v>
      </c>
      <c r="M1442" s="3">
        <f>Table4[[#This Row],[Qty]]*Table4[[#This Row],[Price]]</f>
        <v>4000</v>
      </c>
      <c r="N1442" s="3">
        <f>Table4[[#This Row],[Qty]]*Table4[[#This Row],[Cost]]</f>
        <v>3700</v>
      </c>
      <c r="O1442" s="3">
        <f>Table4[[#This Row],[Total Sales]]-Table4[[#This Row],[COGS]]</f>
        <v>300</v>
      </c>
      <c r="P1442" s="22">
        <f>MONTH(Table4[[#This Row],[Sales Date]])</f>
        <v>4</v>
      </c>
      <c r="Q1442" s="22" t="str">
        <f>IF(Table4[[#This Row],[Month]]=1,"Jan",IF(Table4[[#This Row],[Month]]=2,"Feb",IF(Table4[[#This Row],[Month]]=3,"Mar","Apr")))</f>
        <v>Apr</v>
      </c>
    </row>
    <row r="1443" spans="1:17" x14ac:dyDescent="0.25">
      <c r="A1443" s="3" t="s">
        <v>2229</v>
      </c>
      <c r="B1443" s="4">
        <v>45031</v>
      </c>
      <c r="C1443" s="3" t="s">
        <v>1494</v>
      </c>
      <c r="D1443" s="3" t="s">
        <v>29</v>
      </c>
      <c r="E1443" s="3" t="s">
        <v>35</v>
      </c>
      <c r="F1443" s="3" t="s">
        <v>36</v>
      </c>
      <c r="G1443" s="3" t="s">
        <v>44</v>
      </c>
      <c r="H1443" s="3" t="s">
        <v>45</v>
      </c>
      <c r="I1443" s="3">
        <v>2</v>
      </c>
      <c r="J1443" s="3" t="s">
        <v>20</v>
      </c>
      <c r="K1443" s="3">
        <v>9950</v>
      </c>
      <c r="L1443" s="3">
        <v>9000</v>
      </c>
      <c r="M1443" s="3">
        <f>Table4[[#This Row],[Qty]]*Table4[[#This Row],[Price]]</f>
        <v>19900</v>
      </c>
      <c r="N1443" s="3">
        <f>Table4[[#This Row],[Qty]]*Table4[[#This Row],[Cost]]</f>
        <v>18000</v>
      </c>
      <c r="O1443" s="3">
        <f>Table4[[#This Row],[Total Sales]]-Table4[[#This Row],[COGS]]</f>
        <v>1900</v>
      </c>
      <c r="P1443" s="22">
        <f>MONTH(Table4[[#This Row],[Sales Date]])</f>
        <v>4</v>
      </c>
      <c r="Q1443" s="22" t="str">
        <f>IF(Table4[[#This Row],[Month]]=1,"Jan",IF(Table4[[#This Row],[Month]]=2,"Feb",IF(Table4[[#This Row],[Month]]=3,"Mar","Apr")))</f>
        <v>Apr</v>
      </c>
    </row>
    <row r="1444" spans="1:17" x14ac:dyDescent="0.25">
      <c r="A1444" s="3" t="s">
        <v>2230</v>
      </c>
      <c r="B1444" s="4">
        <v>45032</v>
      </c>
      <c r="C1444" s="3" t="s">
        <v>1252</v>
      </c>
      <c r="D1444" s="3" t="s">
        <v>29</v>
      </c>
      <c r="E1444" s="3" t="s">
        <v>17</v>
      </c>
      <c r="F1444" s="3" t="s">
        <v>18</v>
      </c>
      <c r="G1444" s="3" t="s">
        <v>2352</v>
      </c>
      <c r="H1444" s="3" t="s">
        <v>2354</v>
      </c>
      <c r="I1444" s="3">
        <v>2</v>
      </c>
      <c r="J1444" s="3" t="s">
        <v>20</v>
      </c>
      <c r="K1444" s="3">
        <v>6700</v>
      </c>
      <c r="L1444" s="3">
        <v>5002</v>
      </c>
      <c r="M1444" s="3">
        <f>Table4[[#This Row],[Qty]]*Table4[[#This Row],[Price]]</f>
        <v>13400</v>
      </c>
      <c r="N1444" s="3">
        <f>Table4[[#This Row],[Qty]]*Table4[[#This Row],[Cost]]</f>
        <v>10004</v>
      </c>
      <c r="O1444" s="3">
        <f>Table4[[#This Row],[Total Sales]]-Table4[[#This Row],[COGS]]</f>
        <v>3396</v>
      </c>
      <c r="P1444" s="22">
        <f>MONTH(Table4[[#This Row],[Sales Date]])</f>
        <v>4</v>
      </c>
      <c r="Q1444" s="22" t="str">
        <f>IF(Table4[[#This Row],[Month]]=1,"Jan",IF(Table4[[#This Row],[Month]]=2,"Feb",IF(Table4[[#This Row],[Month]]=3,"Mar","Apr")))</f>
        <v>Apr</v>
      </c>
    </row>
    <row r="1445" spans="1:17" x14ac:dyDescent="0.25">
      <c r="A1445" s="3" t="s">
        <v>2231</v>
      </c>
      <c r="B1445" s="4">
        <v>45032</v>
      </c>
      <c r="C1445" s="3" t="s">
        <v>1313</v>
      </c>
      <c r="D1445" s="3" t="s">
        <v>16</v>
      </c>
      <c r="E1445" s="3" t="s">
        <v>23</v>
      </c>
      <c r="F1445" s="3" t="s">
        <v>24</v>
      </c>
      <c r="G1445" s="3" t="s">
        <v>2351</v>
      </c>
      <c r="H1445" s="3" t="s">
        <v>38</v>
      </c>
      <c r="I1445" s="3">
        <v>2</v>
      </c>
      <c r="J1445" s="3" t="s">
        <v>20</v>
      </c>
      <c r="K1445" s="3">
        <v>6700</v>
      </c>
      <c r="L1445" s="3">
        <v>5000</v>
      </c>
      <c r="M1445" s="3">
        <f>Table4[[#This Row],[Qty]]*Table4[[#This Row],[Price]]</f>
        <v>13400</v>
      </c>
      <c r="N1445" s="3">
        <f>Table4[[#This Row],[Qty]]*Table4[[#This Row],[Cost]]</f>
        <v>10000</v>
      </c>
      <c r="O1445" s="3">
        <f>Table4[[#This Row],[Total Sales]]-Table4[[#This Row],[COGS]]</f>
        <v>3400</v>
      </c>
      <c r="P1445" s="22">
        <f>MONTH(Table4[[#This Row],[Sales Date]])</f>
        <v>4</v>
      </c>
      <c r="Q1445" s="22" t="str">
        <f>IF(Table4[[#This Row],[Month]]=1,"Jan",IF(Table4[[#This Row],[Month]]=2,"Feb",IF(Table4[[#This Row],[Month]]=3,"Mar","Apr")))</f>
        <v>Apr</v>
      </c>
    </row>
    <row r="1446" spans="1:17" x14ac:dyDescent="0.25">
      <c r="A1446" s="3" t="s">
        <v>2232</v>
      </c>
      <c r="B1446" s="4">
        <v>45032</v>
      </c>
      <c r="C1446" s="3" t="s">
        <v>1374</v>
      </c>
      <c r="D1446" s="3" t="s">
        <v>29</v>
      </c>
      <c r="E1446" s="3" t="s">
        <v>30</v>
      </c>
      <c r="F1446" s="3" t="s">
        <v>31</v>
      </c>
      <c r="G1446" s="3" t="s">
        <v>25</v>
      </c>
      <c r="H1446" s="3" t="s">
        <v>2354</v>
      </c>
      <c r="I1446" s="3">
        <v>1</v>
      </c>
      <c r="J1446" s="3" t="s">
        <v>20</v>
      </c>
      <c r="K1446" s="3">
        <v>4700</v>
      </c>
      <c r="L1446" s="3">
        <v>4000</v>
      </c>
      <c r="M1446" s="3">
        <f>Table4[[#This Row],[Qty]]*Table4[[#This Row],[Price]]</f>
        <v>4700</v>
      </c>
      <c r="N1446" s="3">
        <f>Table4[[#This Row],[Qty]]*Table4[[#This Row],[Cost]]</f>
        <v>4000</v>
      </c>
      <c r="O1446" s="3">
        <f>Table4[[#This Row],[Total Sales]]-Table4[[#This Row],[COGS]]</f>
        <v>700</v>
      </c>
      <c r="P1446" s="22">
        <f>MONTH(Table4[[#This Row],[Sales Date]])</f>
        <v>4</v>
      </c>
      <c r="Q1446" s="22" t="str">
        <f>IF(Table4[[#This Row],[Month]]=1,"Jan",IF(Table4[[#This Row],[Month]]=2,"Feb",IF(Table4[[#This Row],[Month]]=3,"Mar","Apr")))</f>
        <v>Apr</v>
      </c>
    </row>
    <row r="1447" spans="1:17" x14ac:dyDescent="0.25">
      <c r="A1447" s="3" t="s">
        <v>2233</v>
      </c>
      <c r="B1447" s="4">
        <v>45032</v>
      </c>
      <c r="C1447" s="3" t="s">
        <v>1436</v>
      </c>
      <c r="D1447" s="3" t="s">
        <v>16</v>
      </c>
      <c r="E1447" s="3" t="s">
        <v>35</v>
      </c>
      <c r="F1447" s="3" t="s">
        <v>36</v>
      </c>
      <c r="G1447" s="3" t="s">
        <v>66</v>
      </c>
      <c r="H1447" s="3" t="s">
        <v>2354</v>
      </c>
      <c r="I1447" s="3">
        <v>1</v>
      </c>
      <c r="J1447" s="3" t="s">
        <v>20</v>
      </c>
      <c r="K1447" s="3">
        <v>9500</v>
      </c>
      <c r="L1447" s="3">
        <v>8000</v>
      </c>
      <c r="M1447" s="3">
        <f>Table4[[#This Row],[Qty]]*Table4[[#This Row],[Price]]</f>
        <v>9500</v>
      </c>
      <c r="N1447" s="3">
        <f>Table4[[#This Row],[Qty]]*Table4[[#This Row],[Cost]]</f>
        <v>8000</v>
      </c>
      <c r="O1447" s="3">
        <f>Table4[[#This Row],[Total Sales]]-Table4[[#This Row],[COGS]]</f>
        <v>1500</v>
      </c>
      <c r="P1447" s="22">
        <f>MONTH(Table4[[#This Row],[Sales Date]])</f>
        <v>4</v>
      </c>
      <c r="Q1447" s="22" t="str">
        <f>IF(Table4[[#This Row],[Month]]=1,"Jan",IF(Table4[[#This Row],[Month]]=2,"Feb",IF(Table4[[#This Row],[Month]]=3,"Mar","Apr")))</f>
        <v>Apr</v>
      </c>
    </row>
    <row r="1448" spans="1:17" x14ac:dyDescent="0.25">
      <c r="A1448" s="3" t="s">
        <v>2234</v>
      </c>
      <c r="B1448" s="4">
        <v>45032</v>
      </c>
      <c r="C1448" s="3" t="s">
        <v>1496</v>
      </c>
      <c r="D1448" s="3" t="s">
        <v>29</v>
      </c>
      <c r="E1448" s="3" t="s">
        <v>17</v>
      </c>
      <c r="F1448" s="3" t="s">
        <v>18</v>
      </c>
      <c r="G1448" s="3" t="s">
        <v>2352</v>
      </c>
      <c r="H1448" s="3" t="s">
        <v>2354</v>
      </c>
      <c r="I1448" s="3">
        <v>2</v>
      </c>
      <c r="J1448" s="3" t="s">
        <v>20</v>
      </c>
      <c r="K1448" s="3">
        <v>7700</v>
      </c>
      <c r="L1448" s="3">
        <v>7000</v>
      </c>
      <c r="M1448" s="3">
        <f>Table4[[#This Row],[Qty]]*Table4[[#This Row],[Price]]</f>
        <v>15400</v>
      </c>
      <c r="N1448" s="3">
        <f>Table4[[#This Row],[Qty]]*Table4[[#This Row],[Cost]]</f>
        <v>14000</v>
      </c>
      <c r="O1448" s="3">
        <f>Table4[[#This Row],[Total Sales]]-Table4[[#This Row],[COGS]]</f>
        <v>1400</v>
      </c>
      <c r="P1448" s="22">
        <f>MONTH(Table4[[#This Row],[Sales Date]])</f>
        <v>4</v>
      </c>
      <c r="Q1448" s="22" t="str">
        <f>IF(Table4[[#This Row],[Month]]=1,"Jan",IF(Table4[[#This Row],[Month]]=2,"Feb",IF(Table4[[#This Row],[Month]]=3,"Mar","Apr")))</f>
        <v>Apr</v>
      </c>
    </row>
    <row r="1449" spans="1:17" x14ac:dyDescent="0.25">
      <c r="A1449" s="3" t="s">
        <v>2235</v>
      </c>
      <c r="B1449" s="4">
        <v>45033</v>
      </c>
      <c r="C1449" s="3" t="s">
        <v>1254</v>
      </c>
      <c r="D1449" s="3" t="s">
        <v>29</v>
      </c>
      <c r="E1449" s="3" t="s">
        <v>23</v>
      </c>
      <c r="F1449" s="3" t="s">
        <v>24</v>
      </c>
      <c r="G1449" s="3" t="s">
        <v>2350</v>
      </c>
      <c r="H1449" s="3" t="s">
        <v>38</v>
      </c>
      <c r="I1449" s="3">
        <v>1</v>
      </c>
      <c r="J1449" s="3" t="s">
        <v>20</v>
      </c>
      <c r="K1449" s="3">
        <v>22000</v>
      </c>
      <c r="L1449" s="3">
        <v>20000</v>
      </c>
      <c r="M1449" s="3">
        <f>Table4[[#This Row],[Qty]]*Table4[[#This Row],[Price]]</f>
        <v>22000</v>
      </c>
      <c r="N1449" s="3">
        <f>Table4[[#This Row],[Qty]]*Table4[[#This Row],[Cost]]</f>
        <v>20000</v>
      </c>
      <c r="O1449" s="3">
        <f>Table4[[#This Row],[Total Sales]]-Table4[[#This Row],[COGS]]</f>
        <v>2000</v>
      </c>
      <c r="P1449" s="22">
        <f>MONTH(Table4[[#This Row],[Sales Date]])</f>
        <v>4</v>
      </c>
      <c r="Q1449" s="22" t="str">
        <f>IF(Table4[[#This Row],[Month]]=1,"Jan",IF(Table4[[#This Row],[Month]]=2,"Feb",IF(Table4[[#This Row],[Month]]=3,"Mar","Apr")))</f>
        <v>Apr</v>
      </c>
    </row>
    <row r="1450" spans="1:17" x14ac:dyDescent="0.25">
      <c r="A1450" s="3" t="s">
        <v>2236</v>
      </c>
      <c r="B1450" s="4">
        <v>45033</v>
      </c>
      <c r="C1450" s="3" t="s">
        <v>1315</v>
      </c>
      <c r="D1450" s="3" t="s">
        <v>16</v>
      </c>
      <c r="E1450" s="3" t="s">
        <v>30</v>
      </c>
      <c r="F1450" s="3" t="s">
        <v>31</v>
      </c>
      <c r="G1450" s="3" t="s">
        <v>44</v>
      </c>
      <c r="H1450" s="3" t="s">
        <v>45</v>
      </c>
      <c r="I1450" s="3">
        <v>2</v>
      </c>
      <c r="J1450" s="3" t="s">
        <v>20</v>
      </c>
      <c r="K1450" s="3">
        <v>6700</v>
      </c>
      <c r="L1450" s="3">
        <v>5001</v>
      </c>
      <c r="M1450" s="3">
        <f>Table4[[#This Row],[Qty]]*Table4[[#This Row],[Price]]</f>
        <v>13400</v>
      </c>
      <c r="N1450" s="3">
        <f>Table4[[#This Row],[Qty]]*Table4[[#This Row],[Cost]]</f>
        <v>10002</v>
      </c>
      <c r="O1450" s="3">
        <f>Table4[[#This Row],[Total Sales]]-Table4[[#This Row],[COGS]]</f>
        <v>3398</v>
      </c>
      <c r="P1450" s="22">
        <f>MONTH(Table4[[#This Row],[Sales Date]])</f>
        <v>4</v>
      </c>
      <c r="Q1450" s="22" t="str">
        <f>IF(Table4[[#This Row],[Month]]=1,"Jan",IF(Table4[[#This Row],[Month]]=2,"Feb",IF(Table4[[#This Row],[Month]]=3,"Mar","Apr")))</f>
        <v>Apr</v>
      </c>
    </row>
    <row r="1451" spans="1:17" x14ac:dyDescent="0.25">
      <c r="A1451" s="3" t="s">
        <v>2237</v>
      </c>
      <c r="B1451" s="4">
        <v>45033</v>
      </c>
      <c r="C1451" s="3" t="s">
        <v>1376</v>
      </c>
      <c r="D1451" s="3" t="s">
        <v>29</v>
      </c>
      <c r="E1451" s="3" t="s">
        <v>35</v>
      </c>
      <c r="F1451" s="3" t="s">
        <v>36</v>
      </c>
      <c r="G1451" s="3" t="s">
        <v>32</v>
      </c>
      <c r="H1451" s="3" t="s">
        <v>2354</v>
      </c>
      <c r="I1451" s="3">
        <v>2</v>
      </c>
      <c r="J1451" s="3" t="s">
        <v>20</v>
      </c>
      <c r="K1451" s="3">
        <v>400</v>
      </c>
      <c r="L1451" s="3">
        <v>360</v>
      </c>
      <c r="M1451" s="3">
        <f>Table4[[#This Row],[Qty]]*Table4[[#This Row],[Price]]</f>
        <v>800</v>
      </c>
      <c r="N1451" s="3">
        <f>Table4[[#This Row],[Qty]]*Table4[[#This Row],[Cost]]</f>
        <v>720</v>
      </c>
      <c r="O1451" s="3">
        <f>Table4[[#This Row],[Total Sales]]-Table4[[#This Row],[COGS]]</f>
        <v>80</v>
      </c>
      <c r="P1451" s="22">
        <f>MONTH(Table4[[#This Row],[Sales Date]])</f>
        <v>4</v>
      </c>
      <c r="Q1451" s="22" t="str">
        <f>IF(Table4[[#This Row],[Month]]=1,"Jan",IF(Table4[[#This Row],[Month]]=2,"Feb",IF(Table4[[#This Row],[Month]]=3,"Mar","Apr")))</f>
        <v>Apr</v>
      </c>
    </row>
    <row r="1452" spans="1:17" x14ac:dyDescent="0.25">
      <c r="A1452" s="3" t="s">
        <v>2238</v>
      </c>
      <c r="B1452" s="4">
        <v>45033</v>
      </c>
      <c r="C1452" s="3" t="s">
        <v>1438</v>
      </c>
      <c r="D1452" s="3" t="s">
        <v>16</v>
      </c>
      <c r="E1452" s="3" t="s">
        <v>17</v>
      </c>
      <c r="F1452" s="3" t="s">
        <v>18</v>
      </c>
      <c r="G1452" s="3" t="s">
        <v>69</v>
      </c>
      <c r="H1452" s="3" t="s">
        <v>38</v>
      </c>
      <c r="I1452" s="3">
        <v>1</v>
      </c>
      <c r="J1452" s="3" t="s">
        <v>20</v>
      </c>
      <c r="K1452" s="3">
        <v>4700</v>
      </c>
      <c r="L1452" s="3">
        <v>4000</v>
      </c>
      <c r="M1452" s="3">
        <f>Table4[[#This Row],[Qty]]*Table4[[#This Row],[Price]]</f>
        <v>4700</v>
      </c>
      <c r="N1452" s="3">
        <f>Table4[[#This Row],[Qty]]*Table4[[#This Row],[Cost]]</f>
        <v>4000</v>
      </c>
      <c r="O1452" s="3">
        <f>Table4[[#This Row],[Total Sales]]-Table4[[#This Row],[COGS]]</f>
        <v>700</v>
      </c>
      <c r="P1452" s="22">
        <f>MONTH(Table4[[#This Row],[Sales Date]])</f>
        <v>4</v>
      </c>
      <c r="Q1452" s="22" t="str">
        <f>IF(Table4[[#This Row],[Month]]=1,"Jan",IF(Table4[[#This Row],[Month]]=2,"Feb",IF(Table4[[#This Row],[Month]]=3,"Mar","Apr")))</f>
        <v>Apr</v>
      </c>
    </row>
    <row r="1453" spans="1:17" x14ac:dyDescent="0.25">
      <c r="A1453" s="3" t="s">
        <v>2239</v>
      </c>
      <c r="B1453" s="4">
        <v>45033</v>
      </c>
      <c r="C1453" s="3" t="s">
        <v>1498</v>
      </c>
      <c r="D1453" s="3" t="s">
        <v>29</v>
      </c>
      <c r="E1453" s="3" t="s">
        <v>17</v>
      </c>
      <c r="F1453" s="3" t="s">
        <v>18</v>
      </c>
      <c r="G1453" s="3" t="s">
        <v>2350</v>
      </c>
      <c r="H1453" s="3" t="s">
        <v>38</v>
      </c>
      <c r="I1453" s="3">
        <v>4</v>
      </c>
      <c r="J1453" s="3" t="s">
        <v>20</v>
      </c>
      <c r="K1453" s="3">
        <v>11000</v>
      </c>
      <c r="L1453" s="3">
        <v>10000</v>
      </c>
      <c r="M1453" s="3">
        <f>Table4[[#This Row],[Qty]]*Table4[[#This Row],[Price]]</f>
        <v>44000</v>
      </c>
      <c r="N1453" s="3">
        <f>Table4[[#This Row],[Qty]]*Table4[[#This Row],[Cost]]</f>
        <v>40000</v>
      </c>
      <c r="O1453" s="3">
        <f>Table4[[#This Row],[Total Sales]]-Table4[[#This Row],[COGS]]</f>
        <v>4000</v>
      </c>
      <c r="P1453" s="22">
        <f>MONTH(Table4[[#This Row],[Sales Date]])</f>
        <v>4</v>
      </c>
      <c r="Q1453" s="22" t="str">
        <f>IF(Table4[[#This Row],[Month]]=1,"Jan",IF(Table4[[#This Row],[Month]]=2,"Feb",IF(Table4[[#This Row],[Month]]=3,"Mar","Apr")))</f>
        <v>Apr</v>
      </c>
    </row>
    <row r="1454" spans="1:17" x14ac:dyDescent="0.25">
      <c r="A1454" s="3" t="s">
        <v>2240</v>
      </c>
      <c r="B1454" s="4">
        <v>45034</v>
      </c>
      <c r="C1454" s="3" t="s">
        <v>1256</v>
      </c>
      <c r="D1454" s="3" t="s">
        <v>29</v>
      </c>
      <c r="E1454" s="3" t="s">
        <v>30</v>
      </c>
      <c r="F1454" s="3" t="s">
        <v>31</v>
      </c>
      <c r="G1454" s="3" t="s">
        <v>2351</v>
      </c>
      <c r="H1454" s="3" t="s">
        <v>38</v>
      </c>
      <c r="I1454" s="3">
        <v>1</v>
      </c>
      <c r="J1454" s="3" t="s">
        <v>26</v>
      </c>
      <c r="K1454" s="3">
        <v>10000</v>
      </c>
      <c r="L1454" s="3">
        <v>9000</v>
      </c>
      <c r="M1454" s="3">
        <f>Table4[[#This Row],[Qty]]*Table4[[#This Row],[Price]]</f>
        <v>10000</v>
      </c>
      <c r="N1454" s="3">
        <f>Table4[[#This Row],[Qty]]*Table4[[#This Row],[Cost]]</f>
        <v>9000</v>
      </c>
      <c r="O1454" s="3">
        <f>Table4[[#This Row],[Total Sales]]-Table4[[#This Row],[COGS]]</f>
        <v>1000</v>
      </c>
      <c r="P1454" s="22">
        <f>MONTH(Table4[[#This Row],[Sales Date]])</f>
        <v>4</v>
      </c>
      <c r="Q1454" s="22" t="str">
        <f>IF(Table4[[#This Row],[Month]]=1,"Jan",IF(Table4[[#This Row],[Month]]=2,"Feb",IF(Table4[[#This Row],[Month]]=3,"Mar","Apr")))</f>
        <v>Apr</v>
      </c>
    </row>
    <row r="1455" spans="1:17" x14ac:dyDescent="0.25">
      <c r="A1455" s="3" t="s">
        <v>2241</v>
      </c>
      <c r="B1455" s="4">
        <v>45034</v>
      </c>
      <c r="C1455" s="3" t="s">
        <v>1317</v>
      </c>
      <c r="D1455" s="3" t="s">
        <v>29</v>
      </c>
      <c r="E1455" s="3" t="s">
        <v>35</v>
      </c>
      <c r="F1455" s="3" t="s">
        <v>36</v>
      </c>
      <c r="G1455" s="3" t="s">
        <v>2352</v>
      </c>
      <c r="H1455" s="3" t="s">
        <v>2354</v>
      </c>
      <c r="I1455" s="3">
        <v>1</v>
      </c>
      <c r="J1455" s="3" t="s">
        <v>20</v>
      </c>
      <c r="K1455" s="3">
        <v>6700</v>
      </c>
      <c r="L1455" s="3">
        <v>5002</v>
      </c>
      <c r="M1455" s="3">
        <f>Table4[[#This Row],[Qty]]*Table4[[#This Row],[Price]]</f>
        <v>6700</v>
      </c>
      <c r="N1455" s="3">
        <f>Table4[[#This Row],[Qty]]*Table4[[#This Row],[Cost]]</f>
        <v>5002</v>
      </c>
      <c r="O1455" s="3">
        <f>Table4[[#This Row],[Total Sales]]-Table4[[#This Row],[COGS]]</f>
        <v>1698</v>
      </c>
      <c r="P1455" s="22">
        <f>MONTH(Table4[[#This Row],[Sales Date]])</f>
        <v>4</v>
      </c>
      <c r="Q1455" s="22" t="str">
        <f>IF(Table4[[#This Row],[Month]]=1,"Jan",IF(Table4[[#This Row],[Month]]=2,"Feb",IF(Table4[[#This Row],[Month]]=3,"Mar","Apr")))</f>
        <v>Apr</v>
      </c>
    </row>
    <row r="1456" spans="1:17" x14ac:dyDescent="0.25">
      <c r="A1456" s="3" t="s">
        <v>2242</v>
      </c>
      <c r="B1456" s="4">
        <v>45034</v>
      </c>
      <c r="C1456" s="3" t="s">
        <v>1378</v>
      </c>
      <c r="D1456" s="3" t="s">
        <v>29</v>
      </c>
      <c r="E1456" s="3" t="s">
        <v>17</v>
      </c>
      <c r="F1456" s="3" t="s">
        <v>18</v>
      </c>
      <c r="G1456" s="3" t="s">
        <v>37</v>
      </c>
      <c r="H1456" s="3" t="s">
        <v>38</v>
      </c>
      <c r="I1456" s="3">
        <v>2</v>
      </c>
      <c r="J1456" s="3" t="s">
        <v>20</v>
      </c>
      <c r="K1456" s="3">
        <v>100</v>
      </c>
      <c r="L1456" s="3">
        <v>90</v>
      </c>
      <c r="M1456" s="3">
        <f>Table4[[#This Row],[Qty]]*Table4[[#This Row],[Price]]</f>
        <v>200</v>
      </c>
      <c r="N1456" s="3">
        <f>Table4[[#This Row],[Qty]]*Table4[[#This Row],[Cost]]</f>
        <v>180</v>
      </c>
      <c r="O1456" s="3">
        <f>Table4[[#This Row],[Total Sales]]-Table4[[#This Row],[COGS]]</f>
        <v>20</v>
      </c>
      <c r="P1456" s="22">
        <f>MONTH(Table4[[#This Row],[Sales Date]])</f>
        <v>4</v>
      </c>
      <c r="Q1456" s="22" t="str">
        <f>IF(Table4[[#This Row],[Month]]=1,"Jan",IF(Table4[[#This Row],[Month]]=2,"Feb",IF(Table4[[#This Row],[Month]]=3,"Mar","Apr")))</f>
        <v>Apr</v>
      </c>
    </row>
    <row r="1457" spans="1:17" x14ac:dyDescent="0.25">
      <c r="A1457" s="3" t="s">
        <v>2243</v>
      </c>
      <c r="B1457" s="4">
        <v>45034</v>
      </c>
      <c r="C1457" s="3" t="s">
        <v>1440</v>
      </c>
      <c r="D1457" s="3" t="s">
        <v>16</v>
      </c>
      <c r="E1457" s="3" t="s">
        <v>17</v>
      </c>
      <c r="F1457" s="3" t="s">
        <v>18</v>
      </c>
      <c r="G1457" s="3" t="s">
        <v>72</v>
      </c>
      <c r="H1457" s="3" t="s">
        <v>2354</v>
      </c>
      <c r="I1457" s="3">
        <v>2</v>
      </c>
      <c r="J1457" s="3" t="s">
        <v>20</v>
      </c>
      <c r="K1457" s="3">
        <v>400</v>
      </c>
      <c r="L1457" s="3">
        <v>360</v>
      </c>
      <c r="M1457" s="3">
        <f>Table4[[#This Row],[Qty]]*Table4[[#This Row],[Price]]</f>
        <v>800</v>
      </c>
      <c r="N1457" s="3">
        <f>Table4[[#This Row],[Qty]]*Table4[[#This Row],[Cost]]</f>
        <v>720</v>
      </c>
      <c r="O1457" s="3">
        <f>Table4[[#This Row],[Total Sales]]-Table4[[#This Row],[COGS]]</f>
        <v>80</v>
      </c>
      <c r="P1457" s="22">
        <f>MONTH(Table4[[#This Row],[Sales Date]])</f>
        <v>4</v>
      </c>
      <c r="Q1457" s="22" t="str">
        <f>IF(Table4[[#This Row],[Month]]=1,"Jan",IF(Table4[[#This Row],[Month]]=2,"Feb",IF(Table4[[#This Row],[Month]]=3,"Mar","Apr")))</f>
        <v>Apr</v>
      </c>
    </row>
    <row r="1458" spans="1:17" x14ac:dyDescent="0.25">
      <c r="A1458" s="3" t="s">
        <v>2244</v>
      </c>
      <c r="B1458" s="4">
        <v>45034</v>
      </c>
      <c r="C1458" s="3" t="s">
        <v>1500</v>
      </c>
      <c r="D1458" s="3" t="s">
        <v>29</v>
      </c>
      <c r="E1458" s="3" t="s">
        <v>23</v>
      </c>
      <c r="F1458" s="3" t="s">
        <v>24</v>
      </c>
      <c r="G1458" s="3" t="s">
        <v>2351</v>
      </c>
      <c r="H1458" s="3" t="s">
        <v>38</v>
      </c>
      <c r="I1458" s="3">
        <v>1</v>
      </c>
      <c r="J1458" s="3" t="s">
        <v>20</v>
      </c>
      <c r="K1458" s="3">
        <v>13200.000000000002</v>
      </c>
      <c r="L1458" s="3">
        <v>12000</v>
      </c>
      <c r="M1458" s="3">
        <f>Table4[[#This Row],[Qty]]*Table4[[#This Row],[Price]]</f>
        <v>13200.000000000002</v>
      </c>
      <c r="N1458" s="3">
        <f>Table4[[#This Row],[Qty]]*Table4[[#This Row],[Cost]]</f>
        <v>12000</v>
      </c>
      <c r="O1458" s="3">
        <f>Table4[[#This Row],[Total Sales]]-Table4[[#This Row],[COGS]]</f>
        <v>1200.0000000000018</v>
      </c>
      <c r="P1458" s="22">
        <f>MONTH(Table4[[#This Row],[Sales Date]])</f>
        <v>4</v>
      </c>
      <c r="Q1458" s="22" t="str">
        <f>IF(Table4[[#This Row],[Month]]=1,"Jan",IF(Table4[[#This Row],[Month]]=2,"Feb",IF(Table4[[#This Row],[Month]]=3,"Mar","Apr")))</f>
        <v>Apr</v>
      </c>
    </row>
    <row r="1459" spans="1:17" x14ac:dyDescent="0.25">
      <c r="A1459" s="3" t="s">
        <v>2245</v>
      </c>
      <c r="B1459" s="4">
        <v>45035</v>
      </c>
      <c r="C1459" s="3" t="s">
        <v>1258</v>
      </c>
      <c r="D1459" s="3" t="s">
        <v>29</v>
      </c>
      <c r="E1459" s="3" t="s">
        <v>35</v>
      </c>
      <c r="F1459" s="3" t="s">
        <v>36</v>
      </c>
      <c r="G1459" s="3" t="s">
        <v>81</v>
      </c>
      <c r="H1459" s="3" t="s">
        <v>2354</v>
      </c>
      <c r="I1459" s="3">
        <v>1</v>
      </c>
      <c r="J1459" s="3" t="s">
        <v>20</v>
      </c>
      <c r="K1459" s="3">
        <v>8500</v>
      </c>
      <c r="L1459" s="3">
        <v>7600</v>
      </c>
      <c r="M1459" s="3">
        <f>Table4[[#This Row],[Qty]]*Table4[[#This Row],[Price]]</f>
        <v>8500</v>
      </c>
      <c r="N1459" s="3">
        <f>Table4[[#This Row],[Qty]]*Table4[[#This Row],[Cost]]</f>
        <v>7600</v>
      </c>
      <c r="O1459" s="3">
        <f>Table4[[#This Row],[Total Sales]]-Table4[[#This Row],[COGS]]</f>
        <v>900</v>
      </c>
      <c r="P1459" s="22">
        <f>MONTH(Table4[[#This Row],[Sales Date]])</f>
        <v>4</v>
      </c>
      <c r="Q1459" s="22" t="str">
        <f>IF(Table4[[#This Row],[Month]]=1,"Jan",IF(Table4[[#This Row],[Month]]=2,"Feb",IF(Table4[[#This Row],[Month]]=3,"Mar","Apr")))</f>
        <v>Apr</v>
      </c>
    </row>
    <row r="1460" spans="1:17" x14ac:dyDescent="0.25">
      <c r="A1460" s="3" t="s">
        <v>2246</v>
      </c>
      <c r="B1460" s="4">
        <v>45035</v>
      </c>
      <c r="C1460" s="3" t="s">
        <v>1319</v>
      </c>
      <c r="D1460" s="3" t="s">
        <v>29</v>
      </c>
      <c r="E1460" s="3" t="s">
        <v>17</v>
      </c>
      <c r="F1460" s="3" t="s">
        <v>18</v>
      </c>
      <c r="G1460" s="3" t="s">
        <v>2350</v>
      </c>
      <c r="H1460" s="3" t="s">
        <v>38</v>
      </c>
      <c r="I1460" s="3">
        <v>1</v>
      </c>
      <c r="J1460" s="3" t="s">
        <v>20</v>
      </c>
      <c r="K1460" s="3">
        <v>6700</v>
      </c>
      <c r="L1460" s="3">
        <v>5000</v>
      </c>
      <c r="M1460" s="3">
        <f>Table4[[#This Row],[Qty]]*Table4[[#This Row],[Price]]</f>
        <v>6700</v>
      </c>
      <c r="N1460" s="3">
        <f>Table4[[#This Row],[Qty]]*Table4[[#This Row],[Cost]]</f>
        <v>5000</v>
      </c>
      <c r="O1460" s="3">
        <f>Table4[[#This Row],[Total Sales]]-Table4[[#This Row],[COGS]]</f>
        <v>1700</v>
      </c>
      <c r="P1460" s="22">
        <f>MONTH(Table4[[#This Row],[Sales Date]])</f>
        <v>4</v>
      </c>
      <c r="Q1460" s="22" t="str">
        <f>IF(Table4[[#This Row],[Month]]=1,"Jan",IF(Table4[[#This Row],[Month]]=2,"Feb",IF(Table4[[#This Row],[Month]]=3,"Mar","Apr")))</f>
        <v>Apr</v>
      </c>
    </row>
    <row r="1461" spans="1:17" x14ac:dyDescent="0.25">
      <c r="A1461" s="3" t="s">
        <v>2247</v>
      </c>
      <c r="B1461" s="4">
        <v>45035</v>
      </c>
      <c r="C1461" s="3" t="s">
        <v>1380</v>
      </c>
      <c r="D1461" s="3" t="s">
        <v>29</v>
      </c>
      <c r="E1461" s="3" t="s">
        <v>17</v>
      </c>
      <c r="F1461" s="3" t="s">
        <v>18</v>
      </c>
      <c r="G1461" s="3" t="s">
        <v>41</v>
      </c>
      <c r="H1461" s="3" t="s">
        <v>2354</v>
      </c>
      <c r="I1461" s="3">
        <v>1</v>
      </c>
      <c r="J1461" s="3" t="s">
        <v>20</v>
      </c>
      <c r="K1461" s="3">
        <v>1600</v>
      </c>
      <c r="L1461" s="3">
        <v>1590</v>
      </c>
      <c r="M1461" s="3">
        <f>Table4[[#This Row],[Qty]]*Table4[[#This Row],[Price]]</f>
        <v>1600</v>
      </c>
      <c r="N1461" s="3">
        <f>Table4[[#This Row],[Qty]]*Table4[[#This Row],[Cost]]</f>
        <v>1590</v>
      </c>
      <c r="O1461" s="3">
        <f>Table4[[#This Row],[Total Sales]]-Table4[[#This Row],[COGS]]</f>
        <v>10</v>
      </c>
      <c r="P1461" s="22">
        <f>MONTH(Table4[[#This Row],[Sales Date]])</f>
        <v>4</v>
      </c>
      <c r="Q1461" s="22" t="str">
        <f>IF(Table4[[#This Row],[Month]]=1,"Jan",IF(Table4[[#This Row],[Month]]=2,"Feb",IF(Table4[[#This Row],[Month]]=3,"Mar","Apr")))</f>
        <v>Apr</v>
      </c>
    </row>
    <row r="1462" spans="1:17" x14ac:dyDescent="0.25">
      <c r="A1462" s="3" t="s">
        <v>2248</v>
      </c>
      <c r="B1462" s="4">
        <v>45035</v>
      </c>
      <c r="C1462" s="3" t="s">
        <v>2316</v>
      </c>
      <c r="D1462" s="3" t="s">
        <v>29</v>
      </c>
      <c r="E1462" s="3" t="s">
        <v>23</v>
      </c>
      <c r="F1462" s="3" t="s">
        <v>24</v>
      </c>
      <c r="G1462" s="3" t="s">
        <v>75</v>
      </c>
      <c r="H1462" s="3" t="s">
        <v>2354</v>
      </c>
      <c r="I1462" s="3">
        <v>2</v>
      </c>
      <c r="J1462" s="3" t="s">
        <v>20</v>
      </c>
      <c r="K1462" s="3">
        <v>100</v>
      </c>
      <c r="L1462" s="3">
        <v>90</v>
      </c>
      <c r="M1462" s="3">
        <f>Table4[[#This Row],[Qty]]*Table4[[#This Row],[Price]]</f>
        <v>200</v>
      </c>
      <c r="N1462" s="3">
        <f>Table4[[#This Row],[Qty]]*Table4[[#This Row],[Cost]]</f>
        <v>180</v>
      </c>
      <c r="O1462" s="3">
        <f>Table4[[#This Row],[Total Sales]]-Table4[[#This Row],[COGS]]</f>
        <v>20</v>
      </c>
      <c r="P1462" s="22">
        <f>MONTH(Table4[[#This Row],[Sales Date]])</f>
        <v>4</v>
      </c>
      <c r="Q1462" s="22" t="str">
        <f>IF(Table4[[#This Row],[Month]]=1,"Jan",IF(Table4[[#This Row],[Month]]=2,"Feb",IF(Table4[[#This Row],[Month]]=3,"Mar","Apr")))</f>
        <v>Apr</v>
      </c>
    </row>
    <row r="1463" spans="1:17" x14ac:dyDescent="0.25">
      <c r="A1463" s="3" t="s">
        <v>2249</v>
      </c>
      <c r="B1463" s="4">
        <v>45035</v>
      </c>
      <c r="C1463" s="3" t="s">
        <v>1502</v>
      </c>
      <c r="D1463" s="3" t="s">
        <v>29</v>
      </c>
      <c r="E1463" s="3" t="s">
        <v>30</v>
      </c>
      <c r="F1463" s="3" t="s">
        <v>31</v>
      </c>
      <c r="G1463" s="3" t="s">
        <v>54</v>
      </c>
      <c r="H1463" s="3" t="s">
        <v>55</v>
      </c>
      <c r="I1463" s="3">
        <v>2</v>
      </c>
      <c r="J1463" s="3" t="s">
        <v>20</v>
      </c>
      <c r="K1463" s="3">
        <v>9950</v>
      </c>
      <c r="L1463" s="3">
        <v>9000</v>
      </c>
      <c r="M1463" s="3">
        <f>Table4[[#This Row],[Qty]]*Table4[[#This Row],[Price]]</f>
        <v>19900</v>
      </c>
      <c r="N1463" s="3">
        <f>Table4[[#This Row],[Qty]]*Table4[[#This Row],[Cost]]</f>
        <v>18000</v>
      </c>
      <c r="O1463" s="3">
        <f>Table4[[#This Row],[Total Sales]]-Table4[[#This Row],[COGS]]</f>
        <v>1900</v>
      </c>
      <c r="P1463" s="22">
        <f>MONTH(Table4[[#This Row],[Sales Date]])</f>
        <v>4</v>
      </c>
      <c r="Q1463" s="22" t="str">
        <f>IF(Table4[[#This Row],[Month]]=1,"Jan",IF(Table4[[#This Row],[Month]]=2,"Feb",IF(Table4[[#This Row],[Month]]=3,"Mar","Apr")))</f>
        <v>Apr</v>
      </c>
    </row>
    <row r="1464" spans="1:17" x14ac:dyDescent="0.25">
      <c r="A1464" s="3" t="s">
        <v>2250</v>
      </c>
      <c r="B1464" s="4">
        <v>45036</v>
      </c>
      <c r="C1464" s="3" t="s">
        <v>1260</v>
      </c>
      <c r="D1464" s="3" t="s">
        <v>29</v>
      </c>
      <c r="E1464" s="3" t="s">
        <v>17</v>
      </c>
      <c r="F1464" s="3" t="s">
        <v>18</v>
      </c>
      <c r="G1464" s="3" t="s">
        <v>19</v>
      </c>
      <c r="H1464" s="3" t="s">
        <v>2354</v>
      </c>
      <c r="I1464" s="3">
        <v>2</v>
      </c>
      <c r="J1464" s="3" t="s">
        <v>20</v>
      </c>
      <c r="K1464" s="3">
        <v>8500</v>
      </c>
      <c r="L1464" s="3">
        <v>7600</v>
      </c>
      <c r="M1464" s="3">
        <f>Table4[[#This Row],[Qty]]*Table4[[#This Row],[Price]]</f>
        <v>17000</v>
      </c>
      <c r="N1464" s="3">
        <f>Table4[[#This Row],[Qty]]*Table4[[#This Row],[Cost]]</f>
        <v>15200</v>
      </c>
      <c r="O1464" s="3">
        <f>Table4[[#This Row],[Total Sales]]-Table4[[#This Row],[COGS]]</f>
        <v>1800</v>
      </c>
      <c r="P1464" s="22">
        <f>MONTH(Table4[[#This Row],[Sales Date]])</f>
        <v>4</v>
      </c>
      <c r="Q1464" s="22" t="str">
        <f>IF(Table4[[#This Row],[Month]]=1,"Jan",IF(Table4[[#This Row],[Month]]=2,"Feb",IF(Table4[[#This Row],[Month]]=3,"Mar","Apr")))</f>
        <v>Apr</v>
      </c>
    </row>
    <row r="1465" spans="1:17" x14ac:dyDescent="0.25">
      <c r="A1465" s="3" t="s">
        <v>2251</v>
      </c>
      <c r="B1465" s="4">
        <v>45036</v>
      </c>
      <c r="C1465" s="3" t="s">
        <v>2316</v>
      </c>
      <c r="D1465" s="3" t="s">
        <v>29</v>
      </c>
      <c r="E1465" s="3" t="s">
        <v>17</v>
      </c>
      <c r="F1465" s="3" t="s">
        <v>18</v>
      </c>
      <c r="G1465" s="3" t="s">
        <v>2351</v>
      </c>
      <c r="H1465" s="3" t="s">
        <v>38</v>
      </c>
      <c r="I1465" s="3">
        <v>2</v>
      </c>
      <c r="J1465" s="3" t="s">
        <v>20</v>
      </c>
      <c r="K1465" s="3">
        <v>6700</v>
      </c>
      <c r="L1465" s="3">
        <v>5001</v>
      </c>
      <c r="M1465" s="3">
        <f>Table4[[#This Row],[Qty]]*Table4[[#This Row],[Price]]</f>
        <v>13400</v>
      </c>
      <c r="N1465" s="3">
        <f>Table4[[#This Row],[Qty]]*Table4[[#This Row],[Cost]]</f>
        <v>10002</v>
      </c>
      <c r="O1465" s="3">
        <f>Table4[[#This Row],[Total Sales]]-Table4[[#This Row],[COGS]]</f>
        <v>3398</v>
      </c>
      <c r="P1465" s="22">
        <f>MONTH(Table4[[#This Row],[Sales Date]])</f>
        <v>4</v>
      </c>
      <c r="Q1465" s="22" t="str">
        <f>IF(Table4[[#This Row],[Month]]=1,"Jan",IF(Table4[[#This Row],[Month]]=2,"Feb",IF(Table4[[#This Row],[Month]]=3,"Mar","Apr")))</f>
        <v>Apr</v>
      </c>
    </row>
    <row r="1466" spans="1:17" x14ac:dyDescent="0.25">
      <c r="A1466" s="3" t="s">
        <v>2252</v>
      </c>
      <c r="B1466" s="4">
        <v>45036</v>
      </c>
      <c r="C1466" s="3" t="s">
        <v>1382</v>
      </c>
      <c r="D1466" s="3" t="s">
        <v>29</v>
      </c>
      <c r="E1466" s="3" t="s">
        <v>23</v>
      </c>
      <c r="F1466" s="3" t="s">
        <v>24</v>
      </c>
      <c r="G1466" s="3" t="s">
        <v>44</v>
      </c>
      <c r="H1466" s="3" t="s">
        <v>45</v>
      </c>
      <c r="I1466" s="3">
        <v>1</v>
      </c>
      <c r="J1466" s="3" t="s">
        <v>20</v>
      </c>
      <c r="K1466" s="3">
        <v>50</v>
      </c>
      <c r="L1466" s="3">
        <v>45</v>
      </c>
      <c r="M1466" s="3">
        <f>Table4[[#This Row],[Qty]]*Table4[[#This Row],[Price]]</f>
        <v>50</v>
      </c>
      <c r="N1466" s="3">
        <f>Table4[[#This Row],[Qty]]*Table4[[#This Row],[Cost]]</f>
        <v>45</v>
      </c>
      <c r="O1466" s="3">
        <f>Table4[[#This Row],[Total Sales]]-Table4[[#This Row],[COGS]]</f>
        <v>5</v>
      </c>
      <c r="P1466" s="22">
        <f>MONTH(Table4[[#This Row],[Sales Date]])</f>
        <v>4</v>
      </c>
      <c r="Q1466" s="22" t="str">
        <f>IF(Table4[[#This Row],[Month]]=1,"Jan",IF(Table4[[#This Row],[Month]]=2,"Feb",IF(Table4[[#This Row],[Month]]=3,"Mar","Apr")))</f>
        <v>Apr</v>
      </c>
    </row>
    <row r="1467" spans="1:17" x14ac:dyDescent="0.25">
      <c r="A1467" s="3" t="s">
        <v>2253</v>
      </c>
      <c r="B1467" s="4">
        <v>45036</v>
      </c>
      <c r="C1467" s="3" t="s">
        <v>1443</v>
      </c>
      <c r="D1467" s="3" t="s">
        <v>29</v>
      </c>
      <c r="E1467" s="3" t="s">
        <v>30</v>
      </c>
      <c r="F1467" s="3" t="s">
        <v>31</v>
      </c>
      <c r="G1467" s="3" t="s">
        <v>78</v>
      </c>
      <c r="H1467" s="3" t="s">
        <v>45</v>
      </c>
      <c r="I1467" s="3">
        <v>1</v>
      </c>
      <c r="J1467" s="3" t="s">
        <v>20</v>
      </c>
      <c r="K1467" s="3">
        <v>1600</v>
      </c>
      <c r="L1467" s="3">
        <v>1590</v>
      </c>
      <c r="M1467" s="3">
        <f>Table4[[#This Row],[Qty]]*Table4[[#This Row],[Price]]</f>
        <v>1600</v>
      </c>
      <c r="N1467" s="3">
        <f>Table4[[#This Row],[Qty]]*Table4[[#This Row],[Cost]]</f>
        <v>1590</v>
      </c>
      <c r="O1467" s="3">
        <f>Table4[[#This Row],[Total Sales]]-Table4[[#This Row],[COGS]]</f>
        <v>10</v>
      </c>
      <c r="P1467" s="22">
        <f>MONTH(Table4[[#This Row],[Sales Date]])</f>
        <v>4</v>
      </c>
      <c r="Q1467" s="22" t="str">
        <f>IF(Table4[[#This Row],[Month]]=1,"Jan",IF(Table4[[#This Row],[Month]]=2,"Feb",IF(Table4[[#This Row],[Month]]=3,"Mar","Apr")))</f>
        <v>Apr</v>
      </c>
    </row>
    <row r="1468" spans="1:17" x14ac:dyDescent="0.25">
      <c r="A1468" s="3" t="s">
        <v>2254</v>
      </c>
      <c r="B1468" s="4">
        <v>45036</v>
      </c>
      <c r="C1468" s="3" t="s">
        <v>1504</v>
      </c>
      <c r="D1468" s="3" t="s">
        <v>29</v>
      </c>
      <c r="E1468" s="3" t="s">
        <v>35</v>
      </c>
      <c r="F1468" s="3" t="s">
        <v>36</v>
      </c>
      <c r="G1468" s="3" t="s">
        <v>2353</v>
      </c>
      <c r="H1468" s="3" t="s">
        <v>45</v>
      </c>
      <c r="I1468" s="3">
        <v>2</v>
      </c>
      <c r="J1468" s="3" t="s">
        <v>20</v>
      </c>
      <c r="K1468" s="3">
        <v>7700</v>
      </c>
      <c r="L1468" s="3">
        <v>7000</v>
      </c>
      <c r="M1468" s="3">
        <f>Table4[[#This Row],[Qty]]*Table4[[#This Row],[Price]]</f>
        <v>15400</v>
      </c>
      <c r="N1468" s="3">
        <f>Table4[[#This Row],[Qty]]*Table4[[#This Row],[Cost]]</f>
        <v>14000</v>
      </c>
      <c r="O1468" s="3">
        <f>Table4[[#This Row],[Total Sales]]-Table4[[#This Row],[COGS]]</f>
        <v>1400</v>
      </c>
      <c r="P1468" s="22">
        <f>MONTH(Table4[[#This Row],[Sales Date]])</f>
        <v>4</v>
      </c>
      <c r="Q1468" s="22" t="str">
        <f>IF(Table4[[#This Row],[Month]]=1,"Jan",IF(Table4[[#This Row],[Month]]=2,"Feb",IF(Table4[[#This Row],[Month]]=3,"Mar","Apr")))</f>
        <v>Apr</v>
      </c>
    </row>
    <row r="1469" spans="1:17" x14ac:dyDescent="0.25">
      <c r="A1469" s="3" t="s">
        <v>2255</v>
      </c>
      <c r="B1469" s="4">
        <v>45037</v>
      </c>
      <c r="C1469" s="3" t="s">
        <v>1262</v>
      </c>
      <c r="D1469" s="3" t="s">
        <v>29</v>
      </c>
      <c r="E1469" s="3" t="s">
        <v>17</v>
      </c>
      <c r="F1469" s="3" t="s">
        <v>18</v>
      </c>
      <c r="G1469" s="3" t="s">
        <v>25</v>
      </c>
      <c r="H1469" s="3" t="s">
        <v>2354</v>
      </c>
      <c r="I1469" s="3">
        <v>3</v>
      </c>
      <c r="J1469" s="3" t="s">
        <v>20</v>
      </c>
      <c r="K1469" s="3">
        <v>13200.000000000002</v>
      </c>
      <c r="L1469" s="3">
        <v>12000</v>
      </c>
      <c r="M1469" s="3">
        <f>Table4[[#This Row],[Qty]]*Table4[[#This Row],[Price]]</f>
        <v>39600.000000000007</v>
      </c>
      <c r="N1469" s="3">
        <f>Table4[[#This Row],[Qty]]*Table4[[#This Row],[Cost]]</f>
        <v>36000</v>
      </c>
      <c r="O1469" s="3">
        <f>Table4[[#This Row],[Total Sales]]-Table4[[#This Row],[COGS]]</f>
        <v>3600.0000000000073</v>
      </c>
      <c r="P1469" s="22">
        <f>MONTH(Table4[[#This Row],[Sales Date]])</f>
        <v>4</v>
      </c>
      <c r="Q1469" s="22" t="str">
        <f>IF(Table4[[#This Row],[Month]]=1,"Jan",IF(Table4[[#This Row],[Month]]=2,"Feb",IF(Table4[[#This Row],[Month]]=3,"Mar","Apr")))</f>
        <v>Apr</v>
      </c>
    </row>
    <row r="1470" spans="1:17" x14ac:dyDescent="0.25">
      <c r="A1470" s="3" t="s">
        <v>2256</v>
      </c>
      <c r="B1470" s="4">
        <v>45037</v>
      </c>
      <c r="C1470" s="3" t="s">
        <v>1322</v>
      </c>
      <c r="D1470" s="3" t="s">
        <v>29</v>
      </c>
      <c r="E1470" s="3" t="s">
        <v>23</v>
      </c>
      <c r="F1470" s="3" t="s">
        <v>24</v>
      </c>
      <c r="G1470" s="3" t="s">
        <v>66</v>
      </c>
      <c r="H1470" s="3" t="s">
        <v>2354</v>
      </c>
      <c r="I1470" s="3">
        <v>2</v>
      </c>
      <c r="J1470" s="3" t="s">
        <v>20</v>
      </c>
      <c r="K1470" s="3">
        <v>6700</v>
      </c>
      <c r="L1470" s="3">
        <v>5002</v>
      </c>
      <c r="M1470" s="3">
        <f>Table4[[#This Row],[Qty]]*Table4[[#This Row],[Price]]</f>
        <v>13400</v>
      </c>
      <c r="N1470" s="3">
        <f>Table4[[#This Row],[Qty]]*Table4[[#This Row],[Cost]]</f>
        <v>10004</v>
      </c>
      <c r="O1470" s="3">
        <f>Table4[[#This Row],[Total Sales]]-Table4[[#This Row],[COGS]]</f>
        <v>3396</v>
      </c>
      <c r="P1470" s="22">
        <f>MONTH(Table4[[#This Row],[Sales Date]])</f>
        <v>4</v>
      </c>
      <c r="Q1470" s="22" t="str">
        <f>IF(Table4[[#This Row],[Month]]=1,"Jan",IF(Table4[[#This Row],[Month]]=2,"Feb",IF(Table4[[#This Row],[Month]]=3,"Mar","Apr")))</f>
        <v>Apr</v>
      </c>
    </row>
    <row r="1471" spans="1:17" x14ac:dyDescent="0.25">
      <c r="A1471" s="3" t="s">
        <v>2257</v>
      </c>
      <c r="B1471" s="4">
        <v>45037</v>
      </c>
      <c r="C1471" s="3" t="s">
        <v>1384</v>
      </c>
      <c r="D1471" s="3" t="s">
        <v>29</v>
      </c>
      <c r="E1471" s="3" t="s">
        <v>30</v>
      </c>
      <c r="F1471" s="3" t="s">
        <v>31</v>
      </c>
      <c r="G1471" s="3" t="s">
        <v>2352</v>
      </c>
      <c r="H1471" s="3" t="s">
        <v>2354</v>
      </c>
      <c r="I1471" s="3">
        <v>2</v>
      </c>
      <c r="J1471" s="3" t="s">
        <v>20</v>
      </c>
      <c r="K1471" s="3">
        <v>600</v>
      </c>
      <c r="L1471" s="3">
        <v>450</v>
      </c>
      <c r="M1471" s="3">
        <f>Table4[[#This Row],[Qty]]*Table4[[#This Row],[Price]]</f>
        <v>1200</v>
      </c>
      <c r="N1471" s="3">
        <f>Table4[[#This Row],[Qty]]*Table4[[#This Row],[Cost]]</f>
        <v>900</v>
      </c>
      <c r="O1471" s="3">
        <f>Table4[[#This Row],[Total Sales]]-Table4[[#This Row],[COGS]]</f>
        <v>300</v>
      </c>
      <c r="P1471" s="22">
        <f>MONTH(Table4[[#This Row],[Sales Date]])</f>
        <v>4</v>
      </c>
      <c r="Q1471" s="22" t="str">
        <f>IF(Table4[[#This Row],[Month]]=1,"Jan",IF(Table4[[#This Row],[Month]]=2,"Feb",IF(Table4[[#This Row],[Month]]=3,"Mar","Apr")))</f>
        <v>Apr</v>
      </c>
    </row>
    <row r="1472" spans="1:17" x14ac:dyDescent="0.25">
      <c r="A1472" s="3" t="s">
        <v>2258</v>
      </c>
      <c r="B1472" s="4">
        <v>45037</v>
      </c>
      <c r="C1472" s="3" t="s">
        <v>1445</v>
      </c>
      <c r="D1472" s="3" t="s">
        <v>29</v>
      </c>
      <c r="E1472" s="3" t="s">
        <v>35</v>
      </c>
      <c r="F1472" s="3" t="s">
        <v>36</v>
      </c>
      <c r="G1472" s="3" t="s">
        <v>81</v>
      </c>
      <c r="H1472" s="3" t="s">
        <v>2354</v>
      </c>
      <c r="I1472" s="3">
        <v>1</v>
      </c>
      <c r="J1472" s="3" t="s">
        <v>20</v>
      </c>
      <c r="K1472" s="3">
        <v>50</v>
      </c>
      <c r="L1472" s="3">
        <v>45</v>
      </c>
      <c r="M1472" s="3">
        <f>Table4[[#This Row],[Qty]]*Table4[[#This Row],[Price]]</f>
        <v>50</v>
      </c>
      <c r="N1472" s="3">
        <f>Table4[[#This Row],[Qty]]*Table4[[#This Row],[Cost]]</f>
        <v>45</v>
      </c>
      <c r="O1472" s="3">
        <f>Table4[[#This Row],[Total Sales]]-Table4[[#This Row],[COGS]]</f>
        <v>5</v>
      </c>
      <c r="P1472" s="22">
        <f>MONTH(Table4[[#This Row],[Sales Date]])</f>
        <v>4</v>
      </c>
      <c r="Q1472" s="22" t="str">
        <f>IF(Table4[[#This Row],[Month]]=1,"Jan",IF(Table4[[#This Row],[Month]]=2,"Feb",IF(Table4[[#This Row],[Month]]=3,"Mar","Apr")))</f>
        <v>Apr</v>
      </c>
    </row>
    <row r="1473" spans="1:17" x14ac:dyDescent="0.25">
      <c r="A1473" s="3" t="s">
        <v>2259</v>
      </c>
      <c r="B1473" s="4">
        <v>45037</v>
      </c>
      <c r="C1473" s="3" t="s">
        <v>1506</v>
      </c>
      <c r="D1473" s="3" t="s">
        <v>29</v>
      </c>
      <c r="E1473" s="3" t="s">
        <v>17</v>
      </c>
      <c r="F1473" s="3" t="s">
        <v>18</v>
      </c>
      <c r="G1473" s="3" t="s">
        <v>44</v>
      </c>
      <c r="H1473" s="3" t="s">
        <v>45</v>
      </c>
      <c r="I1473" s="3">
        <v>1</v>
      </c>
      <c r="J1473" s="3" t="s">
        <v>20</v>
      </c>
      <c r="K1473" s="3">
        <v>11000</v>
      </c>
      <c r="L1473" s="3">
        <v>10000</v>
      </c>
      <c r="M1473" s="3">
        <f>Table4[[#This Row],[Qty]]*Table4[[#This Row],[Price]]</f>
        <v>11000</v>
      </c>
      <c r="N1473" s="3">
        <f>Table4[[#This Row],[Qty]]*Table4[[#This Row],[Cost]]</f>
        <v>10000</v>
      </c>
      <c r="O1473" s="3">
        <f>Table4[[#This Row],[Total Sales]]-Table4[[#This Row],[COGS]]</f>
        <v>1000</v>
      </c>
      <c r="P1473" s="22">
        <f>MONTH(Table4[[#This Row],[Sales Date]])</f>
        <v>4</v>
      </c>
      <c r="Q1473" s="22" t="str">
        <f>IF(Table4[[#This Row],[Month]]=1,"Jan",IF(Table4[[#This Row],[Month]]=2,"Feb",IF(Table4[[#This Row],[Month]]=3,"Mar","Apr")))</f>
        <v>Apr</v>
      </c>
    </row>
    <row r="1474" spans="1:17" x14ac:dyDescent="0.25">
      <c r="A1474" s="3" t="s">
        <v>2260</v>
      </c>
      <c r="B1474" s="4">
        <v>45038</v>
      </c>
      <c r="C1474" s="3" t="s">
        <v>1264</v>
      </c>
      <c r="D1474" s="3" t="s">
        <v>29</v>
      </c>
      <c r="E1474" s="3" t="s">
        <v>23</v>
      </c>
      <c r="F1474" s="3" t="s">
        <v>24</v>
      </c>
      <c r="G1474" s="3" t="s">
        <v>32</v>
      </c>
      <c r="H1474" s="3" t="s">
        <v>2354</v>
      </c>
      <c r="I1474" s="3">
        <v>2</v>
      </c>
      <c r="J1474" s="3" t="s">
        <v>20</v>
      </c>
      <c r="K1474" s="3">
        <v>22000</v>
      </c>
      <c r="L1474" s="3">
        <v>20000</v>
      </c>
      <c r="M1474" s="3">
        <f>Table4[[#This Row],[Qty]]*Table4[[#This Row],[Price]]</f>
        <v>44000</v>
      </c>
      <c r="N1474" s="3">
        <f>Table4[[#This Row],[Qty]]*Table4[[#This Row],[Cost]]</f>
        <v>40000</v>
      </c>
      <c r="O1474" s="3">
        <f>Table4[[#This Row],[Total Sales]]-Table4[[#This Row],[COGS]]</f>
        <v>4000</v>
      </c>
      <c r="P1474" s="22">
        <f>MONTH(Table4[[#This Row],[Sales Date]])</f>
        <v>4</v>
      </c>
      <c r="Q1474" s="22" t="str">
        <f>IF(Table4[[#This Row],[Month]]=1,"Jan",IF(Table4[[#This Row],[Month]]=2,"Feb",IF(Table4[[#This Row],[Month]]=3,"Mar","Apr")))</f>
        <v>Apr</v>
      </c>
    </row>
    <row r="1475" spans="1:17" x14ac:dyDescent="0.25">
      <c r="A1475" s="3" t="s">
        <v>2261</v>
      </c>
      <c r="B1475" s="4">
        <v>45038</v>
      </c>
      <c r="C1475" s="3" t="s">
        <v>1324</v>
      </c>
      <c r="D1475" s="3" t="s">
        <v>16</v>
      </c>
      <c r="E1475" s="3" t="s">
        <v>30</v>
      </c>
      <c r="F1475" s="3" t="s">
        <v>31</v>
      </c>
      <c r="G1475" s="3" t="s">
        <v>69</v>
      </c>
      <c r="H1475" s="3" t="s">
        <v>38</v>
      </c>
      <c r="I1475" s="3">
        <v>1</v>
      </c>
      <c r="J1475" s="3" t="s">
        <v>20</v>
      </c>
      <c r="K1475" s="3">
        <v>22000</v>
      </c>
      <c r="L1475" s="3">
        <v>20000</v>
      </c>
      <c r="M1475" s="3">
        <f>Table4[[#This Row],[Qty]]*Table4[[#This Row],[Price]]</f>
        <v>22000</v>
      </c>
      <c r="N1475" s="3">
        <f>Table4[[#This Row],[Qty]]*Table4[[#This Row],[Cost]]</f>
        <v>20000</v>
      </c>
      <c r="O1475" s="3">
        <f>Table4[[#This Row],[Total Sales]]-Table4[[#This Row],[COGS]]</f>
        <v>2000</v>
      </c>
      <c r="P1475" s="22">
        <f>MONTH(Table4[[#This Row],[Sales Date]])</f>
        <v>4</v>
      </c>
      <c r="Q1475" s="22" t="str">
        <f>IF(Table4[[#This Row],[Month]]=1,"Jan",IF(Table4[[#This Row],[Month]]=2,"Feb",IF(Table4[[#This Row],[Month]]=3,"Mar","Apr")))</f>
        <v>Apr</v>
      </c>
    </row>
    <row r="1476" spans="1:17" x14ac:dyDescent="0.25">
      <c r="A1476" s="3" t="s">
        <v>2262</v>
      </c>
      <c r="B1476" s="4">
        <v>45038</v>
      </c>
      <c r="C1476" s="3" t="s">
        <v>1386</v>
      </c>
      <c r="D1476" s="3" t="s">
        <v>29</v>
      </c>
      <c r="E1476" s="3" t="s">
        <v>35</v>
      </c>
      <c r="F1476" s="3" t="s">
        <v>36</v>
      </c>
      <c r="G1476" s="3" t="s">
        <v>2350</v>
      </c>
      <c r="H1476" s="3" t="s">
        <v>38</v>
      </c>
      <c r="I1476" s="3">
        <v>2</v>
      </c>
      <c r="J1476" s="3" t="s">
        <v>20</v>
      </c>
      <c r="K1476" s="3">
        <v>170</v>
      </c>
      <c r="L1476" s="3">
        <v>150</v>
      </c>
      <c r="M1476" s="3">
        <f>Table4[[#This Row],[Qty]]*Table4[[#This Row],[Price]]</f>
        <v>340</v>
      </c>
      <c r="N1476" s="3">
        <f>Table4[[#This Row],[Qty]]*Table4[[#This Row],[Cost]]</f>
        <v>300</v>
      </c>
      <c r="O1476" s="3">
        <f>Table4[[#This Row],[Total Sales]]-Table4[[#This Row],[COGS]]</f>
        <v>40</v>
      </c>
      <c r="P1476" s="22">
        <f>MONTH(Table4[[#This Row],[Sales Date]])</f>
        <v>4</v>
      </c>
      <c r="Q1476" s="22" t="str">
        <f>IF(Table4[[#This Row],[Month]]=1,"Jan",IF(Table4[[#This Row],[Month]]=2,"Feb",IF(Table4[[#This Row],[Month]]=3,"Mar","Apr")))</f>
        <v>Apr</v>
      </c>
    </row>
    <row r="1477" spans="1:17" x14ac:dyDescent="0.25">
      <c r="A1477" s="3" t="s">
        <v>2263</v>
      </c>
      <c r="B1477" s="4">
        <v>45038</v>
      </c>
      <c r="C1477" s="3" t="s">
        <v>1447</v>
      </c>
      <c r="D1477" s="3" t="s">
        <v>29</v>
      </c>
      <c r="E1477" s="3" t="s">
        <v>17</v>
      </c>
      <c r="F1477" s="3" t="s">
        <v>18</v>
      </c>
      <c r="G1477" s="3" t="s">
        <v>19</v>
      </c>
      <c r="H1477" s="3" t="s">
        <v>2354</v>
      </c>
      <c r="I1477" s="3">
        <v>2</v>
      </c>
      <c r="J1477" s="3" t="s">
        <v>20</v>
      </c>
      <c r="K1477" s="3">
        <v>600</v>
      </c>
      <c r="L1477" s="3">
        <v>450</v>
      </c>
      <c r="M1477" s="3">
        <f>Table4[[#This Row],[Qty]]*Table4[[#This Row],[Price]]</f>
        <v>1200</v>
      </c>
      <c r="N1477" s="3">
        <f>Table4[[#This Row],[Qty]]*Table4[[#This Row],[Cost]]</f>
        <v>900</v>
      </c>
      <c r="O1477" s="3">
        <f>Table4[[#This Row],[Total Sales]]-Table4[[#This Row],[COGS]]</f>
        <v>300</v>
      </c>
      <c r="P1477" s="22">
        <f>MONTH(Table4[[#This Row],[Sales Date]])</f>
        <v>4</v>
      </c>
      <c r="Q1477" s="22" t="str">
        <f>IF(Table4[[#This Row],[Month]]=1,"Jan",IF(Table4[[#This Row],[Month]]=2,"Feb",IF(Table4[[#This Row],[Month]]=3,"Mar","Apr")))</f>
        <v>Apr</v>
      </c>
    </row>
    <row r="1478" spans="1:17" x14ac:dyDescent="0.25">
      <c r="A1478" s="3" t="s">
        <v>2264</v>
      </c>
      <c r="B1478" s="4">
        <v>45038</v>
      </c>
      <c r="C1478" s="3" t="s">
        <v>1508</v>
      </c>
      <c r="D1478" s="3" t="s">
        <v>29</v>
      </c>
      <c r="E1478" s="3" t="s">
        <v>17</v>
      </c>
      <c r="F1478" s="3" t="s">
        <v>18</v>
      </c>
      <c r="G1478" s="3" t="s">
        <v>2352</v>
      </c>
      <c r="H1478" s="3" t="s">
        <v>2354</v>
      </c>
      <c r="I1478" s="3">
        <v>1</v>
      </c>
      <c r="J1478" s="3" t="s">
        <v>20</v>
      </c>
      <c r="K1478" s="3">
        <v>7700.0000000000009</v>
      </c>
      <c r="L1478" s="3">
        <v>7000</v>
      </c>
      <c r="M1478" s="3">
        <f>Table4[[#This Row],[Qty]]*Table4[[#This Row],[Price]]</f>
        <v>7700.0000000000009</v>
      </c>
      <c r="N1478" s="3">
        <f>Table4[[#This Row],[Qty]]*Table4[[#This Row],[Cost]]</f>
        <v>7000</v>
      </c>
      <c r="O1478" s="3">
        <f>Table4[[#This Row],[Total Sales]]-Table4[[#This Row],[COGS]]</f>
        <v>700.00000000000091</v>
      </c>
      <c r="P1478" s="22">
        <f>MONTH(Table4[[#This Row],[Sales Date]])</f>
        <v>4</v>
      </c>
      <c r="Q1478" s="22" t="str">
        <f>IF(Table4[[#This Row],[Month]]=1,"Jan",IF(Table4[[#This Row],[Month]]=2,"Feb",IF(Table4[[#This Row],[Month]]=3,"Mar","Apr")))</f>
        <v>Apr</v>
      </c>
    </row>
    <row r="1479" spans="1:17" x14ac:dyDescent="0.25">
      <c r="A1479" s="3" t="s">
        <v>2265</v>
      </c>
      <c r="B1479" s="4">
        <v>45039</v>
      </c>
      <c r="C1479" s="3" t="s">
        <v>1266</v>
      </c>
      <c r="D1479" s="3" t="s">
        <v>29</v>
      </c>
      <c r="E1479" s="3" t="s">
        <v>30</v>
      </c>
      <c r="F1479" s="3" t="s">
        <v>31</v>
      </c>
      <c r="G1479" s="3" t="s">
        <v>37</v>
      </c>
      <c r="H1479" s="3" t="s">
        <v>38</v>
      </c>
      <c r="I1479" s="3">
        <v>2</v>
      </c>
      <c r="J1479" s="3" t="s">
        <v>20</v>
      </c>
      <c r="K1479" s="3">
        <v>7700</v>
      </c>
      <c r="L1479" s="3">
        <v>7000</v>
      </c>
      <c r="M1479" s="3">
        <f>Table4[[#This Row],[Qty]]*Table4[[#This Row],[Price]]</f>
        <v>15400</v>
      </c>
      <c r="N1479" s="3">
        <f>Table4[[#This Row],[Qty]]*Table4[[#This Row],[Cost]]</f>
        <v>14000</v>
      </c>
      <c r="O1479" s="3">
        <f>Table4[[#This Row],[Total Sales]]-Table4[[#This Row],[COGS]]</f>
        <v>1400</v>
      </c>
      <c r="P1479" s="22">
        <f>MONTH(Table4[[#This Row],[Sales Date]])</f>
        <v>4</v>
      </c>
      <c r="Q1479" s="22" t="str">
        <f>IF(Table4[[#This Row],[Month]]=1,"Jan",IF(Table4[[#This Row],[Month]]=2,"Feb",IF(Table4[[#This Row],[Month]]=3,"Mar","Apr")))</f>
        <v>Apr</v>
      </c>
    </row>
    <row r="1480" spans="1:17" x14ac:dyDescent="0.25">
      <c r="A1480" s="3" t="s">
        <v>2266</v>
      </c>
      <c r="B1480" s="4">
        <v>45039</v>
      </c>
      <c r="C1480" s="3" t="s">
        <v>1326</v>
      </c>
      <c r="D1480" s="3" t="s">
        <v>29</v>
      </c>
      <c r="E1480" s="3" t="s">
        <v>35</v>
      </c>
      <c r="F1480" s="3" t="s">
        <v>36</v>
      </c>
      <c r="G1480" s="3" t="s">
        <v>72</v>
      </c>
      <c r="H1480" s="3" t="s">
        <v>2354</v>
      </c>
      <c r="I1480" s="3">
        <v>1</v>
      </c>
      <c r="J1480" s="3" t="s">
        <v>26</v>
      </c>
      <c r="K1480" s="3">
        <v>10000</v>
      </c>
      <c r="L1480" s="3">
        <v>9000</v>
      </c>
      <c r="M1480" s="3">
        <f>Table4[[#This Row],[Qty]]*Table4[[#This Row],[Price]]</f>
        <v>10000</v>
      </c>
      <c r="N1480" s="3">
        <f>Table4[[#This Row],[Qty]]*Table4[[#This Row],[Cost]]</f>
        <v>9000</v>
      </c>
      <c r="O1480" s="3">
        <f>Table4[[#This Row],[Total Sales]]-Table4[[#This Row],[COGS]]</f>
        <v>1000</v>
      </c>
      <c r="P1480" s="22">
        <f>MONTH(Table4[[#This Row],[Sales Date]])</f>
        <v>4</v>
      </c>
      <c r="Q1480" s="22" t="str">
        <f>IF(Table4[[#This Row],[Month]]=1,"Jan",IF(Table4[[#This Row],[Month]]=2,"Feb",IF(Table4[[#This Row],[Month]]=3,"Mar","Apr")))</f>
        <v>Apr</v>
      </c>
    </row>
    <row r="1481" spans="1:17" x14ac:dyDescent="0.25">
      <c r="A1481" s="3" t="s">
        <v>2267</v>
      </c>
      <c r="B1481" s="4">
        <v>45039</v>
      </c>
      <c r="C1481" s="3" t="s">
        <v>1388</v>
      </c>
      <c r="D1481" s="3" t="s">
        <v>29</v>
      </c>
      <c r="E1481" s="3" t="s">
        <v>17</v>
      </c>
      <c r="F1481" s="3" t="s">
        <v>18</v>
      </c>
      <c r="G1481" s="3" t="s">
        <v>2351</v>
      </c>
      <c r="H1481" s="3" t="s">
        <v>38</v>
      </c>
      <c r="I1481" s="3">
        <v>1</v>
      </c>
      <c r="J1481" s="3" t="s">
        <v>20</v>
      </c>
      <c r="K1481" s="3">
        <v>25</v>
      </c>
      <c r="L1481" s="3">
        <v>20</v>
      </c>
      <c r="M1481" s="3">
        <f>Table4[[#This Row],[Qty]]*Table4[[#This Row],[Price]]</f>
        <v>25</v>
      </c>
      <c r="N1481" s="3">
        <f>Table4[[#This Row],[Qty]]*Table4[[#This Row],[Cost]]</f>
        <v>20</v>
      </c>
      <c r="O1481" s="3">
        <f>Table4[[#This Row],[Total Sales]]-Table4[[#This Row],[COGS]]</f>
        <v>5</v>
      </c>
      <c r="P1481" s="22">
        <f>MONTH(Table4[[#This Row],[Sales Date]])</f>
        <v>4</v>
      </c>
      <c r="Q1481" s="22" t="str">
        <f>IF(Table4[[#This Row],[Month]]=1,"Jan",IF(Table4[[#This Row],[Month]]=2,"Feb",IF(Table4[[#This Row],[Month]]=3,"Mar","Apr")))</f>
        <v>Apr</v>
      </c>
    </row>
    <row r="1482" spans="1:17" x14ac:dyDescent="0.25">
      <c r="A1482" s="3" t="s">
        <v>2268</v>
      </c>
      <c r="B1482" s="4">
        <v>45039</v>
      </c>
      <c r="C1482" s="3" t="s">
        <v>1449</v>
      </c>
      <c r="D1482" s="3" t="s">
        <v>16</v>
      </c>
      <c r="E1482" s="3" t="s">
        <v>17</v>
      </c>
      <c r="F1482" s="3" t="s">
        <v>18</v>
      </c>
      <c r="G1482" s="3" t="s">
        <v>25</v>
      </c>
      <c r="H1482" s="3" t="s">
        <v>2354</v>
      </c>
      <c r="I1482" s="3">
        <v>2</v>
      </c>
      <c r="J1482" s="3" t="s">
        <v>20</v>
      </c>
      <c r="K1482" s="3">
        <v>170</v>
      </c>
      <c r="L1482" s="3">
        <v>150</v>
      </c>
      <c r="M1482" s="3">
        <f>Table4[[#This Row],[Qty]]*Table4[[#This Row],[Price]]</f>
        <v>340</v>
      </c>
      <c r="N1482" s="3">
        <f>Table4[[#This Row],[Qty]]*Table4[[#This Row],[Cost]]</f>
        <v>300</v>
      </c>
      <c r="O1482" s="3">
        <f>Table4[[#This Row],[Total Sales]]-Table4[[#This Row],[COGS]]</f>
        <v>40</v>
      </c>
      <c r="P1482" s="22">
        <f>MONTH(Table4[[#This Row],[Sales Date]])</f>
        <v>4</v>
      </c>
      <c r="Q1482" s="22" t="str">
        <f>IF(Table4[[#This Row],[Month]]=1,"Jan",IF(Table4[[#This Row],[Month]]=2,"Feb",IF(Table4[[#This Row],[Month]]=3,"Mar","Apr")))</f>
        <v>Apr</v>
      </c>
    </row>
    <row r="1483" spans="1:17" x14ac:dyDescent="0.25">
      <c r="A1483" s="3" t="s">
        <v>2269</v>
      </c>
      <c r="B1483" s="4">
        <v>45039</v>
      </c>
      <c r="C1483" s="3" t="s">
        <v>1510</v>
      </c>
      <c r="D1483" s="3" t="s">
        <v>29</v>
      </c>
      <c r="E1483" s="3" t="s">
        <v>23</v>
      </c>
      <c r="F1483" s="3" t="s">
        <v>24</v>
      </c>
      <c r="G1483" s="3" t="s">
        <v>2350</v>
      </c>
      <c r="H1483" s="3" t="s">
        <v>38</v>
      </c>
      <c r="I1483" s="3">
        <v>2</v>
      </c>
      <c r="J1483" s="3" t="s">
        <v>20</v>
      </c>
      <c r="K1483" s="3">
        <v>9950</v>
      </c>
      <c r="L1483" s="3">
        <v>9000</v>
      </c>
      <c r="M1483" s="3">
        <f>Table4[[#This Row],[Qty]]*Table4[[#This Row],[Price]]</f>
        <v>19900</v>
      </c>
      <c r="N1483" s="3">
        <f>Table4[[#This Row],[Qty]]*Table4[[#This Row],[Cost]]</f>
        <v>18000</v>
      </c>
      <c r="O1483" s="3">
        <f>Table4[[#This Row],[Total Sales]]-Table4[[#This Row],[COGS]]</f>
        <v>1900</v>
      </c>
      <c r="P1483" s="22">
        <f>MONTH(Table4[[#This Row],[Sales Date]])</f>
        <v>4</v>
      </c>
      <c r="Q1483" s="22" t="str">
        <f>IF(Table4[[#This Row],[Month]]=1,"Jan",IF(Table4[[#This Row],[Month]]=2,"Feb",IF(Table4[[#This Row],[Month]]=3,"Mar","Apr")))</f>
        <v>Apr</v>
      </c>
    </row>
    <row r="1484" spans="1:17" x14ac:dyDescent="0.25">
      <c r="A1484" s="3" t="s">
        <v>2270</v>
      </c>
      <c r="B1484" s="4">
        <v>45040</v>
      </c>
      <c r="C1484" s="3" t="s">
        <v>1268</v>
      </c>
      <c r="D1484" s="3" t="s">
        <v>29</v>
      </c>
      <c r="E1484" s="3" t="s">
        <v>35</v>
      </c>
      <c r="F1484" s="3" t="s">
        <v>36</v>
      </c>
      <c r="G1484" s="3" t="s">
        <v>41</v>
      </c>
      <c r="H1484" s="3" t="s">
        <v>2354</v>
      </c>
      <c r="I1484" s="3">
        <v>3</v>
      </c>
      <c r="J1484" s="3" t="s">
        <v>20</v>
      </c>
      <c r="K1484" s="3">
        <v>22000</v>
      </c>
      <c r="L1484" s="3">
        <v>20000</v>
      </c>
      <c r="M1484" s="3">
        <f>Table4[[#This Row],[Qty]]*Table4[[#This Row],[Price]]</f>
        <v>66000</v>
      </c>
      <c r="N1484" s="3">
        <f>Table4[[#This Row],[Qty]]*Table4[[#This Row],[Cost]]</f>
        <v>60000</v>
      </c>
      <c r="O1484" s="3">
        <f>Table4[[#This Row],[Total Sales]]-Table4[[#This Row],[COGS]]</f>
        <v>6000</v>
      </c>
      <c r="P1484" s="22">
        <f>MONTH(Table4[[#This Row],[Sales Date]])</f>
        <v>4</v>
      </c>
      <c r="Q1484" s="22" t="str">
        <f>IF(Table4[[#This Row],[Month]]=1,"Jan",IF(Table4[[#This Row],[Month]]=2,"Feb",IF(Table4[[#This Row],[Month]]=3,"Mar","Apr")))</f>
        <v>Apr</v>
      </c>
    </row>
    <row r="1485" spans="1:17" x14ac:dyDescent="0.25">
      <c r="A1485" s="3" t="s">
        <v>2271</v>
      </c>
      <c r="B1485" s="4">
        <v>45040</v>
      </c>
      <c r="C1485" s="3" t="s">
        <v>1328</v>
      </c>
      <c r="D1485" s="3" t="s">
        <v>29</v>
      </c>
      <c r="E1485" s="3" t="s">
        <v>17</v>
      </c>
      <c r="F1485" s="3" t="s">
        <v>18</v>
      </c>
      <c r="G1485" s="3" t="s">
        <v>75</v>
      </c>
      <c r="H1485" s="3" t="s">
        <v>2354</v>
      </c>
      <c r="I1485" s="3">
        <v>1</v>
      </c>
      <c r="J1485" s="3" t="s">
        <v>20</v>
      </c>
      <c r="K1485" s="3">
        <v>8500</v>
      </c>
      <c r="L1485" s="3">
        <v>7600</v>
      </c>
      <c r="M1485" s="3">
        <f>Table4[[#This Row],[Qty]]*Table4[[#This Row],[Price]]</f>
        <v>8500</v>
      </c>
      <c r="N1485" s="3">
        <f>Table4[[#This Row],[Qty]]*Table4[[#This Row],[Cost]]</f>
        <v>7600</v>
      </c>
      <c r="O1485" s="3">
        <f>Table4[[#This Row],[Total Sales]]-Table4[[#This Row],[COGS]]</f>
        <v>900</v>
      </c>
      <c r="P1485" s="22">
        <f>MONTH(Table4[[#This Row],[Sales Date]])</f>
        <v>4</v>
      </c>
      <c r="Q1485" s="22" t="str">
        <f>IF(Table4[[#This Row],[Month]]=1,"Jan",IF(Table4[[#This Row],[Month]]=2,"Feb",IF(Table4[[#This Row],[Month]]=3,"Mar","Apr")))</f>
        <v>Apr</v>
      </c>
    </row>
    <row r="1486" spans="1:17" x14ac:dyDescent="0.25">
      <c r="A1486" s="3" t="s">
        <v>2272</v>
      </c>
      <c r="B1486" s="4">
        <v>45040</v>
      </c>
      <c r="C1486" s="3" t="s">
        <v>1390</v>
      </c>
      <c r="D1486" s="3" t="s">
        <v>29</v>
      </c>
      <c r="E1486" s="3" t="s">
        <v>17</v>
      </c>
      <c r="F1486" s="3" t="s">
        <v>18</v>
      </c>
      <c r="G1486" s="3" t="s">
        <v>54</v>
      </c>
      <c r="H1486" s="3" t="s">
        <v>55</v>
      </c>
      <c r="I1486" s="3">
        <v>1</v>
      </c>
      <c r="J1486" s="3" t="s">
        <v>20</v>
      </c>
      <c r="K1486" s="3">
        <v>6700</v>
      </c>
      <c r="L1486" s="3">
        <v>5000</v>
      </c>
      <c r="M1486" s="3">
        <f>Table4[[#This Row],[Qty]]*Table4[[#This Row],[Price]]</f>
        <v>6700</v>
      </c>
      <c r="N1486" s="3">
        <f>Table4[[#This Row],[Qty]]*Table4[[#This Row],[Cost]]</f>
        <v>5000</v>
      </c>
      <c r="O1486" s="3">
        <f>Table4[[#This Row],[Total Sales]]-Table4[[#This Row],[COGS]]</f>
        <v>1700</v>
      </c>
      <c r="P1486" s="22">
        <f>MONTH(Table4[[#This Row],[Sales Date]])</f>
        <v>4</v>
      </c>
      <c r="Q1486" s="22" t="str">
        <f>IF(Table4[[#This Row],[Month]]=1,"Jan",IF(Table4[[#This Row],[Month]]=2,"Feb",IF(Table4[[#This Row],[Month]]=3,"Mar","Apr")))</f>
        <v>Apr</v>
      </c>
    </row>
    <row r="1487" spans="1:17" x14ac:dyDescent="0.25">
      <c r="A1487" s="3" t="s">
        <v>2273</v>
      </c>
      <c r="B1487" s="4">
        <v>45040</v>
      </c>
      <c r="C1487" s="3" t="s">
        <v>1451</v>
      </c>
      <c r="D1487" s="3" t="s">
        <v>29</v>
      </c>
      <c r="E1487" s="3" t="s">
        <v>23</v>
      </c>
      <c r="F1487" s="3" t="s">
        <v>24</v>
      </c>
      <c r="G1487" s="3" t="s">
        <v>32</v>
      </c>
      <c r="H1487" s="3" t="s">
        <v>2354</v>
      </c>
      <c r="I1487" s="3">
        <v>1</v>
      </c>
      <c r="J1487" s="3" t="s">
        <v>20</v>
      </c>
      <c r="K1487" s="3">
        <v>25</v>
      </c>
      <c r="L1487" s="3">
        <v>20</v>
      </c>
      <c r="M1487" s="3">
        <f>Table4[[#This Row],[Qty]]*Table4[[#This Row],[Price]]</f>
        <v>25</v>
      </c>
      <c r="N1487" s="3">
        <f>Table4[[#This Row],[Qty]]*Table4[[#This Row],[Cost]]</f>
        <v>20</v>
      </c>
      <c r="O1487" s="3">
        <f>Table4[[#This Row],[Total Sales]]-Table4[[#This Row],[COGS]]</f>
        <v>5</v>
      </c>
      <c r="P1487" s="22">
        <f>MONTH(Table4[[#This Row],[Sales Date]])</f>
        <v>4</v>
      </c>
      <c r="Q1487" s="22" t="str">
        <f>IF(Table4[[#This Row],[Month]]=1,"Jan",IF(Table4[[#This Row],[Month]]=2,"Feb",IF(Table4[[#This Row],[Month]]=3,"Mar","Apr")))</f>
        <v>Apr</v>
      </c>
    </row>
    <row r="1488" spans="1:17" x14ac:dyDescent="0.25">
      <c r="A1488" s="3" t="s">
        <v>2274</v>
      </c>
      <c r="B1488" s="4">
        <v>45040</v>
      </c>
      <c r="C1488" s="3" t="s">
        <v>1512</v>
      </c>
      <c r="D1488" s="3" t="s">
        <v>29</v>
      </c>
      <c r="E1488" s="3" t="s">
        <v>30</v>
      </c>
      <c r="F1488" s="3" t="s">
        <v>31</v>
      </c>
      <c r="G1488" s="3" t="s">
        <v>2351</v>
      </c>
      <c r="H1488" s="3" t="s">
        <v>38</v>
      </c>
      <c r="I1488" s="3">
        <v>2</v>
      </c>
      <c r="J1488" s="3" t="s">
        <v>20</v>
      </c>
      <c r="K1488" s="3">
        <v>19800</v>
      </c>
      <c r="L1488" s="3">
        <v>18000</v>
      </c>
      <c r="M1488" s="3">
        <f>Table4[[#This Row],[Qty]]*Table4[[#This Row],[Price]]</f>
        <v>39600</v>
      </c>
      <c r="N1488" s="3">
        <f>Table4[[#This Row],[Qty]]*Table4[[#This Row],[Cost]]</f>
        <v>36000</v>
      </c>
      <c r="O1488" s="3">
        <f>Table4[[#This Row],[Total Sales]]-Table4[[#This Row],[COGS]]</f>
        <v>3600</v>
      </c>
      <c r="P1488" s="22">
        <f>MONTH(Table4[[#This Row],[Sales Date]])</f>
        <v>4</v>
      </c>
      <c r="Q1488" s="22" t="str">
        <f>IF(Table4[[#This Row],[Month]]=1,"Jan",IF(Table4[[#This Row],[Month]]=2,"Feb",IF(Table4[[#This Row],[Month]]=3,"Mar","Apr")))</f>
        <v>Apr</v>
      </c>
    </row>
    <row r="1489" spans="1:17" x14ac:dyDescent="0.25">
      <c r="A1489" s="3" t="s">
        <v>2275</v>
      </c>
      <c r="B1489" s="4">
        <v>45041</v>
      </c>
      <c r="C1489" s="3" t="s">
        <v>1270</v>
      </c>
      <c r="D1489" s="3" t="s">
        <v>16</v>
      </c>
      <c r="E1489" s="3" t="s">
        <v>17</v>
      </c>
      <c r="F1489" s="3" t="s">
        <v>18</v>
      </c>
      <c r="G1489" s="3" t="s">
        <v>44</v>
      </c>
      <c r="H1489" s="3" t="s">
        <v>45</v>
      </c>
      <c r="I1489" s="3">
        <v>1</v>
      </c>
      <c r="J1489" s="3" t="s">
        <v>20</v>
      </c>
      <c r="K1489" s="3">
        <v>44000</v>
      </c>
      <c r="L1489" s="3">
        <v>40000</v>
      </c>
      <c r="M1489" s="3">
        <f>Table4[[#This Row],[Qty]]*Table4[[#This Row],[Price]]</f>
        <v>44000</v>
      </c>
      <c r="N1489" s="3">
        <f>Table4[[#This Row],[Qty]]*Table4[[#This Row],[Cost]]</f>
        <v>40000</v>
      </c>
      <c r="O1489" s="3">
        <f>Table4[[#This Row],[Total Sales]]-Table4[[#This Row],[COGS]]</f>
        <v>4000</v>
      </c>
      <c r="P1489" s="22">
        <f>MONTH(Table4[[#This Row],[Sales Date]])</f>
        <v>4</v>
      </c>
      <c r="Q1489" s="22" t="str">
        <f>IF(Table4[[#This Row],[Month]]=1,"Jan",IF(Table4[[#This Row],[Month]]=2,"Feb",IF(Table4[[#This Row],[Month]]=3,"Mar","Apr")))</f>
        <v>Apr</v>
      </c>
    </row>
    <row r="1490" spans="1:17" x14ac:dyDescent="0.25">
      <c r="A1490" s="3" t="s">
        <v>2276</v>
      </c>
      <c r="B1490" s="4">
        <v>45041</v>
      </c>
      <c r="C1490" s="3" t="s">
        <v>1330</v>
      </c>
      <c r="D1490" s="3" t="s">
        <v>29</v>
      </c>
      <c r="E1490" s="3" t="s">
        <v>17</v>
      </c>
      <c r="F1490" s="3" t="s">
        <v>18</v>
      </c>
      <c r="G1490" s="3" t="s">
        <v>78</v>
      </c>
      <c r="H1490" s="3" t="s">
        <v>45</v>
      </c>
      <c r="I1490" s="3">
        <v>2</v>
      </c>
      <c r="J1490" s="3" t="s">
        <v>26</v>
      </c>
      <c r="K1490" s="3">
        <v>8500</v>
      </c>
      <c r="L1490" s="3">
        <v>7600</v>
      </c>
      <c r="M1490" s="3">
        <f>Table4[[#This Row],[Qty]]*Table4[[#This Row],[Price]]</f>
        <v>17000</v>
      </c>
      <c r="N1490" s="3">
        <f>Table4[[#This Row],[Qty]]*Table4[[#This Row],[Cost]]</f>
        <v>15200</v>
      </c>
      <c r="O1490" s="3">
        <f>Table4[[#This Row],[Total Sales]]-Table4[[#This Row],[COGS]]</f>
        <v>1800</v>
      </c>
      <c r="P1490" s="22">
        <f>MONTH(Table4[[#This Row],[Sales Date]])</f>
        <v>4</v>
      </c>
      <c r="Q1490" s="22" t="str">
        <f>IF(Table4[[#This Row],[Month]]=1,"Jan",IF(Table4[[#This Row],[Month]]=2,"Feb",IF(Table4[[#This Row],[Month]]=3,"Mar","Apr")))</f>
        <v>Apr</v>
      </c>
    </row>
    <row r="1491" spans="1:17" x14ac:dyDescent="0.25">
      <c r="A1491" s="3" t="s">
        <v>2277</v>
      </c>
      <c r="B1491" s="4">
        <v>45041</v>
      </c>
      <c r="C1491" s="3" t="s">
        <v>1392</v>
      </c>
      <c r="D1491" s="3" t="s">
        <v>29</v>
      </c>
      <c r="E1491" s="3" t="s">
        <v>23</v>
      </c>
      <c r="F1491" s="3" t="s">
        <v>24</v>
      </c>
      <c r="G1491" s="3" t="s">
        <v>2353</v>
      </c>
      <c r="H1491" s="3" t="s">
        <v>45</v>
      </c>
      <c r="I1491" s="3">
        <v>2</v>
      </c>
      <c r="J1491" s="3" t="s">
        <v>20</v>
      </c>
      <c r="K1491" s="3">
        <v>6700</v>
      </c>
      <c r="L1491" s="3">
        <v>5001</v>
      </c>
      <c r="M1491" s="3">
        <f>Table4[[#This Row],[Qty]]*Table4[[#This Row],[Price]]</f>
        <v>13400</v>
      </c>
      <c r="N1491" s="3">
        <f>Table4[[#This Row],[Qty]]*Table4[[#This Row],[Cost]]</f>
        <v>10002</v>
      </c>
      <c r="O1491" s="3">
        <f>Table4[[#This Row],[Total Sales]]-Table4[[#This Row],[COGS]]</f>
        <v>3398</v>
      </c>
      <c r="P1491" s="22">
        <f>MONTH(Table4[[#This Row],[Sales Date]])</f>
        <v>4</v>
      </c>
      <c r="Q1491" s="22" t="str">
        <f>IF(Table4[[#This Row],[Month]]=1,"Jan",IF(Table4[[#This Row],[Month]]=2,"Feb",IF(Table4[[#This Row],[Month]]=3,"Mar","Apr")))</f>
        <v>Apr</v>
      </c>
    </row>
    <row r="1492" spans="1:17" x14ac:dyDescent="0.25">
      <c r="A1492" s="3" t="s">
        <v>2278</v>
      </c>
      <c r="B1492" s="4">
        <v>45041</v>
      </c>
      <c r="C1492" s="3" t="s">
        <v>2316</v>
      </c>
      <c r="D1492" s="3" t="s">
        <v>29</v>
      </c>
      <c r="E1492" s="3" t="s">
        <v>30</v>
      </c>
      <c r="F1492" s="3" t="s">
        <v>31</v>
      </c>
      <c r="G1492" s="3" t="s">
        <v>37</v>
      </c>
      <c r="H1492" s="3" t="s">
        <v>38</v>
      </c>
      <c r="I1492" s="3">
        <v>1</v>
      </c>
      <c r="J1492" s="3" t="s">
        <v>20</v>
      </c>
      <c r="K1492" s="3">
        <v>6700</v>
      </c>
      <c r="L1492" s="3">
        <v>5002</v>
      </c>
      <c r="M1492" s="3">
        <f>Table4[[#This Row],[Qty]]*Table4[[#This Row],[Price]]</f>
        <v>6700</v>
      </c>
      <c r="N1492" s="3">
        <f>Table4[[#This Row],[Qty]]*Table4[[#This Row],[Cost]]</f>
        <v>5002</v>
      </c>
      <c r="O1492" s="3">
        <f>Table4[[#This Row],[Total Sales]]-Table4[[#This Row],[COGS]]</f>
        <v>1698</v>
      </c>
      <c r="P1492" s="22">
        <f>MONTH(Table4[[#This Row],[Sales Date]])</f>
        <v>4</v>
      </c>
      <c r="Q1492" s="22" t="str">
        <f>IF(Table4[[#This Row],[Month]]=1,"Jan",IF(Table4[[#This Row],[Month]]=2,"Feb",IF(Table4[[#This Row],[Month]]=3,"Mar","Apr")))</f>
        <v>Apr</v>
      </c>
    </row>
    <row r="1493" spans="1:17" x14ac:dyDescent="0.25">
      <c r="A1493" s="3" t="s">
        <v>2279</v>
      </c>
      <c r="B1493" s="4">
        <v>45041</v>
      </c>
      <c r="C1493" s="3" t="s">
        <v>1514</v>
      </c>
      <c r="D1493" s="3" t="s">
        <v>29</v>
      </c>
      <c r="E1493" s="3" t="s">
        <v>35</v>
      </c>
      <c r="F1493" s="3" t="s">
        <v>36</v>
      </c>
      <c r="G1493" s="3" t="s">
        <v>72</v>
      </c>
      <c r="H1493" s="3" t="s">
        <v>2354</v>
      </c>
      <c r="I1493" s="3">
        <v>1</v>
      </c>
      <c r="J1493" s="3" t="s">
        <v>20</v>
      </c>
      <c r="K1493" s="3">
        <v>44000</v>
      </c>
      <c r="L1493" s="3">
        <v>40000</v>
      </c>
      <c r="M1493" s="3">
        <f>Table4[[#This Row],[Qty]]*Table4[[#This Row],[Price]]</f>
        <v>44000</v>
      </c>
      <c r="N1493" s="3">
        <f>Table4[[#This Row],[Qty]]*Table4[[#This Row],[Cost]]</f>
        <v>40000</v>
      </c>
      <c r="O1493" s="3">
        <f>Table4[[#This Row],[Total Sales]]-Table4[[#This Row],[COGS]]</f>
        <v>4000</v>
      </c>
      <c r="P1493" s="22">
        <f>MONTH(Table4[[#This Row],[Sales Date]])</f>
        <v>4</v>
      </c>
      <c r="Q1493" s="22" t="str">
        <f>IF(Table4[[#This Row],[Month]]=1,"Jan",IF(Table4[[#This Row],[Month]]=2,"Feb",IF(Table4[[#This Row],[Month]]=3,"Mar","Apr")))</f>
        <v>Apr</v>
      </c>
    </row>
    <row r="1494" spans="1:17" x14ac:dyDescent="0.25">
      <c r="A1494" s="3" t="s">
        <v>2280</v>
      </c>
      <c r="B1494" s="4">
        <v>45042</v>
      </c>
      <c r="C1494" s="3" t="s">
        <v>1272</v>
      </c>
      <c r="D1494" s="3" t="s">
        <v>16</v>
      </c>
      <c r="E1494" s="3" t="s">
        <v>17</v>
      </c>
      <c r="F1494" s="3" t="s">
        <v>18</v>
      </c>
      <c r="G1494" s="3" t="s">
        <v>2352</v>
      </c>
      <c r="H1494" s="3" t="s">
        <v>2354</v>
      </c>
      <c r="I1494" s="3">
        <v>2</v>
      </c>
      <c r="J1494" s="3" t="s">
        <v>20</v>
      </c>
      <c r="K1494" s="3">
        <v>19800</v>
      </c>
      <c r="L1494" s="3">
        <v>18000</v>
      </c>
      <c r="M1494" s="3">
        <f>Table4[[#This Row],[Qty]]*Table4[[#This Row],[Price]]</f>
        <v>39600</v>
      </c>
      <c r="N1494" s="3">
        <f>Table4[[#This Row],[Qty]]*Table4[[#This Row],[Cost]]</f>
        <v>36000</v>
      </c>
      <c r="O1494" s="3">
        <f>Table4[[#This Row],[Total Sales]]-Table4[[#This Row],[COGS]]</f>
        <v>3600</v>
      </c>
      <c r="P1494" s="22">
        <f>MONTH(Table4[[#This Row],[Sales Date]])</f>
        <v>4</v>
      </c>
      <c r="Q1494" s="22" t="str">
        <f>IF(Table4[[#This Row],[Month]]=1,"Jan",IF(Table4[[#This Row],[Month]]=2,"Feb",IF(Table4[[#This Row],[Month]]=3,"Mar","Apr")))</f>
        <v>Apr</v>
      </c>
    </row>
    <row r="1495" spans="1:17" x14ac:dyDescent="0.25">
      <c r="A1495" s="3" t="s">
        <v>2281</v>
      </c>
      <c r="B1495" s="4">
        <v>45042</v>
      </c>
      <c r="C1495" s="3" t="s">
        <v>1332</v>
      </c>
      <c r="D1495" s="3" t="s">
        <v>29</v>
      </c>
      <c r="E1495" s="3" t="s">
        <v>23</v>
      </c>
      <c r="F1495" s="3" t="s">
        <v>24</v>
      </c>
      <c r="G1495" s="3" t="s">
        <v>81</v>
      </c>
      <c r="H1495" s="3" t="s">
        <v>2354</v>
      </c>
      <c r="I1495" s="3">
        <v>3</v>
      </c>
      <c r="J1495" s="3" t="s">
        <v>20</v>
      </c>
      <c r="K1495" s="3">
        <v>13200.000000000002</v>
      </c>
      <c r="L1495" s="3">
        <v>12000</v>
      </c>
      <c r="M1495" s="3">
        <f>Table4[[#This Row],[Qty]]*Table4[[#This Row],[Price]]</f>
        <v>39600.000000000007</v>
      </c>
      <c r="N1495" s="3">
        <f>Table4[[#This Row],[Qty]]*Table4[[#This Row],[Cost]]</f>
        <v>36000</v>
      </c>
      <c r="O1495" s="3">
        <f>Table4[[#This Row],[Total Sales]]-Table4[[#This Row],[COGS]]</f>
        <v>3600.0000000000073</v>
      </c>
      <c r="P1495" s="22">
        <f>MONTH(Table4[[#This Row],[Sales Date]])</f>
        <v>4</v>
      </c>
      <c r="Q1495" s="22" t="str">
        <f>IF(Table4[[#This Row],[Month]]=1,"Jan",IF(Table4[[#This Row],[Month]]=2,"Feb",IF(Table4[[#This Row],[Month]]=3,"Mar","Apr")))</f>
        <v>Apr</v>
      </c>
    </row>
    <row r="1496" spans="1:17" x14ac:dyDescent="0.25">
      <c r="A1496" s="3" t="s">
        <v>2282</v>
      </c>
      <c r="B1496" s="4">
        <v>45042</v>
      </c>
      <c r="C1496" s="3" t="s">
        <v>1394</v>
      </c>
      <c r="D1496" s="3" t="s">
        <v>16</v>
      </c>
      <c r="E1496" s="3" t="s">
        <v>30</v>
      </c>
      <c r="F1496" s="3" t="s">
        <v>31</v>
      </c>
      <c r="G1496" s="3" t="s">
        <v>60</v>
      </c>
      <c r="H1496" s="3" t="s">
        <v>45</v>
      </c>
      <c r="I1496" s="3">
        <v>2</v>
      </c>
      <c r="J1496" s="3" t="s">
        <v>20</v>
      </c>
      <c r="K1496" s="3">
        <v>6700</v>
      </c>
      <c r="L1496" s="3">
        <v>5002</v>
      </c>
      <c r="M1496" s="3">
        <f>Table4[[#This Row],[Qty]]*Table4[[#This Row],[Price]]</f>
        <v>13400</v>
      </c>
      <c r="N1496" s="3">
        <f>Table4[[#This Row],[Qty]]*Table4[[#This Row],[Cost]]</f>
        <v>10004</v>
      </c>
      <c r="O1496" s="3">
        <f>Table4[[#This Row],[Total Sales]]-Table4[[#This Row],[COGS]]</f>
        <v>3396</v>
      </c>
      <c r="P1496" s="22">
        <f>MONTH(Table4[[#This Row],[Sales Date]])</f>
        <v>4</v>
      </c>
      <c r="Q1496" s="22" t="str">
        <f>IF(Table4[[#This Row],[Month]]=1,"Jan",IF(Table4[[#This Row],[Month]]=2,"Feb",IF(Table4[[#This Row],[Month]]=3,"Mar","Apr")))</f>
        <v>Apr</v>
      </c>
    </row>
    <row r="1497" spans="1:17" x14ac:dyDescent="0.25">
      <c r="A1497" s="3" t="s">
        <v>2283</v>
      </c>
      <c r="B1497" s="4">
        <v>45042</v>
      </c>
      <c r="C1497" s="3" t="s">
        <v>1454</v>
      </c>
      <c r="D1497" s="3" t="s">
        <v>29</v>
      </c>
      <c r="E1497" s="3" t="s">
        <v>35</v>
      </c>
      <c r="F1497" s="3" t="s">
        <v>36</v>
      </c>
      <c r="G1497" s="3" t="s">
        <v>41</v>
      </c>
      <c r="H1497" s="3" t="s">
        <v>2354</v>
      </c>
      <c r="I1497" s="3">
        <v>2</v>
      </c>
      <c r="J1497" s="3" t="s">
        <v>20</v>
      </c>
      <c r="K1497" s="3">
        <v>6700</v>
      </c>
      <c r="L1497" s="3">
        <v>5000</v>
      </c>
      <c r="M1497" s="3">
        <f>Table4[[#This Row],[Qty]]*Table4[[#This Row],[Price]]</f>
        <v>13400</v>
      </c>
      <c r="N1497" s="3">
        <f>Table4[[#This Row],[Qty]]*Table4[[#This Row],[Cost]]</f>
        <v>10000</v>
      </c>
      <c r="O1497" s="3">
        <f>Table4[[#This Row],[Total Sales]]-Table4[[#This Row],[COGS]]</f>
        <v>3400</v>
      </c>
      <c r="P1497" s="22">
        <f>MONTH(Table4[[#This Row],[Sales Date]])</f>
        <v>4</v>
      </c>
      <c r="Q1497" s="22" t="str">
        <f>IF(Table4[[#This Row],[Month]]=1,"Jan",IF(Table4[[#This Row],[Month]]=2,"Feb",IF(Table4[[#This Row],[Month]]=3,"Mar","Apr")))</f>
        <v>Apr</v>
      </c>
    </row>
    <row r="1498" spans="1:17" x14ac:dyDescent="0.25">
      <c r="A1498" s="3" t="s">
        <v>2284</v>
      </c>
      <c r="B1498" s="4">
        <v>45042</v>
      </c>
      <c r="C1498" s="3" t="s">
        <v>1516</v>
      </c>
      <c r="D1498" s="3" t="s">
        <v>29</v>
      </c>
      <c r="E1498" s="3" t="s">
        <v>17</v>
      </c>
      <c r="F1498" s="3" t="s">
        <v>18</v>
      </c>
      <c r="G1498" s="3" t="s">
        <v>75</v>
      </c>
      <c r="H1498" s="3" t="s">
        <v>2354</v>
      </c>
      <c r="I1498" s="3">
        <v>1</v>
      </c>
      <c r="J1498" s="3" t="s">
        <v>20</v>
      </c>
      <c r="K1498" s="3">
        <v>22000</v>
      </c>
      <c r="L1498" s="3">
        <v>20000</v>
      </c>
      <c r="M1498" s="3">
        <f>Table4[[#This Row],[Qty]]*Table4[[#This Row],[Price]]</f>
        <v>22000</v>
      </c>
      <c r="N1498" s="3">
        <f>Table4[[#This Row],[Qty]]*Table4[[#This Row],[Cost]]</f>
        <v>20000</v>
      </c>
      <c r="O1498" s="3">
        <f>Table4[[#This Row],[Total Sales]]-Table4[[#This Row],[COGS]]</f>
        <v>2000</v>
      </c>
      <c r="P1498" s="22">
        <f>MONTH(Table4[[#This Row],[Sales Date]])</f>
        <v>4</v>
      </c>
      <c r="Q1498" s="22" t="str">
        <f>IF(Table4[[#This Row],[Month]]=1,"Jan",IF(Table4[[#This Row],[Month]]=2,"Feb",IF(Table4[[#This Row],[Month]]=3,"Mar","Apr")))</f>
        <v>Apr</v>
      </c>
    </row>
    <row r="1499" spans="1:17" x14ac:dyDescent="0.25">
      <c r="A1499" s="3" t="s">
        <v>2285</v>
      </c>
      <c r="B1499" s="4">
        <v>45043</v>
      </c>
      <c r="C1499" s="3" t="s">
        <v>1274</v>
      </c>
      <c r="D1499" s="3" t="s">
        <v>16</v>
      </c>
      <c r="E1499" s="3" t="s">
        <v>23</v>
      </c>
      <c r="F1499" s="3" t="s">
        <v>24</v>
      </c>
      <c r="G1499" s="3" t="s">
        <v>2350</v>
      </c>
      <c r="H1499" s="3" t="s">
        <v>38</v>
      </c>
      <c r="I1499" s="3">
        <v>2</v>
      </c>
      <c r="J1499" s="3" t="s">
        <v>20</v>
      </c>
      <c r="K1499" s="3">
        <v>9950</v>
      </c>
      <c r="L1499" s="3">
        <v>9000</v>
      </c>
      <c r="M1499" s="3">
        <f>Table4[[#This Row],[Qty]]*Table4[[#This Row],[Price]]</f>
        <v>19900</v>
      </c>
      <c r="N1499" s="3">
        <f>Table4[[#This Row],[Qty]]*Table4[[#This Row],[Cost]]</f>
        <v>18000</v>
      </c>
      <c r="O1499" s="3">
        <f>Table4[[#This Row],[Total Sales]]-Table4[[#This Row],[COGS]]</f>
        <v>1900</v>
      </c>
      <c r="P1499" s="22">
        <f>MONTH(Table4[[#This Row],[Sales Date]])</f>
        <v>4</v>
      </c>
      <c r="Q1499" s="22" t="str">
        <f>IF(Table4[[#This Row],[Month]]=1,"Jan",IF(Table4[[#This Row],[Month]]=2,"Feb",IF(Table4[[#This Row],[Month]]=3,"Mar","Apr")))</f>
        <v>Apr</v>
      </c>
    </row>
    <row r="1500" spans="1:17" x14ac:dyDescent="0.25">
      <c r="A1500" s="3" t="s">
        <v>2286</v>
      </c>
      <c r="B1500" s="4">
        <v>45043</v>
      </c>
      <c r="C1500" s="3" t="s">
        <v>1334</v>
      </c>
      <c r="D1500" s="3" t="s">
        <v>29</v>
      </c>
      <c r="E1500" s="3" t="s">
        <v>30</v>
      </c>
      <c r="F1500" s="3" t="s">
        <v>31</v>
      </c>
      <c r="G1500" s="3" t="s">
        <v>19</v>
      </c>
      <c r="H1500" s="3" t="s">
        <v>2354</v>
      </c>
      <c r="I1500" s="3">
        <v>2</v>
      </c>
      <c r="J1500" s="3" t="s">
        <v>20</v>
      </c>
      <c r="K1500" s="3">
        <v>22000</v>
      </c>
      <c r="L1500" s="3">
        <v>20000</v>
      </c>
      <c r="M1500" s="3">
        <f>Table4[[#This Row],[Qty]]*Table4[[#This Row],[Price]]</f>
        <v>44000</v>
      </c>
      <c r="N1500" s="3">
        <f>Table4[[#This Row],[Qty]]*Table4[[#This Row],[Cost]]</f>
        <v>40000</v>
      </c>
      <c r="O1500" s="3">
        <f>Table4[[#This Row],[Total Sales]]-Table4[[#This Row],[COGS]]</f>
        <v>4000</v>
      </c>
      <c r="P1500" s="22">
        <f>MONTH(Table4[[#This Row],[Sales Date]])</f>
        <v>4</v>
      </c>
      <c r="Q1500" s="22" t="str">
        <f>IF(Table4[[#This Row],[Month]]=1,"Jan",IF(Table4[[#This Row],[Month]]=2,"Feb",IF(Table4[[#This Row],[Month]]=3,"Mar","Apr")))</f>
        <v>Apr</v>
      </c>
    </row>
    <row r="1501" spans="1:17" x14ac:dyDescent="0.25">
      <c r="A1501" s="3" t="s">
        <v>2287</v>
      </c>
      <c r="B1501" s="4">
        <v>45043</v>
      </c>
      <c r="C1501" s="3" t="s">
        <v>1396</v>
      </c>
      <c r="D1501" s="3" t="s">
        <v>16</v>
      </c>
      <c r="E1501" s="3" t="s">
        <v>35</v>
      </c>
      <c r="F1501" s="3" t="s">
        <v>36</v>
      </c>
      <c r="G1501" s="3" t="s">
        <v>63</v>
      </c>
      <c r="H1501" s="3" t="s">
        <v>2354</v>
      </c>
      <c r="I1501" s="3">
        <v>1</v>
      </c>
      <c r="J1501" s="3" t="s">
        <v>20</v>
      </c>
      <c r="K1501" s="3">
        <v>22000</v>
      </c>
      <c r="L1501" s="3">
        <v>20000</v>
      </c>
      <c r="M1501" s="3">
        <f>Table4[[#This Row],[Qty]]*Table4[[#This Row],[Price]]</f>
        <v>22000</v>
      </c>
      <c r="N1501" s="3">
        <f>Table4[[#This Row],[Qty]]*Table4[[#This Row],[Cost]]</f>
        <v>20000</v>
      </c>
      <c r="O1501" s="3">
        <f>Table4[[#This Row],[Total Sales]]-Table4[[#This Row],[COGS]]</f>
        <v>2000</v>
      </c>
      <c r="P1501" s="22">
        <f>MONTH(Table4[[#This Row],[Sales Date]])</f>
        <v>4</v>
      </c>
      <c r="Q1501" s="22" t="str">
        <f>IF(Table4[[#This Row],[Month]]=1,"Jan",IF(Table4[[#This Row],[Month]]=2,"Feb",IF(Table4[[#This Row],[Month]]=3,"Mar","Apr")))</f>
        <v>Apr</v>
      </c>
    </row>
    <row r="1502" spans="1:17" x14ac:dyDescent="0.25">
      <c r="A1502" s="3" t="s">
        <v>2288</v>
      </c>
      <c r="B1502" s="4">
        <v>45043</v>
      </c>
      <c r="C1502" s="3" t="s">
        <v>1456</v>
      </c>
      <c r="D1502" s="3" t="s">
        <v>29</v>
      </c>
      <c r="E1502" s="3" t="s">
        <v>17</v>
      </c>
      <c r="F1502" s="3" t="s">
        <v>18</v>
      </c>
      <c r="G1502" s="3" t="s">
        <v>44</v>
      </c>
      <c r="H1502" s="3" t="s">
        <v>45</v>
      </c>
      <c r="I1502" s="3">
        <v>2</v>
      </c>
      <c r="J1502" s="3" t="s">
        <v>20</v>
      </c>
      <c r="K1502" s="3">
        <v>6700</v>
      </c>
      <c r="L1502" s="3">
        <v>5001</v>
      </c>
      <c r="M1502" s="3">
        <f>Table4[[#This Row],[Qty]]*Table4[[#This Row],[Price]]</f>
        <v>13400</v>
      </c>
      <c r="N1502" s="3">
        <f>Table4[[#This Row],[Qty]]*Table4[[#This Row],[Cost]]</f>
        <v>10002</v>
      </c>
      <c r="O1502" s="3">
        <f>Table4[[#This Row],[Total Sales]]-Table4[[#This Row],[COGS]]</f>
        <v>3398</v>
      </c>
      <c r="P1502" s="22">
        <f>MONTH(Table4[[#This Row],[Sales Date]])</f>
        <v>4</v>
      </c>
      <c r="Q1502" s="22" t="str">
        <f>IF(Table4[[#This Row],[Month]]=1,"Jan",IF(Table4[[#This Row],[Month]]=2,"Feb",IF(Table4[[#This Row],[Month]]=3,"Mar","Apr")))</f>
        <v>Apr</v>
      </c>
    </row>
    <row r="1503" spans="1:17" x14ac:dyDescent="0.25">
      <c r="A1503" s="3" t="s">
        <v>2289</v>
      </c>
      <c r="B1503" s="4">
        <v>45043</v>
      </c>
      <c r="C1503" s="3" t="s">
        <v>1518</v>
      </c>
      <c r="D1503" s="3" t="s">
        <v>16</v>
      </c>
      <c r="E1503" s="3" t="s">
        <v>17</v>
      </c>
      <c r="F1503" s="3" t="s">
        <v>18</v>
      </c>
      <c r="G1503" s="3" t="s">
        <v>78</v>
      </c>
      <c r="H1503" s="3" t="s">
        <v>45</v>
      </c>
      <c r="I1503" s="3">
        <v>2</v>
      </c>
      <c r="J1503" s="3" t="s">
        <v>20</v>
      </c>
      <c r="K1503" s="3">
        <v>13000</v>
      </c>
      <c r="L1503" s="3">
        <v>12000</v>
      </c>
      <c r="M1503" s="3">
        <f>Table4[[#This Row],[Qty]]*Table4[[#This Row],[Price]]</f>
        <v>26000</v>
      </c>
      <c r="N1503" s="3">
        <f>Table4[[#This Row],[Qty]]*Table4[[#This Row],[Cost]]</f>
        <v>24000</v>
      </c>
      <c r="O1503" s="3">
        <f>Table4[[#This Row],[Total Sales]]-Table4[[#This Row],[COGS]]</f>
        <v>2000</v>
      </c>
      <c r="P1503" s="22">
        <f>MONTH(Table4[[#This Row],[Sales Date]])</f>
        <v>4</v>
      </c>
      <c r="Q1503" s="22" t="str">
        <f>IF(Table4[[#This Row],[Month]]=1,"Jan",IF(Table4[[#This Row],[Month]]=2,"Feb",IF(Table4[[#This Row],[Month]]=3,"Mar","Apr")))</f>
        <v>Apr</v>
      </c>
    </row>
    <row r="1504" spans="1:17" x14ac:dyDescent="0.25">
      <c r="A1504" s="3" t="s">
        <v>2290</v>
      </c>
      <c r="B1504" s="4">
        <v>45044</v>
      </c>
      <c r="C1504" s="3" t="s">
        <v>2316</v>
      </c>
      <c r="D1504" s="3" t="s">
        <v>29</v>
      </c>
      <c r="E1504" s="3" t="s">
        <v>30</v>
      </c>
      <c r="F1504" s="3" t="s">
        <v>31</v>
      </c>
      <c r="G1504" s="3" t="s">
        <v>2351</v>
      </c>
      <c r="H1504" s="3" t="s">
        <v>38</v>
      </c>
      <c r="I1504" s="3">
        <v>2</v>
      </c>
      <c r="J1504" s="3" t="s">
        <v>20</v>
      </c>
      <c r="K1504" s="3">
        <v>7700</v>
      </c>
      <c r="L1504" s="3">
        <v>7000</v>
      </c>
      <c r="M1504" s="3">
        <f>Table4[[#This Row],[Qty]]*Table4[[#This Row],[Price]]</f>
        <v>15400</v>
      </c>
      <c r="N1504" s="3">
        <f>Table4[[#This Row],[Qty]]*Table4[[#This Row],[Cost]]</f>
        <v>14000</v>
      </c>
      <c r="O1504" s="3">
        <f>Table4[[#This Row],[Total Sales]]-Table4[[#This Row],[COGS]]</f>
        <v>1400</v>
      </c>
      <c r="P1504" s="22">
        <f>MONTH(Table4[[#This Row],[Sales Date]])</f>
        <v>4</v>
      </c>
      <c r="Q1504" s="22" t="str">
        <f>IF(Table4[[#This Row],[Month]]=1,"Jan",IF(Table4[[#This Row],[Month]]=2,"Feb",IF(Table4[[#This Row],[Month]]=3,"Mar","Apr")))</f>
        <v>Apr</v>
      </c>
    </row>
    <row r="1505" spans="1:17" x14ac:dyDescent="0.25">
      <c r="A1505" s="3" t="s">
        <v>2291</v>
      </c>
      <c r="B1505" s="4">
        <v>45044</v>
      </c>
      <c r="C1505" s="3" t="s">
        <v>1336</v>
      </c>
      <c r="D1505" s="3" t="s">
        <v>29</v>
      </c>
      <c r="E1505" s="3" t="s">
        <v>35</v>
      </c>
      <c r="F1505" s="3" t="s">
        <v>36</v>
      </c>
      <c r="G1505" s="3" t="s">
        <v>25</v>
      </c>
      <c r="H1505" s="3" t="s">
        <v>2354</v>
      </c>
      <c r="I1505" s="3">
        <v>2</v>
      </c>
      <c r="J1505" s="3" t="s">
        <v>20</v>
      </c>
      <c r="K1505" s="3">
        <v>7700</v>
      </c>
      <c r="L1505" s="3">
        <v>7000</v>
      </c>
      <c r="M1505" s="3">
        <f>Table4[[#This Row],[Qty]]*Table4[[#This Row],[Price]]</f>
        <v>15400</v>
      </c>
      <c r="N1505" s="3">
        <f>Table4[[#This Row],[Qty]]*Table4[[#This Row],[Cost]]</f>
        <v>14000</v>
      </c>
      <c r="O1505" s="3">
        <f>Table4[[#This Row],[Total Sales]]-Table4[[#This Row],[COGS]]</f>
        <v>1400</v>
      </c>
      <c r="P1505" s="22">
        <f>MONTH(Table4[[#This Row],[Sales Date]])</f>
        <v>4</v>
      </c>
      <c r="Q1505" s="22" t="str">
        <f>IF(Table4[[#This Row],[Month]]=1,"Jan",IF(Table4[[#This Row],[Month]]=2,"Feb",IF(Table4[[#This Row],[Month]]=3,"Mar","Apr")))</f>
        <v>Apr</v>
      </c>
    </row>
    <row r="1506" spans="1:17" x14ac:dyDescent="0.25">
      <c r="A1506" s="3" t="s">
        <v>2292</v>
      </c>
      <c r="B1506" s="4">
        <v>45044</v>
      </c>
      <c r="C1506" s="3" t="s">
        <v>1398</v>
      </c>
      <c r="D1506" s="3" t="s">
        <v>16</v>
      </c>
      <c r="E1506" s="3" t="s">
        <v>17</v>
      </c>
      <c r="F1506" s="3" t="s">
        <v>18</v>
      </c>
      <c r="G1506" s="3" t="s">
        <v>66</v>
      </c>
      <c r="H1506" s="3" t="s">
        <v>2354</v>
      </c>
      <c r="I1506" s="3">
        <v>1</v>
      </c>
      <c r="J1506" s="3" t="s">
        <v>26</v>
      </c>
      <c r="K1506" s="3">
        <v>11000</v>
      </c>
      <c r="L1506" s="3">
        <v>10000</v>
      </c>
      <c r="M1506" s="3">
        <f>Table4[[#This Row],[Qty]]*Table4[[#This Row],[Price]]</f>
        <v>11000</v>
      </c>
      <c r="N1506" s="3">
        <f>Table4[[#This Row],[Qty]]*Table4[[#This Row],[Cost]]</f>
        <v>10000</v>
      </c>
      <c r="O1506" s="3">
        <f>Table4[[#This Row],[Total Sales]]-Table4[[#This Row],[COGS]]</f>
        <v>1000</v>
      </c>
      <c r="P1506" s="22">
        <f>MONTH(Table4[[#This Row],[Sales Date]])</f>
        <v>4</v>
      </c>
      <c r="Q1506" s="22" t="str">
        <f>IF(Table4[[#This Row],[Month]]=1,"Jan",IF(Table4[[#This Row],[Month]]=2,"Feb",IF(Table4[[#This Row],[Month]]=3,"Mar","Apr")))</f>
        <v>Apr</v>
      </c>
    </row>
    <row r="1507" spans="1:17" x14ac:dyDescent="0.25">
      <c r="A1507" s="3" t="s">
        <v>2293</v>
      </c>
      <c r="B1507" s="4">
        <v>45044</v>
      </c>
      <c r="C1507" s="3" t="s">
        <v>1458</v>
      </c>
      <c r="D1507" s="3" t="s">
        <v>29</v>
      </c>
      <c r="E1507" s="3" t="s">
        <v>17</v>
      </c>
      <c r="F1507" s="3" t="s">
        <v>18</v>
      </c>
      <c r="G1507" s="3" t="s">
        <v>2352</v>
      </c>
      <c r="H1507" s="3" t="s">
        <v>2354</v>
      </c>
      <c r="I1507" s="3">
        <v>1</v>
      </c>
      <c r="J1507" s="3" t="s">
        <v>20</v>
      </c>
      <c r="K1507" s="3">
        <v>6700</v>
      </c>
      <c r="L1507" s="3">
        <v>5002</v>
      </c>
      <c r="M1507" s="3">
        <f>Table4[[#This Row],[Qty]]*Table4[[#This Row],[Price]]</f>
        <v>6700</v>
      </c>
      <c r="N1507" s="3">
        <f>Table4[[#This Row],[Qty]]*Table4[[#This Row],[Cost]]</f>
        <v>5002</v>
      </c>
      <c r="O1507" s="3">
        <f>Table4[[#This Row],[Total Sales]]-Table4[[#This Row],[COGS]]</f>
        <v>1698</v>
      </c>
      <c r="P1507" s="22">
        <f>MONTH(Table4[[#This Row],[Sales Date]])</f>
        <v>4</v>
      </c>
      <c r="Q1507" s="22" t="str">
        <f>IF(Table4[[#This Row],[Month]]=1,"Jan",IF(Table4[[#This Row],[Month]]=2,"Feb",IF(Table4[[#This Row],[Month]]=3,"Mar","Apr")))</f>
        <v>Apr</v>
      </c>
    </row>
    <row r="1508" spans="1:17" x14ac:dyDescent="0.25">
      <c r="A1508" s="3" t="s">
        <v>2294</v>
      </c>
      <c r="B1508" s="4">
        <v>45044</v>
      </c>
      <c r="C1508" s="3" t="s">
        <v>1520</v>
      </c>
      <c r="D1508" s="3" t="s">
        <v>16</v>
      </c>
      <c r="E1508" s="3" t="s">
        <v>23</v>
      </c>
      <c r="F1508" s="3" t="s">
        <v>24</v>
      </c>
      <c r="G1508" s="3" t="s">
        <v>81</v>
      </c>
      <c r="H1508" s="3" t="s">
        <v>2354</v>
      </c>
      <c r="I1508" s="3">
        <v>2</v>
      </c>
      <c r="J1508" s="3" t="s">
        <v>20</v>
      </c>
      <c r="K1508" s="3">
        <v>6700</v>
      </c>
      <c r="L1508" s="3">
        <v>5000</v>
      </c>
      <c r="M1508" s="3">
        <f>Table4[[#This Row],[Qty]]*Table4[[#This Row],[Price]]</f>
        <v>13400</v>
      </c>
      <c r="N1508" s="3">
        <f>Table4[[#This Row],[Qty]]*Table4[[#This Row],[Cost]]</f>
        <v>10000</v>
      </c>
      <c r="O1508" s="3">
        <f>Table4[[#This Row],[Total Sales]]-Table4[[#This Row],[COGS]]</f>
        <v>3400</v>
      </c>
      <c r="P1508" s="22">
        <f>MONTH(Table4[[#This Row],[Sales Date]])</f>
        <v>4</v>
      </c>
      <c r="Q1508" s="22" t="str">
        <f>IF(Table4[[#This Row],[Month]]=1,"Jan",IF(Table4[[#This Row],[Month]]=2,"Feb",IF(Table4[[#This Row],[Month]]=3,"Mar","Apr")))</f>
        <v>Apr</v>
      </c>
    </row>
    <row r="1509" spans="1:17" x14ac:dyDescent="0.25">
      <c r="A1509" s="3" t="s">
        <v>2295</v>
      </c>
      <c r="B1509" s="4">
        <v>45045</v>
      </c>
      <c r="C1509" s="3" t="s">
        <v>1277</v>
      </c>
      <c r="D1509" s="3" t="s">
        <v>29</v>
      </c>
      <c r="E1509" s="3" t="s">
        <v>35</v>
      </c>
      <c r="F1509" s="3" t="s">
        <v>36</v>
      </c>
      <c r="G1509" s="3" t="s">
        <v>54</v>
      </c>
      <c r="H1509" s="3" t="s">
        <v>55</v>
      </c>
      <c r="I1509" s="3">
        <v>4</v>
      </c>
      <c r="J1509" s="3" t="s">
        <v>20</v>
      </c>
      <c r="K1509" s="3">
        <v>11000</v>
      </c>
      <c r="L1509" s="3">
        <v>10000</v>
      </c>
      <c r="M1509" s="3">
        <f>Table4[[#This Row],[Qty]]*Table4[[#This Row],[Price]]</f>
        <v>44000</v>
      </c>
      <c r="N1509" s="3">
        <f>Table4[[#This Row],[Qty]]*Table4[[#This Row],[Cost]]</f>
        <v>40000</v>
      </c>
      <c r="O1509" s="3">
        <f>Table4[[#This Row],[Total Sales]]-Table4[[#This Row],[COGS]]</f>
        <v>4000</v>
      </c>
      <c r="P1509" s="22">
        <f>MONTH(Table4[[#This Row],[Sales Date]])</f>
        <v>4</v>
      </c>
      <c r="Q1509" s="22" t="str">
        <f>IF(Table4[[#This Row],[Month]]=1,"Jan",IF(Table4[[#This Row],[Month]]=2,"Feb",IF(Table4[[#This Row],[Month]]=3,"Mar","Apr")))</f>
        <v>Apr</v>
      </c>
    </row>
    <row r="1510" spans="1:17" x14ac:dyDescent="0.25">
      <c r="A1510" s="3" t="s">
        <v>2296</v>
      </c>
      <c r="B1510" s="4">
        <v>45045</v>
      </c>
      <c r="C1510" s="3" t="s">
        <v>1338</v>
      </c>
      <c r="D1510" s="3" t="s">
        <v>29</v>
      </c>
      <c r="E1510" s="3" t="s">
        <v>17</v>
      </c>
      <c r="F1510" s="3" t="s">
        <v>18</v>
      </c>
      <c r="G1510" s="3" t="s">
        <v>44</v>
      </c>
      <c r="H1510" s="3" t="s">
        <v>45</v>
      </c>
      <c r="I1510" s="3">
        <v>3</v>
      </c>
      <c r="J1510" s="3" t="s">
        <v>20</v>
      </c>
      <c r="K1510" s="3">
        <v>22000</v>
      </c>
      <c r="L1510" s="3">
        <v>20000</v>
      </c>
      <c r="M1510" s="3">
        <f>Table4[[#This Row],[Qty]]*Table4[[#This Row],[Price]]</f>
        <v>66000</v>
      </c>
      <c r="N1510" s="3">
        <f>Table4[[#This Row],[Qty]]*Table4[[#This Row],[Cost]]</f>
        <v>60000</v>
      </c>
      <c r="O1510" s="3">
        <f>Table4[[#This Row],[Total Sales]]-Table4[[#This Row],[COGS]]</f>
        <v>6000</v>
      </c>
      <c r="P1510" s="22">
        <f>MONTH(Table4[[#This Row],[Sales Date]])</f>
        <v>4</v>
      </c>
      <c r="Q1510" s="22" t="str">
        <f>IF(Table4[[#This Row],[Month]]=1,"Jan",IF(Table4[[#This Row],[Month]]=2,"Feb",IF(Table4[[#This Row],[Month]]=3,"Mar","Apr")))</f>
        <v>Apr</v>
      </c>
    </row>
    <row r="1511" spans="1:17" x14ac:dyDescent="0.25">
      <c r="A1511" s="3" t="s">
        <v>2297</v>
      </c>
      <c r="B1511" s="4">
        <v>45045</v>
      </c>
      <c r="C1511" s="3" t="s">
        <v>1400</v>
      </c>
      <c r="D1511" s="3" t="s">
        <v>29</v>
      </c>
      <c r="E1511" s="3" t="s">
        <v>17</v>
      </c>
      <c r="F1511" s="3" t="s">
        <v>18</v>
      </c>
      <c r="G1511" s="3" t="s">
        <v>69</v>
      </c>
      <c r="H1511" s="3" t="s">
        <v>38</v>
      </c>
      <c r="I1511" s="3">
        <v>1</v>
      </c>
      <c r="J1511" s="3" t="s">
        <v>20</v>
      </c>
      <c r="K1511" s="3">
        <v>8500</v>
      </c>
      <c r="L1511" s="3">
        <v>7600</v>
      </c>
      <c r="M1511" s="3">
        <f>Table4[[#This Row],[Qty]]*Table4[[#This Row],[Price]]</f>
        <v>8500</v>
      </c>
      <c r="N1511" s="3">
        <f>Table4[[#This Row],[Qty]]*Table4[[#This Row],[Cost]]</f>
        <v>7600</v>
      </c>
      <c r="O1511" s="3">
        <f>Table4[[#This Row],[Total Sales]]-Table4[[#This Row],[COGS]]</f>
        <v>900</v>
      </c>
      <c r="P1511" s="22">
        <f>MONTH(Table4[[#This Row],[Sales Date]])</f>
        <v>4</v>
      </c>
      <c r="Q1511" s="22" t="str">
        <f>IF(Table4[[#This Row],[Month]]=1,"Jan",IF(Table4[[#This Row],[Month]]=2,"Feb",IF(Table4[[#This Row],[Month]]=3,"Mar","Apr")))</f>
        <v>Apr</v>
      </c>
    </row>
    <row r="1512" spans="1:17" x14ac:dyDescent="0.25">
      <c r="A1512" s="3" t="s">
        <v>2298</v>
      </c>
      <c r="B1512" s="4">
        <v>45045</v>
      </c>
      <c r="C1512" s="3" t="s">
        <v>1460</v>
      </c>
      <c r="D1512" s="3" t="s">
        <v>29</v>
      </c>
      <c r="E1512" s="3" t="s">
        <v>23</v>
      </c>
      <c r="F1512" s="3" t="s">
        <v>24</v>
      </c>
      <c r="G1512" s="3" t="s">
        <v>2350</v>
      </c>
      <c r="H1512" s="3" t="s">
        <v>38</v>
      </c>
      <c r="I1512" s="3">
        <v>1</v>
      </c>
      <c r="J1512" s="3" t="s">
        <v>20</v>
      </c>
      <c r="K1512" s="3">
        <v>6700</v>
      </c>
      <c r="L1512" s="3">
        <v>5000</v>
      </c>
      <c r="M1512" s="3">
        <f>Table4[[#This Row],[Qty]]*Table4[[#This Row],[Price]]</f>
        <v>6700</v>
      </c>
      <c r="N1512" s="3">
        <f>Table4[[#This Row],[Qty]]*Table4[[#This Row],[Cost]]</f>
        <v>5000</v>
      </c>
      <c r="O1512" s="3">
        <f>Table4[[#This Row],[Total Sales]]-Table4[[#This Row],[COGS]]</f>
        <v>1700</v>
      </c>
      <c r="P1512" s="22">
        <f>MONTH(Table4[[#This Row],[Sales Date]])</f>
        <v>4</v>
      </c>
      <c r="Q1512" s="22" t="str">
        <f>IF(Table4[[#This Row],[Month]]=1,"Jan",IF(Table4[[#This Row],[Month]]=2,"Feb",IF(Table4[[#This Row],[Month]]=3,"Mar","Apr")))</f>
        <v>Apr</v>
      </c>
    </row>
    <row r="1513" spans="1:17" x14ac:dyDescent="0.25">
      <c r="A1513" s="3" t="s">
        <v>2299</v>
      </c>
      <c r="B1513" s="4">
        <v>45045</v>
      </c>
      <c r="C1513" s="3" t="s">
        <v>1522</v>
      </c>
      <c r="D1513" s="3" t="s">
        <v>16</v>
      </c>
      <c r="E1513" s="3" t="s">
        <v>30</v>
      </c>
      <c r="F1513" s="3" t="s">
        <v>31</v>
      </c>
      <c r="G1513" s="3" t="s">
        <v>19</v>
      </c>
      <c r="H1513" s="3" t="s">
        <v>2354</v>
      </c>
      <c r="I1513" s="3">
        <v>1</v>
      </c>
      <c r="J1513" s="3" t="s">
        <v>20</v>
      </c>
      <c r="K1513" s="3">
        <v>6700</v>
      </c>
      <c r="L1513" s="3">
        <v>5001</v>
      </c>
      <c r="M1513" s="3">
        <f>Table4[[#This Row],[Qty]]*Table4[[#This Row],[Price]]</f>
        <v>6700</v>
      </c>
      <c r="N1513" s="3">
        <f>Table4[[#This Row],[Qty]]*Table4[[#This Row],[Cost]]</f>
        <v>5001</v>
      </c>
      <c r="O1513" s="3">
        <f>Table4[[#This Row],[Total Sales]]-Table4[[#This Row],[COGS]]</f>
        <v>1699</v>
      </c>
      <c r="P1513" s="22">
        <f>MONTH(Table4[[#This Row],[Sales Date]])</f>
        <v>4</v>
      </c>
      <c r="Q1513" s="22" t="str">
        <f>IF(Table4[[#This Row],[Month]]=1,"Jan",IF(Table4[[#This Row],[Month]]=2,"Feb",IF(Table4[[#This Row],[Month]]=3,"Mar","Apr")))</f>
        <v>Apr</v>
      </c>
    </row>
    <row r="1514" spans="1:17" x14ac:dyDescent="0.25">
      <c r="A1514" s="3" t="s">
        <v>2300</v>
      </c>
      <c r="B1514" s="4">
        <v>45046</v>
      </c>
      <c r="C1514" s="3" t="s">
        <v>1279</v>
      </c>
      <c r="D1514" s="3" t="s">
        <v>29</v>
      </c>
      <c r="E1514" s="3" t="s">
        <v>17</v>
      </c>
      <c r="F1514" s="3" t="s">
        <v>18</v>
      </c>
      <c r="G1514" s="3" t="s">
        <v>2353</v>
      </c>
      <c r="H1514" s="3" t="s">
        <v>45</v>
      </c>
      <c r="I1514" s="3">
        <v>1</v>
      </c>
      <c r="J1514" s="3" t="s">
        <v>20</v>
      </c>
      <c r="K1514" s="3">
        <v>13200.000000000002</v>
      </c>
      <c r="L1514" s="3">
        <v>12000</v>
      </c>
      <c r="M1514" s="3">
        <f>Table4[[#This Row],[Qty]]*Table4[[#This Row],[Price]]</f>
        <v>13200.000000000002</v>
      </c>
      <c r="N1514" s="3">
        <f>Table4[[#This Row],[Qty]]*Table4[[#This Row],[Cost]]</f>
        <v>12000</v>
      </c>
      <c r="O1514" s="3">
        <f>Table4[[#This Row],[Total Sales]]-Table4[[#This Row],[COGS]]</f>
        <v>1200.0000000000018</v>
      </c>
      <c r="P1514" s="22">
        <f>MONTH(Table4[[#This Row],[Sales Date]])</f>
        <v>4</v>
      </c>
      <c r="Q1514" s="22" t="str">
        <f>IF(Table4[[#This Row],[Month]]=1,"Jan",IF(Table4[[#This Row],[Month]]=2,"Feb",IF(Table4[[#This Row],[Month]]=3,"Mar","Apr")))</f>
        <v>Apr</v>
      </c>
    </row>
    <row r="1515" spans="1:17" x14ac:dyDescent="0.25">
      <c r="A1515" s="3" t="s">
        <v>2301</v>
      </c>
      <c r="B1515" s="4">
        <v>45046</v>
      </c>
      <c r="C1515" s="3" t="s">
        <v>1281</v>
      </c>
      <c r="D1515" s="3" t="s">
        <v>29</v>
      </c>
      <c r="E1515" s="3" t="s">
        <v>17</v>
      </c>
      <c r="F1515" s="3" t="s">
        <v>18</v>
      </c>
      <c r="G1515" s="3" t="s">
        <v>60</v>
      </c>
      <c r="H1515" s="3" t="s">
        <v>45</v>
      </c>
      <c r="I1515" s="3">
        <v>2</v>
      </c>
      <c r="J1515" s="3" t="s">
        <v>20</v>
      </c>
      <c r="K1515" s="3">
        <v>9950</v>
      </c>
      <c r="L1515" s="3">
        <v>9000</v>
      </c>
      <c r="M1515" s="3">
        <f>Table4[[#This Row],[Qty]]*Table4[[#This Row],[Price]]</f>
        <v>19900</v>
      </c>
      <c r="N1515" s="3">
        <f>Table4[[#This Row],[Qty]]*Table4[[#This Row],[Cost]]</f>
        <v>18000</v>
      </c>
      <c r="O1515" s="3">
        <f>Table4[[#This Row],[Total Sales]]-Table4[[#This Row],[COGS]]</f>
        <v>1900</v>
      </c>
      <c r="P1515" s="22">
        <f>MONTH(Table4[[#This Row],[Sales Date]])</f>
        <v>4</v>
      </c>
      <c r="Q1515" s="22" t="str">
        <f>IF(Table4[[#This Row],[Month]]=1,"Jan",IF(Table4[[#This Row],[Month]]=2,"Feb",IF(Table4[[#This Row],[Month]]=3,"Mar","Apr")))</f>
        <v>Apr</v>
      </c>
    </row>
    <row r="1516" spans="1:17" x14ac:dyDescent="0.25">
      <c r="A1516" s="3" t="s">
        <v>2302</v>
      </c>
      <c r="B1516" s="4">
        <v>45046</v>
      </c>
      <c r="C1516" s="3" t="s">
        <v>1340</v>
      </c>
      <c r="D1516" s="3" t="s">
        <v>29</v>
      </c>
      <c r="E1516" s="3" t="s">
        <v>17</v>
      </c>
      <c r="F1516" s="3" t="s">
        <v>18</v>
      </c>
      <c r="G1516" s="3" t="s">
        <v>2352</v>
      </c>
      <c r="H1516" s="3" t="s">
        <v>2354</v>
      </c>
      <c r="I1516" s="3">
        <v>1</v>
      </c>
      <c r="J1516" s="3" t="s">
        <v>20</v>
      </c>
      <c r="K1516" s="3">
        <v>44000</v>
      </c>
      <c r="L1516" s="3">
        <v>40000</v>
      </c>
      <c r="M1516" s="3">
        <f>Table4[[#This Row],[Qty]]*Table4[[#This Row],[Price]]</f>
        <v>44000</v>
      </c>
      <c r="N1516" s="3">
        <f>Table4[[#This Row],[Qty]]*Table4[[#This Row],[Cost]]</f>
        <v>40000</v>
      </c>
      <c r="O1516" s="3">
        <f>Table4[[#This Row],[Total Sales]]-Table4[[#This Row],[COGS]]</f>
        <v>4000</v>
      </c>
      <c r="P1516" s="22">
        <f>MONTH(Table4[[#This Row],[Sales Date]])</f>
        <v>4</v>
      </c>
      <c r="Q1516" s="22" t="str">
        <f>IF(Table4[[#This Row],[Month]]=1,"Jan",IF(Table4[[#This Row],[Month]]=2,"Feb",IF(Table4[[#This Row],[Month]]=3,"Mar","Apr")))</f>
        <v>Apr</v>
      </c>
    </row>
    <row r="1517" spans="1:17" x14ac:dyDescent="0.25">
      <c r="A1517" s="3" t="s">
        <v>2303</v>
      </c>
      <c r="B1517" s="4">
        <v>45046</v>
      </c>
      <c r="C1517" s="3" t="s">
        <v>1342</v>
      </c>
      <c r="D1517" s="3" t="s">
        <v>29</v>
      </c>
      <c r="E1517" s="3" t="s">
        <v>23</v>
      </c>
      <c r="F1517" s="3" t="s">
        <v>24</v>
      </c>
      <c r="G1517" s="3" t="s">
        <v>2350</v>
      </c>
      <c r="H1517" s="3" t="s">
        <v>38</v>
      </c>
      <c r="I1517" s="3">
        <v>2</v>
      </c>
      <c r="J1517" s="3" t="s">
        <v>20</v>
      </c>
      <c r="K1517" s="3">
        <v>19800</v>
      </c>
      <c r="L1517" s="3">
        <v>18000</v>
      </c>
      <c r="M1517" s="3">
        <f>Table4[[#This Row],[Qty]]*Table4[[#This Row],[Price]]</f>
        <v>39600</v>
      </c>
      <c r="N1517" s="3">
        <f>Table4[[#This Row],[Qty]]*Table4[[#This Row],[Cost]]</f>
        <v>36000</v>
      </c>
      <c r="O1517" s="3">
        <f>Table4[[#This Row],[Total Sales]]-Table4[[#This Row],[COGS]]</f>
        <v>3600</v>
      </c>
      <c r="P1517" s="22">
        <f>MONTH(Table4[[#This Row],[Sales Date]])</f>
        <v>4</v>
      </c>
      <c r="Q1517" s="22" t="str">
        <f>IF(Table4[[#This Row],[Month]]=1,"Jan",IF(Table4[[#This Row],[Month]]=2,"Feb",IF(Table4[[#This Row],[Month]]=3,"Mar","Apr")))</f>
        <v>Apr</v>
      </c>
    </row>
    <row r="1518" spans="1:17" x14ac:dyDescent="0.25">
      <c r="A1518" s="3" t="s">
        <v>2304</v>
      </c>
      <c r="B1518" s="4">
        <v>45046</v>
      </c>
      <c r="C1518" s="3" t="s">
        <v>1402</v>
      </c>
      <c r="D1518" s="3" t="s">
        <v>29</v>
      </c>
      <c r="E1518" s="3" t="s">
        <v>23</v>
      </c>
      <c r="F1518" s="3" t="s">
        <v>24</v>
      </c>
      <c r="G1518" s="3" t="s">
        <v>44</v>
      </c>
      <c r="H1518" s="3" t="s">
        <v>45</v>
      </c>
      <c r="I1518" s="3">
        <v>2</v>
      </c>
      <c r="J1518" s="3" t="s">
        <v>20</v>
      </c>
      <c r="K1518" s="3">
        <v>8500</v>
      </c>
      <c r="L1518" s="3">
        <v>7600</v>
      </c>
      <c r="M1518" s="3">
        <f>Table4[[#This Row],[Qty]]*Table4[[#This Row],[Price]]</f>
        <v>17000</v>
      </c>
      <c r="N1518" s="3">
        <f>Table4[[#This Row],[Qty]]*Table4[[#This Row],[Cost]]</f>
        <v>15200</v>
      </c>
      <c r="O1518" s="3">
        <f>Table4[[#This Row],[Total Sales]]-Table4[[#This Row],[COGS]]</f>
        <v>1800</v>
      </c>
      <c r="P1518" s="22">
        <f>MONTH(Table4[[#This Row],[Sales Date]])</f>
        <v>4</v>
      </c>
      <c r="Q1518" s="22" t="str">
        <f>IF(Table4[[#This Row],[Month]]=1,"Jan",IF(Table4[[#This Row],[Month]]=2,"Feb",IF(Table4[[#This Row],[Month]]=3,"Mar","Apr")))</f>
        <v>Apr</v>
      </c>
    </row>
    <row r="1519" spans="1:17" x14ac:dyDescent="0.25">
      <c r="A1519" s="3" t="s">
        <v>2305</v>
      </c>
      <c r="B1519" s="4">
        <v>45046</v>
      </c>
      <c r="C1519" s="3" t="s">
        <v>1404</v>
      </c>
      <c r="D1519" s="3" t="s">
        <v>29</v>
      </c>
      <c r="E1519" s="3" t="s">
        <v>30</v>
      </c>
      <c r="F1519" s="3" t="s">
        <v>31</v>
      </c>
      <c r="G1519" s="3" t="s">
        <v>2352</v>
      </c>
      <c r="H1519" s="3" t="s">
        <v>2354</v>
      </c>
      <c r="I1519" s="3">
        <v>3</v>
      </c>
      <c r="J1519" s="3" t="s">
        <v>20</v>
      </c>
      <c r="K1519" s="3">
        <v>13200.000000000002</v>
      </c>
      <c r="L1519" s="3">
        <v>12000</v>
      </c>
      <c r="M1519" s="3">
        <f>Table4[[#This Row],[Qty]]*Table4[[#This Row],[Price]]</f>
        <v>39600.000000000007</v>
      </c>
      <c r="N1519" s="3">
        <f>Table4[[#This Row],[Qty]]*Table4[[#This Row],[Cost]]</f>
        <v>36000</v>
      </c>
      <c r="O1519" s="3">
        <f>Table4[[#This Row],[Total Sales]]-Table4[[#This Row],[COGS]]</f>
        <v>3600.0000000000073</v>
      </c>
      <c r="P1519" s="22">
        <f>MONTH(Table4[[#This Row],[Sales Date]])</f>
        <v>4</v>
      </c>
      <c r="Q1519" s="22" t="str">
        <f>IF(Table4[[#This Row],[Month]]=1,"Jan",IF(Table4[[#This Row],[Month]]=2,"Feb",IF(Table4[[#This Row],[Month]]=3,"Mar","Apr")))</f>
        <v>Apr</v>
      </c>
    </row>
    <row r="1520" spans="1:17" x14ac:dyDescent="0.25">
      <c r="A1520" s="3" t="s">
        <v>2306</v>
      </c>
      <c r="B1520" s="4">
        <v>45046</v>
      </c>
      <c r="C1520" s="3" t="s">
        <v>1462</v>
      </c>
      <c r="D1520" s="3" t="s">
        <v>29</v>
      </c>
      <c r="E1520" s="3" t="s">
        <v>30</v>
      </c>
      <c r="F1520" s="3" t="s">
        <v>31</v>
      </c>
      <c r="G1520" s="3" t="s">
        <v>2351</v>
      </c>
      <c r="H1520" s="3" t="s">
        <v>38</v>
      </c>
      <c r="I1520" s="3">
        <v>2</v>
      </c>
      <c r="J1520" s="3" t="s">
        <v>20</v>
      </c>
      <c r="K1520" s="3">
        <v>6700</v>
      </c>
      <c r="L1520" s="3">
        <v>5001</v>
      </c>
      <c r="M1520" s="3">
        <f>Table4[[#This Row],[Qty]]*Table4[[#This Row],[Price]]</f>
        <v>13400</v>
      </c>
      <c r="N1520" s="3">
        <f>Table4[[#This Row],[Qty]]*Table4[[#This Row],[Cost]]</f>
        <v>10002</v>
      </c>
      <c r="O1520" s="3">
        <f>Table4[[#This Row],[Total Sales]]-Table4[[#This Row],[COGS]]</f>
        <v>3398</v>
      </c>
      <c r="P1520" s="22">
        <f>MONTH(Table4[[#This Row],[Sales Date]])</f>
        <v>4</v>
      </c>
      <c r="Q1520" s="22" t="str">
        <f>IF(Table4[[#This Row],[Month]]=1,"Jan",IF(Table4[[#This Row],[Month]]=2,"Feb",IF(Table4[[#This Row],[Month]]=3,"Mar","Apr")))</f>
        <v>Apr</v>
      </c>
    </row>
    <row r="1521" spans="1:17" x14ac:dyDescent="0.25">
      <c r="A1521" s="3" t="s">
        <v>2307</v>
      </c>
      <c r="B1521" s="4">
        <v>45046</v>
      </c>
      <c r="C1521" s="3" t="s">
        <v>1464</v>
      </c>
      <c r="D1521" s="3" t="s">
        <v>29</v>
      </c>
      <c r="E1521" s="3" t="s">
        <v>35</v>
      </c>
      <c r="F1521" s="3" t="s">
        <v>36</v>
      </c>
      <c r="G1521" s="3" t="s">
        <v>54</v>
      </c>
      <c r="H1521" s="3" t="s">
        <v>55</v>
      </c>
      <c r="I1521" s="3">
        <v>2</v>
      </c>
      <c r="J1521" s="3" t="s">
        <v>20</v>
      </c>
      <c r="K1521" s="3">
        <v>6700</v>
      </c>
      <c r="L1521" s="3">
        <v>5002</v>
      </c>
      <c r="M1521" s="3">
        <f>Table4[[#This Row],[Qty]]*Table4[[#This Row],[Price]]</f>
        <v>13400</v>
      </c>
      <c r="N1521" s="3">
        <f>Table4[[#This Row],[Qty]]*Table4[[#This Row],[Cost]]</f>
        <v>10004</v>
      </c>
      <c r="O1521" s="3">
        <f>Table4[[#This Row],[Total Sales]]-Table4[[#This Row],[COGS]]</f>
        <v>3396</v>
      </c>
      <c r="P1521" s="22">
        <f>MONTH(Table4[[#This Row],[Sales Date]])</f>
        <v>4</v>
      </c>
      <c r="Q1521" s="22" t="str">
        <f>IF(Table4[[#This Row],[Month]]=1,"Jan",IF(Table4[[#This Row],[Month]]=2,"Feb",IF(Table4[[#This Row],[Month]]=3,"Mar","Apr")))</f>
        <v>Apr</v>
      </c>
    </row>
    <row r="1522" spans="1:17" x14ac:dyDescent="0.25">
      <c r="A1522" s="3" t="s">
        <v>2308</v>
      </c>
      <c r="B1522" s="4">
        <v>45046</v>
      </c>
      <c r="C1522" s="3" t="s">
        <v>1524</v>
      </c>
      <c r="D1522" s="3" t="s">
        <v>29</v>
      </c>
      <c r="E1522" s="3" t="s">
        <v>35</v>
      </c>
      <c r="F1522" s="3" t="s">
        <v>36</v>
      </c>
      <c r="G1522" s="3" t="s">
        <v>25</v>
      </c>
      <c r="H1522" s="3" t="s">
        <v>2354</v>
      </c>
      <c r="I1522" s="3">
        <v>1</v>
      </c>
      <c r="J1522" s="3" t="s">
        <v>20</v>
      </c>
      <c r="K1522" s="3">
        <v>6700</v>
      </c>
      <c r="L1522" s="3">
        <v>5002</v>
      </c>
      <c r="M1522" s="3">
        <f>Table4[[#This Row],[Qty]]*Table4[[#This Row],[Price]]</f>
        <v>6700</v>
      </c>
      <c r="N1522" s="3">
        <f>Table4[[#This Row],[Qty]]*Table4[[#This Row],[Cost]]</f>
        <v>5002</v>
      </c>
      <c r="O1522" s="3">
        <f>Table4[[#This Row],[Total Sales]]-Table4[[#This Row],[COGS]]</f>
        <v>1698</v>
      </c>
      <c r="P1522" s="22">
        <f>MONTH(Table4[[#This Row],[Sales Date]])</f>
        <v>4</v>
      </c>
      <c r="Q1522" s="22" t="str">
        <f>IF(Table4[[#This Row],[Month]]=1,"Jan",IF(Table4[[#This Row],[Month]]=2,"Feb",IF(Table4[[#This Row],[Month]]=3,"Mar","Apr")))</f>
        <v>Apr</v>
      </c>
    </row>
    <row r="1523" spans="1:17" x14ac:dyDescent="0.25">
      <c r="A1523" s="3" t="s">
        <v>2309</v>
      </c>
      <c r="B1523" s="4">
        <v>45046</v>
      </c>
      <c r="C1523" s="3" t="s">
        <v>1526</v>
      </c>
      <c r="D1523" s="3" t="s">
        <v>29</v>
      </c>
      <c r="E1523" s="3" t="s">
        <v>17</v>
      </c>
      <c r="F1523" s="3" t="s">
        <v>18</v>
      </c>
      <c r="G1523" s="3" t="s">
        <v>32</v>
      </c>
      <c r="H1523" s="3" t="s">
        <v>2354</v>
      </c>
      <c r="I1523" s="3">
        <v>2</v>
      </c>
      <c r="J1523" s="3" t="s">
        <v>20</v>
      </c>
      <c r="K1523" s="3">
        <v>6700</v>
      </c>
      <c r="L1523" s="3">
        <v>5000</v>
      </c>
      <c r="M1523" s="3">
        <f>Table4[[#This Row],[Qty]]*Table4[[#This Row],[Price]]</f>
        <v>13400</v>
      </c>
      <c r="N1523" s="3">
        <f>Table4[[#This Row],[Qty]]*Table4[[#This Row],[Cost]]</f>
        <v>10000</v>
      </c>
      <c r="O1523" s="3">
        <f>Table4[[#This Row],[Total Sales]]-Table4[[#This Row],[COGS]]</f>
        <v>3400</v>
      </c>
      <c r="P1523" s="22">
        <f>MONTH(Table4[[#This Row],[Sales Date]])</f>
        <v>4</v>
      </c>
      <c r="Q1523" s="22" t="str">
        <f>IF(Table4[[#This Row],[Month]]=1,"Jan",IF(Table4[[#This Row],[Month]]=2,"Feb",IF(Table4[[#This Row],[Month]]=3,"Mar","Apr")))</f>
        <v>Apr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1523"/>
  <sheetViews>
    <sheetView workbookViewId="0"/>
  </sheetViews>
  <sheetFormatPr defaultRowHeight="15" x14ac:dyDescent="0.25"/>
  <cols>
    <col min="1" max="1" width="7.85546875" bestFit="1" customWidth="1"/>
    <col min="2" max="2" width="10.140625" bestFit="1" customWidth="1"/>
    <col min="3" max="3" width="23.140625" bestFit="1" customWidth="1"/>
    <col min="4" max="4" width="7.5703125" bestFit="1" customWidth="1"/>
    <col min="5" max="5" width="11.28515625" bestFit="1" customWidth="1"/>
    <col min="6" max="6" width="13.85546875" bestFit="1" customWidth="1"/>
    <col min="7" max="7" width="22.5703125" bestFit="1" customWidth="1"/>
    <col min="8" max="8" width="11.5703125" bestFit="1" customWidth="1"/>
    <col min="9" max="9" width="5" bestFit="1" customWidth="1"/>
    <col min="10" max="10" width="11.42578125" bestFit="1" customWidth="1"/>
    <col min="11" max="12" width="6" bestFit="1" customWidth="1"/>
  </cols>
  <sheetData>
    <row r="1" spans="1:12" s="29" customForma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</row>
    <row r="2" spans="1:12" x14ac:dyDescent="0.25">
      <c r="A2" s="3" t="s">
        <v>14</v>
      </c>
      <c r="B2" s="4">
        <v>44927</v>
      </c>
      <c r="C2" s="3" t="s">
        <v>1534</v>
      </c>
      <c r="D2" s="3" t="s">
        <v>29</v>
      </c>
      <c r="E2" s="3" t="s">
        <v>35</v>
      </c>
      <c r="F2" s="3" t="s">
        <v>36</v>
      </c>
      <c r="G2" s="3" t="s">
        <v>19</v>
      </c>
      <c r="H2" s="3" t="s">
        <v>2354</v>
      </c>
      <c r="I2" s="3">
        <v>1</v>
      </c>
      <c r="J2" s="3" t="s">
        <v>20</v>
      </c>
      <c r="K2" s="3">
        <v>2250</v>
      </c>
      <c r="L2" s="3">
        <v>2200</v>
      </c>
    </row>
    <row r="3" spans="1:12" x14ac:dyDescent="0.25">
      <c r="A3" s="3" t="s">
        <v>21</v>
      </c>
      <c r="B3" s="4">
        <v>44927</v>
      </c>
      <c r="C3" s="3" t="s">
        <v>91</v>
      </c>
      <c r="D3" s="3" t="s">
        <v>16</v>
      </c>
      <c r="E3" s="3" t="s">
        <v>17</v>
      </c>
      <c r="F3" s="3" t="s">
        <v>18</v>
      </c>
      <c r="G3" s="3" t="s">
        <v>2350</v>
      </c>
      <c r="H3" s="3" t="s">
        <v>38</v>
      </c>
      <c r="I3" s="3">
        <v>2</v>
      </c>
      <c r="J3" s="3" t="s">
        <v>20</v>
      </c>
      <c r="K3" s="3">
        <v>7700</v>
      </c>
      <c r="L3" s="3">
        <v>7000</v>
      </c>
    </row>
    <row r="4" spans="1:12" x14ac:dyDescent="0.25">
      <c r="A4" s="3" t="s">
        <v>27</v>
      </c>
      <c r="B4" s="4">
        <v>44927</v>
      </c>
      <c r="C4" s="3" t="s">
        <v>2316</v>
      </c>
      <c r="D4" s="3" t="s">
        <v>29</v>
      </c>
      <c r="E4" s="3" t="s">
        <v>35</v>
      </c>
      <c r="F4" s="3" t="s">
        <v>36</v>
      </c>
      <c r="G4" s="3" t="s">
        <v>32</v>
      </c>
      <c r="H4" s="3" t="s">
        <v>2354</v>
      </c>
      <c r="I4" s="3">
        <v>2</v>
      </c>
      <c r="J4" s="3" t="s">
        <v>20</v>
      </c>
      <c r="K4" s="3">
        <v>9950</v>
      </c>
      <c r="L4" s="3">
        <v>9000</v>
      </c>
    </row>
    <row r="5" spans="1:12" x14ac:dyDescent="0.25">
      <c r="A5" s="3" t="s">
        <v>33</v>
      </c>
      <c r="B5" s="4">
        <v>44927</v>
      </c>
      <c r="C5" s="3" t="s">
        <v>213</v>
      </c>
      <c r="D5" s="3" t="s">
        <v>29</v>
      </c>
      <c r="E5" s="3" t="s">
        <v>35</v>
      </c>
      <c r="F5" s="3" t="s">
        <v>36</v>
      </c>
      <c r="G5" s="3" t="s">
        <v>63</v>
      </c>
      <c r="H5" s="3" t="s">
        <v>2354</v>
      </c>
      <c r="I5" s="3">
        <v>2</v>
      </c>
      <c r="J5" s="3" t="s">
        <v>20</v>
      </c>
      <c r="K5" s="3">
        <v>22000</v>
      </c>
      <c r="L5" s="3">
        <v>20000</v>
      </c>
    </row>
    <row r="6" spans="1:12" x14ac:dyDescent="0.25">
      <c r="A6" s="3" t="s">
        <v>39</v>
      </c>
      <c r="B6" s="4">
        <v>44927</v>
      </c>
      <c r="C6" s="3" t="s">
        <v>275</v>
      </c>
      <c r="D6" s="3" t="s">
        <v>29</v>
      </c>
      <c r="E6" s="3" t="s">
        <v>17</v>
      </c>
      <c r="F6" s="3" t="s">
        <v>18</v>
      </c>
      <c r="G6" s="3" t="s">
        <v>41</v>
      </c>
      <c r="H6" s="3" t="s">
        <v>2354</v>
      </c>
      <c r="I6" s="3">
        <v>1</v>
      </c>
      <c r="J6" s="3" t="s">
        <v>20</v>
      </c>
      <c r="K6" s="3">
        <v>22000</v>
      </c>
      <c r="L6" s="3">
        <v>20000</v>
      </c>
    </row>
    <row r="7" spans="1:12" x14ac:dyDescent="0.25">
      <c r="A7" s="3" t="s">
        <v>42</v>
      </c>
      <c r="B7" s="4">
        <v>44927</v>
      </c>
      <c r="C7" s="3" t="s">
        <v>336</v>
      </c>
      <c r="D7" s="3" t="s">
        <v>29</v>
      </c>
      <c r="E7" s="3" t="s">
        <v>17</v>
      </c>
      <c r="F7" s="3" t="s">
        <v>18</v>
      </c>
      <c r="G7" s="3" t="s">
        <v>63</v>
      </c>
      <c r="H7" s="3" t="s">
        <v>2354</v>
      </c>
      <c r="I7" s="3">
        <v>2</v>
      </c>
      <c r="J7" s="3" t="s">
        <v>20</v>
      </c>
      <c r="K7" s="3">
        <v>6700</v>
      </c>
      <c r="L7" s="3">
        <v>5001</v>
      </c>
    </row>
    <row r="8" spans="1:12" x14ac:dyDescent="0.25">
      <c r="A8" s="3" t="s">
        <v>46</v>
      </c>
      <c r="B8" s="4">
        <v>44927</v>
      </c>
      <c r="C8" s="3" t="s">
        <v>966</v>
      </c>
      <c r="D8" s="3" t="s">
        <v>29</v>
      </c>
      <c r="E8" s="3" t="s">
        <v>17</v>
      </c>
      <c r="F8" s="3" t="s">
        <v>18</v>
      </c>
      <c r="G8" s="3" t="s">
        <v>32</v>
      </c>
      <c r="H8" s="3" t="s">
        <v>38</v>
      </c>
      <c r="I8" s="3">
        <v>100</v>
      </c>
      <c r="J8" s="3" t="s">
        <v>20</v>
      </c>
      <c r="K8" s="3">
        <v>6700</v>
      </c>
      <c r="L8" s="3">
        <v>5000</v>
      </c>
    </row>
    <row r="9" spans="1:12" x14ac:dyDescent="0.25">
      <c r="A9" s="3" t="s">
        <v>48</v>
      </c>
      <c r="B9" s="4">
        <v>44927</v>
      </c>
      <c r="C9" s="3" t="s">
        <v>1028</v>
      </c>
      <c r="D9" s="3" t="s">
        <v>29</v>
      </c>
      <c r="E9" s="3" t="s">
        <v>23</v>
      </c>
      <c r="F9" s="3" t="s">
        <v>24</v>
      </c>
      <c r="G9" s="3" t="s">
        <v>25</v>
      </c>
      <c r="H9" s="3" t="s">
        <v>2354</v>
      </c>
      <c r="I9" s="3">
        <v>2</v>
      </c>
      <c r="J9" s="3" t="s">
        <v>20</v>
      </c>
      <c r="K9" s="3">
        <v>19800</v>
      </c>
      <c r="L9" s="3">
        <v>18000</v>
      </c>
    </row>
    <row r="10" spans="1:12" x14ac:dyDescent="0.25">
      <c r="A10" s="3" t="s">
        <v>50</v>
      </c>
      <c r="B10" s="4">
        <v>44927</v>
      </c>
      <c r="C10" s="3" t="s">
        <v>1090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38</v>
      </c>
      <c r="I10" s="3">
        <v>3</v>
      </c>
      <c r="J10" s="3" t="s">
        <v>20</v>
      </c>
      <c r="K10" s="3">
        <v>13200.000000000002</v>
      </c>
      <c r="L10" s="3">
        <v>12000</v>
      </c>
    </row>
    <row r="11" spans="1:12" x14ac:dyDescent="0.25">
      <c r="A11" s="3" t="s">
        <v>52</v>
      </c>
      <c r="B11" s="4">
        <v>44927</v>
      </c>
      <c r="C11" s="3" t="s">
        <v>1151</v>
      </c>
      <c r="D11" s="3" t="s">
        <v>29</v>
      </c>
      <c r="E11" s="3" t="s">
        <v>23</v>
      </c>
      <c r="F11" s="3" t="s">
        <v>24</v>
      </c>
      <c r="G11" s="3" t="s">
        <v>19</v>
      </c>
      <c r="H11" s="3" t="s">
        <v>2354</v>
      </c>
      <c r="I11" s="3">
        <v>11</v>
      </c>
      <c r="J11" s="3" t="s">
        <v>20</v>
      </c>
      <c r="K11" s="3">
        <v>6700</v>
      </c>
      <c r="L11" s="3">
        <v>5000</v>
      </c>
    </row>
    <row r="12" spans="1:12" x14ac:dyDescent="0.25">
      <c r="A12" s="3" t="s">
        <v>56</v>
      </c>
      <c r="B12" s="4">
        <v>44927</v>
      </c>
      <c r="C12" s="3" t="s">
        <v>1212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38</v>
      </c>
      <c r="I12" s="3">
        <v>2</v>
      </c>
      <c r="J12" s="3" t="s">
        <v>20</v>
      </c>
      <c r="K12" s="3">
        <v>9950</v>
      </c>
      <c r="L12" s="3">
        <v>9000</v>
      </c>
    </row>
    <row r="13" spans="1:12" x14ac:dyDescent="0.25">
      <c r="A13" s="3" t="s">
        <v>58</v>
      </c>
      <c r="B13" s="4">
        <v>44927</v>
      </c>
      <c r="C13" s="3" t="s">
        <v>1240</v>
      </c>
      <c r="D13" s="3" t="s">
        <v>29</v>
      </c>
      <c r="E13" s="3" t="s">
        <v>23</v>
      </c>
      <c r="F13" s="3" t="s">
        <v>24</v>
      </c>
      <c r="G13" s="3" t="s">
        <v>25</v>
      </c>
      <c r="H13" s="3" t="s">
        <v>45</v>
      </c>
      <c r="I13" s="3">
        <v>1</v>
      </c>
      <c r="J13" s="3" t="s">
        <v>20</v>
      </c>
      <c r="K13" s="3">
        <v>1600</v>
      </c>
      <c r="L13" s="3">
        <v>1590</v>
      </c>
    </row>
    <row r="14" spans="1:12" x14ac:dyDescent="0.25">
      <c r="A14" s="3" t="s">
        <v>61</v>
      </c>
      <c r="B14" s="4">
        <v>44927</v>
      </c>
      <c r="C14" s="3" t="s">
        <v>1301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2354</v>
      </c>
      <c r="I14" s="3">
        <v>2</v>
      </c>
      <c r="J14" s="3" t="s">
        <v>20</v>
      </c>
      <c r="K14" s="3">
        <v>7700</v>
      </c>
      <c r="L14" s="3">
        <v>7000</v>
      </c>
    </row>
    <row r="15" spans="1:12" x14ac:dyDescent="0.25">
      <c r="A15" s="3" t="s">
        <v>64</v>
      </c>
      <c r="B15" s="4">
        <v>44927</v>
      </c>
      <c r="C15" s="3" t="s">
        <v>1362</v>
      </c>
      <c r="D15" s="3" t="s">
        <v>29</v>
      </c>
      <c r="E15" s="3" t="s">
        <v>17</v>
      </c>
      <c r="F15" s="3" t="s">
        <v>18</v>
      </c>
      <c r="G15" s="3" t="s">
        <v>25</v>
      </c>
      <c r="H15" s="3" t="s">
        <v>2354</v>
      </c>
      <c r="I15" s="3">
        <v>2</v>
      </c>
      <c r="J15" s="3" t="s">
        <v>20</v>
      </c>
      <c r="K15" s="3">
        <v>600</v>
      </c>
      <c r="L15" s="3">
        <v>450</v>
      </c>
    </row>
    <row r="16" spans="1:12" x14ac:dyDescent="0.25">
      <c r="A16" s="3" t="s">
        <v>67</v>
      </c>
      <c r="B16" s="4">
        <v>44927</v>
      </c>
      <c r="C16" s="3" t="s">
        <v>1424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2354</v>
      </c>
      <c r="I16" s="3">
        <v>1</v>
      </c>
      <c r="J16" s="3" t="s">
        <v>20</v>
      </c>
      <c r="K16" s="3">
        <v>50</v>
      </c>
      <c r="L16" s="3">
        <v>45</v>
      </c>
    </row>
    <row r="17" spans="1:12" x14ac:dyDescent="0.25">
      <c r="A17" s="3" t="s">
        <v>70</v>
      </c>
      <c r="B17" s="4">
        <v>44927</v>
      </c>
      <c r="C17" s="3" t="s">
        <v>1484</v>
      </c>
      <c r="D17" s="3" t="s">
        <v>29</v>
      </c>
      <c r="E17" s="3" t="s">
        <v>35</v>
      </c>
      <c r="F17" s="3" t="s">
        <v>36</v>
      </c>
      <c r="G17" s="3" t="s">
        <v>19</v>
      </c>
      <c r="H17" s="3" t="s">
        <v>38</v>
      </c>
      <c r="I17" s="3">
        <v>1</v>
      </c>
      <c r="J17" s="3" t="s">
        <v>20</v>
      </c>
      <c r="K17" s="3">
        <v>11000</v>
      </c>
      <c r="L17" s="3">
        <v>10000</v>
      </c>
    </row>
    <row r="18" spans="1:12" x14ac:dyDescent="0.25">
      <c r="A18" s="3" t="s">
        <v>73</v>
      </c>
      <c r="B18" s="4">
        <v>44928</v>
      </c>
      <c r="C18" s="3" t="s">
        <v>1536</v>
      </c>
      <c r="D18" s="3" t="s">
        <v>29</v>
      </c>
      <c r="E18" s="3" t="s">
        <v>17</v>
      </c>
      <c r="F18" s="3" t="s">
        <v>18</v>
      </c>
      <c r="G18" s="3" t="s">
        <v>25</v>
      </c>
      <c r="H18" s="3" t="s">
        <v>2354</v>
      </c>
      <c r="I18" s="3">
        <v>1</v>
      </c>
      <c r="J18" s="3" t="s">
        <v>20</v>
      </c>
      <c r="K18" s="3">
        <v>100</v>
      </c>
      <c r="L18" s="3">
        <v>90</v>
      </c>
    </row>
    <row r="19" spans="1:12" x14ac:dyDescent="0.25">
      <c r="A19" s="3" t="s">
        <v>76</v>
      </c>
      <c r="B19" s="4">
        <v>44928</v>
      </c>
      <c r="C19" s="3" t="s">
        <v>93</v>
      </c>
      <c r="D19" s="3" t="s">
        <v>29</v>
      </c>
      <c r="E19" s="3" t="s">
        <v>35</v>
      </c>
      <c r="F19" s="3" t="s">
        <v>36</v>
      </c>
      <c r="G19" s="3" t="s">
        <v>19</v>
      </c>
      <c r="H19" s="3" t="s">
        <v>2354</v>
      </c>
      <c r="I19" s="3">
        <v>4</v>
      </c>
      <c r="J19" s="3" t="s">
        <v>20</v>
      </c>
      <c r="K19" s="3">
        <v>11000</v>
      </c>
      <c r="L19" s="3">
        <v>10000</v>
      </c>
    </row>
    <row r="20" spans="1:12" x14ac:dyDescent="0.25">
      <c r="A20" s="3" t="s">
        <v>79</v>
      </c>
      <c r="B20" s="4">
        <v>44928</v>
      </c>
      <c r="C20" s="3" t="s">
        <v>153</v>
      </c>
      <c r="D20" s="3" t="s">
        <v>29</v>
      </c>
      <c r="E20" s="3" t="s">
        <v>17</v>
      </c>
      <c r="F20" s="3" t="s">
        <v>18</v>
      </c>
      <c r="G20" s="3" t="s">
        <v>37</v>
      </c>
      <c r="H20" s="3" t="s">
        <v>38</v>
      </c>
      <c r="I20" s="3">
        <v>2</v>
      </c>
      <c r="J20" s="3" t="s">
        <v>20</v>
      </c>
      <c r="K20" s="3">
        <v>7700</v>
      </c>
      <c r="L20" s="3">
        <v>7000</v>
      </c>
    </row>
    <row r="21" spans="1:12" x14ac:dyDescent="0.25">
      <c r="A21" s="3" t="s">
        <v>82</v>
      </c>
      <c r="B21" s="4">
        <v>44928</v>
      </c>
      <c r="C21" s="3" t="s">
        <v>215</v>
      </c>
      <c r="D21" s="3" t="s">
        <v>16</v>
      </c>
      <c r="E21" s="3" t="s">
        <v>17</v>
      </c>
      <c r="F21" s="3" t="s">
        <v>18</v>
      </c>
      <c r="G21" s="3" t="s">
        <v>66</v>
      </c>
      <c r="H21" s="3" t="s">
        <v>2354</v>
      </c>
      <c r="I21" s="3">
        <v>2</v>
      </c>
      <c r="J21" s="3" t="s">
        <v>20</v>
      </c>
      <c r="K21" s="3">
        <v>7700</v>
      </c>
      <c r="L21" s="3">
        <v>7000</v>
      </c>
    </row>
    <row r="22" spans="1:12" x14ac:dyDescent="0.25">
      <c r="A22" s="3" t="s">
        <v>84</v>
      </c>
      <c r="B22" s="4">
        <v>44928</v>
      </c>
      <c r="C22" s="3" t="s">
        <v>277</v>
      </c>
      <c r="D22" s="3" t="s">
        <v>29</v>
      </c>
      <c r="E22" s="3" t="s">
        <v>17</v>
      </c>
      <c r="F22" s="3" t="s">
        <v>18</v>
      </c>
      <c r="G22" s="3" t="s">
        <v>44</v>
      </c>
      <c r="H22" s="3" t="s">
        <v>45</v>
      </c>
      <c r="I22" s="3">
        <v>1</v>
      </c>
      <c r="J22" s="3" t="s">
        <v>26</v>
      </c>
      <c r="K22" s="3">
        <v>11000</v>
      </c>
      <c r="L22" s="3">
        <v>10000</v>
      </c>
    </row>
    <row r="23" spans="1:12" x14ac:dyDescent="0.25">
      <c r="A23" s="3" t="s">
        <v>86</v>
      </c>
      <c r="B23" s="4">
        <v>44928</v>
      </c>
      <c r="C23" s="3" t="s">
        <v>338</v>
      </c>
      <c r="D23" s="3" t="s">
        <v>29</v>
      </c>
      <c r="E23" s="3" t="s">
        <v>35</v>
      </c>
      <c r="F23" s="3" t="s">
        <v>36</v>
      </c>
      <c r="G23" s="3" t="s">
        <v>63</v>
      </c>
      <c r="H23" s="3" t="s">
        <v>2354</v>
      </c>
      <c r="I23" s="3">
        <v>1</v>
      </c>
      <c r="J23" s="3" t="s">
        <v>20</v>
      </c>
      <c r="K23" s="3">
        <v>6700</v>
      </c>
      <c r="L23" s="3">
        <v>5002</v>
      </c>
    </row>
    <row r="24" spans="1:12" x14ac:dyDescent="0.25">
      <c r="A24" s="3" t="s">
        <v>88</v>
      </c>
      <c r="B24" s="4">
        <v>44928</v>
      </c>
      <c r="C24" s="3" t="s">
        <v>968</v>
      </c>
      <c r="D24" s="3" t="s">
        <v>29</v>
      </c>
      <c r="E24" s="3" t="s">
        <v>23</v>
      </c>
      <c r="F24" s="3" t="s">
        <v>24</v>
      </c>
      <c r="G24" s="3" t="s">
        <v>19</v>
      </c>
      <c r="H24" s="3" t="s">
        <v>2354</v>
      </c>
      <c r="I24" s="3">
        <v>100</v>
      </c>
      <c r="J24" s="3" t="s">
        <v>20</v>
      </c>
      <c r="K24" s="3">
        <v>6700</v>
      </c>
      <c r="L24" s="3">
        <v>5000</v>
      </c>
    </row>
    <row r="25" spans="1:12" x14ac:dyDescent="0.25">
      <c r="A25" s="3" t="s">
        <v>90</v>
      </c>
      <c r="B25" s="4">
        <v>44928</v>
      </c>
      <c r="C25" s="3" t="s">
        <v>1030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38</v>
      </c>
      <c r="I25" s="3">
        <v>2</v>
      </c>
      <c r="J25" s="3" t="s">
        <v>20</v>
      </c>
      <c r="K25" s="3">
        <v>9950</v>
      </c>
      <c r="L25" s="3">
        <v>9000</v>
      </c>
    </row>
    <row r="26" spans="1:12" x14ac:dyDescent="0.25">
      <c r="A26" s="3" t="s">
        <v>92</v>
      </c>
      <c r="B26" s="4">
        <v>44928</v>
      </c>
      <c r="C26" s="3" t="s">
        <v>1092</v>
      </c>
      <c r="D26" s="3" t="s">
        <v>16</v>
      </c>
      <c r="E26" s="3" t="s">
        <v>35</v>
      </c>
      <c r="F26" s="3" t="s">
        <v>36</v>
      </c>
      <c r="G26" s="3" t="s">
        <v>19</v>
      </c>
      <c r="H26" s="3" t="s">
        <v>2354</v>
      </c>
      <c r="I26" s="3">
        <v>2</v>
      </c>
      <c r="J26" s="3" t="s">
        <v>20</v>
      </c>
      <c r="K26" s="3">
        <v>22000</v>
      </c>
      <c r="L26" s="3">
        <v>20000</v>
      </c>
    </row>
    <row r="27" spans="1:12" x14ac:dyDescent="0.25">
      <c r="A27" s="3" t="s">
        <v>94</v>
      </c>
      <c r="B27" s="4">
        <v>44928</v>
      </c>
      <c r="C27" s="3" t="s">
        <v>1153</v>
      </c>
      <c r="D27" s="3" t="s">
        <v>16</v>
      </c>
      <c r="E27" s="3" t="s">
        <v>30</v>
      </c>
      <c r="F27" s="3" t="s">
        <v>31</v>
      </c>
      <c r="G27" s="3" t="s">
        <v>25</v>
      </c>
      <c r="H27" s="3" t="s">
        <v>2354</v>
      </c>
      <c r="I27" s="3">
        <v>11</v>
      </c>
      <c r="J27" s="3" t="s">
        <v>20</v>
      </c>
      <c r="K27" s="3">
        <v>6700</v>
      </c>
      <c r="L27" s="3">
        <v>5000</v>
      </c>
    </row>
    <row r="28" spans="1:12" x14ac:dyDescent="0.25">
      <c r="A28" s="3" t="s">
        <v>96</v>
      </c>
      <c r="B28" s="4">
        <v>44928</v>
      </c>
      <c r="C28" s="3" t="s">
        <v>1214</v>
      </c>
      <c r="D28" s="3" t="s">
        <v>29</v>
      </c>
      <c r="E28" s="3" t="s">
        <v>35</v>
      </c>
      <c r="F28" s="3" t="s">
        <v>36</v>
      </c>
      <c r="G28" s="3" t="s">
        <v>19</v>
      </c>
      <c r="H28" s="3" t="s">
        <v>2354</v>
      </c>
      <c r="I28" s="3">
        <v>2</v>
      </c>
      <c r="J28" s="3" t="s">
        <v>20</v>
      </c>
      <c r="K28" s="3">
        <v>7700</v>
      </c>
      <c r="L28" s="3">
        <v>7000</v>
      </c>
    </row>
    <row r="29" spans="1:12" x14ac:dyDescent="0.25">
      <c r="A29" s="3" t="s">
        <v>98</v>
      </c>
      <c r="B29" s="4">
        <v>44928</v>
      </c>
      <c r="C29" s="3" t="s">
        <v>1242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2354</v>
      </c>
      <c r="I29" s="3">
        <v>1</v>
      </c>
      <c r="J29" s="3" t="s">
        <v>20</v>
      </c>
      <c r="K29" s="3">
        <v>50</v>
      </c>
      <c r="L29" s="3">
        <v>45</v>
      </c>
    </row>
    <row r="30" spans="1:12" x14ac:dyDescent="0.25">
      <c r="A30" s="3" t="s">
        <v>100</v>
      </c>
      <c r="B30" s="4">
        <v>44928</v>
      </c>
      <c r="C30" s="3" t="s">
        <v>1303</v>
      </c>
      <c r="D30" s="3" t="s">
        <v>29</v>
      </c>
      <c r="E30" s="3" t="s">
        <v>35</v>
      </c>
      <c r="F30" s="3" t="s">
        <v>36</v>
      </c>
      <c r="G30" s="3" t="s">
        <v>19</v>
      </c>
      <c r="H30" s="3" t="s">
        <v>38</v>
      </c>
      <c r="I30" s="3">
        <v>1</v>
      </c>
      <c r="J30" s="3" t="s">
        <v>20</v>
      </c>
      <c r="K30" s="3">
        <v>11000</v>
      </c>
      <c r="L30" s="3">
        <v>10000</v>
      </c>
    </row>
    <row r="31" spans="1:12" x14ac:dyDescent="0.25">
      <c r="A31" s="3" t="s">
        <v>102</v>
      </c>
      <c r="B31" s="4">
        <v>44928</v>
      </c>
      <c r="C31" s="3" t="s">
        <v>1364</v>
      </c>
      <c r="D31" s="3" t="s">
        <v>29</v>
      </c>
      <c r="E31" s="3" t="s">
        <v>17</v>
      </c>
      <c r="F31" s="3" t="s">
        <v>18</v>
      </c>
      <c r="G31" s="3" t="s">
        <v>32</v>
      </c>
      <c r="H31" s="3" t="s">
        <v>2354</v>
      </c>
      <c r="I31" s="3">
        <v>2</v>
      </c>
      <c r="J31" s="3" t="s">
        <v>20</v>
      </c>
      <c r="K31" s="3">
        <v>170</v>
      </c>
      <c r="L31" s="3">
        <v>150</v>
      </c>
    </row>
    <row r="32" spans="1:12" x14ac:dyDescent="0.25">
      <c r="A32" s="3" t="s">
        <v>104</v>
      </c>
      <c r="B32" s="4">
        <v>44928</v>
      </c>
      <c r="C32" s="3" t="s">
        <v>1426</v>
      </c>
      <c r="D32" s="3" t="s">
        <v>29</v>
      </c>
      <c r="E32" s="3" t="s">
        <v>35</v>
      </c>
      <c r="F32" s="3" t="s">
        <v>36</v>
      </c>
      <c r="G32" s="3" t="s">
        <v>19</v>
      </c>
      <c r="H32" s="3" t="s">
        <v>2354</v>
      </c>
      <c r="I32" s="3">
        <v>2</v>
      </c>
      <c r="J32" s="3" t="s">
        <v>20</v>
      </c>
      <c r="K32" s="3">
        <v>600</v>
      </c>
      <c r="L32" s="3">
        <v>450</v>
      </c>
    </row>
    <row r="33" spans="1:12" x14ac:dyDescent="0.25">
      <c r="A33" s="3" t="s">
        <v>106</v>
      </c>
      <c r="B33" s="4">
        <v>44928</v>
      </c>
      <c r="C33" s="3" t="s">
        <v>1486</v>
      </c>
      <c r="D33" s="3" t="s">
        <v>29</v>
      </c>
      <c r="E33" s="3" t="s">
        <v>17</v>
      </c>
      <c r="F33" s="3" t="s">
        <v>18</v>
      </c>
      <c r="G33" s="3" t="s">
        <v>25</v>
      </c>
      <c r="H33" s="3" t="s">
        <v>2354</v>
      </c>
      <c r="I33" s="3">
        <v>1</v>
      </c>
      <c r="J33" s="3" t="s">
        <v>20</v>
      </c>
      <c r="K33" s="3">
        <v>7700.0000000000009</v>
      </c>
      <c r="L33" s="3">
        <v>7000</v>
      </c>
    </row>
    <row r="34" spans="1:12" x14ac:dyDescent="0.25">
      <c r="A34" s="3" t="s">
        <v>108</v>
      </c>
      <c r="B34" s="4">
        <v>44929</v>
      </c>
      <c r="C34" s="3" t="s">
        <v>1538</v>
      </c>
      <c r="D34" s="3" t="s">
        <v>29</v>
      </c>
      <c r="E34" s="3" t="s">
        <v>35</v>
      </c>
      <c r="F34" s="3" t="s">
        <v>36</v>
      </c>
      <c r="G34" s="3" t="s">
        <v>32</v>
      </c>
      <c r="H34" s="3" t="s">
        <v>2354</v>
      </c>
      <c r="I34" s="3">
        <v>2</v>
      </c>
      <c r="J34" s="3" t="s">
        <v>20</v>
      </c>
      <c r="K34" s="3">
        <v>100</v>
      </c>
      <c r="L34" s="3">
        <v>80</v>
      </c>
    </row>
    <row r="35" spans="1:12" x14ac:dyDescent="0.25">
      <c r="A35" s="3" t="s">
        <v>110</v>
      </c>
      <c r="B35" s="4">
        <v>44929</v>
      </c>
      <c r="C35" s="3" t="s">
        <v>95</v>
      </c>
      <c r="D35" s="3" t="s">
        <v>29</v>
      </c>
      <c r="E35" s="3" t="s">
        <v>17</v>
      </c>
      <c r="F35" s="3" t="s">
        <v>18</v>
      </c>
      <c r="G35" s="3" t="s">
        <v>63</v>
      </c>
      <c r="H35" s="3" t="s">
        <v>2354</v>
      </c>
      <c r="I35" s="3">
        <v>1</v>
      </c>
      <c r="J35" s="3" t="s">
        <v>20</v>
      </c>
      <c r="K35" s="3">
        <v>13200.000000000002</v>
      </c>
      <c r="L35" s="3">
        <v>12000</v>
      </c>
    </row>
    <row r="36" spans="1:12" x14ac:dyDescent="0.25">
      <c r="A36" s="3" t="s">
        <v>112</v>
      </c>
      <c r="B36" s="4">
        <v>44929</v>
      </c>
      <c r="C36" s="3" t="s">
        <v>155</v>
      </c>
      <c r="D36" s="3" t="s">
        <v>29</v>
      </c>
      <c r="E36" s="3" t="s">
        <v>17</v>
      </c>
      <c r="F36" s="3" t="s">
        <v>18</v>
      </c>
      <c r="G36" s="3" t="s">
        <v>41</v>
      </c>
      <c r="H36" s="3" t="s">
        <v>2354</v>
      </c>
      <c r="I36" s="3">
        <v>4</v>
      </c>
      <c r="J36" s="3" t="s">
        <v>20</v>
      </c>
      <c r="K36" s="3">
        <v>11000</v>
      </c>
      <c r="L36" s="3">
        <v>10000</v>
      </c>
    </row>
    <row r="37" spans="1:12" x14ac:dyDescent="0.25">
      <c r="A37" s="3" t="s">
        <v>114</v>
      </c>
      <c r="B37" s="4">
        <v>44929</v>
      </c>
      <c r="C37" s="3" t="s">
        <v>217</v>
      </c>
      <c r="D37" s="3" t="s">
        <v>29</v>
      </c>
      <c r="E37" s="3" t="s">
        <v>35</v>
      </c>
      <c r="F37" s="3" t="s">
        <v>36</v>
      </c>
      <c r="G37" s="3" t="s">
        <v>2351</v>
      </c>
      <c r="H37" s="3" t="s">
        <v>38</v>
      </c>
      <c r="I37" s="3">
        <v>3</v>
      </c>
      <c r="J37" s="3" t="s">
        <v>20</v>
      </c>
      <c r="K37" s="3">
        <v>22000</v>
      </c>
      <c r="L37" s="3">
        <v>20000</v>
      </c>
    </row>
    <row r="38" spans="1:12" x14ac:dyDescent="0.25">
      <c r="A38" s="3" t="s">
        <v>116</v>
      </c>
      <c r="B38" s="4">
        <v>44929</v>
      </c>
      <c r="C38" s="3" t="s">
        <v>279</v>
      </c>
      <c r="D38" s="3" t="s">
        <v>29</v>
      </c>
      <c r="E38" s="3" t="s">
        <v>23</v>
      </c>
      <c r="F38" s="3" t="s">
        <v>24</v>
      </c>
      <c r="G38" s="3" t="s">
        <v>2352</v>
      </c>
      <c r="H38" s="3" t="s">
        <v>2354</v>
      </c>
      <c r="I38" s="3">
        <v>1</v>
      </c>
      <c r="J38" s="3" t="s">
        <v>20</v>
      </c>
      <c r="K38" s="3">
        <v>8500</v>
      </c>
      <c r="L38" s="3">
        <v>7600</v>
      </c>
    </row>
    <row r="39" spans="1:12" x14ac:dyDescent="0.25">
      <c r="A39" s="3" t="s">
        <v>118</v>
      </c>
      <c r="B39" s="4">
        <v>44929</v>
      </c>
      <c r="C39" s="3" t="s">
        <v>2316</v>
      </c>
      <c r="D39" s="3" t="s">
        <v>16</v>
      </c>
      <c r="E39" s="3" t="s">
        <v>17</v>
      </c>
      <c r="F39" s="3" t="s">
        <v>18</v>
      </c>
      <c r="G39" s="3" t="s">
        <v>63</v>
      </c>
      <c r="H39" s="3" t="s">
        <v>45</v>
      </c>
      <c r="I39" s="3">
        <v>1</v>
      </c>
      <c r="J39" s="3" t="s">
        <v>20</v>
      </c>
      <c r="K39" s="3">
        <v>6700</v>
      </c>
      <c r="L39" s="3">
        <v>5000</v>
      </c>
    </row>
    <row r="40" spans="1:12" x14ac:dyDescent="0.25">
      <c r="A40" s="3" t="s">
        <v>120</v>
      </c>
      <c r="B40" s="4">
        <v>44929</v>
      </c>
      <c r="C40" s="3" t="s">
        <v>970</v>
      </c>
      <c r="D40" s="3" t="s">
        <v>16</v>
      </c>
      <c r="E40" s="3" t="s">
        <v>30</v>
      </c>
      <c r="F40" s="3" t="s">
        <v>31</v>
      </c>
      <c r="G40" s="3" t="s">
        <v>25</v>
      </c>
      <c r="H40" s="3" t="s">
        <v>2354</v>
      </c>
      <c r="I40" s="3">
        <v>100</v>
      </c>
      <c r="J40" s="3" t="s">
        <v>20</v>
      </c>
      <c r="K40" s="3">
        <v>6700</v>
      </c>
      <c r="L40" s="3">
        <v>5000</v>
      </c>
    </row>
    <row r="41" spans="1:12" x14ac:dyDescent="0.25">
      <c r="A41" s="3" t="s">
        <v>122</v>
      </c>
      <c r="B41" s="4">
        <v>44929</v>
      </c>
      <c r="C41" s="3" t="s">
        <v>1032</v>
      </c>
      <c r="D41" s="3" t="s">
        <v>29</v>
      </c>
      <c r="E41" s="3" t="s">
        <v>35</v>
      </c>
      <c r="F41" s="3" t="s">
        <v>36</v>
      </c>
      <c r="G41" s="3" t="s">
        <v>19</v>
      </c>
      <c r="H41" s="3" t="s">
        <v>2354</v>
      </c>
      <c r="I41" s="3">
        <v>2</v>
      </c>
      <c r="J41" s="3" t="s">
        <v>20</v>
      </c>
      <c r="K41" s="3">
        <v>7700</v>
      </c>
      <c r="L41" s="3">
        <v>7000</v>
      </c>
    </row>
    <row r="42" spans="1:12" x14ac:dyDescent="0.25">
      <c r="A42" s="3" t="s">
        <v>124</v>
      </c>
      <c r="B42" s="4">
        <v>44929</v>
      </c>
      <c r="C42" s="3" t="s">
        <v>1094</v>
      </c>
      <c r="D42" s="3" t="s">
        <v>16</v>
      </c>
      <c r="E42" s="3" t="s">
        <v>17</v>
      </c>
      <c r="F42" s="3" t="s">
        <v>18</v>
      </c>
      <c r="G42" s="3" t="s">
        <v>25</v>
      </c>
      <c r="H42" s="3" t="s">
        <v>2354</v>
      </c>
      <c r="I42" s="3">
        <v>2</v>
      </c>
      <c r="J42" s="3" t="s">
        <v>20</v>
      </c>
      <c r="K42" s="3">
        <v>7700</v>
      </c>
      <c r="L42" s="3">
        <v>7000</v>
      </c>
    </row>
    <row r="43" spans="1:12" x14ac:dyDescent="0.25">
      <c r="A43" s="3" t="s">
        <v>126</v>
      </c>
      <c r="B43" s="4">
        <v>44929</v>
      </c>
      <c r="C43" s="3" t="s">
        <v>1155</v>
      </c>
      <c r="D43" s="3" t="s">
        <v>29</v>
      </c>
      <c r="E43" s="3" t="s">
        <v>35</v>
      </c>
      <c r="F43" s="3" t="s">
        <v>36</v>
      </c>
      <c r="G43" s="3" t="s">
        <v>32</v>
      </c>
      <c r="H43" s="3" t="s">
        <v>45</v>
      </c>
      <c r="I43" s="3">
        <v>11</v>
      </c>
      <c r="J43" s="3" t="s">
        <v>20</v>
      </c>
      <c r="K43" s="3">
        <v>6700</v>
      </c>
      <c r="L43" s="3">
        <v>5000</v>
      </c>
    </row>
    <row r="44" spans="1:12" x14ac:dyDescent="0.25">
      <c r="A44" s="3" t="s">
        <v>128</v>
      </c>
      <c r="B44" s="4">
        <v>44929</v>
      </c>
      <c r="C44" s="3" t="s">
        <v>1216</v>
      </c>
      <c r="D44" s="3" t="s">
        <v>29</v>
      </c>
      <c r="E44" s="3" t="s">
        <v>17</v>
      </c>
      <c r="F44" s="3" t="s">
        <v>18</v>
      </c>
      <c r="G44" s="3" t="s">
        <v>25</v>
      </c>
      <c r="H44" s="3" t="s">
        <v>45</v>
      </c>
      <c r="I44" s="3">
        <v>4</v>
      </c>
      <c r="J44" s="3" t="s">
        <v>20</v>
      </c>
      <c r="K44" s="3">
        <v>11000</v>
      </c>
      <c r="L44" s="3">
        <v>10000</v>
      </c>
    </row>
    <row r="45" spans="1:12" x14ac:dyDescent="0.25">
      <c r="A45" s="3" t="s">
        <v>130</v>
      </c>
      <c r="B45" s="4">
        <v>44929</v>
      </c>
      <c r="C45" s="3" t="s">
        <v>1244</v>
      </c>
      <c r="D45" s="3" t="s">
        <v>29</v>
      </c>
      <c r="E45" s="3" t="s">
        <v>35</v>
      </c>
      <c r="F45" s="3" t="s">
        <v>36</v>
      </c>
      <c r="G45" s="3" t="s">
        <v>19</v>
      </c>
      <c r="H45" s="3" t="s">
        <v>2354</v>
      </c>
      <c r="I45" s="3">
        <v>2</v>
      </c>
      <c r="J45" s="3" t="s">
        <v>20</v>
      </c>
      <c r="K45" s="3">
        <v>600</v>
      </c>
      <c r="L45" s="3">
        <v>450</v>
      </c>
    </row>
    <row r="46" spans="1:12" x14ac:dyDescent="0.25">
      <c r="A46" s="3" t="s">
        <v>132</v>
      </c>
      <c r="B46" s="4">
        <v>44929</v>
      </c>
      <c r="C46" s="3" t="s">
        <v>1305</v>
      </c>
      <c r="D46" s="3" t="s">
        <v>29</v>
      </c>
      <c r="E46" s="3" t="s">
        <v>17</v>
      </c>
      <c r="F46" s="3" t="s">
        <v>18</v>
      </c>
      <c r="G46" s="3" t="s">
        <v>25</v>
      </c>
      <c r="H46" s="3" t="s">
        <v>2354</v>
      </c>
      <c r="I46" s="3">
        <v>1</v>
      </c>
      <c r="J46" s="3" t="s">
        <v>20</v>
      </c>
      <c r="K46" s="3">
        <v>7700.0000000000009</v>
      </c>
      <c r="L46" s="3">
        <v>7000</v>
      </c>
    </row>
    <row r="47" spans="1:12" x14ac:dyDescent="0.25">
      <c r="A47" s="3" t="s">
        <v>134</v>
      </c>
      <c r="B47" s="4">
        <v>44929</v>
      </c>
      <c r="C47" s="3" t="s">
        <v>1366</v>
      </c>
      <c r="D47" s="3" t="s">
        <v>29</v>
      </c>
      <c r="E47" s="3" t="s">
        <v>17</v>
      </c>
      <c r="F47" s="3" t="s">
        <v>18</v>
      </c>
      <c r="G47" s="3" t="s">
        <v>19</v>
      </c>
      <c r="H47" s="3" t="s">
        <v>38</v>
      </c>
      <c r="I47" s="3">
        <v>1</v>
      </c>
      <c r="J47" s="3" t="s">
        <v>20</v>
      </c>
      <c r="K47" s="3">
        <v>25</v>
      </c>
      <c r="L47" s="3">
        <v>20</v>
      </c>
    </row>
    <row r="48" spans="1:12" x14ac:dyDescent="0.25">
      <c r="A48" s="3" t="s">
        <v>136</v>
      </c>
      <c r="B48" s="4">
        <v>44929</v>
      </c>
      <c r="C48" s="3" t="s">
        <v>1428</v>
      </c>
      <c r="D48" s="3" t="s">
        <v>16</v>
      </c>
      <c r="E48" s="3" t="s">
        <v>17</v>
      </c>
      <c r="F48" s="3" t="s">
        <v>18</v>
      </c>
      <c r="G48" s="3" t="s">
        <v>25</v>
      </c>
      <c r="H48" s="3" t="s">
        <v>2354</v>
      </c>
      <c r="I48" s="3">
        <v>2</v>
      </c>
      <c r="J48" s="3" t="s">
        <v>20</v>
      </c>
      <c r="K48" s="3">
        <v>170</v>
      </c>
      <c r="L48" s="3">
        <v>150</v>
      </c>
    </row>
    <row r="49" spans="1:12" x14ac:dyDescent="0.25">
      <c r="A49" s="3" t="s">
        <v>138</v>
      </c>
      <c r="B49" s="4">
        <v>44929</v>
      </c>
      <c r="C49" s="3" t="s">
        <v>1488</v>
      </c>
      <c r="D49" s="3" t="s">
        <v>29</v>
      </c>
      <c r="E49" s="3" t="s">
        <v>17</v>
      </c>
      <c r="F49" s="3" t="s">
        <v>18</v>
      </c>
      <c r="G49" s="3" t="s">
        <v>32</v>
      </c>
      <c r="H49" s="3" t="s">
        <v>38</v>
      </c>
      <c r="I49" s="3">
        <v>2</v>
      </c>
      <c r="J49" s="3" t="s">
        <v>20</v>
      </c>
      <c r="K49" s="3">
        <v>9950</v>
      </c>
      <c r="L49" s="3">
        <v>9000</v>
      </c>
    </row>
    <row r="50" spans="1:12" x14ac:dyDescent="0.25">
      <c r="A50" s="3" t="s">
        <v>140</v>
      </c>
      <c r="B50" s="4">
        <v>44930</v>
      </c>
      <c r="C50" s="3" t="s">
        <v>1540</v>
      </c>
      <c r="D50" s="3" t="s">
        <v>16</v>
      </c>
      <c r="E50" s="3" t="s">
        <v>17</v>
      </c>
      <c r="F50" s="3" t="s">
        <v>18</v>
      </c>
      <c r="G50" s="3" t="s">
        <v>37</v>
      </c>
      <c r="H50" s="3" t="s">
        <v>38</v>
      </c>
      <c r="I50" s="3">
        <v>2</v>
      </c>
      <c r="J50" s="3" t="s">
        <v>20</v>
      </c>
      <c r="K50" s="3">
        <v>2000</v>
      </c>
      <c r="L50" s="3">
        <v>1850</v>
      </c>
    </row>
    <row r="51" spans="1:12" x14ac:dyDescent="0.25">
      <c r="A51" s="3" t="s">
        <v>142</v>
      </c>
      <c r="B51" s="4">
        <v>44930</v>
      </c>
      <c r="C51" s="3" t="s">
        <v>97</v>
      </c>
      <c r="D51" s="3" t="s">
        <v>29</v>
      </c>
      <c r="E51" s="3" t="s">
        <v>35</v>
      </c>
      <c r="F51" s="3" t="s">
        <v>36</v>
      </c>
      <c r="G51" s="3" t="s">
        <v>66</v>
      </c>
      <c r="H51" s="3" t="s">
        <v>2354</v>
      </c>
      <c r="I51" s="3">
        <v>2</v>
      </c>
      <c r="J51" s="3" t="s">
        <v>20</v>
      </c>
      <c r="K51" s="3">
        <v>9950</v>
      </c>
      <c r="L51" s="3">
        <v>9000</v>
      </c>
    </row>
    <row r="52" spans="1:12" x14ac:dyDescent="0.25">
      <c r="A52" s="3" t="s">
        <v>144</v>
      </c>
      <c r="B52" s="4">
        <v>44930</v>
      </c>
      <c r="C52" s="3" t="s">
        <v>157</v>
      </c>
      <c r="D52" s="3" t="s">
        <v>29</v>
      </c>
      <c r="E52" s="3" t="s">
        <v>17</v>
      </c>
      <c r="F52" s="3" t="s">
        <v>18</v>
      </c>
      <c r="G52" s="3" t="s">
        <v>44</v>
      </c>
      <c r="H52" s="3" t="s">
        <v>45</v>
      </c>
      <c r="I52" s="3">
        <v>1</v>
      </c>
      <c r="J52" s="3" t="s">
        <v>20</v>
      </c>
      <c r="K52" s="3">
        <v>13200.000000000002</v>
      </c>
      <c r="L52" s="3">
        <v>12000</v>
      </c>
    </row>
    <row r="53" spans="1:12" x14ac:dyDescent="0.25">
      <c r="A53" s="3" t="s">
        <v>145</v>
      </c>
      <c r="B53" s="4">
        <v>44930</v>
      </c>
      <c r="C53" s="3" t="s">
        <v>219</v>
      </c>
      <c r="D53" s="3" t="s">
        <v>29</v>
      </c>
      <c r="E53" s="3" t="s">
        <v>17</v>
      </c>
      <c r="F53" s="3" t="s">
        <v>18</v>
      </c>
      <c r="G53" s="3" t="s">
        <v>19</v>
      </c>
      <c r="H53" s="3" t="s">
        <v>2354</v>
      </c>
      <c r="I53" s="3">
        <v>1</v>
      </c>
      <c r="J53" s="3" t="s">
        <v>20</v>
      </c>
      <c r="K53" s="3">
        <v>44000</v>
      </c>
      <c r="L53" s="3">
        <v>40000</v>
      </c>
    </row>
    <row r="54" spans="1:12" x14ac:dyDescent="0.25">
      <c r="A54" s="3" t="s">
        <v>147</v>
      </c>
      <c r="B54" s="4">
        <v>44930</v>
      </c>
      <c r="C54" s="3" t="s">
        <v>281</v>
      </c>
      <c r="D54" s="3" t="s">
        <v>29</v>
      </c>
      <c r="E54" s="3" t="s">
        <v>30</v>
      </c>
      <c r="F54" s="3" t="s">
        <v>31</v>
      </c>
      <c r="G54" s="3" t="s">
        <v>2350</v>
      </c>
      <c r="H54" s="3" t="s">
        <v>38</v>
      </c>
      <c r="I54" s="3">
        <v>2</v>
      </c>
      <c r="J54" s="3" t="s">
        <v>26</v>
      </c>
      <c r="K54" s="3">
        <v>8500</v>
      </c>
      <c r="L54" s="3">
        <v>7600</v>
      </c>
    </row>
    <row r="55" spans="1:12" x14ac:dyDescent="0.25">
      <c r="A55" s="3" t="s">
        <v>149</v>
      </c>
      <c r="B55" s="4">
        <v>44930</v>
      </c>
      <c r="C55" s="3" t="s">
        <v>972</v>
      </c>
      <c r="D55" s="3" t="s">
        <v>29</v>
      </c>
      <c r="E55" s="3" t="s">
        <v>35</v>
      </c>
      <c r="F55" s="3" t="s">
        <v>36</v>
      </c>
      <c r="G55" s="3" t="s">
        <v>32</v>
      </c>
      <c r="H55" s="3" t="s">
        <v>45</v>
      </c>
      <c r="I55" s="3">
        <v>100</v>
      </c>
      <c r="J55" s="3" t="s">
        <v>20</v>
      </c>
      <c r="K55" s="3">
        <v>6700</v>
      </c>
      <c r="L55" s="3">
        <v>5000</v>
      </c>
    </row>
    <row r="56" spans="1:12" x14ac:dyDescent="0.25">
      <c r="A56" s="3" t="s">
        <v>151</v>
      </c>
      <c r="B56" s="4">
        <v>44930</v>
      </c>
      <c r="C56" s="3" t="s">
        <v>1034</v>
      </c>
      <c r="D56" s="3" t="s">
        <v>29</v>
      </c>
      <c r="E56" s="3" t="s">
        <v>17</v>
      </c>
      <c r="F56" s="3" t="s">
        <v>18</v>
      </c>
      <c r="G56" s="3" t="s">
        <v>25</v>
      </c>
      <c r="H56" s="3" t="s">
        <v>45</v>
      </c>
      <c r="I56" s="3">
        <v>4</v>
      </c>
      <c r="J56" s="3" t="s">
        <v>20</v>
      </c>
      <c r="K56" s="3">
        <v>11000</v>
      </c>
      <c r="L56" s="3">
        <v>10000</v>
      </c>
    </row>
    <row r="57" spans="1:12" x14ac:dyDescent="0.25">
      <c r="A57" s="3" t="s">
        <v>152</v>
      </c>
      <c r="B57" s="4">
        <v>44930</v>
      </c>
      <c r="C57" s="3" t="s">
        <v>1096</v>
      </c>
      <c r="D57" s="3" t="s">
        <v>16</v>
      </c>
      <c r="E57" s="3" t="s">
        <v>17</v>
      </c>
      <c r="F57" s="3" t="s">
        <v>18</v>
      </c>
      <c r="G57" s="3" t="s">
        <v>32</v>
      </c>
      <c r="H57" s="3" t="s">
        <v>45</v>
      </c>
      <c r="I57" s="3">
        <v>3</v>
      </c>
      <c r="J57" s="3" t="s">
        <v>20</v>
      </c>
      <c r="K57" s="3">
        <v>22000</v>
      </c>
      <c r="L57" s="3">
        <v>20000</v>
      </c>
    </row>
    <row r="58" spans="1:12" x14ac:dyDescent="0.25">
      <c r="A58" s="3" t="s">
        <v>154</v>
      </c>
      <c r="B58" s="4">
        <v>44930</v>
      </c>
      <c r="C58" s="3" t="s">
        <v>1157</v>
      </c>
      <c r="D58" s="3" t="s">
        <v>29</v>
      </c>
      <c r="E58" s="3" t="s">
        <v>17</v>
      </c>
      <c r="F58" s="3" t="s">
        <v>18</v>
      </c>
      <c r="G58" s="3" t="s">
        <v>19</v>
      </c>
      <c r="H58" s="3" t="s">
        <v>2354</v>
      </c>
      <c r="I58" s="3">
        <v>11</v>
      </c>
      <c r="J58" s="3" t="s">
        <v>20</v>
      </c>
      <c r="K58" s="3">
        <v>6700</v>
      </c>
      <c r="L58" s="3">
        <v>5000</v>
      </c>
    </row>
    <row r="59" spans="1:12" x14ac:dyDescent="0.25">
      <c r="A59" s="3" t="s">
        <v>156</v>
      </c>
      <c r="B59" s="4">
        <v>44930</v>
      </c>
      <c r="C59" s="3" t="s">
        <v>1218</v>
      </c>
      <c r="D59" s="3" t="s">
        <v>29</v>
      </c>
      <c r="E59" s="3" t="s">
        <v>17</v>
      </c>
      <c r="F59" s="3" t="s">
        <v>18</v>
      </c>
      <c r="G59" s="3" t="s">
        <v>32</v>
      </c>
      <c r="H59" s="3" t="s">
        <v>2354</v>
      </c>
      <c r="I59" s="3">
        <v>1</v>
      </c>
      <c r="J59" s="3" t="s">
        <v>20</v>
      </c>
      <c r="K59" s="3">
        <v>13200.000000000002</v>
      </c>
      <c r="L59" s="3">
        <v>12000</v>
      </c>
    </row>
    <row r="60" spans="1:12" x14ac:dyDescent="0.25">
      <c r="A60" s="3" t="s">
        <v>158</v>
      </c>
      <c r="B60" s="4">
        <v>44930</v>
      </c>
      <c r="C60" s="3" t="s">
        <v>1246</v>
      </c>
      <c r="D60" s="3" t="s">
        <v>16</v>
      </c>
      <c r="E60" s="3" t="s">
        <v>17</v>
      </c>
      <c r="F60" s="3" t="s">
        <v>18</v>
      </c>
      <c r="G60" s="3" t="s">
        <v>25</v>
      </c>
      <c r="H60" s="3" t="s">
        <v>2354</v>
      </c>
      <c r="I60" s="3">
        <v>2</v>
      </c>
      <c r="J60" s="3" t="s">
        <v>20</v>
      </c>
      <c r="K60" s="3">
        <v>170</v>
      </c>
      <c r="L60" s="3">
        <v>150</v>
      </c>
    </row>
    <row r="61" spans="1:12" x14ac:dyDescent="0.25">
      <c r="A61" s="3" t="s">
        <v>160</v>
      </c>
      <c r="B61" s="4">
        <v>44930</v>
      </c>
      <c r="C61" s="3" t="s">
        <v>1307</v>
      </c>
      <c r="D61" s="3" t="s">
        <v>29</v>
      </c>
      <c r="E61" s="3" t="s">
        <v>17</v>
      </c>
      <c r="F61" s="3" t="s">
        <v>18</v>
      </c>
      <c r="G61" s="3" t="s">
        <v>32</v>
      </c>
      <c r="H61" s="3" t="s">
        <v>38</v>
      </c>
      <c r="I61" s="3">
        <v>2</v>
      </c>
      <c r="J61" s="3" t="s">
        <v>20</v>
      </c>
      <c r="K61" s="3">
        <v>9950</v>
      </c>
      <c r="L61" s="3">
        <v>9000</v>
      </c>
    </row>
    <row r="62" spans="1:12" x14ac:dyDescent="0.25">
      <c r="A62" s="3" t="s">
        <v>162</v>
      </c>
      <c r="B62" s="4">
        <v>44930</v>
      </c>
      <c r="C62" s="3" t="s">
        <v>1368</v>
      </c>
      <c r="D62" s="3" t="s">
        <v>29</v>
      </c>
      <c r="E62" s="3" t="s">
        <v>17</v>
      </c>
      <c r="F62" s="3" t="s">
        <v>18</v>
      </c>
      <c r="G62" s="3" t="s">
        <v>25</v>
      </c>
      <c r="H62" s="3" t="s">
        <v>55</v>
      </c>
      <c r="I62" s="3">
        <v>1</v>
      </c>
      <c r="J62" s="3" t="s">
        <v>20</v>
      </c>
      <c r="K62" s="3">
        <v>6700</v>
      </c>
      <c r="L62" s="3">
        <v>5000</v>
      </c>
    </row>
    <row r="63" spans="1:12" x14ac:dyDescent="0.25">
      <c r="A63" s="3" t="s">
        <v>164</v>
      </c>
      <c r="B63" s="4">
        <v>44930</v>
      </c>
      <c r="C63" s="3" t="s">
        <v>1430</v>
      </c>
      <c r="D63" s="3" t="s">
        <v>29</v>
      </c>
      <c r="E63" s="3" t="s">
        <v>17</v>
      </c>
      <c r="F63" s="3" t="s">
        <v>18</v>
      </c>
      <c r="G63" s="3" t="s">
        <v>32</v>
      </c>
      <c r="H63" s="3" t="s">
        <v>2354</v>
      </c>
      <c r="I63" s="3">
        <v>1</v>
      </c>
      <c r="J63" s="3" t="s">
        <v>20</v>
      </c>
      <c r="K63" s="3">
        <v>25</v>
      </c>
      <c r="L63" s="3">
        <v>20</v>
      </c>
    </row>
    <row r="64" spans="1:12" x14ac:dyDescent="0.25">
      <c r="A64" s="3" t="s">
        <v>166</v>
      </c>
      <c r="B64" s="4">
        <v>44930</v>
      </c>
      <c r="C64" s="3" t="s">
        <v>1490</v>
      </c>
      <c r="D64" s="3" t="s">
        <v>29</v>
      </c>
      <c r="E64" s="3" t="s">
        <v>23</v>
      </c>
      <c r="F64" s="3" t="s">
        <v>24</v>
      </c>
      <c r="G64" s="3" t="s">
        <v>19</v>
      </c>
      <c r="H64" s="3" t="s">
        <v>38</v>
      </c>
      <c r="I64" s="3">
        <v>2</v>
      </c>
      <c r="J64" s="3" t="s">
        <v>20</v>
      </c>
      <c r="K64" s="3">
        <v>19800</v>
      </c>
      <c r="L64" s="3">
        <v>18000</v>
      </c>
    </row>
    <row r="65" spans="1:12" x14ac:dyDescent="0.25">
      <c r="A65" s="3" t="s">
        <v>168</v>
      </c>
      <c r="B65" s="4">
        <v>44931</v>
      </c>
      <c r="C65" s="3" t="s">
        <v>1542</v>
      </c>
      <c r="D65" s="3" t="s">
        <v>16</v>
      </c>
      <c r="E65" s="3" t="s">
        <v>35</v>
      </c>
      <c r="F65" s="3" t="s">
        <v>36</v>
      </c>
      <c r="G65" s="3" t="s">
        <v>41</v>
      </c>
      <c r="H65" s="3" t="s">
        <v>2354</v>
      </c>
      <c r="I65" s="3">
        <v>1</v>
      </c>
      <c r="J65" s="3" t="s">
        <v>20</v>
      </c>
      <c r="K65" s="3">
        <v>9500</v>
      </c>
      <c r="L65" s="3">
        <v>8000</v>
      </c>
    </row>
    <row r="66" spans="1:12" x14ac:dyDescent="0.25">
      <c r="A66" s="3" t="s">
        <v>170</v>
      </c>
      <c r="B66" s="4">
        <v>44931</v>
      </c>
      <c r="C66" s="3" t="s">
        <v>1548</v>
      </c>
      <c r="D66" s="3" t="s">
        <v>29</v>
      </c>
      <c r="E66" s="3" t="s">
        <v>17</v>
      </c>
      <c r="F66" s="3" t="s">
        <v>18</v>
      </c>
      <c r="G66" s="3" t="s">
        <v>2350</v>
      </c>
      <c r="H66" s="3" t="s">
        <v>38</v>
      </c>
      <c r="I66" s="3">
        <v>2</v>
      </c>
      <c r="J66" s="3" t="s">
        <v>20</v>
      </c>
      <c r="K66" s="3">
        <v>100</v>
      </c>
      <c r="L66" s="3">
        <v>90</v>
      </c>
    </row>
    <row r="67" spans="1:12" x14ac:dyDescent="0.25">
      <c r="A67" s="3" t="s">
        <v>172</v>
      </c>
      <c r="B67" s="4">
        <v>44931</v>
      </c>
      <c r="C67" s="3" t="s">
        <v>99</v>
      </c>
      <c r="D67" s="3" t="s">
        <v>29</v>
      </c>
      <c r="E67" s="3" t="s">
        <v>17</v>
      </c>
      <c r="F67" s="3" t="s">
        <v>18</v>
      </c>
      <c r="G67" s="3" t="s">
        <v>2351</v>
      </c>
      <c r="H67" s="3" t="s">
        <v>38</v>
      </c>
      <c r="I67" s="3">
        <v>2</v>
      </c>
      <c r="J67" s="3" t="s">
        <v>20</v>
      </c>
      <c r="K67" s="3">
        <v>7700</v>
      </c>
      <c r="L67" s="3">
        <v>7000</v>
      </c>
    </row>
    <row r="68" spans="1:12" x14ac:dyDescent="0.25">
      <c r="A68" s="3" t="s">
        <v>174</v>
      </c>
      <c r="B68" s="4">
        <v>44931</v>
      </c>
      <c r="C68" s="3" t="s">
        <v>105</v>
      </c>
      <c r="D68" s="3" t="s">
        <v>29</v>
      </c>
      <c r="E68" s="3" t="s">
        <v>35</v>
      </c>
      <c r="F68" s="3" t="s">
        <v>36</v>
      </c>
      <c r="G68" s="3" t="s">
        <v>32</v>
      </c>
      <c r="H68" s="3" t="s">
        <v>2354</v>
      </c>
      <c r="I68" s="3">
        <v>2</v>
      </c>
      <c r="J68" s="3" t="s">
        <v>20</v>
      </c>
      <c r="K68" s="3">
        <v>9950</v>
      </c>
      <c r="L68" s="3">
        <v>9000</v>
      </c>
    </row>
    <row r="69" spans="1:12" x14ac:dyDescent="0.25">
      <c r="A69" s="3" t="s">
        <v>176</v>
      </c>
      <c r="B69" s="4">
        <v>44931</v>
      </c>
      <c r="C69" s="3" t="s">
        <v>159</v>
      </c>
      <c r="D69" s="3" t="s">
        <v>16</v>
      </c>
      <c r="E69" s="3" t="s">
        <v>17</v>
      </c>
      <c r="F69" s="3" t="s">
        <v>18</v>
      </c>
      <c r="G69" s="3" t="s">
        <v>2352</v>
      </c>
      <c r="H69" s="3" t="s">
        <v>2354</v>
      </c>
      <c r="I69" s="3">
        <v>2</v>
      </c>
      <c r="J69" s="3" t="s">
        <v>20</v>
      </c>
      <c r="K69" s="3">
        <v>9950</v>
      </c>
      <c r="L69" s="3">
        <v>9000</v>
      </c>
    </row>
    <row r="70" spans="1:12" x14ac:dyDescent="0.25">
      <c r="A70" s="3" t="s">
        <v>178</v>
      </c>
      <c r="B70" s="4">
        <v>44931</v>
      </c>
      <c r="C70" s="3" t="s">
        <v>165</v>
      </c>
      <c r="D70" s="3" t="s">
        <v>29</v>
      </c>
      <c r="E70" s="3" t="s">
        <v>35</v>
      </c>
      <c r="F70" s="3" t="s">
        <v>36</v>
      </c>
      <c r="G70" s="3" t="s">
        <v>63</v>
      </c>
      <c r="H70" s="3" t="s">
        <v>2354</v>
      </c>
      <c r="I70" s="3">
        <v>1</v>
      </c>
      <c r="J70" s="3" t="s">
        <v>20</v>
      </c>
      <c r="K70" s="3">
        <v>13200.000000000002</v>
      </c>
      <c r="L70" s="3">
        <v>12000</v>
      </c>
    </row>
    <row r="71" spans="1:12" x14ac:dyDescent="0.25">
      <c r="A71" s="3" t="s">
        <v>180</v>
      </c>
      <c r="B71" s="4">
        <v>44931</v>
      </c>
      <c r="C71" s="3" t="s">
        <v>221</v>
      </c>
      <c r="D71" s="3" t="s">
        <v>29</v>
      </c>
      <c r="E71" s="3" t="s">
        <v>35</v>
      </c>
      <c r="F71" s="3" t="s">
        <v>36</v>
      </c>
      <c r="G71" s="3" t="s">
        <v>25</v>
      </c>
      <c r="H71" s="3" t="s">
        <v>2354</v>
      </c>
      <c r="I71" s="3">
        <v>2</v>
      </c>
      <c r="J71" s="3" t="s">
        <v>20</v>
      </c>
      <c r="K71" s="3">
        <v>19800</v>
      </c>
      <c r="L71" s="3">
        <v>18000</v>
      </c>
    </row>
    <row r="72" spans="1:12" x14ac:dyDescent="0.25">
      <c r="A72" s="3" t="s">
        <v>182</v>
      </c>
      <c r="B72" s="4">
        <v>44931</v>
      </c>
      <c r="C72" s="3" t="s">
        <v>227</v>
      </c>
      <c r="D72" s="3" t="s">
        <v>29</v>
      </c>
      <c r="E72" s="3" t="s">
        <v>17</v>
      </c>
      <c r="F72" s="3" t="s">
        <v>18</v>
      </c>
      <c r="G72" s="3" t="s">
        <v>41</v>
      </c>
      <c r="H72" s="3" t="s">
        <v>2354</v>
      </c>
      <c r="I72" s="3">
        <v>4</v>
      </c>
      <c r="J72" s="3" t="s">
        <v>20</v>
      </c>
      <c r="K72" s="3">
        <v>11000</v>
      </c>
      <c r="L72" s="3">
        <v>10000</v>
      </c>
    </row>
    <row r="73" spans="1:12" x14ac:dyDescent="0.25">
      <c r="A73" s="3" t="s">
        <v>184</v>
      </c>
      <c r="B73" s="4">
        <v>44931</v>
      </c>
      <c r="C73" s="3" t="s">
        <v>283</v>
      </c>
      <c r="D73" s="3" t="s">
        <v>29</v>
      </c>
      <c r="E73" s="3" t="s">
        <v>35</v>
      </c>
      <c r="F73" s="3" t="s">
        <v>36</v>
      </c>
      <c r="G73" s="3" t="s">
        <v>19</v>
      </c>
      <c r="H73" s="3" t="s">
        <v>2354</v>
      </c>
      <c r="I73" s="3">
        <v>3</v>
      </c>
      <c r="J73" s="3" t="s">
        <v>20</v>
      </c>
      <c r="K73" s="3">
        <v>13200.000000000002</v>
      </c>
      <c r="L73" s="3">
        <v>12000</v>
      </c>
    </row>
    <row r="74" spans="1:12" x14ac:dyDescent="0.25">
      <c r="A74" s="3" t="s">
        <v>186</v>
      </c>
      <c r="B74" s="4">
        <v>44931</v>
      </c>
      <c r="C74" s="3" t="s">
        <v>289</v>
      </c>
      <c r="D74" s="3" t="s">
        <v>16</v>
      </c>
      <c r="E74" s="3" t="s">
        <v>17</v>
      </c>
      <c r="F74" s="3" t="s">
        <v>18</v>
      </c>
      <c r="G74" s="3" t="s">
        <v>2351</v>
      </c>
      <c r="H74" s="3" t="s">
        <v>38</v>
      </c>
      <c r="I74" s="3">
        <v>3</v>
      </c>
      <c r="J74" s="3" t="s">
        <v>20</v>
      </c>
      <c r="K74" s="3">
        <v>22000</v>
      </c>
      <c r="L74" s="3">
        <v>20000</v>
      </c>
    </row>
    <row r="75" spans="1:12" x14ac:dyDescent="0.25">
      <c r="A75" s="3" t="s">
        <v>188</v>
      </c>
      <c r="B75" s="4">
        <v>44931</v>
      </c>
      <c r="C75" s="3" t="s">
        <v>974</v>
      </c>
      <c r="D75" s="3" t="s">
        <v>29</v>
      </c>
      <c r="E75" s="3" t="s">
        <v>17</v>
      </c>
      <c r="F75" s="3" t="s">
        <v>18</v>
      </c>
      <c r="G75" s="3" t="s">
        <v>19</v>
      </c>
      <c r="H75" s="3" t="s">
        <v>2354</v>
      </c>
      <c r="I75" s="3">
        <v>100</v>
      </c>
      <c r="J75" s="3" t="s">
        <v>20</v>
      </c>
      <c r="K75" s="3">
        <v>6700</v>
      </c>
      <c r="L75" s="3">
        <v>5000</v>
      </c>
    </row>
    <row r="76" spans="1:12" x14ac:dyDescent="0.25">
      <c r="A76" s="3" t="s">
        <v>190</v>
      </c>
      <c r="B76" s="4">
        <v>44931</v>
      </c>
      <c r="C76" s="3" t="s">
        <v>980</v>
      </c>
      <c r="D76" s="3" t="s">
        <v>16</v>
      </c>
      <c r="E76" s="3" t="s">
        <v>30</v>
      </c>
      <c r="F76" s="3" t="s">
        <v>31</v>
      </c>
      <c r="G76" s="3" t="s">
        <v>25</v>
      </c>
      <c r="H76" s="3" t="s">
        <v>2354</v>
      </c>
      <c r="I76" s="3">
        <v>1</v>
      </c>
      <c r="J76" s="3" t="s">
        <v>20</v>
      </c>
      <c r="K76" s="3">
        <v>100</v>
      </c>
      <c r="L76" s="3">
        <v>90</v>
      </c>
    </row>
    <row r="77" spans="1:12" x14ac:dyDescent="0.25">
      <c r="A77" s="3" t="s">
        <v>192</v>
      </c>
      <c r="B77" s="4">
        <v>44931</v>
      </c>
      <c r="C77" s="3" t="s">
        <v>1036</v>
      </c>
      <c r="D77" s="3" t="s">
        <v>29</v>
      </c>
      <c r="E77" s="3" t="s">
        <v>17</v>
      </c>
      <c r="F77" s="3" t="s">
        <v>18</v>
      </c>
      <c r="G77" s="3" t="s">
        <v>32</v>
      </c>
      <c r="H77" s="3" t="s">
        <v>2354</v>
      </c>
      <c r="I77" s="3">
        <v>1</v>
      </c>
      <c r="J77" s="3" t="s">
        <v>20</v>
      </c>
      <c r="K77" s="3">
        <v>13200.000000000002</v>
      </c>
      <c r="L77" s="3">
        <v>12000</v>
      </c>
    </row>
    <row r="78" spans="1:12" x14ac:dyDescent="0.25">
      <c r="A78" s="3" t="s">
        <v>194</v>
      </c>
      <c r="B78" s="4">
        <v>44931</v>
      </c>
      <c r="C78" s="3" t="s">
        <v>1042</v>
      </c>
      <c r="D78" s="3" t="s">
        <v>29</v>
      </c>
      <c r="E78" s="3" t="s">
        <v>35</v>
      </c>
      <c r="F78" s="3" t="s">
        <v>36</v>
      </c>
      <c r="G78" s="3" t="s">
        <v>32</v>
      </c>
      <c r="H78" s="3" t="s">
        <v>38</v>
      </c>
      <c r="I78" s="3">
        <v>4</v>
      </c>
      <c r="J78" s="3" t="s">
        <v>20</v>
      </c>
      <c r="K78" s="3">
        <v>2250</v>
      </c>
      <c r="L78" s="3">
        <v>2200</v>
      </c>
    </row>
    <row r="79" spans="1:12" x14ac:dyDescent="0.25">
      <c r="A79" s="3" t="s">
        <v>196</v>
      </c>
      <c r="B79" s="4">
        <v>44931</v>
      </c>
      <c r="C79" s="3" t="s">
        <v>1098</v>
      </c>
      <c r="D79" s="3" t="s">
        <v>29</v>
      </c>
      <c r="E79" s="3" t="s">
        <v>23</v>
      </c>
      <c r="F79" s="3" t="s">
        <v>24</v>
      </c>
      <c r="G79" s="3" t="s">
        <v>19</v>
      </c>
      <c r="H79" s="3" t="s">
        <v>2354</v>
      </c>
      <c r="I79" s="3">
        <v>1</v>
      </c>
      <c r="J79" s="3" t="s">
        <v>20</v>
      </c>
      <c r="K79" s="3">
        <v>44000</v>
      </c>
      <c r="L79" s="3">
        <v>40000</v>
      </c>
    </row>
    <row r="80" spans="1:12" x14ac:dyDescent="0.25">
      <c r="A80" s="3" t="s">
        <v>198</v>
      </c>
      <c r="B80" s="4">
        <v>44931</v>
      </c>
      <c r="C80" s="3" t="s">
        <v>1104</v>
      </c>
      <c r="D80" s="3" t="s">
        <v>29</v>
      </c>
      <c r="E80" s="3" t="s">
        <v>17</v>
      </c>
      <c r="F80" s="3" t="s">
        <v>18</v>
      </c>
      <c r="G80" s="3" t="s">
        <v>19</v>
      </c>
      <c r="H80" s="3" t="s">
        <v>2354</v>
      </c>
      <c r="I80" s="3">
        <v>2</v>
      </c>
      <c r="J80" s="3" t="s">
        <v>20</v>
      </c>
      <c r="K80" s="3">
        <v>7700</v>
      </c>
      <c r="L80" s="3">
        <v>7000</v>
      </c>
    </row>
    <row r="81" spans="1:12" x14ac:dyDescent="0.25">
      <c r="A81" s="3" t="s">
        <v>200</v>
      </c>
      <c r="B81" s="4">
        <v>44931</v>
      </c>
      <c r="C81" s="3" t="s">
        <v>1159</v>
      </c>
      <c r="D81" s="3" t="s">
        <v>29</v>
      </c>
      <c r="E81" s="3" t="s">
        <v>17</v>
      </c>
      <c r="F81" s="3" t="s">
        <v>18</v>
      </c>
      <c r="G81" s="3" t="s">
        <v>32</v>
      </c>
      <c r="H81" s="3" t="s">
        <v>38</v>
      </c>
      <c r="I81" s="3">
        <v>11</v>
      </c>
      <c r="J81" s="3" t="s">
        <v>20</v>
      </c>
      <c r="K81" s="3">
        <v>200</v>
      </c>
      <c r="L81" s="3">
        <v>190</v>
      </c>
    </row>
    <row r="82" spans="1:12" x14ac:dyDescent="0.25">
      <c r="A82" s="3" t="s">
        <v>202</v>
      </c>
      <c r="B82" s="4">
        <v>44931</v>
      </c>
      <c r="C82" s="3" t="s">
        <v>1165</v>
      </c>
      <c r="D82" s="3" t="s">
        <v>29</v>
      </c>
      <c r="E82" s="3" t="s">
        <v>35</v>
      </c>
      <c r="F82" s="3" t="s">
        <v>36</v>
      </c>
      <c r="G82" s="3" t="s">
        <v>32</v>
      </c>
      <c r="H82" s="3" t="s">
        <v>45</v>
      </c>
      <c r="I82" s="3">
        <v>2</v>
      </c>
      <c r="J82" s="3" t="s">
        <v>20</v>
      </c>
      <c r="K82" s="3">
        <v>100</v>
      </c>
      <c r="L82" s="3">
        <v>80</v>
      </c>
    </row>
    <row r="83" spans="1:12" x14ac:dyDescent="0.25">
      <c r="A83" s="3" t="s">
        <v>204</v>
      </c>
      <c r="B83" s="4">
        <v>44931</v>
      </c>
      <c r="C83" s="3" t="s">
        <v>1220</v>
      </c>
      <c r="D83" s="3" t="s">
        <v>29</v>
      </c>
      <c r="E83" s="3" t="s">
        <v>23</v>
      </c>
      <c r="F83" s="3" t="s">
        <v>24</v>
      </c>
      <c r="G83" s="3" t="s">
        <v>19</v>
      </c>
      <c r="H83" s="3" t="s">
        <v>2354</v>
      </c>
      <c r="I83" s="3">
        <v>2</v>
      </c>
      <c r="J83" s="3" t="s">
        <v>20</v>
      </c>
      <c r="K83" s="3">
        <v>1900</v>
      </c>
      <c r="L83" s="3">
        <v>1800</v>
      </c>
    </row>
    <row r="84" spans="1:12" x14ac:dyDescent="0.25">
      <c r="A84" s="3" t="s">
        <v>206</v>
      </c>
      <c r="B84" s="4">
        <v>44931</v>
      </c>
      <c r="C84" s="3" t="s">
        <v>1226</v>
      </c>
      <c r="D84" s="3" t="s">
        <v>29</v>
      </c>
      <c r="E84" s="3" t="s">
        <v>17</v>
      </c>
      <c r="F84" s="3" t="s">
        <v>18</v>
      </c>
      <c r="G84" s="3" t="s">
        <v>19</v>
      </c>
      <c r="H84" s="3" t="s">
        <v>2354</v>
      </c>
      <c r="I84" s="3">
        <v>1</v>
      </c>
      <c r="J84" s="3" t="s">
        <v>20</v>
      </c>
      <c r="K84" s="3">
        <v>100</v>
      </c>
      <c r="L84" s="3">
        <v>90</v>
      </c>
    </row>
    <row r="85" spans="1:12" x14ac:dyDescent="0.25">
      <c r="A85" s="3" t="s">
        <v>208</v>
      </c>
      <c r="B85" s="4">
        <v>44931</v>
      </c>
      <c r="C85" s="3" t="s">
        <v>1248</v>
      </c>
      <c r="D85" s="3" t="s">
        <v>29</v>
      </c>
      <c r="E85" s="3" t="s">
        <v>17</v>
      </c>
      <c r="F85" s="3" t="s">
        <v>18</v>
      </c>
      <c r="G85" s="3" t="s">
        <v>32</v>
      </c>
      <c r="H85" s="3" t="s">
        <v>2354</v>
      </c>
      <c r="I85" s="3">
        <v>1</v>
      </c>
      <c r="J85" s="3" t="s">
        <v>20</v>
      </c>
      <c r="K85" s="3">
        <v>25</v>
      </c>
      <c r="L85" s="3">
        <v>20</v>
      </c>
    </row>
    <row r="86" spans="1:12" x14ac:dyDescent="0.25">
      <c r="A86" s="3" t="s">
        <v>210</v>
      </c>
      <c r="B86" s="4">
        <v>44931</v>
      </c>
      <c r="C86" s="3" t="s">
        <v>1254</v>
      </c>
      <c r="D86" s="3" t="s">
        <v>29</v>
      </c>
      <c r="E86" s="3" t="s">
        <v>35</v>
      </c>
      <c r="F86" s="3" t="s">
        <v>36</v>
      </c>
      <c r="G86" s="3" t="s">
        <v>32</v>
      </c>
      <c r="H86" s="3" t="s">
        <v>45</v>
      </c>
      <c r="I86" s="3">
        <v>2</v>
      </c>
      <c r="J86" s="3" t="s">
        <v>20</v>
      </c>
      <c r="K86" s="3">
        <v>6700</v>
      </c>
      <c r="L86" s="3">
        <v>5001</v>
      </c>
    </row>
    <row r="87" spans="1:12" x14ac:dyDescent="0.25">
      <c r="A87" s="3" t="s">
        <v>212</v>
      </c>
      <c r="B87" s="4">
        <v>44931</v>
      </c>
      <c r="C87" s="3" t="s">
        <v>1309</v>
      </c>
      <c r="D87" s="3" t="s">
        <v>29</v>
      </c>
      <c r="E87" s="3" t="s">
        <v>23</v>
      </c>
      <c r="F87" s="3" t="s">
        <v>24</v>
      </c>
      <c r="G87" s="3" t="s">
        <v>19</v>
      </c>
      <c r="H87" s="3" t="s">
        <v>38</v>
      </c>
      <c r="I87" s="3">
        <v>2</v>
      </c>
      <c r="J87" s="3" t="s">
        <v>20</v>
      </c>
      <c r="K87" s="3">
        <v>19800</v>
      </c>
      <c r="L87" s="3">
        <v>18000</v>
      </c>
    </row>
    <row r="88" spans="1:12" x14ac:dyDescent="0.25">
      <c r="A88" s="3" t="s">
        <v>214</v>
      </c>
      <c r="B88" s="4">
        <v>44931</v>
      </c>
      <c r="C88" s="3" t="s">
        <v>1315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45</v>
      </c>
      <c r="I88" s="3">
        <v>2</v>
      </c>
      <c r="J88" s="3" t="s">
        <v>20</v>
      </c>
      <c r="K88" s="3">
        <v>13000</v>
      </c>
      <c r="L88" s="3">
        <v>12000</v>
      </c>
    </row>
    <row r="89" spans="1:12" x14ac:dyDescent="0.25">
      <c r="A89" s="3" t="s">
        <v>216</v>
      </c>
      <c r="B89" s="4">
        <v>44931</v>
      </c>
      <c r="C89" s="3" t="s">
        <v>1370</v>
      </c>
      <c r="D89" s="3" t="s">
        <v>29</v>
      </c>
      <c r="E89" s="3" t="s">
        <v>17</v>
      </c>
      <c r="F89" s="3" t="s">
        <v>18</v>
      </c>
      <c r="G89" s="3" t="s">
        <v>32</v>
      </c>
      <c r="H89" s="3" t="s">
        <v>45</v>
      </c>
      <c r="I89" s="3">
        <v>2</v>
      </c>
      <c r="J89" s="3" t="s">
        <v>20</v>
      </c>
      <c r="K89" s="3">
        <v>6700</v>
      </c>
      <c r="L89" s="3">
        <v>5001</v>
      </c>
    </row>
    <row r="90" spans="1:12" x14ac:dyDescent="0.25">
      <c r="A90" s="3" t="s">
        <v>218</v>
      </c>
      <c r="B90" s="4">
        <v>44931</v>
      </c>
      <c r="C90" s="3" t="s">
        <v>1376</v>
      </c>
      <c r="D90" s="3" t="s">
        <v>16</v>
      </c>
      <c r="E90" s="3" t="s">
        <v>17</v>
      </c>
      <c r="F90" s="3" t="s">
        <v>18</v>
      </c>
      <c r="G90" s="3" t="s">
        <v>32</v>
      </c>
      <c r="H90" s="3" t="s">
        <v>2354</v>
      </c>
      <c r="I90" s="3">
        <v>1</v>
      </c>
      <c r="J90" s="3" t="s">
        <v>26</v>
      </c>
      <c r="K90" s="3">
        <v>11000</v>
      </c>
      <c r="L90" s="3">
        <v>10000</v>
      </c>
    </row>
    <row r="91" spans="1:12" x14ac:dyDescent="0.25">
      <c r="A91" s="3" t="s">
        <v>220</v>
      </c>
      <c r="B91" s="4">
        <v>44931</v>
      </c>
      <c r="C91" s="3" t="s">
        <v>1432</v>
      </c>
      <c r="D91" s="3" t="s">
        <v>29</v>
      </c>
      <c r="E91" s="3" t="s">
        <v>23</v>
      </c>
      <c r="F91" s="3" t="s">
        <v>24</v>
      </c>
      <c r="G91" s="3" t="s">
        <v>19</v>
      </c>
      <c r="H91" s="3" t="s">
        <v>38</v>
      </c>
      <c r="I91" s="3">
        <v>1</v>
      </c>
      <c r="J91" s="3" t="s">
        <v>20</v>
      </c>
      <c r="K91" s="3">
        <v>6700</v>
      </c>
      <c r="L91" s="3">
        <v>5002</v>
      </c>
    </row>
    <row r="92" spans="1:12" x14ac:dyDescent="0.25">
      <c r="A92" s="3" t="s">
        <v>222</v>
      </c>
      <c r="B92" s="4">
        <v>44931</v>
      </c>
      <c r="C92" s="3" t="s">
        <v>1438</v>
      </c>
      <c r="D92" s="3" t="s">
        <v>29</v>
      </c>
      <c r="E92" s="3" t="s">
        <v>17</v>
      </c>
      <c r="F92" s="3" t="s">
        <v>18</v>
      </c>
      <c r="G92" s="3" t="s">
        <v>19</v>
      </c>
      <c r="H92" s="3" t="s">
        <v>2354</v>
      </c>
      <c r="I92" s="3">
        <v>1</v>
      </c>
      <c r="J92" s="3" t="s">
        <v>20</v>
      </c>
      <c r="K92" s="3">
        <v>6700</v>
      </c>
      <c r="L92" s="3">
        <v>5002</v>
      </c>
    </row>
    <row r="93" spans="1:12" x14ac:dyDescent="0.25">
      <c r="A93" s="3" t="s">
        <v>224</v>
      </c>
      <c r="B93" s="4">
        <v>44931</v>
      </c>
      <c r="C93" s="3" t="s">
        <v>1492</v>
      </c>
      <c r="D93" s="3" t="s">
        <v>29</v>
      </c>
      <c r="E93" s="3" t="s">
        <v>30</v>
      </c>
      <c r="F93" s="3" t="s">
        <v>31</v>
      </c>
      <c r="G93" s="3" t="s">
        <v>25</v>
      </c>
      <c r="H93" s="3" t="s">
        <v>2354</v>
      </c>
      <c r="I93" s="3">
        <v>1</v>
      </c>
      <c r="J93" s="3" t="s">
        <v>20</v>
      </c>
      <c r="K93" s="3">
        <v>44000</v>
      </c>
      <c r="L93" s="3">
        <v>40000</v>
      </c>
    </row>
    <row r="94" spans="1:12" x14ac:dyDescent="0.25">
      <c r="A94" s="3" t="s">
        <v>226</v>
      </c>
      <c r="B94" s="4">
        <v>44931</v>
      </c>
      <c r="C94" s="3" t="s">
        <v>1498</v>
      </c>
      <c r="D94" s="3" t="s">
        <v>16</v>
      </c>
      <c r="E94" s="3" t="s">
        <v>17</v>
      </c>
      <c r="F94" s="3" t="s">
        <v>18</v>
      </c>
      <c r="G94" s="3" t="s">
        <v>25</v>
      </c>
      <c r="H94" s="3" t="s">
        <v>2354</v>
      </c>
      <c r="I94" s="3">
        <v>2</v>
      </c>
      <c r="J94" s="3" t="s">
        <v>20</v>
      </c>
      <c r="K94" s="3">
        <v>6700</v>
      </c>
      <c r="L94" s="3">
        <v>5000</v>
      </c>
    </row>
    <row r="95" spans="1:12" x14ac:dyDescent="0.25">
      <c r="A95" s="3" t="s">
        <v>228</v>
      </c>
      <c r="B95" s="4">
        <v>44932</v>
      </c>
      <c r="C95" s="3" t="s">
        <v>1544</v>
      </c>
      <c r="D95" s="3" t="s">
        <v>16</v>
      </c>
      <c r="E95" s="3" t="s">
        <v>17</v>
      </c>
      <c r="F95" s="3" t="s">
        <v>18</v>
      </c>
      <c r="G95" s="3" t="s">
        <v>44</v>
      </c>
      <c r="H95" s="3" t="s">
        <v>45</v>
      </c>
      <c r="I95" s="3">
        <v>100</v>
      </c>
      <c r="J95" s="3" t="s">
        <v>20</v>
      </c>
      <c r="K95" s="3">
        <v>4700</v>
      </c>
      <c r="L95" s="3">
        <v>4000</v>
      </c>
    </row>
    <row r="96" spans="1:12" x14ac:dyDescent="0.25">
      <c r="A96" s="3" t="s">
        <v>230</v>
      </c>
      <c r="B96" s="4">
        <v>44932</v>
      </c>
      <c r="C96" s="3" t="s">
        <v>101</v>
      </c>
      <c r="D96" s="3" t="s">
        <v>29</v>
      </c>
      <c r="E96" s="3" t="s">
        <v>35</v>
      </c>
      <c r="F96" s="3" t="s">
        <v>36</v>
      </c>
      <c r="G96" s="3" t="s">
        <v>19</v>
      </c>
      <c r="H96" s="3" t="s">
        <v>2354</v>
      </c>
      <c r="I96" s="3">
        <v>1</v>
      </c>
      <c r="J96" s="3" t="s">
        <v>20</v>
      </c>
      <c r="K96" s="3">
        <v>11000</v>
      </c>
      <c r="L96" s="3">
        <v>10000</v>
      </c>
    </row>
    <row r="97" spans="1:12" x14ac:dyDescent="0.25">
      <c r="A97" s="3" t="s">
        <v>232</v>
      </c>
      <c r="B97" s="4">
        <v>44932</v>
      </c>
      <c r="C97" s="3" t="s">
        <v>161</v>
      </c>
      <c r="D97" s="3" t="s">
        <v>16</v>
      </c>
      <c r="E97" s="3" t="s">
        <v>23</v>
      </c>
      <c r="F97" s="3" t="s">
        <v>24</v>
      </c>
      <c r="G97" s="3" t="s">
        <v>2350</v>
      </c>
      <c r="H97" s="3" t="s">
        <v>38</v>
      </c>
      <c r="I97" s="3">
        <v>2</v>
      </c>
      <c r="J97" s="3" t="s">
        <v>20</v>
      </c>
      <c r="K97" s="3">
        <v>7700</v>
      </c>
      <c r="L97" s="3">
        <v>7000</v>
      </c>
    </row>
    <row r="98" spans="1:12" x14ac:dyDescent="0.25">
      <c r="A98" s="3" t="s">
        <v>234</v>
      </c>
      <c r="B98" s="4">
        <v>44932</v>
      </c>
      <c r="C98" s="3" t="s">
        <v>223</v>
      </c>
      <c r="D98" s="3" t="s">
        <v>29</v>
      </c>
      <c r="E98" s="3" t="s">
        <v>17</v>
      </c>
      <c r="F98" s="3" t="s">
        <v>18</v>
      </c>
      <c r="G98" s="3" t="s">
        <v>32</v>
      </c>
      <c r="H98" s="3" t="s">
        <v>2354</v>
      </c>
      <c r="I98" s="3">
        <v>2</v>
      </c>
      <c r="J98" s="3" t="s">
        <v>20</v>
      </c>
      <c r="K98" s="3">
        <v>9950</v>
      </c>
      <c r="L98" s="3">
        <v>9000</v>
      </c>
    </row>
    <row r="99" spans="1:12" x14ac:dyDescent="0.25">
      <c r="A99" s="3" t="s">
        <v>236</v>
      </c>
      <c r="B99" s="4">
        <v>44932</v>
      </c>
      <c r="C99" s="3" t="s">
        <v>285</v>
      </c>
      <c r="D99" s="3" t="s">
        <v>16</v>
      </c>
      <c r="E99" s="3" t="s">
        <v>17</v>
      </c>
      <c r="F99" s="3" t="s">
        <v>18</v>
      </c>
      <c r="G99" s="3" t="s">
        <v>63</v>
      </c>
      <c r="H99" s="3" t="s">
        <v>2354</v>
      </c>
      <c r="I99" s="3">
        <v>2</v>
      </c>
      <c r="J99" s="3" t="s">
        <v>20</v>
      </c>
      <c r="K99" s="3">
        <v>22000</v>
      </c>
      <c r="L99" s="3">
        <v>20000</v>
      </c>
    </row>
    <row r="100" spans="1:12" x14ac:dyDescent="0.25">
      <c r="A100" s="3" t="s">
        <v>238</v>
      </c>
      <c r="B100" s="4">
        <v>44932</v>
      </c>
      <c r="C100" s="3" t="s">
        <v>976</v>
      </c>
      <c r="D100" s="3" t="s">
        <v>29</v>
      </c>
      <c r="E100" s="3" t="s">
        <v>17</v>
      </c>
      <c r="F100" s="3" t="s">
        <v>18</v>
      </c>
      <c r="G100" s="3" t="s">
        <v>32</v>
      </c>
      <c r="H100" s="3" t="s">
        <v>38</v>
      </c>
      <c r="I100" s="3">
        <v>100</v>
      </c>
      <c r="J100" s="3" t="s">
        <v>20</v>
      </c>
      <c r="K100" s="3">
        <v>200</v>
      </c>
      <c r="L100" s="3">
        <v>190</v>
      </c>
    </row>
    <row r="101" spans="1:12" x14ac:dyDescent="0.25">
      <c r="A101" s="3" t="s">
        <v>240</v>
      </c>
      <c r="B101" s="4">
        <v>44932</v>
      </c>
      <c r="C101" s="3" t="s">
        <v>1038</v>
      </c>
      <c r="D101" s="3" t="s">
        <v>29</v>
      </c>
      <c r="E101" s="3" t="s">
        <v>23</v>
      </c>
      <c r="F101" s="3" t="s">
        <v>24</v>
      </c>
      <c r="G101" s="3" t="s">
        <v>19</v>
      </c>
      <c r="H101" s="3" t="s">
        <v>2354</v>
      </c>
      <c r="I101" s="3">
        <v>2</v>
      </c>
      <c r="J101" s="3" t="s">
        <v>20</v>
      </c>
      <c r="K101" s="3">
        <v>1900</v>
      </c>
      <c r="L101" s="3">
        <v>1800</v>
      </c>
    </row>
    <row r="102" spans="1:12" x14ac:dyDescent="0.25">
      <c r="A102" s="3" t="s">
        <v>242</v>
      </c>
      <c r="B102" s="4">
        <v>44932</v>
      </c>
      <c r="C102" s="3" t="s">
        <v>1100</v>
      </c>
      <c r="D102" s="3" t="s">
        <v>29</v>
      </c>
      <c r="E102" s="3" t="s">
        <v>30</v>
      </c>
      <c r="F102" s="3" t="s">
        <v>31</v>
      </c>
      <c r="G102" s="3" t="s">
        <v>25</v>
      </c>
      <c r="H102" s="3" t="s">
        <v>2354</v>
      </c>
      <c r="I102" s="3">
        <v>2</v>
      </c>
      <c r="J102" s="3" t="s">
        <v>20</v>
      </c>
      <c r="K102" s="3">
        <v>19800</v>
      </c>
      <c r="L102" s="3">
        <v>18000</v>
      </c>
    </row>
    <row r="103" spans="1:12" x14ac:dyDescent="0.25">
      <c r="A103" s="3" t="s">
        <v>244</v>
      </c>
      <c r="B103" s="4">
        <v>44932</v>
      </c>
      <c r="C103" s="3" t="s">
        <v>1161</v>
      </c>
      <c r="D103" s="3" t="s">
        <v>29</v>
      </c>
      <c r="E103" s="3" t="s">
        <v>23</v>
      </c>
      <c r="F103" s="3" t="s">
        <v>24</v>
      </c>
      <c r="G103" s="3" t="s">
        <v>19</v>
      </c>
      <c r="H103" s="3" t="s">
        <v>2354</v>
      </c>
      <c r="I103" s="3">
        <v>1</v>
      </c>
      <c r="J103" s="3" t="s">
        <v>20</v>
      </c>
      <c r="K103" s="3">
        <v>2250</v>
      </c>
      <c r="L103" s="3">
        <v>2200</v>
      </c>
    </row>
    <row r="104" spans="1:12" x14ac:dyDescent="0.25">
      <c r="A104" s="3" t="s">
        <v>246</v>
      </c>
      <c r="B104" s="4">
        <v>44932</v>
      </c>
      <c r="C104" s="3" t="s">
        <v>1222</v>
      </c>
      <c r="D104" s="3" t="s">
        <v>29</v>
      </c>
      <c r="E104" s="3" t="s">
        <v>30</v>
      </c>
      <c r="F104" s="3" t="s">
        <v>31</v>
      </c>
      <c r="G104" s="3" t="s">
        <v>25</v>
      </c>
      <c r="H104" s="3" t="s">
        <v>2354</v>
      </c>
      <c r="I104" s="3">
        <v>2</v>
      </c>
      <c r="J104" s="3" t="s">
        <v>20</v>
      </c>
      <c r="K104" s="3">
        <v>200</v>
      </c>
      <c r="L104" s="3">
        <v>190</v>
      </c>
    </row>
    <row r="105" spans="1:12" x14ac:dyDescent="0.25">
      <c r="A105" s="3" t="s">
        <v>248</v>
      </c>
      <c r="B105" s="4">
        <v>44932</v>
      </c>
      <c r="C105" s="3" t="s">
        <v>1250</v>
      </c>
      <c r="D105" s="3" t="s">
        <v>29</v>
      </c>
      <c r="E105" s="3" t="s">
        <v>23</v>
      </c>
      <c r="F105" s="3" t="s">
        <v>24</v>
      </c>
      <c r="G105" s="3" t="s">
        <v>19</v>
      </c>
      <c r="H105" s="3" t="s">
        <v>38</v>
      </c>
      <c r="I105" s="3">
        <v>1</v>
      </c>
      <c r="J105" s="3" t="s">
        <v>20</v>
      </c>
      <c r="K105" s="3">
        <v>6700</v>
      </c>
      <c r="L105" s="3">
        <v>5002</v>
      </c>
    </row>
    <row r="106" spans="1:12" x14ac:dyDescent="0.25">
      <c r="A106" s="3" t="s">
        <v>250</v>
      </c>
      <c r="B106" s="4">
        <v>44932</v>
      </c>
      <c r="C106" s="3" t="s">
        <v>1311</v>
      </c>
      <c r="D106" s="3" t="s">
        <v>29</v>
      </c>
      <c r="E106" s="3" t="s">
        <v>30</v>
      </c>
      <c r="F106" s="3" t="s">
        <v>31</v>
      </c>
      <c r="G106" s="3" t="s">
        <v>25</v>
      </c>
      <c r="H106" s="3" t="s">
        <v>2354</v>
      </c>
      <c r="I106" s="3">
        <v>1</v>
      </c>
      <c r="J106" s="3" t="s">
        <v>20</v>
      </c>
      <c r="K106" s="3">
        <v>44000</v>
      </c>
      <c r="L106" s="3">
        <v>40000</v>
      </c>
    </row>
    <row r="107" spans="1:12" x14ac:dyDescent="0.25">
      <c r="A107" s="3" t="s">
        <v>252</v>
      </c>
      <c r="B107" s="4">
        <v>44932</v>
      </c>
      <c r="C107" s="3" t="s">
        <v>1372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45</v>
      </c>
      <c r="I107" s="3">
        <v>2</v>
      </c>
      <c r="J107" s="3" t="s">
        <v>20</v>
      </c>
      <c r="K107" s="3">
        <v>6700</v>
      </c>
      <c r="L107" s="3">
        <v>5002</v>
      </c>
    </row>
    <row r="108" spans="1:12" x14ac:dyDescent="0.25">
      <c r="A108" s="3" t="s">
        <v>254</v>
      </c>
      <c r="B108" s="4">
        <v>44932</v>
      </c>
      <c r="C108" s="3" t="s">
        <v>1434</v>
      </c>
      <c r="D108" s="3" t="s">
        <v>29</v>
      </c>
      <c r="E108" s="3" t="s">
        <v>30</v>
      </c>
      <c r="F108" s="3" t="s">
        <v>31</v>
      </c>
      <c r="G108" s="3" t="s">
        <v>25</v>
      </c>
      <c r="H108" s="3" t="s">
        <v>2354</v>
      </c>
      <c r="I108" s="3">
        <v>2</v>
      </c>
      <c r="J108" s="3" t="s">
        <v>20</v>
      </c>
      <c r="K108" s="3">
        <v>6700</v>
      </c>
      <c r="L108" s="3">
        <v>5000</v>
      </c>
    </row>
    <row r="109" spans="1:12" x14ac:dyDescent="0.25">
      <c r="A109" s="3" t="s">
        <v>256</v>
      </c>
      <c r="B109" s="4">
        <v>44932</v>
      </c>
      <c r="C109" s="3" t="s">
        <v>1494</v>
      </c>
      <c r="D109" s="3" t="s">
        <v>29</v>
      </c>
      <c r="E109" s="3" t="s">
        <v>35</v>
      </c>
      <c r="F109" s="3" t="s">
        <v>36</v>
      </c>
      <c r="G109" s="3" t="s">
        <v>32</v>
      </c>
      <c r="H109" s="3" t="s">
        <v>2354</v>
      </c>
      <c r="I109" s="3">
        <v>1</v>
      </c>
      <c r="J109" s="3" t="s">
        <v>20</v>
      </c>
      <c r="K109" s="3">
        <v>22000</v>
      </c>
      <c r="L109" s="3">
        <v>20000</v>
      </c>
    </row>
    <row r="110" spans="1:12" x14ac:dyDescent="0.25">
      <c r="A110" s="3" t="s">
        <v>258</v>
      </c>
      <c r="B110" s="4">
        <v>44933</v>
      </c>
      <c r="C110" s="3" t="s">
        <v>1546</v>
      </c>
      <c r="D110" s="3" t="s">
        <v>29</v>
      </c>
      <c r="E110" s="3" t="s">
        <v>35</v>
      </c>
      <c r="F110" s="3" t="s">
        <v>36</v>
      </c>
      <c r="G110" s="3" t="s">
        <v>2352</v>
      </c>
      <c r="H110" s="3" t="s">
        <v>2354</v>
      </c>
      <c r="I110" s="3">
        <v>2</v>
      </c>
      <c r="J110" s="3" t="s">
        <v>20</v>
      </c>
      <c r="K110" s="3">
        <v>400</v>
      </c>
      <c r="L110" s="3">
        <v>360</v>
      </c>
    </row>
    <row r="111" spans="1:12" x14ac:dyDescent="0.25">
      <c r="A111" s="3" t="s">
        <v>260</v>
      </c>
      <c r="B111" s="4">
        <v>44933</v>
      </c>
      <c r="C111" s="3" t="s">
        <v>103</v>
      </c>
      <c r="D111" s="3" t="s">
        <v>29</v>
      </c>
      <c r="E111" s="3" t="s">
        <v>17</v>
      </c>
      <c r="F111" s="3" t="s">
        <v>18</v>
      </c>
      <c r="G111" s="3" t="s">
        <v>25</v>
      </c>
      <c r="H111" s="3" t="s">
        <v>2354</v>
      </c>
      <c r="I111" s="3">
        <v>1</v>
      </c>
      <c r="J111" s="3" t="s">
        <v>20</v>
      </c>
      <c r="K111" s="3">
        <v>7700.0000000000009</v>
      </c>
      <c r="L111" s="3">
        <v>7000</v>
      </c>
    </row>
    <row r="112" spans="1:12" x14ac:dyDescent="0.25">
      <c r="A112" s="3" t="s">
        <v>262</v>
      </c>
      <c r="B112" s="4">
        <v>44933</v>
      </c>
      <c r="C112" s="3" t="s">
        <v>163</v>
      </c>
      <c r="D112" s="3" t="s">
        <v>16</v>
      </c>
      <c r="E112" s="3" t="s">
        <v>30</v>
      </c>
      <c r="F112" s="3" t="s">
        <v>31</v>
      </c>
      <c r="G112" s="3" t="s">
        <v>19</v>
      </c>
      <c r="H112" s="3" t="s">
        <v>2354</v>
      </c>
      <c r="I112" s="3">
        <v>4</v>
      </c>
      <c r="J112" s="3" t="s">
        <v>20</v>
      </c>
      <c r="K112" s="3">
        <v>11000</v>
      </c>
      <c r="L112" s="3">
        <v>10000</v>
      </c>
    </row>
    <row r="113" spans="1:12" x14ac:dyDescent="0.25">
      <c r="A113" s="3" t="s">
        <v>264</v>
      </c>
      <c r="B113" s="4">
        <v>44933</v>
      </c>
      <c r="C113" s="3" t="s">
        <v>225</v>
      </c>
      <c r="D113" s="3" t="s">
        <v>29</v>
      </c>
      <c r="E113" s="3" t="s">
        <v>35</v>
      </c>
      <c r="F113" s="3" t="s">
        <v>36</v>
      </c>
      <c r="G113" s="3" t="s">
        <v>37</v>
      </c>
      <c r="H113" s="3" t="s">
        <v>38</v>
      </c>
      <c r="I113" s="3">
        <v>2</v>
      </c>
      <c r="J113" s="3" t="s">
        <v>20</v>
      </c>
      <c r="K113" s="3">
        <v>7700</v>
      </c>
      <c r="L113" s="3">
        <v>7000</v>
      </c>
    </row>
    <row r="114" spans="1:12" x14ac:dyDescent="0.25">
      <c r="A114" s="3" t="s">
        <v>266</v>
      </c>
      <c r="B114" s="4">
        <v>44933</v>
      </c>
      <c r="C114" s="3" t="s">
        <v>287</v>
      </c>
      <c r="D114" s="3" t="s">
        <v>16</v>
      </c>
      <c r="E114" s="3" t="s">
        <v>35</v>
      </c>
      <c r="F114" s="3" t="s">
        <v>36</v>
      </c>
      <c r="G114" s="3" t="s">
        <v>66</v>
      </c>
      <c r="H114" s="3" t="s">
        <v>2354</v>
      </c>
      <c r="I114" s="3">
        <v>2</v>
      </c>
      <c r="J114" s="3" t="s">
        <v>20</v>
      </c>
      <c r="K114" s="3">
        <v>7700</v>
      </c>
      <c r="L114" s="3">
        <v>7000</v>
      </c>
    </row>
    <row r="115" spans="1:12" x14ac:dyDescent="0.25">
      <c r="A115" s="3" t="s">
        <v>268</v>
      </c>
      <c r="B115" s="4">
        <v>44933</v>
      </c>
      <c r="C115" s="3" t="s">
        <v>978</v>
      </c>
      <c r="D115" s="3" t="s">
        <v>29</v>
      </c>
      <c r="E115" s="3" t="s">
        <v>23</v>
      </c>
      <c r="F115" s="3" t="s">
        <v>24</v>
      </c>
      <c r="G115" s="3" t="s">
        <v>19</v>
      </c>
      <c r="H115" s="3" t="s">
        <v>2354</v>
      </c>
      <c r="I115" s="3">
        <v>1</v>
      </c>
      <c r="J115" s="3" t="s">
        <v>20</v>
      </c>
      <c r="K115" s="3">
        <v>2250</v>
      </c>
      <c r="L115" s="3">
        <v>2200</v>
      </c>
    </row>
    <row r="116" spans="1:12" x14ac:dyDescent="0.25">
      <c r="A116" s="3" t="s">
        <v>270</v>
      </c>
      <c r="B116" s="4">
        <v>44933</v>
      </c>
      <c r="C116" s="3" t="s">
        <v>1040</v>
      </c>
      <c r="D116" s="3" t="s">
        <v>29</v>
      </c>
      <c r="E116" s="3" t="s">
        <v>30</v>
      </c>
      <c r="F116" s="3" t="s">
        <v>31</v>
      </c>
      <c r="G116" s="3" t="s">
        <v>25</v>
      </c>
      <c r="H116" s="3" t="s">
        <v>2354</v>
      </c>
      <c r="I116" s="3">
        <v>2</v>
      </c>
      <c r="J116" s="3" t="s">
        <v>20</v>
      </c>
      <c r="K116" s="3">
        <v>200</v>
      </c>
      <c r="L116" s="3">
        <v>190</v>
      </c>
    </row>
    <row r="117" spans="1:12" x14ac:dyDescent="0.25">
      <c r="A117" s="3" t="s">
        <v>272</v>
      </c>
      <c r="B117" s="4">
        <v>44933</v>
      </c>
      <c r="C117" s="3" t="s">
        <v>1102</v>
      </c>
      <c r="D117" s="3" t="s">
        <v>29</v>
      </c>
      <c r="E117" s="3" t="s">
        <v>35</v>
      </c>
      <c r="F117" s="3" t="s">
        <v>36</v>
      </c>
      <c r="G117" s="3" t="s">
        <v>32</v>
      </c>
      <c r="H117" s="3" t="s">
        <v>2354</v>
      </c>
      <c r="I117" s="3">
        <v>2</v>
      </c>
      <c r="J117" s="3" t="s">
        <v>20</v>
      </c>
      <c r="K117" s="3">
        <v>9950</v>
      </c>
      <c r="L117" s="3">
        <v>9000</v>
      </c>
    </row>
    <row r="118" spans="1:12" x14ac:dyDescent="0.25">
      <c r="A118" s="3" t="s">
        <v>274</v>
      </c>
      <c r="B118" s="4">
        <v>44933</v>
      </c>
      <c r="C118" s="3" t="s">
        <v>1163</v>
      </c>
      <c r="D118" s="3" t="s">
        <v>16</v>
      </c>
      <c r="E118" s="3" t="s">
        <v>30</v>
      </c>
      <c r="F118" s="3" t="s">
        <v>31</v>
      </c>
      <c r="G118" s="3" t="s">
        <v>25</v>
      </c>
      <c r="H118" s="3" t="s">
        <v>2354</v>
      </c>
      <c r="I118" s="3">
        <v>1</v>
      </c>
      <c r="J118" s="3" t="s">
        <v>20</v>
      </c>
      <c r="K118" s="3">
        <v>100</v>
      </c>
      <c r="L118" s="3">
        <v>90</v>
      </c>
    </row>
    <row r="119" spans="1:12" x14ac:dyDescent="0.25">
      <c r="A119" s="3" t="s">
        <v>276</v>
      </c>
      <c r="B119" s="4">
        <v>44933</v>
      </c>
      <c r="C119" s="3" t="s">
        <v>1224</v>
      </c>
      <c r="D119" s="3" t="s">
        <v>29</v>
      </c>
      <c r="E119" s="3" t="s">
        <v>35</v>
      </c>
      <c r="F119" s="3" t="s">
        <v>36</v>
      </c>
      <c r="G119" s="3" t="s">
        <v>32</v>
      </c>
      <c r="H119" s="3" t="s">
        <v>38</v>
      </c>
      <c r="I119" s="3">
        <v>4</v>
      </c>
      <c r="J119" s="3" t="s">
        <v>20</v>
      </c>
      <c r="K119" s="3">
        <v>2250</v>
      </c>
      <c r="L119" s="3">
        <v>2200</v>
      </c>
    </row>
    <row r="120" spans="1:12" x14ac:dyDescent="0.25">
      <c r="A120" s="3" t="s">
        <v>278</v>
      </c>
      <c r="B120" s="4">
        <v>44933</v>
      </c>
      <c r="C120" s="3" t="s">
        <v>1252</v>
      </c>
      <c r="D120" s="3" t="s">
        <v>29</v>
      </c>
      <c r="E120" s="3" t="s">
        <v>30</v>
      </c>
      <c r="F120" s="3" t="s">
        <v>31</v>
      </c>
      <c r="G120" s="3" t="s">
        <v>25</v>
      </c>
      <c r="H120" s="3" t="s">
        <v>2354</v>
      </c>
      <c r="I120" s="3">
        <v>2</v>
      </c>
      <c r="J120" s="3" t="s">
        <v>20</v>
      </c>
      <c r="K120" s="3">
        <v>6700</v>
      </c>
      <c r="L120" s="3">
        <v>5000</v>
      </c>
    </row>
    <row r="121" spans="1:12" x14ac:dyDescent="0.25">
      <c r="A121" s="3" t="s">
        <v>280</v>
      </c>
      <c r="B121" s="4">
        <v>44933</v>
      </c>
      <c r="C121" s="3" t="s">
        <v>1313</v>
      </c>
      <c r="D121" s="3" t="s">
        <v>29</v>
      </c>
      <c r="E121" s="3" t="s">
        <v>35</v>
      </c>
      <c r="F121" s="3" t="s">
        <v>36</v>
      </c>
      <c r="G121" s="3" t="s">
        <v>32</v>
      </c>
      <c r="H121" s="3" t="s">
        <v>2354</v>
      </c>
      <c r="I121" s="3">
        <v>1</v>
      </c>
      <c r="J121" s="3" t="s">
        <v>20</v>
      </c>
      <c r="K121" s="3">
        <v>22000</v>
      </c>
      <c r="L121" s="3">
        <v>20000</v>
      </c>
    </row>
    <row r="122" spans="1:12" x14ac:dyDescent="0.25">
      <c r="A122" s="3" t="s">
        <v>282</v>
      </c>
      <c r="B122" s="4">
        <v>44933</v>
      </c>
      <c r="C122" s="3" t="s">
        <v>1374</v>
      </c>
      <c r="D122" s="3" t="s">
        <v>16</v>
      </c>
      <c r="E122" s="3" t="s">
        <v>17</v>
      </c>
      <c r="F122" s="3" t="s">
        <v>18</v>
      </c>
      <c r="G122" s="3" t="s">
        <v>25</v>
      </c>
      <c r="H122" s="3" t="s">
        <v>2354</v>
      </c>
      <c r="I122" s="3">
        <v>1</v>
      </c>
      <c r="J122" s="3" t="s">
        <v>20</v>
      </c>
      <c r="K122" s="3">
        <v>22000</v>
      </c>
      <c r="L122" s="3">
        <v>20000</v>
      </c>
    </row>
    <row r="123" spans="1:12" x14ac:dyDescent="0.25">
      <c r="A123" s="3" t="s">
        <v>284</v>
      </c>
      <c r="B123" s="4">
        <v>44933</v>
      </c>
      <c r="C123" s="3" t="s">
        <v>1436</v>
      </c>
      <c r="D123" s="3" t="s">
        <v>29</v>
      </c>
      <c r="E123" s="3" t="s">
        <v>35</v>
      </c>
      <c r="F123" s="3" t="s">
        <v>36</v>
      </c>
      <c r="G123" s="3" t="s">
        <v>32</v>
      </c>
      <c r="H123" s="3" t="s">
        <v>45</v>
      </c>
      <c r="I123" s="3">
        <v>2</v>
      </c>
      <c r="J123" s="3" t="s">
        <v>20</v>
      </c>
      <c r="K123" s="3">
        <v>6700</v>
      </c>
      <c r="L123" s="3">
        <v>5001</v>
      </c>
    </row>
    <row r="124" spans="1:12" x14ac:dyDescent="0.25">
      <c r="A124" s="3" t="s">
        <v>286</v>
      </c>
      <c r="B124" s="4">
        <v>44933</v>
      </c>
      <c r="C124" s="3" t="s">
        <v>1496</v>
      </c>
      <c r="D124" s="3" t="s">
        <v>16</v>
      </c>
      <c r="E124" s="3" t="s">
        <v>17</v>
      </c>
      <c r="F124" s="3" t="s">
        <v>18</v>
      </c>
      <c r="G124" s="3" t="s">
        <v>19</v>
      </c>
      <c r="H124" s="3" t="s">
        <v>45</v>
      </c>
      <c r="I124" s="3">
        <v>2</v>
      </c>
      <c r="J124" s="3" t="s">
        <v>20</v>
      </c>
      <c r="K124" s="3">
        <v>13000</v>
      </c>
      <c r="L124" s="3">
        <v>12000</v>
      </c>
    </row>
    <row r="125" spans="1:12" x14ac:dyDescent="0.25">
      <c r="A125" s="3" t="s">
        <v>288</v>
      </c>
      <c r="B125" s="4">
        <v>44935</v>
      </c>
      <c r="C125" s="3" t="s">
        <v>15</v>
      </c>
      <c r="D125" s="3" t="s">
        <v>29</v>
      </c>
      <c r="E125" s="3" t="s">
        <v>35</v>
      </c>
      <c r="F125" s="3" t="s">
        <v>36</v>
      </c>
      <c r="G125" s="3" t="s">
        <v>19</v>
      </c>
      <c r="H125" s="3" t="s">
        <v>2354</v>
      </c>
      <c r="I125" s="3">
        <v>20</v>
      </c>
      <c r="J125" s="3" t="s">
        <v>20</v>
      </c>
      <c r="K125" s="3">
        <v>1600</v>
      </c>
      <c r="L125" s="3">
        <v>1590</v>
      </c>
    </row>
    <row r="126" spans="1:12" x14ac:dyDescent="0.25">
      <c r="A126" s="3" t="s">
        <v>290</v>
      </c>
      <c r="B126" s="4">
        <v>44935</v>
      </c>
      <c r="C126" s="3" t="s">
        <v>107</v>
      </c>
      <c r="D126" s="3" t="s">
        <v>29</v>
      </c>
      <c r="E126" s="3" t="s">
        <v>17</v>
      </c>
      <c r="F126" s="3" t="s">
        <v>18</v>
      </c>
      <c r="G126" s="3" t="s">
        <v>37</v>
      </c>
      <c r="H126" s="3" t="s">
        <v>38</v>
      </c>
      <c r="I126" s="3">
        <v>2</v>
      </c>
      <c r="J126" s="3" t="s">
        <v>20</v>
      </c>
      <c r="K126" s="3">
        <v>19800</v>
      </c>
      <c r="L126" s="3">
        <v>18000</v>
      </c>
    </row>
    <row r="127" spans="1:12" x14ac:dyDescent="0.25">
      <c r="A127" s="3" t="s">
        <v>292</v>
      </c>
      <c r="B127" s="4">
        <v>44935</v>
      </c>
      <c r="C127" s="3" t="s">
        <v>167</v>
      </c>
      <c r="D127" s="3" t="s">
        <v>29</v>
      </c>
      <c r="E127" s="3" t="s">
        <v>17</v>
      </c>
      <c r="F127" s="3" t="s">
        <v>18</v>
      </c>
      <c r="G127" s="3" t="s">
        <v>66</v>
      </c>
      <c r="H127" s="3" t="s">
        <v>2354</v>
      </c>
      <c r="I127" s="3">
        <v>2</v>
      </c>
      <c r="J127" s="3" t="s">
        <v>20</v>
      </c>
      <c r="K127" s="3">
        <v>1900</v>
      </c>
      <c r="L127" s="3">
        <v>1800</v>
      </c>
    </row>
    <row r="128" spans="1:12" x14ac:dyDescent="0.25">
      <c r="A128" s="3" t="s">
        <v>294</v>
      </c>
      <c r="B128" s="4">
        <v>44935</v>
      </c>
      <c r="C128" s="3" t="s">
        <v>229</v>
      </c>
      <c r="D128" s="3" t="s">
        <v>29</v>
      </c>
      <c r="E128" s="3" t="s">
        <v>35</v>
      </c>
      <c r="F128" s="3" t="s">
        <v>36</v>
      </c>
      <c r="G128" s="3" t="s">
        <v>44</v>
      </c>
      <c r="H128" s="3" t="s">
        <v>45</v>
      </c>
      <c r="I128" s="3">
        <v>1</v>
      </c>
      <c r="J128" s="3" t="s">
        <v>20</v>
      </c>
      <c r="K128" s="3">
        <v>13200.000000000002</v>
      </c>
      <c r="L128" s="3">
        <v>12000</v>
      </c>
    </row>
    <row r="129" spans="1:12" x14ac:dyDescent="0.25">
      <c r="A129" s="3" t="s">
        <v>296</v>
      </c>
      <c r="B129" s="4">
        <v>44935</v>
      </c>
      <c r="C129" s="3" t="s">
        <v>291</v>
      </c>
      <c r="D129" s="3" t="s">
        <v>29</v>
      </c>
      <c r="E129" s="3" t="s">
        <v>35</v>
      </c>
      <c r="F129" s="3" t="s">
        <v>36</v>
      </c>
      <c r="G129" s="3" t="s">
        <v>19</v>
      </c>
      <c r="H129" s="3" t="s">
        <v>2354</v>
      </c>
      <c r="I129" s="3">
        <v>1</v>
      </c>
      <c r="J129" s="3" t="s">
        <v>20</v>
      </c>
      <c r="K129" s="3">
        <v>44000</v>
      </c>
      <c r="L129" s="3">
        <v>40000</v>
      </c>
    </row>
    <row r="130" spans="1:12" x14ac:dyDescent="0.25">
      <c r="A130" s="3" t="s">
        <v>298</v>
      </c>
      <c r="B130" s="4">
        <v>44935</v>
      </c>
      <c r="C130" s="3" t="s">
        <v>982</v>
      </c>
      <c r="D130" s="3" t="s">
        <v>29</v>
      </c>
      <c r="E130" s="3" t="s">
        <v>35</v>
      </c>
      <c r="F130" s="3" t="s">
        <v>36</v>
      </c>
      <c r="G130" s="3" t="s">
        <v>32</v>
      </c>
      <c r="H130" s="3" t="s">
        <v>45</v>
      </c>
      <c r="I130" s="3">
        <v>2</v>
      </c>
      <c r="J130" s="3" t="s">
        <v>20</v>
      </c>
      <c r="K130" s="3">
        <v>100</v>
      </c>
      <c r="L130" s="3">
        <v>80</v>
      </c>
    </row>
    <row r="131" spans="1:12" x14ac:dyDescent="0.25">
      <c r="A131" s="3" t="s">
        <v>300</v>
      </c>
      <c r="B131" s="4">
        <v>44935</v>
      </c>
      <c r="C131" s="3" t="s">
        <v>1044</v>
      </c>
      <c r="D131" s="3" t="s">
        <v>29</v>
      </c>
      <c r="E131" s="3" t="s">
        <v>17</v>
      </c>
      <c r="F131" s="3" t="s">
        <v>18</v>
      </c>
      <c r="G131" s="3" t="s">
        <v>19</v>
      </c>
      <c r="H131" s="3" t="s">
        <v>2354</v>
      </c>
      <c r="I131" s="3">
        <v>1</v>
      </c>
      <c r="J131" s="3" t="s">
        <v>20</v>
      </c>
      <c r="K131" s="3">
        <v>100</v>
      </c>
      <c r="L131" s="3">
        <v>90</v>
      </c>
    </row>
    <row r="132" spans="1:12" x14ac:dyDescent="0.25">
      <c r="A132" s="3" t="s">
        <v>302</v>
      </c>
      <c r="B132" s="4">
        <v>44935</v>
      </c>
      <c r="C132" s="3" t="s">
        <v>1106</v>
      </c>
      <c r="D132" s="3" t="s">
        <v>16</v>
      </c>
      <c r="E132" s="3" t="s">
        <v>17</v>
      </c>
      <c r="F132" s="3" t="s">
        <v>18</v>
      </c>
      <c r="G132" s="3" t="s">
        <v>25</v>
      </c>
      <c r="H132" s="3" t="s">
        <v>38</v>
      </c>
      <c r="I132" s="3">
        <v>4</v>
      </c>
      <c r="J132" s="3" t="s">
        <v>20</v>
      </c>
      <c r="K132" s="3">
        <v>11000</v>
      </c>
      <c r="L132" s="3">
        <v>10000</v>
      </c>
    </row>
    <row r="133" spans="1:12" x14ac:dyDescent="0.25">
      <c r="A133" s="3" t="s">
        <v>304</v>
      </c>
      <c r="B133" s="4">
        <v>44935</v>
      </c>
      <c r="C133" s="3" t="s">
        <v>1167</v>
      </c>
      <c r="D133" s="3" t="s">
        <v>29</v>
      </c>
      <c r="E133" s="3" t="s">
        <v>17</v>
      </c>
      <c r="F133" s="3" t="s">
        <v>18</v>
      </c>
      <c r="G133" s="3" t="s">
        <v>19</v>
      </c>
      <c r="H133" s="3" t="s">
        <v>2354</v>
      </c>
      <c r="I133" s="3">
        <v>2</v>
      </c>
      <c r="J133" s="3" t="s">
        <v>20</v>
      </c>
      <c r="K133" s="3">
        <v>2000</v>
      </c>
      <c r="L133" s="3">
        <v>1850</v>
      </c>
    </row>
    <row r="134" spans="1:12" x14ac:dyDescent="0.25">
      <c r="A134" s="3" t="s">
        <v>306</v>
      </c>
      <c r="B134" s="4">
        <v>44935</v>
      </c>
      <c r="C134" s="3" t="s">
        <v>1228</v>
      </c>
      <c r="D134" s="3" t="s">
        <v>29</v>
      </c>
      <c r="E134" s="3" t="s">
        <v>17</v>
      </c>
      <c r="F134" s="3" t="s">
        <v>18</v>
      </c>
      <c r="G134" s="3" t="s">
        <v>25</v>
      </c>
      <c r="H134" s="3" t="s">
        <v>38</v>
      </c>
      <c r="I134" s="3">
        <v>2</v>
      </c>
      <c r="J134" s="3" t="s">
        <v>20</v>
      </c>
      <c r="K134" s="3">
        <v>100</v>
      </c>
      <c r="L134" s="3">
        <v>80</v>
      </c>
    </row>
    <row r="135" spans="1:12" x14ac:dyDescent="0.25">
      <c r="A135" s="3" t="s">
        <v>308</v>
      </c>
      <c r="B135" s="4">
        <v>44935</v>
      </c>
      <c r="C135" s="3" t="s">
        <v>1256</v>
      </c>
      <c r="D135" s="3" t="s">
        <v>29</v>
      </c>
      <c r="E135" s="3" t="s">
        <v>17</v>
      </c>
      <c r="F135" s="3" t="s">
        <v>18</v>
      </c>
      <c r="G135" s="3" t="s">
        <v>19</v>
      </c>
      <c r="H135" s="3" t="s">
        <v>2354</v>
      </c>
      <c r="I135" s="3">
        <v>1</v>
      </c>
      <c r="J135" s="3" t="s">
        <v>20</v>
      </c>
      <c r="K135" s="3">
        <v>6700</v>
      </c>
      <c r="L135" s="3">
        <v>5002</v>
      </c>
    </row>
    <row r="136" spans="1:12" x14ac:dyDescent="0.25">
      <c r="A136" s="3" t="s">
        <v>310</v>
      </c>
      <c r="B136" s="4">
        <v>44935</v>
      </c>
      <c r="C136" s="3" t="s">
        <v>1317</v>
      </c>
      <c r="D136" s="3" t="s">
        <v>16</v>
      </c>
      <c r="E136" s="3" t="s">
        <v>17</v>
      </c>
      <c r="F136" s="3" t="s">
        <v>18</v>
      </c>
      <c r="G136" s="3" t="s">
        <v>25</v>
      </c>
      <c r="H136" s="3" t="s">
        <v>2354</v>
      </c>
      <c r="I136" s="3">
        <v>2</v>
      </c>
      <c r="J136" s="3" t="s">
        <v>20</v>
      </c>
      <c r="K136" s="3">
        <v>6700</v>
      </c>
      <c r="L136" s="3">
        <v>5000</v>
      </c>
    </row>
    <row r="137" spans="1:12" x14ac:dyDescent="0.25">
      <c r="A137" s="3" t="s">
        <v>312</v>
      </c>
      <c r="B137" s="4">
        <v>44935</v>
      </c>
      <c r="C137" s="3" t="s">
        <v>1378</v>
      </c>
      <c r="D137" s="3" t="s">
        <v>29</v>
      </c>
      <c r="E137" s="3" t="s">
        <v>17</v>
      </c>
      <c r="F137" s="3" t="s">
        <v>18</v>
      </c>
      <c r="G137" s="3" t="s">
        <v>19</v>
      </c>
      <c r="H137" s="3" t="s">
        <v>38</v>
      </c>
      <c r="I137" s="3">
        <v>1</v>
      </c>
      <c r="J137" s="3" t="s">
        <v>20</v>
      </c>
      <c r="K137" s="3">
        <v>8500</v>
      </c>
      <c r="L137" s="3">
        <v>7600</v>
      </c>
    </row>
    <row r="138" spans="1:12" x14ac:dyDescent="0.25">
      <c r="A138" s="3" t="s">
        <v>314</v>
      </c>
      <c r="B138" s="4">
        <v>44935</v>
      </c>
      <c r="C138" s="3" t="s">
        <v>1440</v>
      </c>
      <c r="D138" s="3" t="s">
        <v>29</v>
      </c>
      <c r="E138" s="3" t="s">
        <v>17</v>
      </c>
      <c r="F138" s="3" t="s">
        <v>18</v>
      </c>
      <c r="G138" s="3" t="s">
        <v>25</v>
      </c>
      <c r="H138" s="3" t="s">
        <v>2354</v>
      </c>
      <c r="I138" s="3">
        <v>1</v>
      </c>
      <c r="J138" s="3" t="s">
        <v>20</v>
      </c>
      <c r="K138" s="3">
        <v>6700</v>
      </c>
      <c r="L138" s="3">
        <v>5000</v>
      </c>
    </row>
    <row r="139" spans="1:12" x14ac:dyDescent="0.25">
      <c r="A139" s="3" t="s">
        <v>316</v>
      </c>
      <c r="B139" s="4">
        <v>44935</v>
      </c>
      <c r="C139" s="3" t="s">
        <v>1500</v>
      </c>
      <c r="D139" s="3" t="s">
        <v>16</v>
      </c>
      <c r="E139" s="3" t="s">
        <v>23</v>
      </c>
      <c r="F139" s="3" t="s">
        <v>24</v>
      </c>
      <c r="G139" s="3" t="s">
        <v>32</v>
      </c>
      <c r="H139" s="3" t="s">
        <v>2354</v>
      </c>
      <c r="I139" s="3">
        <v>1</v>
      </c>
      <c r="J139" s="3" t="s">
        <v>20</v>
      </c>
      <c r="K139" s="3">
        <v>6700</v>
      </c>
      <c r="L139" s="3">
        <v>5001</v>
      </c>
    </row>
    <row r="140" spans="1:12" x14ac:dyDescent="0.25">
      <c r="A140" s="3" t="s">
        <v>318</v>
      </c>
      <c r="B140" s="4">
        <v>44936</v>
      </c>
      <c r="C140" s="3" t="s">
        <v>22</v>
      </c>
      <c r="D140" s="3" t="s">
        <v>29</v>
      </c>
      <c r="E140" s="3" t="s">
        <v>17</v>
      </c>
      <c r="F140" s="3" t="s">
        <v>18</v>
      </c>
      <c r="G140" s="3" t="s">
        <v>63</v>
      </c>
      <c r="H140" s="3" t="s">
        <v>2354</v>
      </c>
      <c r="I140" s="3">
        <v>1</v>
      </c>
      <c r="J140" s="3" t="s">
        <v>20</v>
      </c>
      <c r="K140" s="3">
        <v>50</v>
      </c>
      <c r="L140" s="3">
        <v>45</v>
      </c>
    </row>
    <row r="141" spans="1:12" x14ac:dyDescent="0.25">
      <c r="A141" s="3" t="s">
        <v>319</v>
      </c>
      <c r="B141" s="4">
        <v>44936</v>
      </c>
      <c r="C141" s="3" t="s">
        <v>109</v>
      </c>
      <c r="D141" s="3" t="s">
        <v>29</v>
      </c>
      <c r="E141" s="3" t="s">
        <v>35</v>
      </c>
      <c r="F141" s="3" t="s">
        <v>36</v>
      </c>
      <c r="G141" s="3" t="s">
        <v>41</v>
      </c>
      <c r="H141" s="3" t="s">
        <v>2354</v>
      </c>
      <c r="I141" s="3">
        <v>1</v>
      </c>
      <c r="J141" s="3" t="s">
        <v>20</v>
      </c>
      <c r="K141" s="3">
        <v>44000</v>
      </c>
      <c r="L141" s="3">
        <v>40000</v>
      </c>
    </row>
    <row r="142" spans="1:12" x14ac:dyDescent="0.25">
      <c r="A142" s="3" t="s">
        <v>321</v>
      </c>
      <c r="B142" s="4">
        <v>44936</v>
      </c>
      <c r="C142" s="3" t="s">
        <v>169</v>
      </c>
      <c r="D142" s="3" t="s">
        <v>29</v>
      </c>
      <c r="E142" s="3" t="s">
        <v>17</v>
      </c>
      <c r="F142" s="3" t="s">
        <v>18</v>
      </c>
      <c r="G142" s="3" t="s">
        <v>2351</v>
      </c>
      <c r="H142" s="3" t="s">
        <v>38</v>
      </c>
      <c r="I142" s="3">
        <v>2</v>
      </c>
      <c r="J142" s="3" t="s">
        <v>20</v>
      </c>
      <c r="K142" s="3">
        <v>200</v>
      </c>
      <c r="L142" s="3">
        <v>190</v>
      </c>
    </row>
    <row r="143" spans="1:12" x14ac:dyDescent="0.25">
      <c r="A143" s="3" t="s">
        <v>323</v>
      </c>
      <c r="B143" s="4">
        <v>44936</v>
      </c>
      <c r="C143" s="3" t="s">
        <v>231</v>
      </c>
      <c r="D143" s="3" t="s">
        <v>29</v>
      </c>
      <c r="E143" s="3" t="s">
        <v>17</v>
      </c>
      <c r="F143" s="3" t="s">
        <v>18</v>
      </c>
      <c r="G143" s="3" t="s">
        <v>2352</v>
      </c>
      <c r="H143" s="3" t="s">
        <v>2354</v>
      </c>
      <c r="I143" s="3">
        <v>2</v>
      </c>
      <c r="J143" s="3" t="s">
        <v>20</v>
      </c>
      <c r="K143" s="3">
        <v>1900</v>
      </c>
      <c r="L143" s="3">
        <v>1800</v>
      </c>
    </row>
    <row r="144" spans="1:12" x14ac:dyDescent="0.25">
      <c r="A144" s="3" t="s">
        <v>325</v>
      </c>
      <c r="B144" s="4">
        <v>44936</v>
      </c>
      <c r="C144" s="3" t="s">
        <v>293</v>
      </c>
      <c r="D144" s="3" t="s">
        <v>29</v>
      </c>
      <c r="E144" s="3" t="s">
        <v>17</v>
      </c>
      <c r="F144" s="3" t="s">
        <v>18</v>
      </c>
      <c r="G144" s="3" t="s">
        <v>25</v>
      </c>
      <c r="H144" s="3" t="s">
        <v>2354</v>
      </c>
      <c r="I144" s="3">
        <v>2</v>
      </c>
      <c r="J144" s="3" t="s">
        <v>20</v>
      </c>
      <c r="K144" s="3">
        <v>19800</v>
      </c>
      <c r="L144" s="3">
        <v>18000</v>
      </c>
    </row>
    <row r="145" spans="1:12" x14ac:dyDescent="0.25">
      <c r="A145" s="3" t="s">
        <v>327</v>
      </c>
      <c r="B145" s="4">
        <v>44936</v>
      </c>
      <c r="C145" s="3" t="s">
        <v>984</v>
      </c>
      <c r="D145" s="3" t="s">
        <v>29</v>
      </c>
      <c r="E145" s="3" t="s">
        <v>17</v>
      </c>
      <c r="F145" s="3" t="s">
        <v>18</v>
      </c>
      <c r="G145" s="3" t="s">
        <v>19</v>
      </c>
      <c r="H145" s="3" t="s">
        <v>2354</v>
      </c>
      <c r="I145" s="3">
        <v>2</v>
      </c>
      <c r="J145" s="3" t="s">
        <v>20</v>
      </c>
      <c r="K145" s="3">
        <v>2000</v>
      </c>
      <c r="L145" s="3">
        <v>1850</v>
      </c>
    </row>
    <row r="146" spans="1:12" x14ac:dyDescent="0.25">
      <c r="A146" s="3" t="s">
        <v>329</v>
      </c>
      <c r="B146" s="4">
        <v>44936</v>
      </c>
      <c r="C146" s="3" t="s">
        <v>1046</v>
      </c>
      <c r="D146" s="3" t="s">
        <v>29</v>
      </c>
      <c r="E146" s="3" t="s">
        <v>17</v>
      </c>
      <c r="F146" s="3" t="s">
        <v>18</v>
      </c>
      <c r="G146" s="3" t="s">
        <v>25</v>
      </c>
      <c r="H146" s="3" t="s">
        <v>38</v>
      </c>
      <c r="I146" s="3">
        <v>2</v>
      </c>
      <c r="J146" s="3" t="s">
        <v>20</v>
      </c>
      <c r="K146" s="3">
        <v>100</v>
      </c>
      <c r="L146" s="3">
        <v>80</v>
      </c>
    </row>
    <row r="147" spans="1:12" x14ac:dyDescent="0.25">
      <c r="A147" s="3" t="s">
        <v>331</v>
      </c>
      <c r="B147" s="4">
        <v>44936</v>
      </c>
      <c r="C147" s="3" t="s">
        <v>1108</v>
      </c>
      <c r="D147" s="3" t="s">
        <v>29</v>
      </c>
      <c r="E147" s="3" t="s">
        <v>23</v>
      </c>
      <c r="F147" s="3" t="s">
        <v>24</v>
      </c>
      <c r="G147" s="3" t="s">
        <v>32</v>
      </c>
      <c r="H147" s="3" t="s">
        <v>2354</v>
      </c>
      <c r="I147" s="3">
        <v>1</v>
      </c>
      <c r="J147" s="3" t="s">
        <v>20</v>
      </c>
      <c r="K147" s="3">
        <v>13200.000000000002</v>
      </c>
      <c r="L147" s="3">
        <v>12000</v>
      </c>
    </row>
    <row r="148" spans="1:12" x14ac:dyDescent="0.25">
      <c r="A148" s="3" t="s">
        <v>333</v>
      </c>
      <c r="B148" s="4">
        <v>44936</v>
      </c>
      <c r="C148" s="3" t="s">
        <v>1169</v>
      </c>
      <c r="D148" s="3" t="s">
        <v>29</v>
      </c>
      <c r="E148" s="3" t="s">
        <v>17</v>
      </c>
      <c r="F148" s="3" t="s">
        <v>18</v>
      </c>
      <c r="G148" s="3" t="s">
        <v>25</v>
      </c>
      <c r="H148" s="3" t="s">
        <v>2354</v>
      </c>
      <c r="I148" s="3">
        <v>1</v>
      </c>
      <c r="J148" s="3" t="s">
        <v>20</v>
      </c>
      <c r="K148" s="3">
        <v>9500</v>
      </c>
      <c r="L148" s="3">
        <v>8000</v>
      </c>
    </row>
    <row r="149" spans="1:12" x14ac:dyDescent="0.25">
      <c r="A149" s="3" t="s">
        <v>335</v>
      </c>
      <c r="B149" s="4">
        <v>44936</v>
      </c>
      <c r="C149" s="3" t="s">
        <v>1230</v>
      </c>
      <c r="D149" s="3" t="s">
        <v>29</v>
      </c>
      <c r="E149" s="3" t="s">
        <v>23</v>
      </c>
      <c r="F149" s="3" t="s">
        <v>24</v>
      </c>
      <c r="G149" s="3" t="s">
        <v>32</v>
      </c>
      <c r="H149" s="3" t="s">
        <v>38</v>
      </c>
      <c r="I149" s="3">
        <v>2</v>
      </c>
      <c r="J149" s="3" t="s">
        <v>20</v>
      </c>
      <c r="K149" s="3">
        <v>2000</v>
      </c>
      <c r="L149" s="3">
        <v>1850</v>
      </c>
    </row>
    <row r="150" spans="1:12" x14ac:dyDescent="0.25">
      <c r="A150" s="3" t="s">
        <v>337</v>
      </c>
      <c r="B150" s="4">
        <v>44936</v>
      </c>
      <c r="C150" s="3" t="s">
        <v>1258</v>
      </c>
      <c r="D150" s="3" t="s">
        <v>29</v>
      </c>
      <c r="E150" s="3" t="s">
        <v>17</v>
      </c>
      <c r="F150" s="3" t="s">
        <v>18</v>
      </c>
      <c r="G150" s="3" t="s">
        <v>25</v>
      </c>
      <c r="H150" s="3" t="s">
        <v>2354</v>
      </c>
      <c r="I150" s="3">
        <v>1</v>
      </c>
      <c r="J150" s="3" t="s">
        <v>20</v>
      </c>
      <c r="K150" s="3">
        <v>6700</v>
      </c>
      <c r="L150" s="3">
        <v>5000</v>
      </c>
    </row>
    <row r="151" spans="1:12" x14ac:dyDescent="0.25">
      <c r="A151" s="3" t="s">
        <v>339</v>
      </c>
      <c r="B151" s="4">
        <v>44936</v>
      </c>
      <c r="C151" s="3" t="s">
        <v>1319</v>
      </c>
      <c r="D151" s="3" t="s">
        <v>16</v>
      </c>
      <c r="E151" s="3" t="s">
        <v>23</v>
      </c>
      <c r="F151" s="3" t="s">
        <v>24</v>
      </c>
      <c r="G151" s="3" t="s">
        <v>32</v>
      </c>
      <c r="H151" s="3" t="s">
        <v>2354</v>
      </c>
      <c r="I151" s="3">
        <v>1</v>
      </c>
      <c r="J151" s="3" t="s">
        <v>20</v>
      </c>
      <c r="K151" s="3">
        <v>6700</v>
      </c>
      <c r="L151" s="3">
        <v>5001</v>
      </c>
    </row>
    <row r="152" spans="1:12" x14ac:dyDescent="0.25">
      <c r="A152" s="3" t="s">
        <v>340</v>
      </c>
      <c r="B152" s="4">
        <v>44936</v>
      </c>
      <c r="C152" s="3" t="s">
        <v>1380</v>
      </c>
      <c r="D152" s="3" t="s">
        <v>29</v>
      </c>
      <c r="E152" s="3" t="s">
        <v>17</v>
      </c>
      <c r="F152" s="3" t="s">
        <v>18</v>
      </c>
      <c r="G152" s="3" t="s">
        <v>25</v>
      </c>
      <c r="H152" s="3" t="s">
        <v>45</v>
      </c>
      <c r="I152" s="3">
        <v>2</v>
      </c>
      <c r="J152" s="3" t="s">
        <v>20</v>
      </c>
      <c r="K152" s="3">
        <v>8500</v>
      </c>
      <c r="L152" s="3">
        <v>7600</v>
      </c>
    </row>
    <row r="153" spans="1:12" x14ac:dyDescent="0.25">
      <c r="A153" s="3" t="s">
        <v>342</v>
      </c>
      <c r="B153" s="4">
        <v>44936</v>
      </c>
      <c r="C153" s="3" t="s">
        <v>2316</v>
      </c>
      <c r="D153" s="3" t="s">
        <v>29</v>
      </c>
      <c r="E153" s="3" t="s">
        <v>23</v>
      </c>
      <c r="F153" s="3" t="s">
        <v>24</v>
      </c>
      <c r="G153" s="3" t="s">
        <v>32</v>
      </c>
      <c r="H153" s="3" t="s">
        <v>2354</v>
      </c>
      <c r="I153" s="3">
        <v>2</v>
      </c>
      <c r="J153" s="3" t="s">
        <v>20</v>
      </c>
      <c r="K153" s="3">
        <v>6700</v>
      </c>
      <c r="L153" s="3">
        <v>5001</v>
      </c>
    </row>
    <row r="154" spans="1:12" x14ac:dyDescent="0.25">
      <c r="A154" s="3" t="s">
        <v>344</v>
      </c>
      <c r="B154" s="4">
        <v>44936</v>
      </c>
      <c r="C154" s="3" t="s">
        <v>1502</v>
      </c>
      <c r="D154" s="3" t="s">
        <v>29</v>
      </c>
      <c r="E154" s="3" t="s">
        <v>30</v>
      </c>
      <c r="F154" s="3" t="s">
        <v>31</v>
      </c>
      <c r="G154" s="3" t="s">
        <v>19</v>
      </c>
      <c r="H154" s="3" t="s">
        <v>2354</v>
      </c>
      <c r="I154" s="3">
        <v>1</v>
      </c>
      <c r="J154" s="3" t="s">
        <v>20</v>
      </c>
      <c r="K154" s="3">
        <v>6700</v>
      </c>
      <c r="L154" s="3">
        <v>5002</v>
      </c>
    </row>
    <row r="155" spans="1:12" x14ac:dyDescent="0.25">
      <c r="A155" s="3" t="s">
        <v>346</v>
      </c>
      <c r="B155" s="4">
        <v>44937</v>
      </c>
      <c r="C155" s="3" t="s">
        <v>28</v>
      </c>
      <c r="D155" s="3" t="s">
        <v>16</v>
      </c>
      <c r="E155" s="3" t="s">
        <v>35</v>
      </c>
      <c r="F155" s="3" t="s">
        <v>36</v>
      </c>
      <c r="G155" s="3" t="s">
        <v>66</v>
      </c>
      <c r="H155" s="3" t="s">
        <v>2354</v>
      </c>
      <c r="I155" s="3">
        <v>2</v>
      </c>
      <c r="J155" s="3" t="s">
        <v>20</v>
      </c>
      <c r="K155" s="3">
        <v>600</v>
      </c>
      <c r="L155" s="3">
        <v>450</v>
      </c>
    </row>
    <row r="156" spans="1:12" x14ac:dyDescent="0.25">
      <c r="A156" s="3" t="s">
        <v>348</v>
      </c>
      <c r="B156" s="4">
        <v>44937</v>
      </c>
      <c r="C156" s="3" t="s">
        <v>111</v>
      </c>
      <c r="D156" s="3" t="s">
        <v>29</v>
      </c>
      <c r="E156" s="3" t="s">
        <v>17</v>
      </c>
      <c r="F156" s="3" t="s">
        <v>18</v>
      </c>
      <c r="G156" s="3" t="s">
        <v>44</v>
      </c>
      <c r="H156" s="3" t="s">
        <v>45</v>
      </c>
      <c r="I156" s="3">
        <v>1</v>
      </c>
      <c r="J156" s="3" t="s">
        <v>20</v>
      </c>
      <c r="K156" s="3">
        <v>22000</v>
      </c>
      <c r="L156" s="3">
        <v>20000</v>
      </c>
    </row>
    <row r="157" spans="1:12" x14ac:dyDescent="0.25">
      <c r="A157" s="3" t="s">
        <v>350</v>
      </c>
      <c r="B157" s="4">
        <v>44937</v>
      </c>
      <c r="C157" s="3" t="s">
        <v>171</v>
      </c>
      <c r="D157" s="3" t="s">
        <v>29</v>
      </c>
      <c r="E157" s="3" t="s">
        <v>23</v>
      </c>
      <c r="F157" s="3" t="s">
        <v>24</v>
      </c>
      <c r="G157" s="3" t="s">
        <v>19</v>
      </c>
      <c r="H157" s="3" t="s">
        <v>2354</v>
      </c>
      <c r="I157" s="3">
        <v>1</v>
      </c>
      <c r="J157" s="3" t="s">
        <v>20</v>
      </c>
      <c r="K157" s="3">
        <v>2250</v>
      </c>
      <c r="L157" s="3">
        <v>2200</v>
      </c>
    </row>
    <row r="158" spans="1:12" x14ac:dyDescent="0.25">
      <c r="A158" s="3" t="s">
        <v>352</v>
      </c>
      <c r="B158" s="4">
        <v>44937</v>
      </c>
      <c r="C158" s="3" t="s">
        <v>233</v>
      </c>
      <c r="D158" s="3" t="s">
        <v>29</v>
      </c>
      <c r="E158" s="3" t="s">
        <v>35</v>
      </c>
      <c r="F158" s="3" t="s">
        <v>36</v>
      </c>
      <c r="G158" s="3" t="s">
        <v>2350</v>
      </c>
      <c r="H158" s="3" t="s">
        <v>38</v>
      </c>
      <c r="I158" s="3">
        <v>2</v>
      </c>
      <c r="J158" s="3" t="s">
        <v>20</v>
      </c>
      <c r="K158" s="3">
        <v>200</v>
      </c>
      <c r="L158" s="3">
        <v>190</v>
      </c>
    </row>
    <row r="159" spans="1:12" x14ac:dyDescent="0.25">
      <c r="A159" s="3" t="s">
        <v>354</v>
      </c>
      <c r="B159" s="4">
        <v>44937</v>
      </c>
      <c r="C159" s="3" t="s">
        <v>295</v>
      </c>
      <c r="D159" s="3" t="s">
        <v>29</v>
      </c>
      <c r="E159" s="3" t="s">
        <v>35</v>
      </c>
      <c r="F159" s="3" t="s">
        <v>36</v>
      </c>
      <c r="G159" s="3" t="s">
        <v>32</v>
      </c>
      <c r="H159" s="3" t="s">
        <v>2354</v>
      </c>
      <c r="I159" s="3">
        <v>2</v>
      </c>
      <c r="J159" s="3" t="s">
        <v>20</v>
      </c>
      <c r="K159" s="3">
        <v>9950</v>
      </c>
      <c r="L159" s="3">
        <v>9000</v>
      </c>
    </row>
    <row r="160" spans="1:12" x14ac:dyDescent="0.25">
      <c r="A160" s="3" t="s">
        <v>356</v>
      </c>
      <c r="B160" s="4">
        <v>44937</v>
      </c>
      <c r="C160" s="3" t="s">
        <v>986</v>
      </c>
      <c r="D160" s="3" t="s">
        <v>29</v>
      </c>
      <c r="E160" s="3" t="s">
        <v>17</v>
      </c>
      <c r="F160" s="3" t="s">
        <v>18</v>
      </c>
      <c r="G160" s="3" t="s">
        <v>25</v>
      </c>
      <c r="H160" s="3" t="s">
        <v>2354</v>
      </c>
      <c r="I160" s="3">
        <v>1</v>
      </c>
      <c r="J160" s="3" t="s">
        <v>20</v>
      </c>
      <c r="K160" s="3">
        <v>4700</v>
      </c>
      <c r="L160" s="3">
        <v>8000</v>
      </c>
    </row>
    <row r="161" spans="1:12" x14ac:dyDescent="0.25">
      <c r="A161" s="3" t="s">
        <v>358</v>
      </c>
      <c r="B161" s="4">
        <v>44937</v>
      </c>
      <c r="C161" s="3" t="s">
        <v>1048</v>
      </c>
      <c r="D161" s="3" t="s">
        <v>29</v>
      </c>
      <c r="E161" s="3" t="s">
        <v>23</v>
      </c>
      <c r="F161" s="3" t="s">
        <v>24</v>
      </c>
      <c r="G161" s="3" t="s">
        <v>32</v>
      </c>
      <c r="H161" s="3" t="s">
        <v>38</v>
      </c>
      <c r="I161" s="3">
        <v>2</v>
      </c>
      <c r="J161" s="3" t="s">
        <v>20</v>
      </c>
      <c r="K161" s="3">
        <v>2000</v>
      </c>
      <c r="L161" s="3">
        <v>1850</v>
      </c>
    </row>
    <row r="162" spans="1:12" x14ac:dyDescent="0.25">
      <c r="A162" s="3" t="s">
        <v>360</v>
      </c>
      <c r="B162" s="4">
        <v>44937</v>
      </c>
      <c r="C162" s="3" t="s">
        <v>1110</v>
      </c>
      <c r="D162" s="3" t="s">
        <v>29</v>
      </c>
      <c r="E162" s="3" t="s">
        <v>30</v>
      </c>
      <c r="F162" s="3" t="s">
        <v>31</v>
      </c>
      <c r="G162" s="3" t="s">
        <v>19</v>
      </c>
      <c r="H162" s="3" t="s">
        <v>45</v>
      </c>
      <c r="I162" s="3">
        <v>2</v>
      </c>
      <c r="J162" s="3" t="s">
        <v>20</v>
      </c>
      <c r="K162" s="3">
        <v>9950</v>
      </c>
      <c r="L162" s="3">
        <v>9000</v>
      </c>
    </row>
    <row r="163" spans="1:12" x14ac:dyDescent="0.25">
      <c r="A163" s="3" t="s">
        <v>362</v>
      </c>
      <c r="B163" s="4">
        <v>44937</v>
      </c>
      <c r="C163" s="3" t="s">
        <v>1171</v>
      </c>
      <c r="D163" s="3" t="s">
        <v>29</v>
      </c>
      <c r="E163" s="3" t="s">
        <v>23</v>
      </c>
      <c r="F163" s="3" t="s">
        <v>24</v>
      </c>
      <c r="G163" s="3" t="s">
        <v>32</v>
      </c>
      <c r="H163" s="3" t="s">
        <v>2354</v>
      </c>
      <c r="I163" s="3">
        <v>1</v>
      </c>
      <c r="J163" s="3" t="s">
        <v>20</v>
      </c>
      <c r="K163" s="3">
        <v>4700</v>
      </c>
      <c r="L163" s="3">
        <v>4000</v>
      </c>
    </row>
    <row r="164" spans="1:12" x14ac:dyDescent="0.25">
      <c r="A164" s="3" t="s">
        <v>364</v>
      </c>
      <c r="B164" s="4">
        <v>44937</v>
      </c>
      <c r="C164" s="3" t="s">
        <v>1232</v>
      </c>
      <c r="D164" s="3" t="s">
        <v>16</v>
      </c>
      <c r="E164" s="3" t="s">
        <v>30</v>
      </c>
      <c r="F164" s="3" t="s">
        <v>31</v>
      </c>
      <c r="G164" s="3" t="s">
        <v>19</v>
      </c>
      <c r="H164" s="3" t="s">
        <v>2354</v>
      </c>
      <c r="I164" s="3">
        <v>1</v>
      </c>
      <c r="J164" s="3" t="s">
        <v>20</v>
      </c>
      <c r="K164" s="3">
        <v>9500</v>
      </c>
      <c r="L164" s="3">
        <v>8000</v>
      </c>
    </row>
    <row r="165" spans="1:12" x14ac:dyDescent="0.25">
      <c r="A165" s="3" t="s">
        <v>366</v>
      </c>
      <c r="B165" s="4">
        <v>44937</v>
      </c>
      <c r="C165" s="3" t="s">
        <v>1260</v>
      </c>
      <c r="D165" s="3" t="s">
        <v>29</v>
      </c>
      <c r="E165" s="3" t="s">
        <v>23</v>
      </c>
      <c r="F165" s="3" t="s">
        <v>24</v>
      </c>
      <c r="G165" s="3" t="s">
        <v>32</v>
      </c>
      <c r="H165" s="3" t="s">
        <v>2354</v>
      </c>
      <c r="I165" s="3">
        <v>2</v>
      </c>
      <c r="J165" s="3" t="s">
        <v>20</v>
      </c>
      <c r="K165" s="3">
        <v>6700</v>
      </c>
      <c r="L165" s="3">
        <v>5001</v>
      </c>
    </row>
    <row r="166" spans="1:12" x14ac:dyDescent="0.25">
      <c r="A166" s="3" t="s">
        <v>368</v>
      </c>
      <c r="B166" s="4">
        <v>44937</v>
      </c>
      <c r="C166" s="3" t="s">
        <v>2316</v>
      </c>
      <c r="D166" s="3" t="s">
        <v>29</v>
      </c>
      <c r="E166" s="3" t="s">
        <v>30</v>
      </c>
      <c r="F166" s="3" t="s">
        <v>31</v>
      </c>
      <c r="G166" s="3" t="s">
        <v>19</v>
      </c>
      <c r="H166" s="3" t="s">
        <v>2354</v>
      </c>
      <c r="I166" s="3">
        <v>1</v>
      </c>
      <c r="J166" s="3" t="s">
        <v>20</v>
      </c>
      <c r="K166" s="3">
        <v>6700</v>
      </c>
      <c r="L166" s="3">
        <v>5002</v>
      </c>
    </row>
    <row r="167" spans="1:12" x14ac:dyDescent="0.25">
      <c r="A167" s="3" t="s">
        <v>370</v>
      </c>
      <c r="B167" s="4">
        <v>44937</v>
      </c>
      <c r="C167" s="3" t="s">
        <v>1382</v>
      </c>
      <c r="D167" s="3" t="s">
        <v>29</v>
      </c>
      <c r="E167" s="3" t="s">
        <v>17</v>
      </c>
      <c r="F167" s="3" t="s">
        <v>18</v>
      </c>
      <c r="G167" s="3" t="s">
        <v>32</v>
      </c>
      <c r="H167" s="3" t="s">
        <v>2354</v>
      </c>
      <c r="I167" s="3">
        <v>3</v>
      </c>
      <c r="J167" s="3" t="s">
        <v>20</v>
      </c>
      <c r="K167" s="3">
        <v>13200.000000000002</v>
      </c>
      <c r="L167" s="3">
        <v>12000</v>
      </c>
    </row>
    <row r="168" spans="1:12" x14ac:dyDescent="0.25">
      <c r="A168" s="3" t="s">
        <v>372</v>
      </c>
      <c r="B168" s="4">
        <v>44937</v>
      </c>
      <c r="C168" s="3" t="s">
        <v>1443</v>
      </c>
      <c r="D168" s="3" t="s">
        <v>29</v>
      </c>
      <c r="E168" s="3" t="s">
        <v>30</v>
      </c>
      <c r="F168" s="3" t="s">
        <v>31</v>
      </c>
      <c r="G168" s="3" t="s">
        <v>19</v>
      </c>
      <c r="H168" s="3" t="s">
        <v>2354</v>
      </c>
      <c r="I168" s="3">
        <v>2</v>
      </c>
      <c r="J168" s="3" t="s">
        <v>20</v>
      </c>
      <c r="K168" s="3">
        <v>6700</v>
      </c>
      <c r="L168" s="3">
        <v>5002</v>
      </c>
    </row>
    <row r="169" spans="1:12" x14ac:dyDescent="0.25">
      <c r="A169" s="3" t="s">
        <v>374</v>
      </c>
      <c r="B169" s="4">
        <v>44937</v>
      </c>
      <c r="C169" s="3" t="s">
        <v>1504</v>
      </c>
      <c r="D169" s="3" t="s">
        <v>29</v>
      </c>
      <c r="E169" s="3" t="s">
        <v>35</v>
      </c>
      <c r="F169" s="3" t="s">
        <v>36</v>
      </c>
      <c r="G169" s="3" t="s">
        <v>25</v>
      </c>
      <c r="H169" s="3" t="s">
        <v>2354</v>
      </c>
      <c r="I169" s="3">
        <v>2</v>
      </c>
      <c r="J169" s="3" t="s">
        <v>20</v>
      </c>
      <c r="K169" s="3">
        <v>6700</v>
      </c>
      <c r="L169" s="3">
        <v>5000</v>
      </c>
    </row>
    <row r="170" spans="1:12" x14ac:dyDescent="0.25">
      <c r="A170" s="3" t="s">
        <v>376</v>
      </c>
      <c r="B170" s="4">
        <v>44938</v>
      </c>
      <c r="C170" s="3" t="s">
        <v>34</v>
      </c>
      <c r="D170" s="3" t="s">
        <v>29</v>
      </c>
      <c r="E170" s="3" t="s">
        <v>17</v>
      </c>
      <c r="F170" s="3" t="s">
        <v>18</v>
      </c>
      <c r="G170" s="3" t="s">
        <v>2351</v>
      </c>
      <c r="H170" s="3" t="s">
        <v>38</v>
      </c>
      <c r="I170" s="3">
        <v>2</v>
      </c>
      <c r="J170" s="3" t="s">
        <v>20</v>
      </c>
      <c r="K170" s="3">
        <v>170</v>
      </c>
      <c r="L170" s="3">
        <v>150</v>
      </c>
    </row>
    <row r="171" spans="1:12" x14ac:dyDescent="0.25">
      <c r="A171" s="3" t="s">
        <v>378</v>
      </c>
      <c r="B171" s="4">
        <v>44938</v>
      </c>
      <c r="C171" s="3" t="s">
        <v>113</v>
      </c>
      <c r="D171" s="3" t="s">
        <v>29</v>
      </c>
      <c r="E171" s="3" t="s">
        <v>35</v>
      </c>
      <c r="F171" s="3" t="s">
        <v>36</v>
      </c>
      <c r="G171" s="3" t="s">
        <v>2352</v>
      </c>
      <c r="H171" s="3" t="s">
        <v>2354</v>
      </c>
      <c r="I171" s="3">
        <v>2</v>
      </c>
      <c r="J171" s="3" t="s">
        <v>20</v>
      </c>
      <c r="K171" s="3">
        <v>13000</v>
      </c>
      <c r="L171" s="3">
        <v>12000</v>
      </c>
    </row>
    <row r="172" spans="1:12" x14ac:dyDescent="0.25">
      <c r="A172" s="3" t="s">
        <v>380</v>
      </c>
      <c r="B172" s="4">
        <v>44938</v>
      </c>
      <c r="C172" s="3" t="s">
        <v>173</v>
      </c>
      <c r="D172" s="3" t="s">
        <v>16</v>
      </c>
      <c r="E172" s="3" t="s">
        <v>30</v>
      </c>
      <c r="F172" s="3" t="s">
        <v>31</v>
      </c>
      <c r="G172" s="3" t="s">
        <v>25</v>
      </c>
      <c r="H172" s="3" t="s">
        <v>2354</v>
      </c>
      <c r="I172" s="3">
        <v>1</v>
      </c>
      <c r="J172" s="3" t="s">
        <v>20</v>
      </c>
      <c r="K172" s="3">
        <v>100</v>
      </c>
      <c r="L172" s="3">
        <v>90</v>
      </c>
    </row>
    <row r="173" spans="1:12" x14ac:dyDescent="0.25">
      <c r="A173" s="3" t="s">
        <v>382</v>
      </c>
      <c r="B173" s="4">
        <v>44938</v>
      </c>
      <c r="C173" s="3" t="s">
        <v>235</v>
      </c>
      <c r="D173" s="3" t="s">
        <v>29</v>
      </c>
      <c r="E173" s="3" t="s">
        <v>17</v>
      </c>
      <c r="F173" s="3" t="s">
        <v>18</v>
      </c>
      <c r="G173" s="3" t="s">
        <v>19</v>
      </c>
      <c r="H173" s="3" t="s">
        <v>2354</v>
      </c>
      <c r="I173" s="3">
        <v>4</v>
      </c>
      <c r="J173" s="3" t="s">
        <v>20</v>
      </c>
      <c r="K173" s="3">
        <v>2250</v>
      </c>
      <c r="L173" s="3">
        <v>2200</v>
      </c>
    </row>
    <row r="174" spans="1:12" x14ac:dyDescent="0.25">
      <c r="A174" s="3" t="s">
        <v>384</v>
      </c>
      <c r="B174" s="4">
        <v>44938</v>
      </c>
      <c r="C174" s="3" t="s">
        <v>297</v>
      </c>
      <c r="D174" s="3" t="s">
        <v>29</v>
      </c>
      <c r="E174" s="3" t="s">
        <v>17</v>
      </c>
      <c r="F174" s="3" t="s">
        <v>18</v>
      </c>
      <c r="G174" s="3" t="s">
        <v>37</v>
      </c>
      <c r="H174" s="3" t="s">
        <v>38</v>
      </c>
      <c r="I174" s="3">
        <v>2</v>
      </c>
      <c r="J174" s="3" t="s">
        <v>20</v>
      </c>
      <c r="K174" s="3">
        <v>7700</v>
      </c>
      <c r="L174" s="3">
        <v>7000</v>
      </c>
    </row>
    <row r="175" spans="1:12" x14ac:dyDescent="0.25">
      <c r="A175" s="3" t="s">
        <v>386</v>
      </c>
      <c r="B175" s="4">
        <v>44938</v>
      </c>
      <c r="C175" s="3" t="s">
        <v>988</v>
      </c>
      <c r="D175" s="3" t="s">
        <v>29</v>
      </c>
      <c r="E175" s="3" t="s">
        <v>23</v>
      </c>
      <c r="F175" s="3" t="s">
        <v>24</v>
      </c>
      <c r="G175" s="3" t="s">
        <v>32</v>
      </c>
      <c r="H175" s="3" t="s">
        <v>2354</v>
      </c>
      <c r="I175" s="3">
        <v>1</v>
      </c>
      <c r="J175" s="3" t="s">
        <v>20</v>
      </c>
      <c r="K175" s="3">
        <v>4700</v>
      </c>
      <c r="L175" s="3">
        <v>4000</v>
      </c>
    </row>
    <row r="176" spans="1:12" x14ac:dyDescent="0.25">
      <c r="A176" s="3" t="s">
        <v>388</v>
      </c>
      <c r="B176" s="4">
        <v>44938</v>
      </c>
      <c r="C176" s="3" t="s">
        <v>1050</v>
      </c>
      <c r="D176" s="3" t="s">
        <v>16</v>
      </c>
      <c r="E176" s="3" t="s">
        <v>30</v>
      </c>
      <c r="F176" s="3" t="s">
        <v>31</v>
      </c>
      <c r="G176" s="3" t="s">
        <v>19</v>
      </c>
      <c r="H176" s="3" t="s">
        <v>2354</v>
      </c>
      <c r="I176" s="3">
        <v>1</v>
      </c>
      <c r="J176" s="3" t="s">
        <v>20</v>
      </c>
      <c r="K176" s="3">
        <v>9500</v>
      </c>
      <c r="L176" s="3">
        <v>8000</v>
      </c>
    </row>
    <row r="177" spans="1:12" x14ac:dyDescent="0.25">
      <c r="A177" s="3" t="s">
        <v>390</v>
      </c>
      <c r="B177" s="4">
        <v>44938</v>
      </c>
      <c r="C177" s="3" t="s">
        <v>1112</v>
      </c>
      <c r="D177" s="3" t="s">
        <v>29</v>
      </c>
      <c r="E177" s="3" t="s">
        <v>35</v>
      </c>
      <c r="F177" s="3" t="s">
        <v>36</v>
      </c>
      <c r="G177" s="3" t="s">
        <v>25</v>
      </c>
      <c r="H177" s="3" t="s">
        <v>2354</v>
      </c>
      <c r="I177" s="3">
        <v>2</v>
      </c>
      <c r="J177" s="3" t="s">
        <v>20</v>
      </c>
      <c r="K177" s="3">
        <v>7700</v>
      </c>
      <c r="L177" s="3">
        <v>7000</v>
      </c>
    </row>
    <row r="178" spans="1:12" x14ac:dyDescent="0.25">
      <c r="A178" s="3" t="s">
        <v>392</v>
      </c>
      <c r="B178" s="4">
        <v>44938</v>
      </c>
      <c r="C178" s="3" t="s">
        <v>1173</v>
      </c>
      <c r="D178" s="3" t="s">
        <v>29</v>
      </c>
      <c r="E178" s="3" t="s">
        <v>30</v>
      </c>
      <c r="F178" s="3" t="s">
        <v>31</v>
      </c>
      <c r="G178" s="3" t="s">
        <v>19</v>
      </c>
      <c r="H178" s="3" t="s">
        <v>2354</v>
      </c>
      <c r="I178" s="3">
        <v>2</v>
      </c>
      <c r="J178" s="3" t="s">
        <v>20</v>
      </c>
      <c r="K178" s="3">
        <v>400</v>
      </c>
      <c r="L178" s="3">
        <v>360</v>
      </c>
    </row>
    <row r="179" spans="1:12" x14ac:dyDescent="0.25">
      <c r="A179" s="3" t="s">
        <v>394</v>
      </c>
      <c r="B179" s="4">
        <v>44938</v>
      </c>
      <c r="C179" s="3" t="s">
        <v>1234</v>
      </c>
      <c r="D179" s="3" t="s">
        <v>16</v>
      </c>
      <c r="E179" s="3" t="s">
        <v>35</v>
      </c>
      <c r="F179" s="3" t="s">
        <v>36</v>
      </c>
      <c r="G179" s="3" t="s">
        <v>25</v>
      </c>
      <c r="H179" s="3" t="s">
        <v>38</v>
      </c>
      <c r="I179" s="3">
        <v>1</v>
      </c>
      <c r="J179" s="3" t="s">
        <v>20</v>
      </c>
      <c r="K179" s="3">
        <v>4700</v>
      </c>
      <c r="L179" s="3">
        <v>4000</v>
      </c>
    </row>
    <row r="180" spans="1:12" x14ac:dyDescent="0.25">
      <c r="A180" s="3" t="s">
        <v>396</v>
      </c>
      <c r="B180" s="4">
        <v>44938</v>
      </c>
      <c r="C180" s="3" t="s">
        <v>1262</v>
      </c>
      <c r="D180" s="3" t="s">
        <v>29</v>
      </c>
      <c r="E180" s="3" t="s">
        <v>30</v>
      </c>
      <c r="F180" s="3" t="s">
        <v>31</v>
      </c>
      <c r="G180" s="3" t="s">
        <v>19</v>
      </c>
      <c r="H180" s="3" t="s">
        <v>2354</v>
      </c>
      <c r="I180" s="3">
        <v>2</v>
      </c>
      <c r="J180" s="3" t="s">
        <v>20</v>
      </c>
      <c r="K180" s="3">
        <v>6700</v>
      </c>
      <c r="L180" s="3">
        <v>5002</v>
      </c>
    </row>
    <row r="181" spans="1:12" x14ac:dyDescent="0.25">
      <c r="A181" s="3" t="s">
        <v>398</v>
      </c>
      <c r="B181" s="4">
        <v>44938</v>
      </c>
      <c r="C181" s="3" t="s">
        <v>1322</v>
      </c>
      <c r="D181" s="3" t="s">
        <v>29</v>
      </c>
      <c r="E181" s="3" t="s">
        <v>35</v>
      </c>
      <c r="F181" s="3" t="s">
        <v>36</v>
      </c>
      <c r="G181" s="3" t="s">
        <v>25</v>
      </c>
      <c r="H181" s="3" t="s">
        <v>2354</v>
      </c>
      <c r="I181" s="3">
        <v>2</v>
      </c>
      <c r="J181" s="3" t="s">
        <v>20</v>
      </c>
      <c r="K181" s="3">
        <v>6700</v>
      </c>
      <c r="L181" s="3">
        <v>5000</v>
      </c>
    </row>
    <row r="182" spans="1:12" x14ac:dyDescent="0.25">
      <c r="A182" s="3" t="s">
        <v>400</v>
      </c>
      <c r="B182" s="4">
        <v>44938</v>
      </c>
      <c r="C182" s="3" t="s">
        <v>1384</v>
      </c>
      <c r="D182" s="3" t="s">
        <v>29</v>
      </c>
      <c r="E182" s="3" t="s">
        <v>17</v>
      </c>
      <c r="F182" s="3" t="s">
        <v>18</v>
      </c>
      <c r="G182" s="3" t="s">
        <v>19</v>
      </c>
      <c r="H182" s="3" t="s">
        <v>38</v>
      </c>
      <c r="I182" s="3">
        <v>2</v>
      </c>
      <c r="J182" s="3" t="s">
        <v>20</v>
      </c>
      <c r="K182" s="3">
        <v>22000</v>
      </c>
      <c r="L182" s="3">
        <v>20000</v>
      </c>
    </row>
    <row r="183" spans="1:12" x14ac:dyDescent="0.25">
      <c r="A183" s="3" t="s">
        <v>402</v>
      </c>
      <c r="B183" s="4">
        <v>44938</v>
      </c>
      <c r="C183" s="3" t="s">
        <v>1445</v>
      </c>
      <c r="D183" s="3" t="s">
        <v>29</v>
      </c>
      <c r="E183" s="3" t="s">
        <v>35</v>
      </c>
      <c r="F183" s="3" t="s">
        <v>36</v>
      </c>
      <c r="G183" s="3" t="s">
        <v>25</v>
      </c>
      <c r="H183" s="3" t="s">
        <v>38</v>
      </c>
      <c r="I183" s="3">
        <v>1</v>
      </c>
      <c r="J183" s="3" t="s">
        <v>20</v>
      </c>
      <c r="K183" s="3">
        <v>22000</v>
      </c>
      <c r="L183" s="3">
        <v>20000</v>
      </c>
    </row>
    <row r="184" spans="1:12" x14ac:dyDescent="0.25">
      <c r="A184" s="3" t="s">
        <v>404</v>
      </c>
      <c r="B184" s="4">
        <v>44938</v>
      </c>
      <c r="C184" s="3" t="s">
        <v>1506</v>
      </c>
      <c r="D184" s="3" t="s">
        <v>29</v>
      </c>
      <c r="E184" s="3" t="s">
        <v>17</v>
      </c>
      <c r="F184" s="3" t="s">
        <v>18</v>
      </c>
      <c r="G184" s="3" t="s">
        <v>32</v>
      </c>
      <c r="H184" s="3" t="s">
        <v>38</v>
      </c>
      <c r="I184" s="3">
        <v>2</v>
      </c>
      <c r="J184" s="3" t="s">
        <v>20</v>
      </c>
      <c r="K184" s="3">
        <v>6700</v>
      </c>
      <c r="L184" s="3">
        <v>5001</v>
      </c>
    </row>
    <row r="185" spans="1:12" x14ac:dyDescent="0.25">
      <c r="A185" s="3" t="s">
        <v>406</v>
      </c>
      <c r="B185" s="4">
        <v>44939</v>
      </c>
      <c r="C185" s="3" t="s">
        <v>40</v>
      </c>
      <c r="D185" s="3" t="s">
        <v>29</v>
      </c>
      <c r="E185" s="3" t="s">
        <v>35</v>
      </c>
      <c r="F185" s="3" t="s">
        <v>36</v>
      </c>
      <c r="G185" s="3" t="s">
        <v>19</v>
      </c>
      <c r="H185" s="3" t="s">
        <v>2354</v>
      </c>
      <c r="I185" s="3">
        <v>1</v>
      </c>
      <c r="J185" s="3" t="s">
        <v>20</v>
      </c>
      <c r="K185" s="3">
        <v>25</v>
      </c>
      <c r="L185" s="3">
        <v>20</v>
      </c>
    </row>
    <row r="186" spans="1:12" x14ac:dyDescent="0.25">
      <c r="A186" s="3" t="s">
        <v>408</v>
      </c>
      <c r="B186" s="4">
        <v>44939</v>
      </c>
      <c r="C186" s="3" t="s">
        <v>115</v>
      </c>
      <c r="D186" s="3" t="s">
        <v>29</v>
      </c>
      <c r="E186" s="3" t="s">
        <v>17</v>
      </c>
      <c r="F186" s="3" t="s">
        <v>18</v>
      </c>
      <c r="G186" s="3" t="s">
        <v>2350</v>
      </c>
      <c r="H186" s="3" t="s">
        <v>38</v>
      </c>
      <c r="I186" s="3">
        <v>2</v>
      </c>
      <c r="J186" s="3" t="s">
        <v>20</v>
      </c>
      <c r="K186" s="3">
        <v>6700</v>
      </c>
      <c r="L186" s="3">
        <v>5000</v>
      </c>
    </row>
    <row r="187" spans="1:12" x14ac:dyDescent="0.25">
      <c r="A187" s="3" t="s">
        <v>410</v>
      </c>
      <c r="B187" s="4">
        <v>44939</v>
      </c>
      <c r="C187" s="3" t="s">
        <v>175</v>
      </c>
      <c r="D187" s="3" t="s">
        <v>29</v>
      </c>
      <c r="E187" s="3" t="s">
        <v>35</v>
      </c>
      <c r="F187" s="3" t="s">
        <v>36</v>
      </c>
      <c r="G187" s="3" t="s">
        <v>32</v>
      </c>
      <c r="H187" s="3" t="s">
        <v>2354</v>
      </c>
      <c r="I187" s="3">
        <v>2</v>
      </c>
      <c r="J187" s="3" t="s">
        <v>20</v>
      </c>
      <c r="K187" s="3">
        <v>100</v>
      </c>
      <c r="L187" s="3">
        <v>80</v>
      </c>
    </row>
    <row r="188" spans="1:12" x14ac:dyDescent="0.25">
      <c r="A188" s="3" t="s">
        <v>412</v>
      </c>
      <c r="B188" s="4">
        <v>44939</v>
      </c>
      <c r="C188" s="3" t="s">
        <v>237</v>
      </c>
      <c r="D188" s="3" t="s">
        <v>29</v>
      </c>
      <c r="E188" s="3" t="s">
        <v>35</v>
      </c>
      <c r="F188" s="3" t="s">
        <v>36</v>
      </c>
      <c r="G188" s="3" t="s">
        <v>63</v>
      </c>
      <c r="H188" s="3" t="s">
        <v>2354</v>
      </c>
      <c r="I188" s="3">
        <v>1</v>
      </c>
      <c r="J188" s="3" t="s">
        <v>20</v>
      </c>
      <c r="K188" s="3">
        <v>100</v>
      </c>
      <c r="L188" s="3">
        <v>90</v>
      </c>
    </row>
    <row r="189" spans="1:12" x14ac:dyDescent="0.25">
      <c r="A189" s="3" t="s">
        <v>414</v>
      </c>
      <c r="B189" s="4">
        <v>44939</v>
      </c>
      <c r="C189" s="3" t="s">
        <v>299</v>
      </c>
      <c r="D189" s="3" t="s">
        <v>16</v>
      </c>
      <c r="E189" s="3" t="s">
        <v>35</v>
      </c>
      <c r="F189" s="3" t="s">
        <v>36</v>
      </c>
      <c r="G189" s="3" t="s">
        <v>41</v>
      </c>
      <c r="H189" s="3" t="s">
        <v>2354</v>
      </c>
      <c r="I189" s="3">
        <v>4</v>
      </c>
      <c r="J189" s="3" t="s">
        <v>20</v>
      </c>
      <c r="K189" s="3">
        <v>11000</v>
      </c>
      <c r="L189" s="3">
        <v>10000</v>
      </c>
    </row>
    <row r="190" spans="1:12" x14ac:dyDescent="0.25">
      <c r="A190" s="3" t="s">
        <v>416</v>
      </c>
      <c r="B190" s="4">
        <v>44939</v>
      </c>
      <c r="C190" s="3" t="s">
        <v>990</v>
      </c>
      <c r="D190" s="3" t="s">
        <v>29</v>
      </c>
      <c r="E190" s="3" t="s">
        <v>30</v>
      </c>
      <c r="F190" s="3" t="s">
        <v>31</v>
      </c>
      <c r="G190" s="3" t="s">
        <v>19</v>
      </c>
      <c r="H190" s="3" t="s">
        <v>2354</v>
      </c>
      <c r="I190" s="3">
        <v>2</v>
      </c>
      <c r="J190" s="3" t="s">
        <v>20</v>
      </c>
      <c r="K190" s="3">
        <v>400</v>
      </c>
      <c r="L190" s="3">
        <v>360</v>
      </c>
    </row>
    <row r="191" spans="1:12" x14ac:dyDescent="0.25">
      <c r="A191" s="3" t="s">
        <v>418</v>
      </c>
      <c r="B191" s="4">
        <v>44939</v>
      </c>
      <c r="C191" s="3" t="s">
        <v>1052</v>
      </c>
      <c r="D191" s="3" t="s">
        <v>16</v>
      </c>
      <c r="E191" s="3" t="s">
        <v>35</v>
      </c>
      <c r="F191" s="3" t="s">
        <v>36</v>
      </c>
      <c r="G191" s="3" t="s">
        <v>25</v>
      </c>
      <c r="H191" s="3" t="s">
        <v>38</v>
      </c>
      <c r="I191" s="3">
        <v>1</v>
      </c>
      <c r="J191" s="3" t="s">
        <v>20</v>
      </c>
      <c r="K191" s="3">
        <v>4700</v>
      </c>
      <c r="L191" s="3">
        <v>4000</v>
      </c>
    </row>
    <row r="192" spans="1:12" x14ac:dyDescent="0.25">
      <c r="A192" s="3" t="s">
        <v>420</v>
      </c>
      <c r="B192" s="4">
        <v>44939</v>
      </c>
      <c r="C192" s="3" t="s">
        <v>1114</v>
      </c>
      <c r="D192" s="3" t="s">
        <v>29</v>
      </c>
      <c r="E192" s="3" t="s">
        <v>17</v>
      </c>
      <c r="F192" s="3" t="s">
        <v>18</v>
      </c>
      <c r="G192" s="3" t="s">
        <v>32</v>
      </c>
      <c r="H192" s="3" t="s">
        <v>38</v>
      </c>
      <c r="I192" s="3">
        <v>4</v>
      </c>
      <c r="J192" s="3" t="s">
        <v>20</v>
      </c>
      <c r="K192" s="3">
        <v>11000</v>
      </c>
      <c r="L192" s="3">
        <v>10000</v>
      </c>
    </row>
    <row r="193" spans="1:12" x14ac:dyDescent="0.25">
      <c r="A193" s="3" t="s">
        <v>422</v>
      </c>
      <c r="B193" s="4">
        <v>44939</v>
      </c>
      <c r="C193" s="3" t="s">
        <v>1175</v>
      </c>
      <c r="D193" s="3" t="s">
        <v>29</v>
      </c>
      <c r="E193" s="3" t="s">
        <v>35</v>
      </c>
      <c r="F193" s="3" t="s">
        <v>36</v>
      </c>
      <c r="G193" s="3" t="s">
        <v>25</v>
      </c>
      <c r="H193" s="3" t="s">
        <v>38</v>
      </c>
      <c r="I193" s="3">
        <v>2</v>
      </c>
      <c r="J193" s="3" t="s">
        <v>20</v>
      </c>
      <c r="K193" s="3">
        <v>100</v>
      </c>
      <c r="L193" s="3">
        <v>90</v>
      </c>
    </row>
    <row r="194" spans="1:12" x14ac:dyDescent="0.25">
      <c r="A194" s="3" t="s">
        <v>424</v>
      </c>
      <c r="B194" s="4">
        <v>44939</v>
      </c>
      <c r="C194" s="3" t="s">
        <v>1236</v>
      </c>
      <c r="D194" s="3" t="s">
        <v>16</v>
      </c>
      <c r="E194" s="3" t="s">
        <v>17</v>
      </c>
      <c r="F194" s="3" t="s">
        <v>18</v>
      </c>
      <c r="G194" s="3" t="s">
        <v>32</v>
      </c>
      <c r="H194" s="3" t="s">
        <v>2354</v>
      </c>
      <c r="I194" s="3">
        <v>2</v>
      </c>
      <c r="J194" s="3" t="s">
        <v>20</v>
      </c>
      <c r="K194" s="3">
        <v>400</v>
      </c>
      <c r="L194" s="3">
        <v>360</v>
      </c>
    </row>
    <row r="195" spans="1:12" x14ac:dyDescent="0.25">
      <c r="A195" s="3" t="s">
        <v>426</v>
      </c>
      <c r="B195" s="4">
        <v>44939</v>
      </c>
      <c r="C195" s="3" t="s">
        <v>1264</v>
      </c>
      <c r="D195" s="3" t="s">
        <v>29</v>
      </c>
      <c r="E195" s="3" t="s">
        <v>35</v>
      </c>
      <c r="F195" s="3" t="s">
        <v>36</v>
      </c>
      <c r="G195" s="3" t="s">
        <v>25</v>
      </c>
      <c r="H195" s="3" t="s">
        <v>38</v>
      </c>
      <c r="I195" s="3">
        <v>1</v>
      </c>
      <c r="J195" s="3" t="s">
        <v>20</v>
      </c>
      <c r="K195" s="3">
        <v>22000</v>
      </c>
      <c r="L195" s="3">
        <v>20000</v>
      </c>
    </row>
    <row r="196" spans="1:12" x14ac:dyDescent="0.25">
      <c r="A196" s="3" t="s">
        <v>428</v>
      </c>
      <c r="B196" s="4">
        <v>44939</v>
      </c>
      <c r="C196" s="3" t="s">
        <v>1324</v>
      </c>
      <c r="D196" s="3" t="s">
        <v>29</v>
      </c>
      <c r="E196" s="3" t="s">
        <v>17</v>
      </c>
      <c r="F196" s="3" t="s">
        <v>18</v>
      </c>
      <c r="G196" s="3" t="s">
        <v>32</v>
      </c>
      <c r="H196" s="3" t="s">
        <v>38</v>
      </c>
      <c r="I196" s="3">
        <v>2</v>
      </c>
      <c r="J196" s="3" t="s">
        <v>20</v>
      </c>
      <c r="K196" s="3">
        <v>6700</v>
      </c>
      <c r="L196" s="3">
        <v>5001</v>
      </c>
    </row>
    <row r="197" spans="1:12" x14ac:dyDescent="0.25">
      <c r="A197" s="3" t="s">
        <v>430</v>
      </c>
      <c r="B197" s="4">
        <v>44939</v>
      </c>
      <c r="C197" s="3" t="s">
        <v>1386</v>
      </c>
      <c r="D197" s="3" t="s">
        <v>16</v>
      </c>
      <c r="E197" s="3" t="s">
        <v>17</v>
      </c>
      <c r="F197" s="3" t="s">
        <v>18</v>
      </c>
      <c r="G197" s="3" t="s">
        <v>25</v>
      </c>
      <c r="H197" s="3" t="s">
        <v>38</v>
      </c>
      <c r="I197" s="3">
        <v>2</v>
      </c>
      <c r="J197" s="3" t="s">
        <v>20</v>
      </c>
      <c r="K197" s="3">
        <v>7700</v>
      </c>
      <c r="L197" s="3">
        <v>7000</v>
      </c>
    </row>
    <row r="198" spans="1:12" x14ac:dyDescent="0.25">
      <c r="A198" s="3" t="s">
        <v>432</v>
      </c>
      <c r="B198" s="4">
        <v>44939</v>
      </c>
      <c r="C198" s="3" t="s">
        <v>1447</v>
      </c>
      <c r="D198" s="3" t="s">
        <v>29</v>
      </c>
      <c r="E198" s="3" t="s">
        <v>17</v>
      </c>
      <c r="F198" s="3" t="s">
        <v>18</v>
      </c>
      <c r="G198" s="3" t="s">
        <v>32</v>
      </c>
      <c r="H198" s="3" t="s">
        <v>45</v>
      </c>
      <c r="I198" s="3">
        <v>1</v>
      </c>
      <c r="J198" s="3" t="s">
        <v>26</v>
      </c>
      <c r="K198" s="3">
        <v>11000</v>
      </c>
      <c r="L198" s="3">
        <v>10000</v>
      </c>
    </row>
    <row r="199" spans="1:12" x14ac:dyDescent="0.25">
      <c r="A199" s="3" t="s">
        <v>434</v>
      </c>
      <c r="B199" s="4">
        <v>44939</v>
      </c>
      <c r="C199" s="3" t="s">
        <v>1508</v>
      </c>
      <c r="D199" s="3" t="s">
        <v>29</v>
      </c>
      <c r="E199" s="3" t="s">
        <v>17</v>
      </c>
      <c r="F199" s="3" t="s">
        <v>18</v>
      </c>
      <c r="G199" s="3" t="s">
        <v>19</v>
      </c>
      <c r="H199" s="3" t="s">
        <v>2354</v>
      </c>
      <c r="I199" s="3">
        <v>1</v>
      </c>
      <c r="J199" s="3" t="s">
        <v>20</v>
      </c>
      <c r="K199" s="3">
        <v>6700</v>
      </c>
      <c r="L199" s="3">
        <v>5002</v>
      </c>
    </row>
    <row r="200" spans="1:12" x14ac:dyDescent="0.25">
      <c r="A200" s="3" t="s">
        <v>436</v>
      </c>
      <c r="B200" s="4">
        <v>44940</v>
      </c>
      <c r="C200" s="3" t="s">
        <v>43</v>
      </c>
      <c r="D200" s="3" t="s">
        <v>29</v>
      </c>
      <c r="E200" s="3" t="s">
        <v>17</v>
      </c>
      <c r="F200" s="3" t="s">
        <v>18</v>
      </c>
      <c r="G200" s="3" t="s">
        <v>25</v>
      </c>
      <c r="H200" s="3" t="s">
        <v>2354</v>
      </c>
      <c r="I200" s="3">
        <v>1</v>
      </c>
      <c r="J200" s="3" t="s">
        <v>20</v>
      </c>
      <c r="K200" s="3">
        <v>10000</v>
      </c>
      <c r="L200" s="3">
        <v>9000</v>
      </c>
    </row>
    <row r="201" spans="1:12" x14ac:dyDescent="0.25">
      <c r="A201" s="3" t="s">
        <v>438</v>
      </c>
      <c r="B201" s="4">
        <v>44940</v>
      </c>
      <c r="C201" s="3" t="s">
        <v>117</v>
      </c>
      <c r="D201" s="3" t="s">
        <v>29</v>
      </c>
      <c r="E201" s="3" t="s">
        <v>35</v>
      </c>
      <c r="F201" s="3" t="s">
        <v>36</v>
      </c>
      <c r="G201" s="3" t="s">
        <v>19</v>
      </c>
      <c r="H201" s="3" t="s">
        <v>2354</v>
      </c>
      <c r="I201" s="3">
        <v>1</v>
      </c>
      <c r="J201" s="3" t="s">
        <v>20</v>
      </c>
      <c r="K201" s="3">
        <v>6700</v>
      </c>
      <c r="L201" s="3">
        <v>5001</v>
      </c>
    </row>
    <row r="202" spans="1:12" x14ac:dyDescent="0.25">
      <c r="A202" s="3" t="s">
        <v>440</v>
      </c>
      <c r="B202" s="4">
        <v>44940</v>
      </c>
      <c r="C202" s="3" t="s">
        <v>177</v>
      </c>
      <c r="D202" s="3" t="s">
        <v>29</v>
      </c>
      <c r="E202" s="3" t="s">
        <v>17</v>
      </c>
      <c r="F202" s="3" t="s">
        <v>18</v>
      </c>
      <c r="G202" s="3" t="s">
        <v>37</v>
      </c>
      <c r="H202" s="3" t="s">
        <v>38</v>
      </c>
      <c r="I202" s="3">
        <v>2</v>
      </c>
      <c r="J202" s="3" t="s">
        <v>20</v>
      </c>
      <c r="K202" s="3">
        <v>2000</v>
      </c>
      <c r="L202" s="3">
        <v>1850</v>
      </c>
    </row>
    <row r="203" spans="1:12" x14ac:dyDescent="0.25">
      <c r="A203" s="3" t="s">
        <v>442</v>
      </c>
      <c r="B203" s="4">
        <v>44940</v>
      </c>
      <c r="C203" s="3" t="s">
        <v>239</v>
      </c>
      <c r="D203" s="3" t="s">
        <v>29</v>
      </c>
      <c r="E203" s="3" t="s">
        <v>17</v>
      </c>
      <c r="F203" s="3" t="s">
        <v>18</v>
      </c>
      <c r="G203" s="3" t="s">
        <v>66</v>
      </c>
      <c r="H203" s="3" t="s">
        <v>2354</v>
      </c>
      <c r="I203" s="3">
        <v>2</v>
      </c>
      <c r="J203" s="3" t="s">
        <v>20</v>
      </c>
      <c r="K203" s="3">
        <v>100</v>
      </c>
      <c r="L203" s="3">
        <v>80</v>
      </c>
    </row>
    <row r="204" spans="1:12" x14ac:dyDescent="0.25">
      <c r="A204" s="3" t="s">
        <v>444</v>
      </c>
      <c r="B204" s="4">
        <v>44940</v>
      </c>
      <c r="C204" s="3" t="s">
        <v>301</v>
      </c>
      <c r="D204" s="3" t="s">
        <v>29</v>
      </c>
      <c r="E204" s="3" t="s">
        <v>17</v>
      </c>
      <c r="F204" s="3" t="s">
        <v>18</v>
      </c>
      <c r="G204" s="3" t="s">
        <v>44</v>
      </c>
      <c r="H204" s="3" t="s">
        <v>45</v>
      </c>
      <c r="I204" s="3">
        <v>1</v>
      </c>
      <c r="J204" s="3" t="s">
        <v>20</v>
      </c>
      <c r="K204" s="3">
        <v>13200.000000000002</v>
      </c>
      <c r="L204" s="3">
        <v>12000</v>
      </c>
    </row>
    <row r="205" spans="1:12" x14ac:dyDescent="0.25">
      <c r="A205" s="3" t="s">
        <v>446</v>
      </c>
      <c r="B205" s="4">
        <v>44940</v>
      </c>
      <c r="C205" s="3" t="s">
        <v>992</v>
      </c>
      <c r="D205" s="3" t="s">
        <v>29</v>
      </c>
      <c r="E205" s="3" t="s">
        <v>35</v>
      </c>
      <c r="F205" s="3" t="s">
        <v>36</v>
      </c>
      <c r="G205" s="3" t="s">
        <v>25</v>
      </c>
      <c r="H205" s="3" t="s">
        <v>38</v>
      </c>
      <c r="I205" s="3">
        <v>2</v>
      </c>
      <c r="J205" s="3" t="s">
        <v>20</v>
      </c>
      <c r="K205" s="3">
        <v>100</v>
      </c>
      <c r="L205" s="3">
        <v>90</v>
      </c>
    </row>
    <row r="206" spans="1:12" x14ac:dyDescent="0.25">
      <c r="A206" s="3" t="s">
        <v>448</v>
      </c>
      <c r="B206" s="4">
        <v>44940</v>
      </c>
      <c r="C206" s="3" t="s">
        <v>1054</v>
      </c>
      <c r="D206" s="3" t="s">
        <v>16</v>
      </c>
      <c r="E206" s="3" t="s">
        <v>17</v>
      </c>
      <c r="F206" s="3" t="s">
        <v>18</v>
      </c>
      <c r="G206" s="3" t="s">
        <v>32</v>
      </c>
      <c r="H206" s="3" t="s">
        <v>2354</v>
      </c>
      <c r="I206" s="3">
        <v>2</v>
      </c>
      <c r="J206" s="3" t="s">
        <v>20</v>
      </c>
      <c r="K206" s="3">
        <v>400</v>
      </c>
      <c r="L206" s="3">
        <v>360</v>
      </c>
    </row>
    <row r="207" spans="1:12" x14ac:dyDescent="0.25">
      <c r="A207" s="3" t="s">
        <v>450</v>
      </c>
      <c r="B207" s="4">
        <v>44940</v>
      </c>
      <c r="C207" s="3" t="s">
        <v>1116</v>
      </c>
      <c r="D207" s="3" t="s">
        <v>29</v>
      </c>
      <c r="E207" s="3" t="s">
        <v>17</v>
      </c>
      <c r="F207" s="3" t="s">
        <v>18</v>
      </c>
      <c r="G207" s="3" t="s">
        <v>19</v>
      </c>
      <c r="H207" s="3" t="s">
        <v>2354</v>
      </c>
      <c r="I207" s="3">
        <v>1</v>
      </c>
      <c r="J207" s="3" t="s">
        <v>20</v>
      </c>
      <c r="K207" s="3">
        <v>13200.000000000002</v>
      </c>
      <c r="L207" s="3">
        <v>12000</v>
      </c>
    </row>
    <row r="208" spans="1:12" x14ac:dyDescent="0.25">
      <c r="A208" s="3" t="s">
        <v>452</v>
      </c>
      <c r="B208" s="4">
        <v>44940</v>
      </c>
      <c r="C208" s="3" t="s">
        <v>1177</v>
      </c>
      <c r="D208" s="3" t="s">
        <v>29</v>
      </c>
      <c r="E208" s="3" t="s">
        <v>17</v>
      </c>
      <c r="F208" s="3" t="s">
        <v>18</v>
      </c>
      <c r="G208" s="3" t="s">
        <v>32</v>
      </c>
      <c r="H208" s="3" t="s">
        <v>2354</v>
      </c>
      <c r="I208" s="3">
        <v>1</v>
      </c>
      <c r="J208" s="3" t="s">
        <v>20</v>
      </c>
      <c r="K208" s="3">
        <v>1600</v>
      </c>
      <c r="L208" s="3">
        <v>1590</v>
      </c>
    </row>
    <row r="209" spans="1:12" x14ac:dyDescent="0.25">
      <c r="A209" s="3" t="s">
        <v>454</v>
      </c>
      <c r="B209" s="4">
        <v>44940</v>
      </c>
      <c r="C209" s="3" t="s">
        <v>1238</v>
      </c>
      <c r="D209" s="3" t="s">
        <v>29</v>
      </c>
      <c r="E209" s="3" t="s">
        <v>17</v>
      </c>
      <c r="F209" s="3" t="s">
        <v>18</v>
      </c>
      <c r="G209" s="3" t="s">
        <v>19</v>
      </c>
      <c r="H209" s="3" t="s">
        <v>2354</v>
      </c>
      <c r="I209" s="3">
        <v>2</v>
      </c>
      <c r="J209" s="3" t="s">
        <v>20</v>
      </c>
      <c r="K209" s="3">
        <v>100</v>
      </c>
      <c r="L209" s="3">
        <v>90</v>
      </c>
    </row>
    <row r="210" spans="1:12" x14ac:dyDescent="0.25">
      <c r="A210" s="3" t="s">
        <v>456</v>
      </c>
      <c r="B210" s="4">
        <v>44940</v>
      </c>
      <c r="C210" s="3" t="s">
        <v>1266</v>
      </c>
      <c r="D210" s="3" t="s">
        <v>29</v>
      </c>
      <c r="E210" s="3" t="s">
        <v>17</v>
      </c>
      <c r="F210" s="3" t="s">
        <v>18</v>
      </c>
      <c r="G210" s="3" t="s">
        <v>32</v>
      </c>
      <c r="H210" s="3" t="s">
        <v>45</v>
      </c>
      <c r="I210" s="3">
        <v>1</v>
      </c>
      <c r="J210" s="3" t="s">
        <v>26</v>
      </c>
      <c r="K210" s="3">
        <v>11000</v>
      </c>
      <c r="L210" s="3">
        <v>10000</v>
      </c>
    </row>
    <row r="211" spans="1:12" x14ac:dyDescent="0.25">
      <c r="A211" s="3" t="s">
        <v>458</v>
      </c>
      <c r="B211" s="4">
        <v>44940</v>
      </c>
      <c r="C211" s="3" t="s">
        <v>1326</v>
      </c>
      <c r="D211" s="3" t="s">
        <v>29</v>
      </c>
      <c r="E211" s="3" t="s">
        <v>17</v>
      </c>
      <c r="F211" s="3" t="s">
        <v>18</v>
      </c>
      <c r="G211" s="3" t="s">
        <v>19</v>
      </c>
      <c r="H211" s="3" t="s">
        <v>2354</v>
      </c>
      <c r="I211" s="3">
        <v>1</v>
      </c>
      <c r="J211" s="3" t="s">
        <v>20</v>
      </c>
      <c r="K211" s="3">
        <v>6700</v>
      </c>
      <c r="L211" s="3">
        <v>5002</v>
      </c>
    </row>
    <row r="212" spans="1:12" x14ac:dyDescent="0.25">
      <c r="A212" s="3" t="s">
        <v>460</v>
      </c>
      <c r="B212" s="4">
        <v>44940</v>
      </c>
      <c r="C212" s="3" t="s">
        <v>1388</v>
      </c>
      <c r="D212" s="3" t="s">
        <v>29</v>
      </c>
      <c r="E212" s="3" t="s">
        <v>17</v>
      </c>
      <c r="F212" s="3" t="s">
        <v>18</v>
      </c>
      <c r="G212" s="3" t="s">
        <v>32</v>
      </c>
      <c r="H212" s="3" t="s">
        <v>2354</v>
      </c>
      <c r="I212" s="3">
        <v>3</v>
      </c>
      <c r="J212" s="3" t="s">
        <v>20</v>
      </c>
      <c r="K212" s="3">
        <v>22000</v>
      </c>
      <c r="L212" s="3">
        <v>20000</v>
      </c>
    </row>
    <row r="213" spans="1:12" x14ac:dyDescent="0.25">
      <c r="A213" s="3" t="s">
        <v>462</v>
      </c>
      <c r="B213" s="4">
        <v>44940</v>
      </c>
      <c r="C213" s="3" t="s">
        <v>1449</v>
      </c>
      <c r="D213" s="3" t="s">
        <v>29</v>
      </c>
      <c r="E213" s="3" t="s">
        <v>17</v>
      </c>
      <c r="F213" s="3" t="s">
        <v>18</v>
      </c>
      <c r="G213" s="3" t="s">
        <v>19</v>
      </c>
      <c r="H213" s="3" t="s">
        <v>2354</v>
      </c>
      <c r="I213" s="3">
        <v>1</v>
      </c>
      <c r="J213" s="3" t="s">
        <v>20</v>
      </c>
      <c r="K213" s="3">
        <v>8500</v>
      </c>
      <c r="L213" s="3">
        <v>7600</v>
      </c>
    </row>
    <row r="214" spans="1:12" x14ac:dyDescent="0.25">
      <c r="A214" s="3" t="s">
        <v>463</v>
      </c>
      <c r="B214" s="4">
        <v>44940</v>
      </c>
      <c r="C214" s="3" t="s">
        <v>1510</v>
      </c>
      <c r="D214" s="3" t="s">
        <v>16</v>
      </c>
      <c r="E214" s="3" t="s">
        <v>23</v>
      </c>
      <c r="F214" s="3" t="s">
        <v>24</v>
      </c>
      <c r="G214" s="3" t="s">
        <v>25</v>
      </c>
      <c r="H214" s="3" t="s">
        <v>45</v>
      </c>
      <c r="I214" s="3">
        <v>1</v>
      </c>
      <c r="J214" s="3" t="s">
        <v>20</v>
      </c>
      <c r="K214" s="3">
        <v>6700</v>
      </c>
      <c r="L214" s="3">
        <v>5000</v>
      </c>
    </row>
    <row r="215" spans="1:12" x14ac:dyDescent="0.25">
      <c r="A215" s="3" t="s">
        <v>465</v>
      </c>
      <c r="B215" s="4">
        <v>44941</v>
      </c>
      <c r="C215" s="3" t="s">
        <v>47</v>
      </c>
      <c r="D215" s="3" t="s">
        <v>29</v>
      </c>
      <c r="E215" s="3" t="s">
        <v>35</v>
      </c>
      <c r="F215" s="3" t="s">
        <v>36</v>
      </c>
      <c r="G215" s="3" t="s">
        <v>32</v>
      </c>
      <c r="H215" s="3" t="s">
        <v>2354</v>
      </c>
      <c r="I215" s="3">
        <v>2</v>
      </c>
      <c r="J215" s="3" t="s">
        <v>20</v>
      </c>
      <c r="K215" s="3">
        <v>6700</v>
      </c>
      <c r="L215" s="3">
        <v>5001</v>
      </c>
    </row>
    <row r="216" spans="1:12" x14ac:dyDescent="0.25">
      <c r="A216" s="3" t="s">
        <v>467</v>
      </c>
      <c r="B216" s="4">
        <v>44941</v>
      </c>
      <c r="C216" s="3" t="s">
        <v>53</v>
      </c>
      <c r="D216" s="3" t="s">
        <v>29</v>
      </c>
      <c r="E216" s="3" t="s">
        <v>17</v>
      </c>
      <c r="F216" s="3" t="s">
        <v>18</v>
      </c>
      <c r="G216" s="3" t="s">
        <v>44</v>
      </c>
      <c r="H216" s="3" t="s">
        <v>45</v>
      </c>
      <c r="I216" s="3">
        <v>1</v>
      </c>
      <c r="J216" s="3" t="s">
        <v>26</v>
      </c>
      <c r="K216" s="3">
        <v>10000</v>
      </c>
      <c r="L216" s="3">
        <v>9000</v>
      </c>
    </row>
    <row r="217" spans="1:12" x14ac:dyDescent="0.25">
      <c r="A217" s="3" t="s">
        <v>469</v>
      </c>
      <c r="B217" s="4">
        <v>44941</v>
      </c>
      <c r="C217" s="3" t="s">
        <v>119</v>
      </c>
      <c r="D217" s="3" t="s">
        <v>16</v>
      </c>
      <c r="E217" s="3" t="s">
        <v>17</v>
      </c>
      <c r="F217" s="3" t="s">
        <v>18</v>
      </c>
      <c r="G217" s="3" t="s">
        <v>63</v>
      </c>
      <c r="H217" s="3" t="s">
        <v>2354</v>
      </c>
      <c r="I217" s="3">
        <v>1</v>
      </c>
      <c r="J217" s="3" t="s">
        <v>20</v>
      </c>
      <c r="K217" s="3">
        <v>6700</v>
      </c>
      <c r="L217" s="3">
        <v>5002</v>
      </c>
    </row>
    <row r="218" spans="1:12" x14ac:dyDescent="0.25">
      <c r="A218" s="3" t="s">
        <v>471</v>
      </c>
      <c r="B218" s="4">
        <v>44941</v>
      </c>
      <c r="C218" s="3" t="s">
        <v>125</v>
      </c>
      <c r="D218" s="3" t="s">
        <v>29</v>
      </c>
      <c r="E218" s="3" t="s">
        <v>35</v>
      </c>
      <c r="F218" s="3" t="s">
        <v>36</v>
      </c>
      <c r="G218" s="3" t="s">
        <v>19</v>
      </c>
      <c r="H218" s="3" t="s">
        <v>2354</v>
      </c>
      <c r="I218" s="3">
        <v>1</v>
      </c>
      <c r="J218" s="3" t="s">
        <v>20</v>
      </c>
      <c r="K218" s="3">
        <v>6700</v>
      </c>
      <c r="L218" s="3">
        <v>5002</v>
      </c>
    </row>
    <row r="219" spans="1:12" x14ac:dyDescent="0.25">
      <c r="A219" s="3" t="s">
        <v>473</v>
      </c>
      <c r="B219" s="4">
        <v>44941</v>
      </c>
      <c r="C219" s="3" t="s">
        <v>179</v>
      </c>
      <c r="D219" s="3" t="s">
        <v>29</v>
      </c>
      <c r="E219" s="3" t="s">
        <v>17</v>
      </c>
      <c r="F219" s="3" t="s">
        <v>18</v>
      </c>
      <c r="G219" s="3" t="s">
        <v>41</v>
      </c>
      <c r="H219" s="3" t="s">
        <v>2354</v>
      </c>
      <c r="I219" s="3">
        <v>1</v>
      </c>
      <c r="J219" s="3" t="s">
        <v>20</v>
      </c>
      <c r="K219" s="3">
        <v>9500</v>
      </c>
      <c r="L219" s="3">
        <v>8000</v>
      </c>
    </row>
    <row r="220" spans="1:12" x14ac:dyDescent="0.25">
      <c r="A220" s="3" t="s">
        <v>475</v>
      </c>
      <c r="B220" s="4">
        <v>44941</v>
      </c>
      <c r="C220" s="3" t="s">
        <v>185</v>
      </c>
      <c r="D220" s="3" t="s">
        <v>29</v>
      </c>
      <c r="E220" s="3" t="s">
        <v>35</v>
      </c>
      <c r="F220" s="3" t="s">
        <v>36</v>
      </c>
      <c r="G220" s="3" t="s">
        <v>2350</v>
      </c>
      <c r="H220" s="3" t="s">
        <v>38</v>
      </c>
      <c r="I220" s="3">
        <v>2</v>
      </c>
      <c r="J220" s="3" t="s">
        <v>20</v>
      </c>
      <c r="K220" s="3">
        <v>100</v>
      </c>
      <c r="L220" s="3">
        <v>90</v>
      </c>
    </row>
    <row r="221" spans="1:12" x14ac:dyDescent="0.25">
      <c r="A221" s="3" t="s">
        <v>477</v>
      </c>
      <c r="B221" s="4">
        <v>44941</v>
      </c>
      <c r="C221" s="3" t="s">
        <v>241</v>
      </c>
      <c r="D221" s="3" t="s">
        <v>29</v>
      </c>
      <c r="E221" s="3" t="s">
        <v>35</v>
      </c>
      <c r="F221" s="3" t="s">
        <v>36</v>
      </c>
      <c r="G221" s="3" t="s">
        <v>2351</v>
      </c>
      <c r="H221" s="3" t="s">
        <v>38</v>
      </c>
      <c r="I221" s="3">
        <v>2</v>
      </c>
      <c r="J221" s="3" t="s">
        <v>20</v>
      </c>
      <c r="K221" s="3">
        <v>2000</v>
      </c>
      <c r="L221" s="3">
        <v>1850</v>
      </c>
    </row>
    <row r="222" spans="1:12" x14ac:dyDescent="0.25">
      <c r="A222" s="3" t="s">
        <v>479</v>
      </c>
      <c r="B222" s="4">
        <v>44941</v>
      </c>
      <c r="C222" s="3" t="s">
        <v>247</v>
      </c>
      <c r="D222" s="3" t="s">
        <v>16</v>
      </c>
      <c r="E222" s="3" t="s">
        <v>17</v>
      </c>
      <c r="F222" s="3" t="s">
        <v>18</v>
      </c>
      <c r="G222" s="3" t="s">
        <v>32</v>
      </c>
      <c r="H222" s="3" t="s">
        <v>2354</v>
      </c>
      <c r="I222" s="3">
        <v>2</v>
      </c>
      <c r="J222" s="3" t="s">
        <v>20</v>
      </c>
      <c r="K222" s="3">
        <v>400</v>
      </c>
      <c r="L222" s="3">
        <v>360</v>
      </c>
    </row>
    <row r="223" spans="1:12" x14ac:dyDescent="0.25">
      <c r="A223" s="3" t="s">
        <v>481</v>
      </c>
      <c r="B223" s="4">
        <v>44941</v>
      </c>
      <c r="C223" s="3" t="s">
        <v>303</v>
      </c>
      <c r="D223" s="3" t="s">
        <v>29</v>
      </c>
      <c r="E223" s="3" t="s">
        <v>35</v>
      </c>
      <c r="F223" s="3" t="s">
        <v>36</v>
      </c>
      <c r="G223" s="3" t="s">
        <v>2352</v>
      </c>
      <c r="H223" s="3" t="s">
        <v>2354</v>
      </c>
      <c r="I223" s="3">
        <v>2</v>
      </c>
      <c r="J223" s="3" t="s">
        <v>20</v>
      </c>
      <c r="K223" s="3">
        <v>9950</v>
      </c>
      <c r="L223" s="3">
        <v>9000</v>
      </c>
    </row>
    <row r="224" spans="1:12" x14ac:dyDescent="0.25">
      <c r="A224" s="3" t="s">
        <v>483</v>
      </c>
      <c r="B224" s="4">
        <v>44941</v>
      </c>
      <c r="C224" s="3" t="s">
        <v>309</v>
      </c>
      <c r="D224" s="3" t="s">
        <v>29</v>
      </c>
      <c r="E224" s="3" t="s">
        <v>17</v>
      </c>
      <c r="F224" s="3" t="s">
        <v>18</v>
      </c>
      <c r="G224" s="3" t="s">
        <v>63</v>
      </c>
      <c r="H224" s="3" t="s">
        <v>2354</v>
      </c>
      <c r="I224" s="3">
        <v>1</v>
      </c>
      <c r="J224" s="3" t="s">
        <v>20</v>
      </c>
      <c r="K224" s="3">
        <v>13200.000000000002</v>
      </c>
      <c r="L224" s="3">
        <v>12000</v>
      </c>
    </row>
    <row r="225" spans="1:12" x14ac:dyDescent="0.25">
      <c r="A225" s="3" t="s">
        <v>485</v>
      </c>
      <c r="B225" s="4">
        <v>44941</v>
      </c>
      <c r="C225" s="3" t="s">
        <v>994</v>
      </c>
      <c r="D225" s="3" t="s">
        <v>29</v>
      </c>
      <c r="E225" s="3" t="s">
        <v>17</v>
      </c>
      <c r="F225" s="3" t="s">
        <v>18</v>
      </c>
      <c r="G225" s="3" t="s">
        <v>32</v>
      </c>
      <c r="H225" s="3" t="s">
        <v>2354</v>
      </c>
      <c r="I225" s="3">
        <v>1</v>
      </c>
      <c r="J225" s="3" t="s">
        <v>20</v>
      </c>
      <c r="K225" s="3">
        <v>1600</v>
      </c>
      <c r="L225" s="3">
        <v>1590</v>
      </c>
    </row>
    <row r="226" spans="1:12" x14ac:dyDescent="0.25">
      <c r="A226" s="3" t="s">
        <v>487</v>
      </c>
      <c r="B226" s="4">
        <v>44941</v>
      </c>
      <c r="C226" s="3" t="s">
        <v>1000</v>
      </c>
      <c r="D226" s="3" t="s">
        <v>29</v>
      </c>
      <c r="E226" s="3" t="s">
        <v>17</v>
      </c>
      <c r="F226" s="3" t="s">
        <v>18</v>
      </c>
      <c r="G226" s="3" t="s">
        <v>32</v>
      </c>
      <c r="H226" s="3" t="s">
        <v>2354</v>
      </c>
      <c r="I226" s="3">
        <v>2</v>
      </c>
      <c r="J226" s="3" t="s">
        <v>20</v>
      </c>
      <c r="K226" s="3">
        <v>170</v>
      </c>
      <c r="L226" s="3">
        <v>150</v>
      </c>
    </row>
    <row r="227" spans="1:12" x14ac:dyDescent="0.25">
      <c r="A227" s="3" t="s">
        <v>489</v>
      </c>
      <c r="B227" s="4">
        <v>44941</v>
      </c>
      <c r="C227" s="3" t="s">
        <v>1056</v>
      </c>
      <c r="D227" s="3" t="s">
        <v>29</v>
      </c>
      <c r="E227" s="3" t="s">
        <v>17</v>
      </c>
      <c r="F227" s="3" t="s">
        <v>18</v>
      </c>
      <c r="G227" s="3" t="s">
        <v>19</v>
      </c>
      <c r="H227" s="3" t="s">
        <v>2354</v>
      </c>
      <c r="I227" s="3">
        <v>2</v>
      </c>
      <c r="J227" s="3" t="s">
        <v>20</v>
      </c>
      <c r="K227" s="3">
        <v>100</v>
      </c>
      <c r="L227" s="3">
        <v>90</v>
      </c>
    </row>
    <row r="228" spans="1:12" x14ac:dyDescent="0.25">
      <c r="A228" s="3" t="s">
        <v>491</v>
      </c>
      <c r="B228" s="4">
        <v>44941</v>
      </c>
      <c r="C228" s="3" t="s">
        <v>1062</v>
      </c>
      <c r="D228" s="3" t="s">
        <v>29</v>
      </c>
      <c r="E228" s="3" t="s">
        <v>35</v>
      </c>
      <c r="F228" s="3" t="s">
        <v>36</v>
      </c>
      <c r="G228" s="3" t="s">
        <v>19</v>
      </c>
      <c r="H228" s="3" t="s">
        <v>2354</v>
      </c>
      <c r="I228" s="3">
        <v>2</v>
      </c>
      <c r="J228" s="3" t="s">
        <v>20</v>
      </c>
      <c r="K228" s="3">
        <v>600</v>
      </c>
      <c r="L228" s="3">
        <v>450</v>
      </c>
    </row>
    <row r="229" spans="1:12" x14ac:dyDescent="0.25">
      <c r="A229" s="3" t="s">
        <v>493</v>
      </c>
      <c r="B229" s="4">
        <v>44941</v>
      </c>
      <c r="C229" s="3" t="s">
        <v>1118</v>
      </c>
      <c r="D229" s="3" t="s">
        <v>29</v>
      </c>
      <c r="E229" s="3" t="s">
        <v>23</v>
      </c>
      <c r="F229" s="3" t="s">
        <v>24</v>
      </c>
      <c r="G229" s="3" t="s">
        <v>25</v>
      </c>
      <c r="H229" s="3" t="s">
        <v>2354</v>
      </c>
      <c r="I229" s="3">
        <v>2</v>
      </c>
      <c r="J229" s="3" t="s">
        <v>20</v>
      </c>
      <c r="K229" s="3">
        <v>9950</v>
      </c>
      <c r="L229" s="3">
        <v>9000</v>
      </c>
    </row>
    <row r="230" spans="1:12" x14ac:dyDescent="0.25">
      <c r="A230" s="3" t="s">
        <v>495</v>
      </c>
      <c r="B230" s="4">
        <v>44941</v>
      </c>
      <c r="C230" s="3" t="s">
        <v>1124</v>
      </c>
      <c r="D230" s="3" t="s">
        <v>29</v>
      </c>
      <c r="E230" s="3" t="s">
        <v>17</v>
      </c>
      <c r="F230" s="3" t="s">
        <v>18</v>
      </c>
      <c r="G230" s="3" t="s">
        <v>25</v>
      </c>
      <c r="H230" s="3" t="s">
        <v>2354</v>
      </c>
      <c r="I230" s="3">
        <v>1</v>
      </c>
      <c r="J230" s="3" t="s">
        <v>20</v>
      </c>
      <c r="K230" s="3">
        <v>7700.0000000000009</v>
      </c>
      <c r="L230" s="3">
        <v>7000</v>
      </c>
    </row>
    <row r="231" spans="1:12" x14ac:dyDescent="0.25">
      <c r="A231" s="3" t="s">
        <v>497</v>
      </c>
      <c r="B231" s="4">
        <v>44941</v>
      </c>
      <c r="C231" s="3" t="s">
        <v>1179</v>
      </c>
      <c r="D231" s="3" t="s">
        <v>29</v>
      </c>
      <c r="E231" s="3" t="s">
        <v>17</v>
      </c>
      <c r="F231" s="3" t="s">
        <v>18</v>
      </c>
      <c r="G231" s="3" t="s">
        <v>19</v>
      </c>
      <c r="H231" s="3" t="s">
        <v>2354</v>
      </c>
      <c r="I231" s="3">
        <v>1</v>
      </c>
      <c r="J231" s="3" t="s">
        <v>20</v>
      </c>
      <c r="K231" s="3">
        <v>50</v>
      </c>
      <c r="L231" s="3">
        <v>45</v>
      </c>
    </row>
    <row r="232" spans="1:12" x14ac:dyDescent="0.25">
      <c r="A232" s="3" t="s">
        <v>499</v>
      </c>
      <c r="B232" s="4">
        <v>44941</v>
      </c>
      <c r="C232" s="3" t="s">
        <v>1185</v>
      </c>
      <c r="D232" s="3" t="s">
        <v>29</v>
      </c>
      <c r="E232" s="3" t="s">
        <v>17</v>
      </c>
      <c r="F232" s="3" t="s">
        <v>18</v>
      </c>
      <c r="G232" s="3" t="s">
        <v>19</v>
      </c>
      <c r="H232" s="3" t="s">
        <v>38</v>
      </c>
      <c r="I232" s="3">
        <v>1</v>
      </c>
      <c r="J232" s="3" t="s">
        <v>20</v>
      </c>
      <c r="K232" s="3">
        <v>25</v>
      </c>
      <c r="L232" s="3">
        <v>20</v>
      </c>
    </row>
    <row r="233" spans="1:12" x14ac:dyDescent="0.25">
      <c r="A233" s="3" t="s">
        <v>501</v>
      </c>
      <c r="B233" s="4">
        <v>44941</v>
      </c>
      <c r="C233" s="3" t="s">
        <v>1268</v>
      </c>
      <c r="D233" s="3" t="s">
        <v>29</v>
      </c>
      <c r="E233" s="3" t="s">
        <v>17</v>
      </c>
      <c r="F233" s="3" t="s">
        <v>18</v>
      </c>
      <c r="G233" s="3" t="s">
        <v>19</v>
      </c>
      <c r="H233" s="3" t="s">
        <v>2354</v>
      </c>
      <c r="I233" s="3">
        <v>1</v>
      </c>
      <c r="J233" s="3" t="s">
        <v>20</v>
      </c>
      <c r="K233" s="3">
        <v>8500</v>
      </c>
      <c r="L233" s="3">
        <v>7600</v>
      </c>
    </row>
    <row r="234" spans="1:12" x14ac:dyDescent="0.25">
      <c r="A234" s="3" t="s">
        <v>503</v>
      </c>
      <c r="B234" s="4">
        <v>44941</v>
      </c>
      <c r="C234" s="3" t="s">
        <v>1274</v>
      </c>
      <c r="D234" s="3" t="s">
        <v>16</v>
      </c>
      <c r="E234" s="3" t="s">
        <v>35</v>
      </c>
      <c r="F234" s="3" t="s">
        <v>36</v>
      </c>
      <c r="G234" s="3" t="s">
        <v>19</v>
      </c>
      <c r="H234" s="3" t="s">
        <v>2354</v>
      </c>
      <c r="I234" s="3">
        <v>2</v>
      </c>
      <c r="J234" s="3" t="s">
        <v>20</v>
      </c>
      <c r="K234" s="3">
        <v>22000</v>
      </c>
      <c r="L234" s="3">
        <v>20000</v>
      </c>
    </row>
    <row r="235" spans="1:12" x14ac:dyDescent="0.25">
      <c r="A235" s="3" t="s">
        <v>505</v>
      </c>
      <c r="B235" s="4">
        <v>44941</v>
      </c>
      <c r="C235" s="3" t="s">
        <v>1328</v>
      </c>
      <c r="D235" s="3" t="s">
        <v>16</v>
      </c>
      <c r="E235" s="3" t="s">
        <v>23</v>
      </c>
      <c r="F235" s="3" t="s">
        <v>24</v>
      </c>
      <c r="G235" s="3" t="s">
        <v>25</v>
      </c>
      <c r="H235" s="3" t="s">
        <v>45</v>
      </c>
      <c r="I235" s="3">
        <v>4</v>
      </c>
      <c r="J235" s="3" t="s">
        <v>20</v>
      </c>
      <c r="K235" s="3">
        <v>6700</v>
      </c>
      <c r="L235" s="3">
        <v>5000</v>
      </c>
    </row>
    <row r="236" spans="1:12" x14ac:dyDescent="0.25">
      <c r="A236" s="3" t="s">
        <v>507</v>
      </c>
      <c r="B236" s="4">
        <v>44941</v>
      </c>
      <c r="C236" s="3" t="s">
        <v>1334</v>
      </c>
      <c r="D236" s="3" t="s">
        <v>16</v>
      </c>
      <c r="E236" s="3" t="s">
        <v>30</v>
      </c>
      <c r="F236" s="3" t="s">
        <v>31</v>
      </c>
      <c r="G236" s="3" t="s">
        <v>25</v>
      </c>
      <c r="H236" s="3" t="s">
        <v>2354</v>
      </c>
      <c r="I236" s="3">
        <v>4</v>
      </c>
      <c r="J236" s="3" t="s">
        <v>20</v>
      </c>
      <c r="K236" s="3">
        <v>6700</v>
      </c>
      <c r="L236" s="3">
        <v>5000</v>
      </c>
    </row>
    <row r="237" spans="1:12" x14ac:dyDescent="0.25">
      <c r="A237" s="3" t="s">
        <v>509</v>
      </c>
      <c r="B237" s="4">
        <v>44941</v>
      </c>
      <c r="C237" s="3" t="s">
        <v>1390</v>
      </c>
      <c r="D237" s="3" t="s">
        <v>29</v>
      </c>
      <c r="E237" s="3" t="s">
        <v>17</v>
      </c>
      <c r="F237" s="3" t="s">
        <v>18</v>
      </c>
      <c r="G237" s="3" t="s">
        <v>19</v>
      </c>
      <c r="H237" s="3" t="s">
        <v>2354</v>
      </c>
      <c r="I237" s="3">
        <v>1</v>
      </c>
      <c r="J237" s="3" t="s">
        <v>20</v>
      </c>
      <c r="K237" s="3">
        <v>44000</v>
      </c>
      <c r="L237" s="3">
        <v>40000</v>
      </c>
    </row>
    <row r="238" spans="1:12" x14ac:dyDescent="0.25">
      <c r="A238" s="3" t="s">
        <v>511</v>
      </c>
      <c r="B238" s="4">
        <v>44941</v>
      </c>
      <c r="C238" s="3" t="s">
        <v>1396</v>
      </c>
      <c r="D238" s="3" t="s">
        <v>29</v>
      </c>
      <c r="E238" s="3" t="s">
        <v>35</v>
      </c>
      <c r="F238" s="3" t="s">
        <v>36</v>
      </c>
      <c r="G238" s="3" t="s">
        <v>19</v>
      </c>
      <c r="H238" s="3" t="s">
        <v>2354</v>
      </c>
      <c r="I238" s="3">
        <v>2</v>
      </c>
      <c r="J238" s="3" t="s">
        <v>20</v>
      </c>
      <c r="K238" s="3">
        <v>7700</v>
      </c>
      <c r="L238" s="3">
        <v>7000</v>
      </c>
    </row>
    <row r="239" spans="1:12" x14ac:dyDescent="0.25">
      <c r="A239" s="3" t="s">
        <v>513</v>
      </c>
      <c r="B239" s="4">
        <v>44941</v>
      </c>
      <c r="C239" s="3" t="s">
        <v>1451</v>
      </c>
      <c r="D239" s="3" t="s">
        <v>29</v>
      </c>
      <c r="E239" s="3" t="s">
        <v>23</v>
      </c>
      <c r="F239" s="3" t="s">
        <v>24</v>
      </c>
      <c r="G239" s="3" t="s">
        <v>25</v>
      </c>
      <c r="H239" s="3" t="s">
        <v>2354</v>
      </c>
      <c r="I239" s="3">
        <v>2</v>
      </c>
      <c r="J239" s="3" t="s">
        <v>26</v>
      </c>
      <c r="K239" s="3">
        <v>8500</v>
      </c>
      <c r="L239" s="3">
        <v>7600</v>
      </c>
    </row>
    <row r="240" spans="1:12" x14ac:dyDescent="0.25">
      <c r="A240" s="3" t="s">
        <v>515</v>
      </c>
      <c r="B240" s="4">
        <v>44941</v>
      </c>
      <c r="C240" s="3" t="s">
        <v>1456</v>
      </c>
      <c r="D240" s="3" t="s">
        <v>16</v>
      </c>
      <c r="E240" s="3" t="s">
        <v>17</v>
      </c>
      <c r="F240" s="3" t="s">
        <v>18</v>
      </c>
      <c r="G240" s="3" t="s">
        <v>25</v>
      </c>
      <c r="H240" s="3" t="s">
        <v>2354</v>
      </c>
      <c r="I240" s="3">
        <v>2</v>
      </c>
      <c r="J240" s="3" t="s">
        <v>20</v>
      </c>
      <c r="K240" s="3">
        <v>7700</v>
      </c>
      <c r="L240" s="3">
        <v>7000</v>
      </c>
    </row>
    <row r="241" spans="1:12" x14ac:dyDescent="0.25">
      <c r="A241" s="3" t="s">
        <v>517</v>
      </c>
      <c r="B241" s="4">
        <v>44941</v>
      </c>
      <c r="C241" s="3" t="s">
        <v>1512</v>
      </c>
      <c r="D241" s="3" t="s">
        <v>29</v>
      </c>
      <c r="E241" s="3" t="s">
        <v>17</v>
      </c>
      <c r="F241" s="3" t="s">
        <v>18</v>
      </c>
      <c r="G241" s="3" t="s">
        <v>32</v>
      </c>
      <c r="H241" s="3" t="s">
        <v>38</v>
      </c>
      <c r="I241" s="3">
        <v>1</v>
      </c>
      <c r="J241" s="3" t="s">
        <v>20</v>
      </c>
      <c r="K241" s="3">
        <v>6700</v>
      </c>
      <c r="L241" s="3">
        <v>5000</v>
      </c>
    </row>
    <row r="242" spans="1:12" x14ac:dyDescent="0.25">
      <c r="A242" s="3" t="s">
        <v>519</v>
      </c>
      <c r="B242" s="4">
        <v>44942</v>
      </c>
      <c r="C242" s="3" t="s">
        <v>49</v>
      </c>
      <c r="D242" s="3" t="s">
        <v>29</v>
      </c>
      <c r="E242" s="3" t="s">
        <v>17</v>
      </c>
      <c r="F242" s="3" t="s">
        <v>18</v>
      </c>
      <c r="G242" s="3" t="s">
        <v>37</v>
      </c>
      <c r="H242" s="3" t="s">
        <v>38</v>
      </c>
      <c r="I242" s="3">
        <v>2</v>
      </c>
      <c r="J242" s="3" t="s">
        <v>20</v>
      </c>
      <c r="K242" s="3">
        <v>6700</v>
      </c>
      <c r="L242" s="3">
        <v>5002</v>
      </c>
    </row>
    <row r="243" spans="1:12" x14ac:dyDescent="0.25">
      <c r="A243" s="3" t="s">
        <v>521</v>
      </c>
      <c r="B243" s="4">
        <v>44942</v>
      </c>
      <c r="C243" s="3" t="s">
        <v>121</v>
      </c>
      <c r="D243" s="3" t="s">
        <v>16</v>
      </c>
      <c r="E243" s="3" t="s">
        <v>35</v>
      </c>
      <c r="F243" s="3" t="s">
        <v>36</v>
      </c>
      <c r="G243" s="3" t="s">
        <v>66</v>
      </c>
      <c r="H243" s="3" t="s">
        <v>2354</v>
      </c>
      <c r="I243" s="3">
        <v>2</v>
      </c>
      <c r="J243" s="3" t="s">
        <v>20</v>
      </c>
      <c r="K243" s="3">
        <v>6700</v>
      </c>
      <c r="L243" s="3">
        <v>5000</v>
      </c>
    </row>
    <row r="244" spans="1:12" x14ac:dyDescent="0.25">
      <c r="A244" s="3" t="s">
        <v>523</v>
      </c>
      <c r="B244" s="4">
        <v>44942</v>
      </c>
      <c r="C244" s="3" t="s">
        <v>181</v>
      </c>
      <c r="D244" s="3" t="s">
        <v>29</v>
      </c>
      <c r="E244" s="3" t="s">
        <v>23</v>
      </c>
      <c r="F244" s="3" t="s">
        <v>24</v>
      </c>
      <c r="G244" s="3" t="s">
        <v>44</v>
      </c>
      <c r="H244" s="3" t="s">
        <v>45</v>
      </c>
      <c r="I244" s="3">
        <v>1</v>
      </c>
      <c r="J244" s="3" t="s">
        <v>20</v>
      </c>
      <c r="K244" s="3">
        <v>4700</v>
      </c>
      <c r="L244" s="3">
        <v>4000</v>
      </c>
    </row>
    <row r="245" spans="1:12" x14ac:dyDescent="0.25">
      <c r="A245" s="3" t="s">
        <v>525</v>
      </c>
      <c r="B245" s="4">
        <v>44942</v>
      </c>
      <c r="C245" s="3" t="s">
        <v>243</v>
      </c>
      <c r="D245" s="3" t="s">
        <v>16</v>
      </c>
      <c r="E245" s="3" t="s">
        <v>17</v>
      </c>
      <c r="F245" s="3" t="s">
        <v>18</v>
      </c>
      <c r="G245" s="3" t="s">
        <v>19</v>
      </c>
      <c r="H245" s="3" t="s">
        <v>2354</v>
      </c>
      <c r="I245" s="3">
        <v>1</v>
      </c>
      <c r="J245" s="3" t="s">
        <v>20</v>
      </c>
      <c r="K245" s="3">
        <v>9500</v>
      </c>
      <c r="L245" s="3">
        <v>8000</v>
      </c>
    </row>
    <row r="246" spans="1:12" x14ac:dyDescent="0.25">
      <c r="A246" s="3" t="s">
        <v>527</v>
      </c>
      <c r="B246" s="4">
        <v>44942</v>
      </c>
      <c r="C246" s="3" t="s">
        <v>305</v>
      </c>
      <c r="D246" s="3" t="s">
        <v>29</v>
      </c>
      <c r="E246" s="3" t="s">
        <v>17</v>
      </c>
      <c r="F246" s="3" t="s">
        <v>18</v>
      </c>
      <c r="G246" s="3" t="s">
        <v>2350</v>
      </c>
      <c r="H246" s="3" t="s">
        <v>38</v>
      </c>
      <c r="I246" s="3">
        <v>2</v>
      </c>
      <c r="J246" s="3" t="s">
        <v>20</v>
      </c>
      <c r="K246" s="3">
        <v>7700</v>
      </c>
      <c r="L246" s="3">
        <v>7000</v>
      </c>
    </row>
    <row r="247" spans="1:12" x14ac:dyDescent="0.25">
      <c r="A247" s="3" t="s">
        <v>529</v>
      </c>
      <c r="B247" s="4">
        <v>44942</v>
      </c>
      <c r="C247" s="3" t="s">
        <v>996</v>
      </c>
      <c r="D247" s="3" t="s">
        <v>29</v>
      </c>
      <c r="E247" s="3" t="s">
        <v>17</v>
      </c>
      <c r="F247" s="3" t="s">
        <v>18</v>
      </c>
      <c r="G247" s="3" t="s">
        <v>19</v>
      </c>
      <c r="H247" s="3" t="s">
        <v>2354</v>
      </c>
      <c r="I247" s="3">
        <v>1</v>
      </c>
      <c r="J247" s="3" t="s">
        <v>20</v>
      </c>
      <c r="K247" s="3">
        <v>50</v>
      </c>
      <c r="L247" s="3">
        <v>45</v>
      </c>
    </row>
    <row r="248" spans="1:12" x14ac:dyDescent="0.25">
      <c r="A248" s="3" t="s">
        <v>531</v>
      </c>
      <c r="B248" s="4">
        <v>44942</v>
      </c>
      <c r="C248" s="3" t="s">
        <v>1058</v>
      </c>
      <c r="D248" s="3" t="s">
        <v>29</v>
      </c>
      <c r="E248" s="3" t="s">
        <v>23</v>
      </c>
      <c r="F248" s="3" t="s">
        <v>24</v>
      </c>
      <c r="G248" s="3" t="s">
        <v>25</v>
      </c>
      <c r="H248" s="3" t="s">
        <v>45</v>
      </c>
      <c r="I248" s="3">
        <v>1</v>
      </c>
      <c r="J248" s="3" t="s">
        <v>20</v>
      </c>
      <c r="K248" s="3">
        <v>1600</v>
      </c>
      <c r="L248" s="3">
        <v>1590</v>
      </c>
    </row>
    <row r="249" spans="1:12" x14ac:dyDescent="0.25">
      <c r="A249" s="3" t="s">
        <v>533</v>
      </c>
      <c r="B249" s="4">
        <v>44942</v>
      </c>
      <c r="C249" s="3" t="s">
        <v>1120</v>
      </c>
      <c r="D249" s="3" t="s">
        <v>29</v>
      </c>
      <c r="E249" s="3" t="s">
        <v>30</v>
      </c>
      <c r="F249" s="3" t="s">
        <v>31</v>
      </c>
      <c r="G249" s="3" t="s">
        <v>32</v>
      </c>
      <c r="H249" s="3" t="s">
        <v>2354</v>
      </c>
      <c r="I249" s="3">
        <v>2</v>
      </c>
      <c r="J249" s="3" t="s">
        <v>20</v>
      </c>
      <c r="K249" s="3">
        <v>7700</v>
      </c>
      <c r="L249" s="3">
        <v>7000</v>
      </c>
    </row>
    <row r="250" spans="1:12" x14ac:dyDescent="0.25">
      <c r="A250" s="3" t="s">
        <v>535</v>
      </c>
      <c r="B250" s="4">
        <v>44942</v>
      </c>
      <c r="C250" s="3" t="s">
        <v>1181</v>
      </c>
      <c r="D250" s="3" t="s">
        <v>29</v>
      </c>
      <c r="E250" s="3" t="s">
        <v>17</v>
      </c>
      <c r="F250" s="3" t="s">
        <v>18</v>
      </c>
      <c r="G250" s="3" t="s">
        <v>25</v>
      </c>
      <c r="H250" s="3" t="s">
        <v>2354</v>
      </c>
      <c r="I250" s="3">
        <v>2</v>
      </c>
      <c r="J250" s="3" t="s">
        <v>20</v>
      </c>
      <c r="K250" s="3">
        <v>600</v>
      </c>
      <c r="L250" s="3">
        <v>450</v>
      </c>
    </row>
    <row r="251" spans="1:12" x14ac:dyDescent="0.25">
      <c r="A251" s="3" t="s">
        <v>537</v>
      </c>
      <c r="B251" s="4">
        <v>44942</v>
      </c>
      <c r="C251" s="3" t="s">
        <v>1270</v>
      </c>
      <c r="D251" s="3" t="s">
        <v>29</v>
      </c>
      <c r="E251" s="3" t="s">
        <v>23</v>
      </c>
      <c r="F251" s="3" t="s">
        <v>24</v>
      </c>
      <c r="G251" s="3" t="s">
        <v>25</v>
      </c>
      <c r="H251" s="3" t="s">
        <v>2354</v>
      </c>
      <c r="I251" s="3">
        <v>2</v>
      </c>
      <c r="J251" s="3" t="s">
        <v>26</v>
      </c>
      <c r="K251" s="3">
        <v>8500</v>
      </c>
      <c r="L251" s="3">
        <v>7600</v>
      </c>
    </row>
    <row r="252" spans="1:12" x14ac:dyDescent="0.25">
      <c r="A252" s="3" t="s">
        <v>539</v>
      </c>
      <c r="B252" s="4">
        <v>44942</v>
      </c>
      <c r="C252" s="3" t="s">
        <v>1330</v>
      </c>
      <c r="D252" s="3" t="s">
        <v>29</v>
      </c>
      <c r="E252" s="3" t="s">
        <v>17</v>
      </c>
      <c r="F252" s="3" t="s">
        <v>18</v>
      </c>
      <c r="G252" s="3" t="s">
        <v>32</v>
      </c>
      <c r="H252" s="3" t="s">
        <v>38</v>
      </c>
      <c r="I252" s="3">
        <v>4</v>
      </c>
      <c r="J252" s="3" t="s">
        <v>20</v>
      </c>
      <c r="K252" s="3">
        <v>6700</v>
      </c>
      <c r="L252" s="3">
        <v>5000</v>
      </c>
    </row>
    <row r="253" spans="1:12" x14ac:dyDescent="0.25">
      <c r="A253" s="3" t="s">
        <v>541</v>
      </c>
      <c r="B253" s="4">
        <v>44942</v>
      </c>
      <c r="C253" s="3" t="s">
        <v>1392</v>
      </c>
      <c r="D253" s="3" t="s">
        <v>29</v>
      </c>
      <c r="E253" s="3" t="s">
        <v>23</v>
      </c>
      <c r="F253" s="3" t="s">
        <v>24</v>
      </c>
      <c r="G253" s="3" t="s">
        <v>25</v>
      </c>
      <c r="H253" s="3" t="s">
        <v>2354</v>
      </c>
      <c r="I253" s="3">
        <v>2</v>
      </c>
      <c r="J253" s="3" t="s">
        <v>20</v>
      </c>
      <c r="K253" s="3">
        <v>19800</v>
      </c>
      <c r="L253" s="3">
        <v>18000</v>
      </c>
    </row>
    <row r="254" spans="1:12" x14ac:dyDescent="0.25">
      <c r="A254" s="3" t="s">
        <v>543</v>
      </c>
      <c r="B254" s="4">
        <v>44942</v>
      </c>
      <c r="C254" s="3" t="s">
        <v>2316</v>
      </c>
      <c r="D254" s="3" t="s">
        <v>29</v>
      </c>
      <c r="E254" s="3" t="s">
        <v>30</v>
      </c>
      <c r="F254" s="3" t="s">
        <v>31</v>
      </c>
      <c r="G254" s="3" t="s">
        <v>32</v>
      </c>
      <c r="H254" s="3" t="s">
        <v>38</v>
      </c>
      <c r="I254" s="3">
        <v>3</v>
      </c>
      <c r="J254" s="3" t="s">
        <v>20</v>
      </c>
      <c r="K254" s="3">
        <v>13200.000000000002</v>
      </c>
      <c r="L254" s="3">
        <v>12000</v>
      </c>
    </row>
    <row r="255" spans="1:12" x14ac:dyDescent="0.25">
      <c r="A255" s="3" t="s">
        <v>545</v>
      </c>
      <c r="B255" s="4">
        <v>44942</v>
      </c>
      <c r="C255" s="3" t="s">
        <v>1514</v>
      </c>
      <c r="D255" s="3" t="s">
        <v>29</v>
      </c>
      <c r="E255" s="3" t="s">
        <v>23</v>
      </c>
      <c r="F255" s="3" t="s">
        <v>24</v>
      </c>
      <c r="G255" s="3" t="s">
        <v>19</v>
      </c>
      <c r="H255" s="3" t="s">
        <v>2354</v>
      </c>
      <c r="I255" s="3">
        <v>1</v>
      </c>
      <c r="J255" s="3" t="s">
        <v>20</v>
      </c>
      <c r="K255" s="3">
        <v>6700</v>
      </c>
      <c r="L255" s="3">
        <v>5000</v>
      </c>
    </row>
    <row r="256" spans="1:12" x14ac:dyDescent="0.25">
      <c r="A256" s="3" t="s">
        <v>547</v>
      </c>
      <c r="B256" s="4">
        <v>44943</v>
      </c>
      <c r="C256" s="3" t="s">
        <v>51</v>
      </c>
      <c r="D256" s="3" t="s">
        <v>29</v>
      </c>
      <c r="E256" s="3" t="s">
        <v>17</v>
      </c>
      <c r="F256" s="3" t="s">
        <v>18</v>
      </c>
      <c r="G256" s="3" t="s">
        <v>41</v>
      </c>
      <c r="H256" s="3" t="s">
        <v>2354</v>
      </c>
      <c r="I256" s="3">
        <v>1</v>
      </c>
      <c r="J256" s="3" t="s">
        <v>20</v>
      </c>
      <c r="K256" s="3">
        <v>22000</v>
      </c>
      <c r="L256" s="3">
        <v>20000</v>
      </c>
    </row>
    <row r="257" spans="1:12" x14ac:dyDescent="0.25">
      <c r="A257" s="3" t="s">
        <v>549</v>
      </c>
      <c r="B257" s="4">
        <v>44943</v>
      </c>
      <c r="C257" s="3" t="s">
        <v>123</v>
      </c>
      <c r="D257" s="3" t="s">
        <v>16</v>
      </c>
      <c r="E257" s="3" t="s">
        <v>17</v>
      </c>
      <c r="F257" s="3" t="s">
        <v>18</v>
      </c>
      <c r="G257" s="3" t="s">
        <v>2351</v>
      </c>
      <c r="H257" s="3" t="s">
        <v>38</v>
      </c>
      <c r="I257" s="3">
        <v>2</v>
      </c>
      <c r="J257" s="3" t="s">
        <v>20</v>
      </c>
      <c r="K257" s="3">
        <v>6700</v>
      </c>
      <c r="L257" s="3">
        <v>5001</v>
      </c>
    </row>
    <row r="258" spans="1:12" x14ac:dyDescent="0.25">
      <c r="A258" s="3" t="s">
        <v>551</v>
      </c>
      <c r="B258" s="4">
        <v>44943</v>
      </c>
      <c r="C258" s="3" t="s">
        <v>183</v>
      </c>
      <c r="D258" s="3" t="s">
        <v>29</v>
      </c>
      <c r="E258" s="3" t="s">
        <v>30</v>
      </c>
      <c r="F258" s="3" t="s">
        <v>31</v>
      </c>
      <c r="G258" s="3" t="s">
        <v>2352</v>
      </c>
      <c r="H258" s="3" t="s">
        <v>2354</v>
      </c>
      <c r="I258" s="3">
        <v>2</v>
      </c>
      <c r="J258" s="3" t="s">
        <v>20</v>
      </c>
      <c r="K258" s="3">
        <v>400</v>
      </c>
      <c r="L258" s="3">
        <v>360</v>
      </c>
    </row>
    <row r="259" spans="1:12" x14ac:dyDescent="0.25">
      <c r="A259" s="3" t="s">
        <v>553</v>
      </c>
      <c r="B259" s="4">
        <v>44943</v>
      </c>
      <c r="C259" s="3" t="s">
        <v>245</v>
      </c>
      <c r="D259" s="3" t="s">
        <v>16</v>
      </c>
      <c r="E259" s="3" t="s">
        <v>35</v>
      </c>
      <c r="F259" s="3" t="s">
        <v>36</v>
      </c>
      <c r="G259" s="3" t="s">
        <v>25</v>
      </c>
      <c r="H259" s="3" t="s">
        <v>2354</v>
      </c>
      <c r="I259" s="3">
        <v>1</v>
      </c>
      <c r="J259" s="3" t="s">
        <v>20</v>
      </c>
      <c r="K259" s="3">
        <v>4700</v>
      </c>
      <c r="L259" s="3">
        <v>4000</v>
      </c>
    </row>
    <row r="260" spans="1:12" x14ac:dyDescent="0.25">
      <c r="A260" s="3" t="s">
        <v>555</v>
      </c>
      <c r="B260" s="4">
        <v>44943</v>
      </c>
      <c r="C260" s="3" t="s">
        <v>307</v>
      </c>
      <c r="D260" s="3" t="s">
        <v>29</v>
      </c>
      <c r="E260" s="3" t="s">
        <v>35</v>
      </c>
      <c r="F260" s="3" t="s">
        <v>36</v>
      </c>
      <c r="G260" s="3" t="s">
        <v>19</v>
      </c>
      <c r="H260" s="3" t="s">
        <v>2354</v>
      </c>
      <c r="I260" s="3">
        <v>4</v>
      </c>
      <c r="J260" s="3" t="s">
        <v>20</v>
      </c>
      <c r="K260" s="3">
        <v>11000</v>
      </c>
      <c r="L260" s="3">
        <v>10000</v>
      </c>
    </row>
    <row r="261" spans="1:12" x14ac:dyDescent="0.25">
      <c r="A261" s="3" t="s">
        <v>557</v>
      </c>
      <c r="B261" s="4">
        <v>44943</v>
      </c>
      <c r="C261" s="3" t="s">
        <v>998</v>
      </c>
      <c r="D261" s="3" t="s">
        <v>29</v>
      </c>
      <c r="E261" s="3" t="s">
        <v>17</v>
      </c>
      <c r="F261" s="3" t="s">
        <v>18</v>
      </c>
      <c r="G261" s="3" t="s">
        <v>25</v>
      </c>
      <c r="H261" s="3" t="s">
        <v>2354</v>
      </c>
      <c r="I261" s="3">
        <v>2</v>
      </c>
      <c r="J261" s="3" t="s">
        <v>20</v>
      </c>
      <c r="K261" s="3">
        <v>600</v>
      </c>
      <c r="L261" s="3">
        <v>450</v>
      </c>
    </row>
    <row r="262" spans="1:12" x14ac:dyDescent="0.25">
      <c r="A262" s="3" t="s">
        <v>559</v>
      </c>
      <c r="B262" s="4">
        <v>44943</v>
      </c>
      <c r="C262" s="3" t="s">
        <v>1060</v>
      </c>
      <c r="D262" s="3" t="s">
        <v>29</v>
      </c>
      <c r="E262" s="3" t="s">
        <v>30</v>
      </c>
      <c r="F262" s="3" t="s">
        <v>31</v>
      </c>
      <c r="G262" s="3" t="s">
        <v>32</v>
      </c>
      <c r="H262" s="3" t="s">
        <v>2354</v>
      </c>
      <c r="I262" s="3">
        <v>1</v>
      </c>
      <c r="J262" s="3" t="s">
        <v>20</v>
      </c>
      <c r="K262" s="3">
        <v>50</v>
      </c>
      <c r="L262" s="3">
        <v>45</v>
      </c>
    </row>
    <row r="263" spans="1:12" x14ac:dyDescent="0.25">
      <c r="A263" s="3" t="s">
        <v>561</v>
      </c>
      <c r="B263" s="4">
        <v>44943</v>
      </c>
      <c r="C263" s="3" t="s">
        <v>1122</v>
      </c>
      <c r="D263" s="3" t="s">
        <v>29</v>
      </c>
      <c r="E263" s="3" t="s">
        <v>35</v>
      </c>
      <c r="F263" s="3" t="s">
        <v>36</v>
      </c>
      <c r="G263" s="3" t="s">
        <v>19</v>
      </c>
      <c r="H263" s="3" t="s">
        <v>38</v>
      </c>
      <c r="I263" s="3">
        <v>1</v>
      </c>
      <c r="J263" s="3" t="s">
        <v>20</v>
      </c>
      <c r="K263" s="3">
        <v>11000</v>
      </c>
      <c r="L263" s="3">
        <v>10000</v>
      </c>
    </row>
    <row r="264" spans="1:12" x14ac:dyDescent="0.25">
      <c r="A264" s="3" t="s">
        <v>563</v>
      </c>
      <c r="B264" s="4">
        <v>44943</v>
      </c>
      <c r="C264" s="3" t="s">
        <v>1183</v>
      </c>
      <c r="D264" s="3" t="s">
        <v>29</v>
      </c>
      <c r="E264" s="3" t="s">
        <v>17</v>
      </c>
      <c r="F264" s="3" t="s">
        <v>18</v>
      </c>
      <c r="G264" s="3" t="s">
        <v>32</v>
      </c>
      <c r="H264" s="3" t="s">
        <v>2354</v>
      </c>
      <c r="I264" s="3">
        <v>2</v>
      </c>
      <c r="J264" s="3" t="s">
        <v>20</v>
      </c>
      <c r="K264" s="3">
        <v>170</v>
      </c>
      <c r="L264" s="3">
        <v>150</v>
      </c>
    </row>
    <row r="265" spans="1:12" x14ac:dyDescent="0.25">
      <c r="A265" s="3" t="s">
        <v>565</v>
      </c>
      <c r="B265" s="4">
        <v>44943</v>
      </c>
      <c r="C265" s="3" t="s">
        <v>1272</v>
      </c>
      <c r="D265" s="3" t="s">
        <v>29</v>
      </c>
      <c r="E265" s="3" t="s">
        <v>30</v>
      </c>
      <c r="F265" s="3" t="s">
        <v>31</v>
      </c>
      <c r="G265" s="3" t="s">
        <v>32</v>
      </c>
      <c r="H265" s="3" t="s">
        <v>38</v>
      </c>
      <c r="I265" s="3">
        <v>3</v>
      </c>
      <c r="J265" s="3" t="s">
        <v>20</v>
      </c>
      <c r="K265" s="3">
        <v>13200.000000000002</v>
      </c>
      <c r="L265" s="3">
        <v>12000</v>
      </c>
    </row>
    <row r="266" spans="1:12" x14ac:dyDescent="0.25">
      <c r="A266" s="3" t="s">
        <v>567</v>
      </c>
      <c r="B266" s="4">
        <v>44943</v>
      </c>
      <c r="C266" s="3" t="s">
        <v>1332</v>
      </c>
      <c r="D266" s="3" t="s">
        <v>29</v>
      </c>
      <c r="E266" s="3" t="s">
        <v>23</v>
      </c>
      <c r="F266" s="3" t="s">
        <v>24</v>
      </c>
      <c r="G266" s="3" t="s">
        <v>19</v>
      </c>
      <c r="H266" s="3" t="s">
        <v>2354</v>
      </c>
      <c r="I266" s="3">
        <v>4</v>
      </c>
      <c r="J266" s="3" t="s">
        <v>20</v>
      </c>
      <c r="K266" s="3">
        <v>6700</v>
      </c>
      <c r="L266" s="3">
        <v>5000</v>
      </c>
    </row>
    <row r="267" spans="1:12" x14ac:dyDescent="0.25">
      <c r="A267" s="3" t="s">
        <v>569</v>
      </c>
      <c r="B267" s="4">
        <v>44943</v>
      </c>
      <c r="C267" s="3" t="s">
        <v>1394</v>
      </c>
      <c r="D267" s="3" t="s">
        <v>29</v>
      </c>
      <c r="E267" s="3" t="s">
        <v>30</v>
      </c>
      <c r="F267" s="3" t="s">
        <v>31</v>
      </c>
      <c r="G267" s="3" t="s">
        <v>32</v>
      </c>
      <c r="H267" s="3" t="s">
        <v>38</v>
      </c>
      <c r="I267" s="3">
        <v>2</v>
      </c>
      <c r="J267" s="3" t="s">
        <v>20</v>
      </c>
      <c r="K267" s="3">
        <v>9950</v>
      </c>
      <c r="L267" s="3">
        <v>9000</v>
      </c>
    </row>
    <row r="268" spans="1:12" x14ac:dyDescent="0.25">
      <c r="A268" s="3" t="s">
        <v>571</v>
      </c>
      <c r="B268" s="4">
        <v>44943</v>
      </c>
      <c r="C268" s="3" t="s">
        <v>1454</v>
      </c>
      <c r="D268" s="3" t="s">
        <v>16</v>
      </c>
      <c r="E268" s="3" t="s">
        <v>35</v>
      </c>
      <c r="F268" s="3" t="s">
        <v>36</v>
      </c>
      <c r="G268" s="3" t="s">
        <v>19</v>
      </c>
      <c r="H268" s="3" t="s">
        <v>2354</v>
      </c>
      <c r="I268" s="3">
        <v>2</v>
      </c>
      <c r="J268" s="3" t="s">
        <v>20</v>
      </c>
      <c r="K268" s="3">
        <v>22000</v>
      </c>
      <c r="L268" s="3">
        <v>20000</v>
      </c>
    </row>
    <row r="269" spans="1:12" x14ac:dyDescent="0.25">
      <c r="A269" s="3" t="s">
        <v>573</v>
      </c>
      <c r="B269" s="4">
        <v>44943</v>
      </c>
      <c r="C269" s="3" t="s">
        <v>1516</v>
      </c>
      <c r="D269" s="3" t="s">
        <v>16</v>
      </c>
      <c r="E269" s="3" t="s">
        <v>30</v>
      </c>
      <c r="F269" s="3" t="s">
        <v>31</v>
      </c>
      <c r="G269" s="3" t="s">
        <v>25</v>
      </c>
      <c r="H269" s="3" t="s">
        <v>2354</v>
      </c>
      <c r="I269" s="3">
        <v>1</v>
      </c>
      <c r="J269" s="3" t="s">
        <v>20</v>
      </c>
      <c r="K269" s="3">
        <v>6700</v>
      </c>
      <c r="L269" s="3">
        <v>5000</v>
      </c>
    </row>
    <row r="270" spans="1:12" x14ac:dyDescent="0.25">
      <c r="A270" s="3" t="s">
        <v>575</v>
      </c>
      <c r="B270" s="4">
        <v>44944</v>
      </c>
      <c r="C270" s="3" t="s">
        <v>1518</v>
      </c>
      <c r="D270" s="3" t="s">
        <v>29</v>
      </c>
      <c r="E270" s="3" t="s">
        <v>35</v>
      </c>
      <c r="F270" s="3" t="s">
        <v>36</v>
      </c>
      <c r="G270" s="3" t="s">
        <v>32</v>
      </c>
      <c r="H270" s="3" t="s">
        <v>45</v>
      </c>
      <c r="I270" s="3">
        <v>1</v>
      </c>
      <c r="J270" s="3" t="s">
        <v>20</v>
      </c>
      <c r="K270" s="3">
        <v>6700</v>
      </c>
      <c r="L270" s="3">
        <v>5000</v>
      </c>
    </row>
    <row r="271" spans="1:12" x14ac:dyDescent="0.25">
      <c r="A271" s="3" t="s">
        <v>576</v>
      </c>
      <c r="B271" s="4">
        <v>44945</v>
      </c>
      <c r="C271" s="3" t="s">
        <v>57</v>
      </c>
      <c r="D271" s="3" t="s">
        <v>29</v>
      </c>
      <c r="E271" s="3" t="s">
        <v>23</v>
      </c>
      <c r="F271" s="3" t="s">
        <v>24</v>
      </c>
      <c r="G271" s="3" t="s">
        <v>2352</v>
      </c>
      <c r="H271" s="3" t="s">
        <v>2354</v>
      </c>
      <c r="I271" s="3">
        <v>1</v>
      </c>
      <c r="J271" s="3" t="s">
        <v>20</v>
      </c>
      <c r="K271" s="3">
        <v>8500</v>
      </c>
      <c r="L271" s="3">
        <v>7600</v>
      </c>
    </row>
    <row r="272" spans="1:12" x14ac:dyDescent="0.25">
      <c r="A272" s="3" t="s">
        <v>578</v>
      </c>
      <c r="B272" s="4">
        <v>44945</v>
      </c>
      <c r="C272" s="3" t="s">
        <v>127</v>
      </c>
      <c r="D272" s="3" t="s">
        <v>29</v>
      </c>
      <c r="E272" s="3" t="s">
        <v>17</v>
      </c>
      <c r="F272" s="3" t="s">
        <v>18</v>
      </c>
      <c r="G272" s="3" t="s">
        <v>25</v>
      </c>
      <c r="H272" s="3" t="s">
        <v>2354</v>
      </c>
      <c r="I272" s="3">
        <v>1</v>
      </c>
      <c r="J272" s="3" t="s">
        <v>20</v>
      </c>
      <c r="K272" s="3">
        <v>6700</v>
      </c>
      <c r="L272" s="3">
        <v>5000</v>
      </c>
    </row>
    <row r="273" spans="1:12" x14ac:dyDescent="0.25">
      <c r="A273" s="3" t="s">
        <v>580</v>
      </c>
      <c r="B273" s="4">
        <v>44945</v>
      </c>
      <c r="C273" s="3" t="s">
        <v>187</v>
      </c>
      <c r="D273" s="3" t="s">
        <v>29</v>
      </c>
      <c r="E273" s="3" t="s">
        <v>17</v>
      </c>
      <c r="F273" s="3" t="s">
        <v>18</v>
      </c>
      <c r="G273" s="3" t="s">
        <v>19</v>
      </c>
      <c r="H273" s="3" t="s">
        <v>2354</v>
      </c>
      <c r="I273" s="3">
        <v>1</v>
      </c>
      <c r="J273" s="3" t="s">
        <v>20</v>
      </c>
      <c r="K273" s="3">
        <v>1600</v>
      </c>
      <c r="L273" s="3">
        <v>1590</v>
      </c>
    </row>
    <row r="274" spans="1:12" x14ac:dyDescent="0.25">
      <c r="A274" s="3" t="s">
        <v>582</v>
      </c>
      <c r="B274" s="4">
        <v>44945</v>
      </c>
      <c r="C274" s="3" t="s">
        <v>249</v>
      </c>
      <c r="D274" s="3" t="s">
        <v>29</v>
      </c>
      <c r="E274" s="3" t="s">
        <v>35</v>
      </c>
      <c r="F274" s="3" t="s">
        <v>36</v>
      </c>
      <c r="G274" s="3" t="s">
        <v>37</v>
      </c>
      <c r="H274" s="3" t="s">
        <v>38</v>
      </c>
      <c r="I274" s="3">
        <v>2</v>
      </c>
      <c r="J274" s="3" t="s">
        <v>20</v>
      </c>
      <c r="K274" s="3">
        <v>100</v>
      </c>
      <c r="L274" s="3">
        <v>90</v>
      </c>
    </row>
    <row r="275" spans="1:12" x14ac:dyDescent="0.25">
      <c r="A275" s="3" t="s">
        <v>583</v>
      </c>
      <c r="B275" s="4">
        <v>44945</v>
      </c>
      <c r="C275" s="3" t="s">
        <v>311</v>
      </c>
      <c r="D275" s="3" t="s">
        <v>29</v>
      </c>
      <c r="E275" s="3" t="s">
        <v>35</v>
      </c>
      <c r="F275" s="3" t="s">
        <v>36</v>
      </c>
      <c r="G275" s="3" t="s">
        <v>66</v>
      </c>
      <c r="H275" s="3" t="s">
        <v>45</v>
      </c>
      <c r="I275" s="3">
        <v>2</v>
      </c>
      <c r="J275" s="3" t="s">
        <v>20</v>
      </c>
      <c r="K275" s="3">
        <v>9950</v>
      </c>
      <c r="L275" s="3">
        <v>9000</v>
      </c>
    </row>
    <row r="276" spans="1:12" x14ac:dyDescent="0.25">
      <c r="A276" s="3" t="s">
        <v>585</v>
      </c>
      <c r="B276" s="4">
        <v>44945</v>
      </c>
      <c r="C276" s="3" t="s">
        <v>1002</v>
      </c>
      <c r="D276" s="3" t="s">
        <v>29</v>
      </c>
      <c r="E276" s="3" t="s">
        <v>17</v>
      </c>
      <c r="F276" s="3" t="s">
        <v>18</v>
      </c>
      <c r="G276" s="3" t="s">
        <v>19</v>
      </c>
      <c r="H276" s="3" t="s">
        <v>38</v>
      </c>
      <c r="I276" s="3">
        <v>1</v>
      </c>
      <c r="J276" s="3" t="s">
        <v>20</v>
      </c>
      <c r="K276" s="3">
        <v>25</v>
      </c>
      <c r="L276" s="3">
        <v>20</v>
      </c>
    </row>
    <row r="277" spans="1:12" x14ac:dyDescent="0.25">
      <c r="A277" s="3" t="s">
        <v>587</v>
      </c>
      <c r="B277" s="4">
        <v>44945</v>
      </c>
      <c r="C277" s="3" t="s">
        <v>1064</v>
      </c>
      <c r="D277" s="3" t="s">
        <v>16</v>
      </c>
      <c r="E277" s="3" t="s">
        <v>17</v>
      </c>
      <c r="F277" s="3" t="s">
        <v>18</v>
      </c>
      <c r="G277" s="3" t="s">
        <v>25</v>
      </c>
      <c r="H277" s="3" t="s">
        <v>2354</v>
      </c>
      <c r="I277" s="3">
        <v>2</v>
      </c>
      <c r="J277" s="3" t="s">
        <v>20</v>
      </c>
      <c r="K277" s="3">
        <v>170</v>
      </c>
      <c r="L277" s="3">
        <v>150</v>
      </c>
    </row>
    <row r="278" spans="1:12" x14ac:dyDescent="0.25">
      <c r="A278" s="3" t="s">
        <v>589</v>
      </c>
      <c r="B278" s="4">
        <v>44945</v>
      </c>
      <c r="C278" s="3" t="s">
        <v>1126</v>
      </c>
      <c r="D278" s="3" t="s">
        <v>29</v>
      </c>
      <c r="E278" s="3" t="s">
        <v>17</v>
      </c>
      <c r="F278" s="3" t="s">
        <v>18</v>
      </c>
      <c r="G278" s="3" t="s">
        <v>32</v>
      </c>
      <c r="H278" s="3" t="s">
        <v>38</v>
      </c>
      <c r="I278" s="3">
        <v>2</v>
      </c>
      <c r="J278" s="3" t="s">
        <v>20</v>
      </c>
      <c r="K278" s="3">
        <v>9950</v>
      </c>
      <c r="L278" s="3">
        <v>9000</v>
      </c>
    </row>
    <row r="279" spans="1:12" x14ac:dyDescent="0.25">
      <c r="A279" s="3" t="s">
        <v>591</v>
      </c>
      <c r="B279" s="4">
        <v>44945</v>
      </c>
      <c r="C279" s="3" t="s">
        <v>1187</v>
      </c>
      <c r="D279" s="3" t="s">
        <v>29</v>
      </c>
      <c r="E279" s="3" t="s">
        <v>17</v>
      </c>
      <c r="F279" s="3" t="s">
        <v>18</v>
      </c>
      <c r="G279" s="3" t="s">
        <v>25</v>
      </c>
      <c r="H279" s="3" t="s">
        <v>55</v>
      </c>
      <c r="I279" s="3">
        <v>1</v>
      </c>
      <c r="J279" s="3" t="s">
        <v>20</v>
      </c>
      <c r="K279" s="3">
        <v>6700</v>
      </c>
      <c r="L279" s="3">
        <v>5000</v>
      </c>
    </row>
    <row r="280" spans="1:12" x14ac:dyDescent="0.25">
      <c r="A280" s="3" t="s">
        <v>593</v>
      </c>
      <c r="B280" s="4">
        <v>44945</v>
      </c>
      <c r="C280" s="3" t="s">
        <v>2316</v>
      </c>
      <c r="D280" s="3" t="s">
        <v>16</v>
      </c>
      <c r="E280" s="3" t="s">
        <v>17</v>
      </c>
      <c r="F280" s="3" t="s">
        <v>18</v>
      </c>
      <c r="G280" s="3" t="s">
        <v>25</v>
      </c>
      <c r="H280" s="3" t="s">
        <v>2354</v>
      </c>
      <c r="I280" s="3">
        <v>2</v>
      </c>
      <c r="J280" s="3" t="s">
        <v>20</v>
      </c>
      <c r="K280" s="3">
        <v>7700</v>
      </c>
      <c r="L280" s="3">
        <v>7000</v>
      </c>
    </row>
    <row r="281" spans="1:12" x14ac:dyDescent="0.25">
      <c r="A281" s="3" t="s">
        <v>595</v>
      </c>
      <c r="B281" s="4">
        <v>44945</v>
      </c>
      <c r="C281" s="3" t="s">
        <v>1336</v>
      </c>
      <c r="D281" s="3" t="s">
        <v>29</v>
      </c>
      <c r="E281" s="3" t="s">
        <v>35</v>
      </c>
      <c r="F281" s="3" t="s">
        <v>36</v>
      </c>
      <c r="G281" s="3" t="s">
        <v>32</v>
      </c>
      <c r="H281" s="3" t="s">
        <v>45</v>
      </c>
      <c r="I281" s="3">
        <v>4</v>
      </c>
      <c r="J281" s="3" t="s">
        <v>20</v>
      </c>
      <c r="K281" s="3">
        <v>6700</v>
      </c>
      <c r="L281" s="3">
        <v>5000</v>
      </c>
    </row>
    <row r="282" spans="1:12" x14ac:dyDescent="0.25">
      <c r="A282" s="3" t="s">
        <v>597</v>
      </c>
      <c r="B282" s="4">
        <v>44945</v>
      </c>
      <c r="C282" s="3" t="s">
        <v>1398</v>
      </c>
      <c r="D282" s="3" t="s">
        <v>29</v>
      </c>
      <c r="E282" s="3" t="s">
        <v>17</v>
      </c>
      <c r="F282" s="3" t="s">
        <v>18</v>
      </c>
      <c r="G282" s="3" t="s">
        <v>25</v>
      </c>
      <c r="H282" s="3" t="s">
        <v>45</v>
      </c>
      <c r="I282" s="3">
        <v>4</v>
      </c>
      <c r="J282" s="3" t="s">
        <v>20</v>
      </c>
      <c r="K282" s="3">
        <v>11000</v>
      </c>
      <c r="L282" s="3">
        <v>10000</v>
      </c>
    </row>
    <row r="283" spans="1:12" x14ac:dyDescent="0.25">
      <c r="A283" s="3" t="s">
        <v>599</v>
      </c>
      <c r="B283" s="4">
        <v>44945</v>
      </c>
      <c r="C283" s="3" t="s">
        <v>1458</v>
      </c>
      <c r="D283" s="3" t="s">
        <v>16</v>
      </c>
      <c r="E283" s="3" t="s">
        <v>17</v>
      </c>
      <c r="F283" s="3" t="s">
        <v>18</v>
      </c>
      <c r="G283" s="3" t="s">
        <v>32</v>
      </c>
      <c r="H283" s="3" t="s">
        <v>45</v>
      </c>
      <c r="I283" s="3">
        <v>3</v>
      </c>
      <c r="J283" s="3" t="s">
        <v>20</v>
      </c>
      <c r="K283" s="3">
        <v>22000</v>
      </c>
      <c r="L283" s="3">
        <v>20000</v>
      </c>
    </row>
    <row r="284" spans="1:12" x14ac:dyDescent="0.25">
      <c r="A284" s="3" t="s">
        <v>601</v>
      </c>
      <c r="B284" s="4">
        <v>44945</v>
      </c>
      <c r="C284" s="3" t="s">
        <v>1520</v>
      </c>
      <c r="D284" s="3" t="s">
        <v>29</v>
      </c>
      <c r="E284" s="3" t="s">
        <v>17</v>
      </c>
      <c r="F284" s="3" t="s">
        <v>18</v>
      </c>
      <c r="G284" s="3" t="s">
        <v>19</v>
      </c>
      <c r="H284" s="3" t="s">
        <v>2354</v>
      </c>
      <c r="I284" s="3">
        <v>1</v>
      </c>
      <c r="J284" s="3" t="s">
        <v>20</v>
      </c>
      <c r="K284" s="3">
        <v>6700</v>
      </c>
      <c r="L284" s="3">
        <v>5000</v>
      </c>
    </row>
    <row r="285" spans="1:12" x14ac:dyDescent="0.25">
      <c r="A285" s="3" t="s">
        <v>603</v>
      </c>
      <c r="B285" s="4">
        <v>44946</v>
      </c>
      <c r="C285" s="3" t="s">
        <v>59</v>
      </c>
      <c r="D285" s="3" t="s">
        <v>29</v>
      </c>
      <c r="E285" s="3" t="s">
        <v>30</v>
      </c>
      <c r="F285" s="3" t="s">
        <v>31</v>
      </c>
      <c r="G285" s="3" t="s">
        <v>2350</v>
      </c>
      <c r="H285" s="3" t="s">
        <v>38</v>
      </c>
      <c r="I285" s="3">
        <v>2</v>
      </c>
      <c r="J285" s="3" t="s">
        <v>20</v>
      </c>
      <c r="K285" s="3">
        <v>8500</v>
      </c>
      <c r="L285" s="3">
        <v>7600</v>
      </c>
    </row>
    <row r="286" spans="1:12" x14ac:dyDescent="0.25">
      <c r="A286" s="3" t="s">
        <v>605</v>
      </c>
      <c r="B286" s="4">
        <v>44946</v>
      </c>
      <c r="C286" s="3" t="s">
        <v>129</v>
      </c>
      <c r="D286" s="3" t="s">
        <v>29</v>
      </c>
      <c r="E286" s="3" t="s">
        <v>35</v>
      </c>
      <c r="F286" s="3" t="s">
        <v>36</v>
      </c>
      <c r="G286" s="3" t="s">
        <v>32</v>
      </c>
      <c r="H286" s="3" t="s">
        <v>2354</v>
      </c>
      <c r="I286" s="3">
        <v>2</v>
      </c>
      <c r="J286" s="3" t="s">
        <v>20</v>
      </c>
      <c r="K286" s="3">
        <v>6700</v>
      </c>
      <c r="L286" s="3">
        <v>5001</v>
      </c>
    </row>
    <row r="287" spans="1:12" x14ac:dyDescent="0.25">
      <c r="A287" s="3" t="s">
        <v>607</v>
      </c>
      <c r="B287" s="4">
        <v>44946</v>
      </c>
      <c r="C287" s="3" t="s">
        <v>189</v>
      </c>
      <c r="D287" s="3" t="s">
        <v>29</v>
      </c>
      <c r="E287" s="3" t="s">
        <v>35</v>
      </c>
      <c r="F287" s="3" t="s">
        <v>36</v>
      </c>
      <c r="G287" s="3" t="s">
        <v>63</v>
      </c>
      <c r="H287" s="3" t="s">
        <v>2354</v>
      </c>
      <c r="I287" s="3">
        <v>1</v>
      </c>
      <c r="J287" s="3" t="s">
        <v>20</v>
      </c>
      <c r="K287" s="3">
        <v>50</v>
      </c>
      <c r="L287" s="3">
        <v>45</v>
      </c>
    </row>
    <row r="288" spans="1:12" x14ac:dyDescent="0.25">
      <c r="A288" s="3" t="s">
        <v>609</v>
      </c>
      <c r="B288" s="4">
        <v>44946</v>
      </c>
      <c r="C288" s="3" t="s">
        <v>251</v>
      </c>
      <c r="D288" s="3" t="s">
        <v>29</v>
      </c>
      <c r="E288" s="3" t="s">
        <v>17</v>
      </c>
      <c r="F288" s="3" t="s">
        <v>18</v>
      </c>
      <c r="G288" s="3" t="s">
        <v>41</v>
      </c>
      <c r="H288" s="3" t="s">
        <v>2354</v>
      </c>
      <c r="I288" s="3">
        <v>1</v>
      </c>
      <c r="J288" s="3" t="s">
        <v>20</v>
      </c>
      <c r="K288" s="3">
        <v>1600</v>
      </c>
      <c r="L288" s="3">
        <v>1590</v>
      </c>
    </row>
    <row r="289" spans="1:12" x14ac:dyDescent="0.25">
      <c r="A289" s="3" t="s">
        <v>611</v>
      </c>
      <c r="B289" s="4">
        <v>44946</v>
      </c>
      <c r="C289" s="3" t="s">
        <v>313</v>
      </c>
      <c r="D289" s="3" t="s">
        <v>29</v>
      </c>
      <c r="E289" s="3" t="s">
        <v>17</v>
      </c>
      <c r="F289" s="3" t="s">
        <v>18</v>
      </c>
      <c r="G289" s="3" t="s">
        <v>25</v>
      </c>
      <c r="H289" s="3" t="s">
        <v>2354</v>
      </c>
      <c r="I289" s="3">
        <v>2</v>
      </c>
      <c r="J289" s="3" t="s">
        <v>20</v>
      </c>
      <c r="K289" s="3">
        <v>7700</v>
      </c>
      <c r="L289" s="3">
        <v>7000</v>
      </c>
    </row>
    <row r="290" spans="1:12" x14ac:dyDescent="0.25">
      <c r="A290" s="3" t="s">
        <v>613</v>
      </c>
      <c r="B290" s="4">
        <v>44946</v>
      </c>
      <c r="C290" s="3" t="s">
        <v>1004</v>
      </c>
      <c r="D290" s="3" t="s">
        <v>29</v>
      </c>
      <c r="E290" s="3" t="s">
        <v>17</v>
      </c>
      <c r="F290" s="3" t="s">
        <v>18</v>
      </c>
      <c r="G290" s="3" t="s">
        <v>25</v>
      </c>
      <c r="H290" s="3" t="s">
        <v>55</v>
      </c>
      <c r="I290" s="3">
        <v>1</v>
      </c>
      <c r="J290" s="3" t="s">
        <v>20</v>
      </c>
      <c r="K290" s="3">
        <v>6700</v>
      </c>
      <c r="L290" s="3">
        <v>5000</v>
      </c>
    </row>
    <row r="291" spans="1:12" x14ac:dyDescent="0.25">
      <c r="A291" s="3" t="s">
        <v>615</v>
      </c>
      <c r="B291" s="4">
        <v>44946</v>
      </c>
      <c r="C291" s="3" t="s">
        <v>1066</v>
      </c>
      <c r="D291" s="3" t="s">
        <v>29</v>
      </c>
      <c r="E291" s="3" t="s">
        <v>17</v>
      </c>
      <c r="F291" s="3" t="s">
        <v>18</v>
      </c>
      <c r="G291" s="3" t="s">
        <v>32</v>
      </c>
      <c r="H291" s="3" t="s">
        <v>2354</v>
      </c>
      <c r="I291" s="3">
        <v>1</v>
      </c>
      <c r="J291" s="3" t="s">
        <v>20</v>
      </c>
      <c r="K291" s="3">
        <v>25</v>
      </c>
      <c r="L291" s="3">
        <v>20</v>
      </c>
    </row>
    <row r="292" spans="1:12" x14ac:dyDescent="0.25">
      <c r="A292" s="3" t="s">
        <v>617</v>
      </c>
      <c r="B292" s="4">
        <v>44946</v>
      </c>
      <c r="C292" s="3" t="s">
        <v>1128</v>
      </c>
      <c r="D292" s="3" t="s">
        <v>29</v>
      </c>
      <c r="E292" s="3" t="s">
        <v>23</v>
      </c>
      <c r="F292" s="3" t="s">
        <v>24</v>
      </c>
      <c r="G292" s="3" t="s">
        <v>19</v>
      </c>
      <c r="H292" s="3" t="s">
        <v>38</v>
      </c>
      <c r="I292" s="3">
        <v>2</v>
      </c>
      <c r="J292" s="3" t="s">
        <v>20</v>
      </c>
      <c r="K292" s="3">
        <v>19800</v>
      </c>
      <c r="L292" s="3">
        <v>18000</v>
      </c>
    </row>
    <row r="293" spans="1:12" x14ac:dyDescent="0.25">
      <c r="A293" s="3" t="s">
        <v>619</v>
      </c>
      <c r="B293" s="4">
        <v>44946</v>
      </c>
      <c r="C293" s="3" t="s">
        <v>1189</v>
      </c>
      <c r="D293" s="3" t="s">
        <v>29</v>
      </c>
      <c r="E293" s="3" t="s">
        <v>17</v>
      </c>
      <c r="F293" s="3" t="s">
        <v>18</v>
      </c>
      <c r="G293" s="3" t="s">
        <v>32</v>
      </c>
      <c r="H293" s="3" t="s">
        <v>45</v>
      </c>
      <c r="I293" s="3">
        <v>2</v>
      </c>
      <c r="J293" s="3" t="s">
        <v>20</v>
      </c>
      <c r="K293" s="3">
        <v>6700</v>
      </c>
      <c r="L293" s="3">
        <v>5001</v>
      </c>
    </row>
    <row r="294" spans="1:12" x14ac:dyDescent="0.25">
      <c r="A294" s="3" t="s">
        <v>621</v>
      </c>
      <c r="B294" s="4">
        <v>44946</v>
      </c>
      <c r="C294" s="3" t="s">
        <v>1277</v>
      </c>
      <c r="D294" s="3" t="s">
        <v>16</v>
      </c>
      <c r="E294" s="3" t="s">
        <v>17</v>
      </c>
      <c r="F294" s="3" t="s">
        <v>18</v>
      </c>
      <c r="G294" s="3" t="s">
        <v>32</v>
      </c>
      <c r="H294" s="3" t="s">
        <v>45</v>
      </c>
      <c r="I294" s="3">
        <v>3</v>
      </c>
      <c r="J294" s="3" t="s">
        <v>20</v>
      </c>
      <c r="K294" s="3">
        <v>22000</v>
      </c>
      <c r="L294" s="3">
        <v>20000</v>
      </c>
    </row>
    <row r="295" spans="1:12" x14ac:dyDescent="0.25">
      <c r="A295" s="3" t="s">
        <v>623</v>
      </c>
      <c r="B295" s="4">
        <v>44946</v>
      </c>
      <c r="C295" s="3" t="s">
        <v>1338</v>
      </c>
      <c r="D295" s="3" t="s">
        <v>29</v>
      </c>
      <c r="E295" s="3" t="s">
        <v>17</v>
      </c>
      <c r="F295" s="3" t="s">
        <v>18</v>
      </c>
      <c r="G295" s="3" t="s">
        <v>19</v>
      </c>
      <c r="H295" s="3" t="s">
        <v>2354</v>
      </c>
      <c r="I295" s="3">
        <v>4</v>
      </c>
      <c r="J295" s="3" t="s">
        <v>20</v>
      </c>
      <c r="K295" s="3">
        <v>6700</v>
      </c>
      <c r="L295" s="3">
        <v>5000</v>
      </c>
    </row>
    <row r="296" spans="1:12" x14ac:dyDescent="0.25">
      <c r="A296" s="3" t="s">
        <v>625</v>
      </c>
      <c r="B296" s="4">
        <v>44946</v>
      </c>
      <c r="C296" s="3" t="s">
        <v>1400</v>
      </c>
      <c r="D296" s="3" t="s">
        <v>29</v>
      </c>
      <c r="E296" s="3" t="s">
        <v>17</v>
      </c>
      <c r="F296" s="3" t="s">
        <v>18</v>
      </c>
      <c r="G296" s="3" t="s">
        <v>32</v>
      </c>
      <c r="H296" s="3" t="s">
        <v>2354</v>
      </c>
      <c r="I296" s="3">
        <v>1</v>
      </c>
      <c r="J296" s="3" t="s">
        <v>20</v>
      </c>
      <c r="K296" s="3">
        <v>13200.000000000002</v>
      </c>
      <c r="L296" s="3">
        <v>12000</v>
      </c>
    </row>
    <row r="297" spans="1:12" x14ac:dyDescent="0.25">
      <c r="A297" s="3" t="s">
        <v>627</v>
      </c>
      <c r="B297" s="4">
        <v>44946</v>
      </c>
      <c r="C297" s="3" t="s">
        <v>1460</v>
      </c>
      <c r="D297" s="3" t="s">
        <v>29</v>
      </c>
      <c r="E297" s="3" t="s">
        <v>23</v>
      </c>
      <c r="F297" s="3" t="s">
        <v>24</v>
      </c>
      <c r="G297" s="3" t="s">
        <v>19</v>
      </c>
      <c r="H297" s="3" t="s">
        <v>2354</v>
      </c>
      <c r="I297" s="3">
        <v>1</v>
      </c>
      <c r="J297" s="3" t="s">
        <v>20</v>
      </c>
      <c r="K297" s="3">
        <v>44000</v>
      </c>
      <c r="L297" s="3">
        <v>40000</v>
      </c>
    </row>
    <row r="298" spans="1:12" x14ac:dyDescent="0.25">
      <c r="A298" s="3" t="s">
        <v>628</v>
      </c>
      <c r="B298" s="4">
        <v>44946</v>
      </c>
      <c r="C298" s="3" t="s">
        <v>1522</v>
      </c>
      <c r="D298" s="3" t="s">
        <v>29</v>
      </c>
      <c r="E298" s="3" t="s">
        <v>17</v>
      </c>
      <c r="F298" s="3" t="s">
        <v>18</v>
      </c>
      <c r="G298" s="3" t="s">
        <v>32</v>
      </c>
      <c r="H298" s="3" t="s">
        <v>38</v>
      </c>
      <c r="I298" s="3">
        <v>1</v>
      </c>
      <c r="J298" s="3" t="s">
        <v>20</v>
      </c>
      <c r="K298" s="3">
        <v>200</v>
      </c>
      <c r="L298" s="3">
        <v>190</v>
      </c>
    </row>
    <row r="299" spans="1:12" x14ac:dyDescent="0.25">
      <c r="A299" s="3" t="s">
        <v>630</v>
      </c>
      <c r="B299" s="4">
        <v>44947</v>
      </c>
      <c r="C299" s="3" t="s">
        <v>62</v>
      </c>
      <c r="D299" s="3" t="s">
        <v>29</v>
      </c>
      <c r="E299" s="3" t="s">
        <v>35</v>
      </c>
      <c r="F299" s="3" t="s">
        <v>36</v>
      </c>
      <c r="G299" s="3" t="s">
        <v>19</v>
      </c>
      <c r="H299" s="3" t="s">
        <v>2354</v>
      </c>
      <c r="I299" s="3">
        <v>3</v>
      </c>
      <c r="J299" s="3" t="s">
        <v>20</v>
      </c>
      <c r="K299" s="3">
        <v>13200.000000000002</v>
      </c>
      <c r="L299" s="3">
        <v>12000</v>
      </c>
    </row>
    <row r="300" spans="1:12" x14ac:dyDescent="0.25">
      <c r="A300" s="3" t="s">
        <v>632</v>
      </c>
      <c r="B300" s="4">
        <v>44947</v>
      </c>
      <c r="C300" s="3" t="s">
        <v>131</v>
      </c>
      <c r="D300" s="3" t="s">
        <v>29</v>
      </c>
      <c r="E300" s="3" t="s">
        <v>17</v>
      </c>
      <c r="F300" s="3" t="s">
        <v>18</v>
      </c>
      <c r="G300" s="3" t="s">
        <v>37</v>
      </c>
      <c r="H300" s="3" t="s">
        <v>38</v>
      </c>
      <c r="I300" s="3">
        <v>2</v>
      </c>
      <c r="J300" s="3" t="s">
        <v>20</v>
      </c>
      <c r="K300" s="3">
        <v>6700</v>
      </c>
      <c r="L300" s="3">
        <v>5002</v>
      </c>
    </row>
    <row r="301" spans="1:12" x14ac:dyDescent="0.25">
      <c r="A301" s="3" t="s">
        <v>634</v>
      </c>
      <c r="B301" s="4">
        <v>44947</v>
      </c>
      <c r="C301" s="3" t="s">
        <v>191</v>
      </c>
      <c r="D301" s="3" t="s">
        <v>29</v>
      </c>
      <c r="E301" s="3" t="s">
        <v>17</v>
      </c>
      <c r="F301" s="3" t="s">
        <v>18</v>
      </c>
      <c r="G301" s="3" t="s">
        <v>66</v>
      </c>
      <c r="H301" s="3" t="s">
        <v>2354</v>
      </c>
      <c r="I301" s="3">
        <v>2</v>
      </c>
      <c r="J301" s="3" t="s">
        <v>20</v>
      </c>
      <c r="K301" s="3">
        <v>600</v>
      </c>
      <c r="L301" s="3">
        <v>450</v>
      </c>
    </row>
    <row r="302" spans="1:12" x14ac:dyDescent="0.25">
      <c r="A302" s="3" t="s">
        <v>636</v>
      </c>
      <c r="B302" s="4">
        <v>44947</v>
      </c>
      <c r="C302" s="3" t="s">
        <v>253</v>
      </c>
      <c r="D302" s="3" t="s">
        <v>29</v>
      </c>
      <c r="E302" s="3" t="s">
        <v>17</v>
      </c>
      <c r="F302" s="3" t="s">
        <v>18</v>
      </c>
      <c r="G302" s="3" t="s">
        <v>44</v>
      </c>
      <c r="H302" s="3" t="s">
        <v>45</v>
      </c>
      <c r="I302" s="3">
        <v>1</v>
      </c>
      <c r="J302" s="3" t="s">
        <v>20</v>
      </c>
      <c r="K302" s="3">
        <v>50</v>
      </c>
      <c r="L302" s="3">
        <v>45</v>
      </c>
    </row>
    <row r="303" spans="1:12" x14ac:dyDescent="0.25">
      <c r="A303" s="3" t="s">
        <v>638</v>
      </c>
      <c r="B303" s="4">
        <v>44947</v>
      </c>
      <c r="C303" s="3" t="s">
        <v>315</v>
      </c>
      <c r="D303" s="3" t="s">
        <v>29</v>
      </c>
      <c r="E303" s="3" t="s">
        <v>35</v>
      </c>
      <c r="F303" s="3" t="s">
        <v>36</v>
      </c>
      <c r="G303" s="3" t="s">
        <v>32</v>
      </c>
      <c r="H303" s="3" t="s">
        <v>38</v>
      </c>
      <c r="I303" s="3">
        <v>1</v>
      </c>
      <c r="J303" s="3" t="s">
        <v>20</v>
      </c>
      <c r="K303" s="3">
        <v>11000</v>
      </c>
      <c r="L303" s="3">
        <v>10000</v>
      </c>
    </row>
    <row r="304" spans="1:12" x14ac:dyDescent="0.25">
      <c r="A304" s="3" t="s">
        <v>640</v>
      </c>
      <c r="B304" s="4">
        <v>44947</v>
      </c>
      <c r="C304" s="3" t="s">
        <v>1006</v>
      </c>
      <c r="D304" s="3" t="s">
        <v>29</v>
      </c>
      <c r="E304" s="3" t="s">
        <v>17</v>
      </c>
      <c r="F304" s="3" t="s">
        <v>18</v>
      </c>
      <c r="G304" s="3" t="s">
        <v>32</v>
      </c>
      <c r="H304" s="3" t="s">
        <v>45</v>
      </c>
      <c r="I304" s="3">
        <v>2</v>
      </c>
      <c r="J304" s="3" t="s">
        <v>20</v>
      </c>
      <c r="K304" s="3">
        <v>6700</v>
      </c>
      <c r="L304" s="3">
        <v>5001</v>
      </c>
    </row>
    <row r="305" spans="1:12" x14ac:dyDescent="0.25">
      <c r="A305" s="3" t="s">
        <v>642</v>
      </c>
      <c r="B305" s="4">
        <v>44947</v>
      </c>
      <c r="C305" s="3" t="s">
        <v>1068</v>
      </c>
      <c r="D305" s="3" t="s">
        <v>29</v>
      </c>
      <c r="E305" s="3" t="s">
        <v>23</v>
      </c>
      <c r="F305" s="3" t="s">
        <v>24</v>
      </c>
      <c r="G305" s="3" t="s">
        <v>19</v>
      </c>
      <c r="H305" s="3" t="s">
        <v>38</v>
      </c>
      <c r="I305" s="3">
        <v>1</v>
      </c>
      <c r="J305" s="3" t="s">
        <v>20</v>
      </c>
      <c r="K305" s="3">
        <v>6700</v>
      </c>
      <c r="L305" s="3">
        <v>5002</v>
      </c>
    </row>
    <row r="306" spans="1:12" x14ac:dyDescent="0.25">
      <c r="A306" s="3" t="s">
        <v>644</v>
      </c>
      <c r="B306" s="4">
        <v>44947</v>
      </c>
      <c r="C306" s="3" t="s">
        <v>1130</v>
      </c>
      <c r="D306" s="3" t="s">
        <v>29</v>
      </c>
      <c r="E306" s="3" t="s">
        <v>30</v>
      </c>
      <c r="F306" s="3" t="s">
        <v>31</v>
      </c>
      <c r="G306" s="3" t="s">
        <v>25</v>
      </c>
      <c r="H306" s="3" t="s">
        <v>2354</v>
      </c>
      <c r="I306" s="3">
        <v>1</v>
      </c>
      <c r="J306" s="3" t="s">
        <v>20</v>
      </c>
      <c r="K306" s="3">
        <v>44000</v>
      </c>
      <c r="L306" s="3">
        <v>40000</v>
      </c>
    </row>
    <row r="307" spans="1:12" x14ac:dyDescent="0.25">
      <c r="A307" s="3" t="s">
        <v>646</v>
      </c>
      <c r="B307" s="4">
        <v>44947</v>
      </c>
      <c r="C307" s="3" t="s">
        <v>1191</v>
      </c>
      <c r="D307" s="3" t="s">
        <v>16</v>
      </c>
      <c r="E307" s="3" t="s">
        <v>17</v>
      </c>
      <c r="F307" s="3" t="s">
        <v>18</v>
      </c>
      <c r="G307" s="3" t="s">
        <v>19</v>
      </c>
      <c r="H307" s="3" t="s">
        <v>45</v>
      </c>
      <c r="I307" s="3">
        <v>2</v>
      </c>
      <c r="J307" s="3" t="s">
        <v>20</v>
      </c>
      <c r="K307" s="3">
        <v>6700</v>
      </c>
      <c r="L307" s="3">
        <v>5002</v>
      </c>
    </row>
    <row r="308" spans="1:12" x14ac:dyDescent="0.25">
      <c r="A308" s="3" t="s">
        <v>648</v>
      </c>
      <c r="B308" s="4">
        <v>44947</v>
      </c>
      <c r="C308" s="3" t="s">
        <v>1279</v>
      </c>
      <c r="D308" s="3" t="s">
        <v>29</v>
      </c>
      <c r="E308" s="3" t="s">
        <v>23</v>
      </c>
      <c r="F308" s="3" t="s">
        <v>24</v>
      </c>
      <c r="G308" s="3" t="s">
        <v>19</v>
      </c>
      <c r="H308" s="3" t="s">
        <v>2354</v>
      </c>
      <c r="I308" s="3">
        <v>1</v>
      </c>
      <c r="J308" s="3" t="s">
        <v>20</v>
      </c>
      <c r="K308" s="3">
        <v>44000</v>
      </c>
      <c r="L308" s="3">
        <v>40000</v>
      </c>
    </row>
    <row r="309" spans="1:12" x14ac:dyDescent="0.25">
      <c r="A309" s="3" t="s">
        <v>650</v>
      </c>
      <c r="B309" s="4">
        <v>44947</v>
      </c>
      <c r="C309" s="3" t="s">
        <v>1340</v>
      </c>
      <c r="D309" s="3" t="s">
        <v>29</v>
      </c>
      <c r="E309" s="3" t="s">
        <v>17</v>
      </c>
      <c r="F309" s="3" t="s">
        <v>18</v>
      </c>
      <c r="G309" s="3" t="s">
        <v>32</v>
      </c>
      <c r="H309" s="3" t="s">
        <v>38</v>
      </c>
      <c r="I309" s="3">
        <v>4</v>
      </c>
      <c r="J309" s="3" t="s">
        <v>20</v>
      </c>
      <c r="K309" s="3">
        <v>200</v>
      </c>
      <c r="L309" s="3">
        <v>190</v>
      </c>
    </row>
    <row r="310" spans="1:12" x14ac:dyDescent="0.25">
      <c r="A310" s="3" t="s">
        <v>652</v>
      </c>
      <c r="B310" s="4">
        <v>44947</v>
      </c>
      <c r="C310" s="3" t="s">
        <v>1402</v>
      </c>
      <c r="D310" s="3" t="s">
        <v>29</v>
      </c>
      <c r="E310" s="3" t="s">
        <v>23</v>
      </c>
      <c r="F310" s="3" t="s">
        <v>24</v>
      </c>
      <c r="G310" s="3" t="s">
        <v>19</v>
      </c>
      <c r="H310" s="3" t="s">
        <v>2354</v>
      </c>
      <c r="I310" s="3">
        <v>2</v>
      </c>
      <c r="J310" s="3" t="s">
        <v>20</v>
      </c>
      <c r="K310" s="3">
        <v>1900</v>
      </c>
      <c r="L310" s="3">
        <v>1800</v>
      </c>
    </row>
    <row r="311" spans="1:12" x14ac:dyDescent="0.25">
      <c r="A311" s="3" t="s">
        <v>654</v>
      </c>
      <c r="B311" s="4">
        <v>44947</v>
      </c>
      <c r="C311" s="3" t="s">
        <v>1462</v>
      </c>
      <c r="D311" s="3" t="s">
        <v>29</v>
      </c>
      <c r="E311" s="3" t="s">
        <v>30</v>
      </c>
      <c r="F311" s="3" t="s">
        <v>31</v>
      </c>
      <c r="G311" s="3" t="s">
        <v>25</v>
      </c>
      <c r="H311" s="3" t="s">
        <v>2354</v>
      </c>
      <c r="I311" s="3">
        <v>2</v>
      </c>
      <c r="J311" s="3" t="s">
        <v>20</v>
      </c>
      <c r="K311" s="3">
        <v>19800</v>
      </c>
      <c r="L311" s="3">
        <v>18000</v>
      </c>
    </row>
    <row r="312" spans="1:12" x14ac:dyDescent="0.25">
      <c r="A312" s="3" t="s">
        <v>656</v>
      </c>
      <c r="B312" s="4">
        <v>44947</v>
      </c>
      <c r="C312" s="3" t="s">
        <v>1524</v>
      </c>
      <c r="D312" s="3" t="s">
        <v>29</v>
      </c>
      <c r="E312" s="3" t="s">
        <v>23</v>
      </c>
      <c r="F312" s="3" t="s">
        <v>24</v>
      </c>
      <c r="G312" s="3" t="s">
        <v>19</v>
      </c>
      <c r="H312" s="3" t="s">
        <v>2354</v>
      </c>
      <c r="I312" s="3">
        <v>1</v>
      </c>
      <c r="J312" s="3" t="s">
        <v>20</v>
      </c>
      <c r="K312" s="3">
        <v>2250</v>
      </c>
      <c r="L312" s="3">
        <v>2200</v>
      </c>
    </row>
    <row r="313" spans="1:12" x14ac:dyDescent="0.25">
      <c r="A313" s="3" t="s">
        <v>658</v>
      </c>
      <c r="B313" s="4">
        <v>44948</v>
      </c>
      <c r="C313" s="3" t="s">
        <v>65</v>
      </c>
      <c r="D313" s="3" t="s">
        <v>29</v>
      </c>
      <c r="E313" s="3" t="s">
        <v>17</v>
      </c>
      <c r="F313" s="3" t="s">
        <v>18</v>
      </c>
      <c r="G313" s="3" t="s">
        <v>63</v>
      </c>
      <c r="H313" s="3" t="s">
        <v>2354</v>
      </c>
      <c r="I313" s="3">
        <v>2</v>
      </c>
      <c r="J313" s="3" t="s">
        <v>20</v>
      </c>
      <c r="K313" s="3">
        <v>22000</v>
      </c>
      <c r="L313" s="3">
        <v>20000</v>
      </c>
    </row>
    <row r="314" spans="1:12" x14ac:dyDescent="0.25">
      <c r="A314" s="3" t="s">
        <v>660</v>
      </c>
      <c r="B314" s="4">
        <v>44948</v>
      </c>
      <c r="C314" s="3" t="s">
        <v>133</v>
      </c>
      <c r="D314" s="3" t="s">
        <v>16</v>
      </c>
      <c r="E314" s="3" t="s">
        <v>35</v>
      </c>
      <c r="F314" s="3" t="s">
        <v>36</v>
      </c>
      <c r="G314" s="3" t="s">
        <v>41</v>
      </c>
      <c r="H314" s="3" t="s">
        <v>2354</v>
      </c>
      <c r="I314" s="3">
        <v>1</v>
      </c>
      <c r="J314" s="3" t="s">
        <v>20</v>
      </c>
      <c r="K314" s="3">
        <v>22000</v>
      </c>
      <c r="L314" s="3">
        <v>20000</v>
      </c>
    </row>
    <row r="315" spans="1:12" x14ac:dyDescent="0.25">
      <c r="A315" s="3" t="s">
        <v>662</v>
      </c>
      <c r="B315" s="4">
        <v>44948</v>
      </c>
      <c r="C315" s="3" t="s">
        <v>193</v>
      </c>
      <c r="D315" s="3" t="s">
        <v>29</v>
      </c>
      <c r="E315" s="3" t="s">
        <v>35</v>
      </c>
      <c r="F315" s="3" t="s">
        <v>36</v>
      </c>
      <c r="G315" s="3" t="s">
        <v>2351</v>
      </c>
      <c r="H315" s="3" t="s">
        <v>38</v>
      </c>
      <c r="I315" s="3">
        <v>2</v>
      </c>
      <c r="J315" s="3" t="s">
        <v>20</v>
      </c>
      <c r="K315" s="3">
        <v>170</v>
      </c>
      <c r="L315" s="3">
        <v>150</v>
      </c>
    </row>
    <row r="316" spans="1:12" x14ac:dyDescent="0.25">
      <c r="A316" s="3" t="s">
        <v>664</v>
      </c>
      <c r="B316" s="4">
        <v>44948</v>
      </c>
      <c r="C316" s="3" t="s">
        <v>255</v>
      </c>
      <c r="D316" s="3" t="s">
        <v>29</v>
      </c>
      <c r="E316" s="3" t="s">
        <v>17</v>
      </c>
      <c r="F316" s="3" t="s">
        <v>18</v>
      </c>
      <c r="G316" s="3" t="s">
        <v>2352</v>
      </c>
      <c r="H316" s="3" t="s">
        <v>2354</v>
      </c>
      <c r="I316" s="3">
        <v>2</v>
      </c>
      <c r="J316" s="3" t="s">
        <v>20</v>
      </c>
      <c r="K316" s="3">
        <v>600</v>
      </c>
      <c r="L316" s="3">
        <v>450</v>
      </c>
    </row>
    <row r="317" spans="1:12" x14ac:dyDescent="0.25">
      <c r="A317" s="3" t="s">
        <v>666</v>
      </c>
      <c r="B317" s="4">
        <v>44948</v>
      </c>
      <c r="C317" s="3" t="s">
        <v>317</v>
      </c>
      <c r="D317" s="3" t="s">
        <v>29</v>
      </c>
      <c r="E317" s="3" t="s">
        <v>17</v>
      </c>
      <c r="F317" s="3" t="s">
        <v>18</v>
      </c>
      <c r="G317" s="3" t="s">
        <v>37</v>
      </c>
      <c r="H317" s="3" t="s">
        <v>2354</v>
      </c>
      <c r="I317" s="3">
        <v>1</v>
      </c>
      <c r="J317" s="3" t="s">
        <v>20</v>
      </c>
      <c r="K317" s="3">
        <v>7700.0000000000009</v>
      </c>
      <c r="L317" s="3">
        <v>7000</v>
      </c>
    </row>
    <row r="318" spans="1:12" x14ac:dyDescent="0.25">
      <c r="A318" s="3" t="s">
        <v>668</v>
      </c>
      <c r="B318" s="4">
        <v>44948</v>
      </c>
      <c r="C318" s="3" t="s">
        <v>1008</v>
      </c>
      <c r="D318" s="3" t="s">
        <v>16</v>
      </c>
      <c r="E318" s="3" t="s">
        <v>17</v>
      </c>
      <c r="F318" s="3" t="s">
        <v>18</v>
      </c>
      <c r="G318" s="3" t="s">
        <v>19</v>
      </c>
      <c r="H318" s="3" t="s">
        <v>45</v>
      </c>
      <c r="I318" s="3">
        <v>2</v>
      </c>
      <c r="J318" s="3" t="s">
        <v>20</v>
      </c>
      <c r="K318" s="3">
        <v>6700</v>
      </c>
      <c r="L318" s="3">
        <v>5002</v>
      </c>
    </row>
    <row r="319" spans="1:12" x14ac:dyDescent="0.25">
      <c r="A319" s="3" t="s">
        <v>669</v>
      </c>
      <c r="B319" s="4">
        <v>44948</v>
      </c>
      <c r="C319" s="3" t="s">
        <v>1070</v>
      </c>
      <c r="D319" s="3" t="s">
        <v>29</v>
      </c>
      <c r="E319" s="3" t="s">
        <v>30</v>
      </c>
      <c r="F319" s="3" t="s">
        <v>31</v>
      </c>
      <c r="G319" s="3" t="s">
        <v>25</v>
      </c>
      <c r="H319" s="3" t="s">
        <v>2354</v>
      </c>
      <c r="I319" s="3">
        <v>2</v>
      </c>
      <c r="J319" s="3" t="s">
        <v>20</v>
      </c>
      <c r="K319" s="3">
        <v>6700</v>
      </c>
      <c r="L319" s="3">
        <v>5000</v>
      </c>
    </row>
    <row r="320" spans="1:12" x14ac:dyDescent="0.25">
      <c r="A320" s="3" t="s">
        <v>671</v>
      </c>
      <c r="B320" s="4">
        <v>44948</v>
      </c>
      <c r="C320" s="3" t="s">
        <v>1132</v>
      </c>
      <c r="D320" s="3" t="s">
        <v>29</v>
      </c>
      <c r="E320" s="3" t="s">
        <v>35</v>
      </c>
      <c r="F320" s="3" t="s">
        <v>36</v>
      </c>
      <c r="G320" s="3" t="s">
        <v>32</v>
      </c>
      <c r="H320" s="3" t="s">
        <v>2354</v>
      </c>
      <c r="I320" s="3">
        <v>1</v>
      </c>
      <c r="J320" s="3" t="s">
        <v>20</v>
      </c>
      <c r="K320" s="3">
        <v>22000</v>
      </c>
      <c r="L320" s="3">
        <v>20000</v>
      </c>
    </row>
    <row r="321" spans="1:12" x14ac:dyDescent="0.25">
      <c r="A321" s="3" t="s">
        <v>673</v>
      </c>
      <c r="B321" s="4">
        <v>44948</v>
      </c>
      <c r="C321" s="3" t="s">
        <v>1193</v>
      </c>
      <c r="D321" s="3" t="s">
        <v>16</v>
      </c>
      <c r="E321" s="3" t="s">
        <v>17</v>
      </c>
      <c r="F321" s="3" t="s">
        <v>18</v>
      </c>
      <c r="G321" s="3" t="s">
        <v>25</v>
      </c>
      <c r="H321" s="3" t="s">
        <v>2354</v>
      </c>
      <c r="I321" s="3">
        <v>1</v>
      </c>
      <c r="J321" s="3" t="s">
        <v>20</v>
      </c>
      <c r="K321" s="3">
        <v>22000</v>
      </c>
      <c r="L321" s="3">
        <v>20000</v>
      </c>
    </row>
    <row r="322" spans="1:12" x14ac:dyDescent="0.25">
      <c r="A322" s="3" t="s">
        <v>675</v>
      </c>
      <c r="B322" s="4">
        <v>44948</v>
      </c>
      <c r="C322" s="3" t="s">
        <v>1281</v>
      </c>
      <c r="D322" s="3" t="s">
        <v>29</v>
      </c>
      <c r="E322" s="3" t="s">
        <v>30</v>
      </c>
      <c r="F322" s="3" t="s">
        <v>31</v>
      </c>
      <c r="G322" s="3" t="s">
        <v>25</v>
      </c>
      <c r="H322" s="3" t="s">
        <v>2354</v>
      </c>
      <c r="I322" s="3">
        <v>2</v>
      </c>
      <c r="J322" s="3" t="s">
        <v>20</v>
      </c>
      <c r="K322" s="3">
        <v>19800</v>
      </c>
      <c r="L322" s="3">
        <v>18000</v>
      </c>
    </row>
    <row r="323" spans="1:12" x14ac:dyDescent="0.25">
      <c r="A323" s="3" t="s">
        <v>677</v>
      </c>
      <c r="B323" s="4">
        <v>44948</v>
      </c>
      <c r="C323" s="3" t="s">
        <v>1342</v>
      </c>
      <c r="D323" s="3" t="s">
        <v>29</v>
      </c>
      <c r="E323" s="3" t="s">
        <v>23</v>
      </c>
      <c r="F323" s="3" t="s">
        <v>24</v>
      </c>
      <c r="G323" s="3" t="s">
        <v>19</v>
      </c>
      <c r="H323" s="3" t="s">
        <v>2354</v>
      </c>
      <c r="I323" s="3">
        <v>1</v>
      </c>
      <c r="J323" s="3" t="s">
        <v>20</v>
      </c>
      <c r="K323" s="3">
        <v>2250</v>
      </c>
      <c r="L323" s="3">
        <v>2200</v>
      </c>
    </row>
    <row r="324" spans="1:12" x14ac:dyDescent="0.25">
      <c r="A324" s="3" t="s">
        <v>679</v>
      </c>
      <c r="B324" s="4">
        <v>44948</v>
      </c>
      <c r="C324" s="3" t="s">
        <v>1404</v>
      </c>
      <c r="D324" s="3" t="s">
        <v>29</v>
      </c>
      <c r="E324" s="3" t="s">
        <v>30</v>
      </c>
      <c r="F324" s="3" t="s">
        <v>31</v>
      </c>
      <c r="G324" s="3" t="s">
        <v>25</v>
      </c>
      <c r="H324" s="3" t="s">
        <v>2354</v>
      </c>
      <c r="I324" s="3">
        <v>2</v>
      </c>
      <c r="J324" s="3" t="s">
        <v>20</v>
      </c>
      <c r="K324" s="3">
        <v>200</v>
      </c>
      <c r="L324" s="3">
        <v>190</v>
      </c>
    </row>
    <row r="325" spans="1:12" x14ac:dyDescent="0.25">
      <c r="A325" s="3" t="s">
        <v>681</v>
      </c>
      <c r="B325" s="4">
        <v>44948</v>
      </c>
      <c r="C325" s="3" t="s">
        <v>1464</v>
      </c>
      <c r="D325" s="3" t="s">
        <v>29</v>
      </c>
      <c r="E325" s="3" t="s">
        <v>35</v>
      </c>
      <c r="F325" s="3" t="s">
        <v>36</v>
      </c>
      <c r="G325" s="3" t="s">
        <v>32</v>
      </c>
      <c r="H325" s="3" t="s">
        <v>2354</v>
      </c>
      <c r="I325" s="3">
        <v>2</v>
      </c>
      <c r="J325" s="3" t="s">
        <v>20</v>
      </c>
      <c r="K325" s="3">
        <v>9950</v>
      </c>
      <c r="L325" s="3">
        <v>9000</v>
      </c>
    </row>
    <row r="326" spans="1:12" x14ac:dyDescent="0.25">
      <c r="A326" s="3" t="s">
        <v>683</v>
      </c>
      <c r="B326" s="4">
        <v>44948</v>
      </c>
      <c r="C326" s="3" t="s">
        <v>1526</v>
      </c>
      <c r="D326" s="3" t="s">
        <v>16</v>
      </c>
      <c r="E326" s="3" t="s">
        <v>30</v>
      </c>
      <c r="F326" s="3" t="s">
        <v>31</v>
      </c>
      <c r="G326" s="3" t="s">
        <v>25</v>
      </c>
      <c r="H326" s="3" t="s">
        <v>2354</v>
      </c>
      <c r="I326" s="3">
        <v>1</v>
      </c>
      <c r="J326" s="3" t="s">
        <v>20</v>
      </c>
      <c r="K326" s="3">
        <v>100</v>
      </c>
      <c r="L326" s="3">
        <v>90</v>
      </c>
    </row>
    <row r="327" spans="1:12" x14ac:dyDescent="0.25">
      <c r="A327" s="3" t="s">
        <v>685</v>
      </c>
      <c r="B327" s="4">
        <v>44949</v>
      </c>
      <c r="C327" s="3" t="s">
        <v>68</v>
      </c>
      <c r="D327" s="3" t="s">
        <v>29</v>
      </c>
      <c r="E327" s="3" t="s">
        <v>17</v>
      </c>
      <c r="F327" s="3" t="s">
        <v>18</v>
      </c>
      <c r="G327" s="3" t="s">
        <v>66</v>
      </c>
      <c r="H327" s="3" t="s">
        <v>2354</v>
      </c>
      <c r="I327" s="3">
        <v>2</v>
      </c>
      <c r="J327" s="3" t="s">
        <v>20</v>
      </c>
      <c r="K327" s="3">
        <v>7700</v>
      </c>
      <c r="L327" s="3">
        <v>7000</v>
      </c>
    </row>
    <row r="328" spans="1:12" x14ac:dyDescent="0.25">
      <c r="A328" s="3" t="s">
        <v>687</v>
      </c>
      <c r="B328" s="4">
        <v>44949</v>
      </c>
      <c r="C328" s="3" t="s">
        <v>135</v>
      </c>
      <c r="D328" s="3" t="s">
        <v>29</v>
      </c>
      <c r="E328" s="3" t="s">
        <v>17</v>
      </c>
      <c r="F328" s="3" t="s">
        <v>18</v>
      </c>
      <c r="G328" s="3" t="s">
        <v>44</v>
      </c>
      <c r="H328" s="3" t="s">
        <v>45</v>
      </c>
      <c r="I328" s="3">
        <v>1</v>
      </c>
      <c r="J328" s="3" t="s">
        <v>26</v>
      </c>
      <c r="K328" s="3">
        <v>10000</v>
      </c>
      <c r="L328" s="3">
        <v>9000</v>
      </c>
    </row>
    <row r="329" spans="1:12" x14ac:dyDescent="0.25">
      <c r="A329" s="3" t="s">
        <v>689</v>
      </c>
      <c r="B329" s="4">
        <v>44949</v>
      </c>
      <c r="C329" s="3" t="s">
        <v>195</v>
      </c>
      <c r="D329" s="3" t="s">
        <v>29</v>
      </c>
      <c r="E329" s="3" t="s">
        <v>17</v>
      </c>
      <c r="F329" s="3" t="s">
        <v>18</v>
      </c>
      <c r="G329" s="3" t="s">
        <v>19</v>
      </c>
      <c r="H329" s="3" t="s">
        <v>2354</v>
      </c>
      <c r="I329" s="3">
        <v>1</v>
      </c>
      <c r="J329" s="3" t="s">
        <v>20</v>
      </c>
      <c r="K329" s="3">
        <v>25</v>
      </c>
      <c r="L329" s="3">
        <v>20</v>
      </c>
    </row>
    <row r="330" spans="1:12" x14ac:dyDescent="0.25">
      <c r="A330" s="3" t="s">
        <v>691</v>
      </c>
      <c r="B330" s="4">
        <v>44949</v>
      </c>
      <c r="C330" s="3" t="s">
        <v>257</v>
      </c>
      <c r="D330" s="3" t="s">
        <v>16</v>
      </c>
      <c r="E330" s="3" t="s">
        <v>17</v>
      </c>
      <c r="F330" s="3" t="s">
        <v>18</v>
      </c>
      <c r="G330" s="3" t="s">
        <v>2350</v>
      </c>
      <c r="H330" s="3" t="s">
        <v>38</v>
      </c>
      <c r="I330" s="3">
        <v>2</v>
      </c>
      <c r="J330" s="3" t="s">
        <v>20</v>
      </c>
      <c r="K330" s="3">
        <v>170</v>
      </c>
      <c r="L330" s="3">
        <v>150</v>
      </c>
    </row>
    <row r="331" spans="1:12" x14ac:dyDescent="0.25">
      <c r="A331" s="3" t="s">
        <v>693</v>
      </c>
      <c r="B331" s="4">
        <v>44949</v>
      </c>
      <c r="C331" s="3" t="s">
        <v>2316</v>
      </c>
      <c r="D331" s="3" t="s">
        <v>29</v>
      </c>
      <c r="E331" s="3" t="s">
        <v>35</v>
      </c>
      <c r="F331" s="3" t="s">
        <v>36</v>
      </c>
      <c r="G331" s="3" t="s">
        <v>41</v>
      </c>
      <c r="H331" s="3" t="s">
        <v>2354</v>
      </c>
      <c r="I331" s="3">
        <v>2</v>
      </c>
      <c r="J331" s="3" t="s">
        <v>20</v>
      </c>
      <c r="K331" s="3">
        <v>9950</v>
      </c>
      <c r="L331" s="3">
        <v>9000</v>
      </c>
    </row>
    <row r="332" spans="1:12" x14ac:dyDescent="0.25">
      <c r="A332" s="3" t="s">
        <v>695</v>
      </c>
      <c r="B332" s="4">
        <v>44949</v>
      </c>
      <c r="C332" s="3" t="s">
        <v>1010</v>
      </c>
      <c r="D332" s="3" t="s">
        <v>16</v>
      </c>
      <c r="E332" s="3" t="s">
        <v>17</v>
      </c>
      <c r="F332" s="3" t="s">
        <v>18</v>
      </c>
      <c r="G332" s="3" t="s">
        <v>25</v>
      </c>
      <c r="H332" s="3" t="s">
        <v>2354</v>
      </c>
      <c r="I332" s="3">
        <v>1</v>
      </c>
      <c r="J332" s="3" t="s">
        <v>20</v>
      </c>
      <c r="K332" s="3">
        <v>22000</v>
      </c>
      <c r="L332" s="3">
        <v>20000</v>
      </c>
    </row>
    <row r="333" spans="1:12" x14ac:dyDescent="0.25">
      <c r="A333" s="3" t="s">
        <v>697</v>
      </c>
      <c r="B333" s="4">
        <v>44949</v>
      </c>
      <c r="C333" s="3" t="s">
        <v>1072</v>
      </c>
      <c r="D333" s="3" t="s">
        <v>29</v>
      </c>
      <c r="E333" s="3" t="s">
        <v>35</v>
      </c>
      <c r="F333" s="3" t="s">
        <v>36</v>
      </c>
      <c r="G333" s="3" t="s">
        <v>32</v>
      </c>
      <c r="H333" s="3" t="s">
        <v>45</v>
      </c>
      <c r="I333" s="3">
        <v>2</v>
      </c>
      <c r="J333" s="3" t="s">
        <v>20</v>
      </c>
      <c r="K333" s="3">
        <v>6700</v>
      </c>
      <c r="L333" s="3">
        <v>5001</v>
      </c>
    </row>
    <row r="334" spans="1:12" x14ac:dyDescent="0.25">
      <c r="A334" s="3" t="s">
        <v>699</v>
      </c>
      <c r="B334" s="4">
        <v>44949</v>
      </c>
      <c r="C334" s="3" t="s">
        <v>2316</v>
      </c>
      <c r="D334" s="3" t="s">
        <v>16</v>
      </c>
      <c r="E334" s="3" t="s">
        <v>17</v>
      </c>
      <c r="F334" s="3" t="s">
        <v>18</v>
      </c>
      <c r="G334" s="3" t="s">
        <v>19</v>
      </c>
      <c r="H334" s="3" t="s">
        <v>45</v>
      </c>
      <c r="I334" s="3">
        <v>2</v>
      </c>
      <c r="J334" s="3" t="s">
        <v>20</v>
      </c>
      <c r="K334" s="3">
        <v>13000</v>
      </c>
      <c r="L334" s="3">
        <v>12000</v>
      </c>
    </row>
    <row r="335" spans="1:12" x14ac:dyDescent="0.25">
      <c r="A335" s="3" t="s">
        <v>701</v>
      </c>
      <c r="B335" s="4">
        <v>44949</v>
      </c>
      <c r="C335" s="3" t="s">
        <v>1195</v>
      </c>
      <c r="D335" s="3" t="s">
        <v>16</v>
      </c>
      <c r="E335" s="3" t="s">
        <v>17</v>
      </c>
      <c r="F335" s="3" t="s">
        <v>18</v>
      </c>
      <c r="G335" s="3" t="s">
        <v>32</v>
      </c>
      <c r="H335" s="3" t="s">
        <v>2354</v>
      </c>
      <c r="I335" s="3">
        <v>1</v>
      </c>
      <c r="J335" s="3" t="s">
        <v>26</v>
      </c>
      <c r="K335" s="3">
        <v>11000</v>
      </c>
      <c r="L335" s="3">
        <v>10000</v>
      </c>
    </row>
    <row r="336" spans="1:12" x14ac:dyDescent="0.25">
      <c r="A336" s="3" t="s">
        <v>703</v>
      </c>
      <c r="B336" s="4">
        <v>44949</v>
      </c>
      <c r="C336" s="3" t="s">
        <v>1283</v>
      </c>
      <c r="D336" s="3" t="s">
        <v>29</v>
      </c>
      <c r="E336" s="3" t="s">
        <v>35</v>
      </c>
      <c r="F336" s="3" t="s">
        <v>36</v>
      </c>
      <c r="G336" s="3" t="s">
        <v>32</v>
      </c>
      <c r="H336" s="3" t="s">
        <v>2354</v>
      </c>
      <c r="I336" s="3">
        <v>2</v>
      </c>
      <c r="J336" s="3" t="s">
        <v>20</v>
      </c>
      <c r="K336" s="3">
        <v>9950</v>
      </c>
      <c r="L336" s="3">
        <v>9000</v>
      </c>
    </row>
    <row r="337" spans="1:12" x14ac:dyDescent="0.25">
      <c r="A337" s="3" t="s">
        <v>705</v>
      </c>
      <c r="B337" s="4">
        <v>44949</v>
      </c>
      <c r="C337" s="3" t="s">
        <v>1344</v>
      </c>
      <c r="D337" s="3" t="s">
        <v>16</v>
      </c>
      <c r="E337" s="3" t="s">
        <v>30</v>
      </c>
      <c r="F337" s="3" t="s">
        <v>31</v>
      </c>
      <c r="G337" s="3" t="s">
        <v>25</v>
      </c>
      <c r="H337" s="3" t="s">
        <v>2354</v>
      </c>
      <c r="I337" s="3">
        <v>1</v>
      </c>
      <c r="J337" s="3" t="s">
        <v>20</v>
      </c>
      <c r="K337" s="3">
        <v>100</v>
      </c>
      <c r="L337" s="3">
        <v>90</v>
      </c>
    </row>
    <row r="338" spans="1:12" x14ac:dyDescent="0.25">
      <c r="A338" s="3" t="s">
        <v>707</v>
      </c>
      <c r="B338" s="4">
        <v>44949</v>
      </c>
      <c r="C338" s="3" t="s">
        <v>1406</v>
      </c>
      <c r="D338" s="3" t="s">
        <v>29</v>
      </c>
      <c r="E338" s="3" t="s">
        <v>35</v>
      </c>
      <c r="F338" s="3" t="s">
        <v>36</v>
      </c>
      <c r="G338" s="3" t="s">
        <v>32</v>
      </c>
      <c r="H338" s="3" t="s">
        <v>38</v>
      </c>
      <c r="I338" s="3">
        <v>4</v>
      </c>
      <c r="J338" s="3" t="s">
        <v>20</v>
      </c>
      <c r="K338" s="3">
        <v>2250</v>
      </c>
      <c r="L338" s="3">
        <v>2200</v>
      </c>
    </row>
    <row r="339" spans="1:12" x14ac:dyDescent="0.25">
      <c r="A339" s="3" t="s">
        <v>709</v>
      </c>
      <c r="B339" s="4">
        <v>44949</v>
      </c>
      <c r="C339" s="3" t="s">
        <v>1466</v>
      </c>
      <c r="D339" s="3" t="s">
        <v>29</v>
      </c>
      <c r="E339" s="3" t="s">
        <v>17</v>
      </c>
      <c r="F339" s="3" t="s">
        <v>18</v>
      </c>
      <c r="G339" s="3" t="s">
        <v>19</v>
      </c>
      <c r="H339" s="3" t="s">
        <v>2354</v>
      </c>
      <c r="I339" s="3">
        <v>2</v>
      </c>
      <c r="J339" s="3" t="s">
        <v>20</v>
      </c>
      <c r="K339" s="3">
        <v>7700</v>
      </c>
      <c r="L339" s="3">
        <v>7000</v>
      </c>
    </row>
    <row r="340" spans="1:12" x14ac:dyDescent="0.25">
      <c r="A340" s="3" t="s">
        <v>711</v>
      </c>
      <c r="B340" s="4">
        <v>44949</v>
      </c>
      <c r="C340" s="3" t="s">
        <v>1528</v>
      </c>
      <c r="D340" s="3" t="s">
        <v>29</v>
      </c>
      <c r="E340" s="3" t="s">
        <v>35</v>
      </c>
      <c r="F340" s="3" t="s">
        <v>36</v>
      </c>
      <c r="G340" s="3" t="s">
        <v>32</v>
      </c>
      <c r="H340" s="3" t="s">
        <v>45</v>
      </c>
      <c r="I340" s="3">
        <v>2</v>
      </c>
      <c r="J340" s="3" t="s">
        <v>20</v>
      </c>
      <c r="K340" s="3">
        <v>100</v>
      </c>
      <c r="L340" s="3">
        <v>80</v>
      </c>
    </row>
    <row r="341" spans="1:12" x14ac:dyDescent="0.25">
      <c r="A341" s="3" t="s">
        <v>713</v>
      </c>
      <c r="B341" s="4">
        <v>44950</v>
      </c>
      <c r="C341" s="3" t="s">
        <v>71</v>
      </c>
      <c r="D341" s="3" t="s">
        <v>29</v>
      </c>
      <c r="E341" s="3" t="s">
        <v>23</v>
      </c>
      <c r="F341" s="3" t="s">
        <v>24</v>
      </c>
      <c r="G341" s="3" t="s">
        <v>2351</v>
      </c>
      <c r="H341" s="3" t="s">
        <v>38</v>
      </c>
      <c r="I341" s="3">
        <v>3</v>
      </c>
      <c r="J341" s="3" t="s">
        <v>20</v>
      </c>
      <c r="K341" s="3">
        <v>22000</v>
      </c>
      <c r="L341" s="3">
        <v>20000</v>
      </c>
    </row>
    <row r="342" spans="1:12" x14ac:dyDescent="0.25">
      <c r="A342" s="3" t="s">
        <v>715</v>
      </c>
      <c r="B342" s="4">
        <v>44950</v>
      </c>
      <c r="C342" s="3" t="s">
        <v>137</v>
      </c>
      <c r="D342" s="3" t="s">
        <v>29</v>
      </c>
      <c r="E342" s="3" t="s">
        <v>35</v>
      </c>
      <c r="F342" s="3" t="s">
        <v>36</v>
      </c>
      <c r="G342" s="3" t="s">
        <v>2352</v>
      </c>
      <c r="H342" s="3" t="s">
        <v>2354</v>
      </c>
      <c r="I342" s="3">
        <v>1</v>
      </c>
      <c r="J342" s="3" t="s">
        <v>20</v>
      </c>
      <c r="K342" s="3">
        <v>8500</v>
      </c>
      <c r="L342" s="3">
        <v>7600</v>
      </c>
    </row>
    <row r="343" spans="1:12" x14ac:dyDescent="0.25">
      <c r="A343" s="3" t="s">
        <v>717</v>
      </c>
      <c r="B343" s="4">
        <v>44950</v>
      </c>
      <c r="C343" s="3" t="s">
        <v>197</v>
      </c>
      <c r="D343" s="3" t="s">
        <v>29</v>
      </c>
      <c r="E343" s="3" t="s">
        <v>35</v>
      </c>
      <c r="F343" s="3" t="s">
        <v>36</v>
      </c>
      <c r="G343" s="3" t="s">
        <v>25</v>
      </c>
      <c r="H343" s="3" t="s">
        <v>2354</v>
      </c>
      <c r="I343" s="3">
        <v>1</v>
      </c>
      <c r="J343" s="3" t="s">
        <v>20</v>
      </c>
      <c r="K343" s="3">
        <v>6700</v>
      </c>
      <c r="L343" s="3">
        <v>5000</v>
      </c>
    </row>
    <row r="344" spans="1:12" x14ac:dyDescent="0.25">
      <c r="A344" s="3" t="s">
        <v>719</v>
      </c>
      <c r="B344" s="4">
        <v>44950</v>
      </c>
      <c r="C344" s="3" t="s">
        <v>259</v>
      </c>
      <c r="D344" s="3" t="s">
        <v>29</v>
      </c>
      <c r="E344" s="3" t="s">
        <v>23</v>
      </c>
      <c r="F344" s="3" t="s">
        <v>24</v>
      </c>
      <c r="G344" s="3" t="s">
        <v>19</v>
      </c>
      <c r="H344" s="3" t="s">
        <v>2354</v>
      </c>
      <c r="I344" s="3">
        <v>1</v>
      </c>
      <c r="J344" s="3" t="s">
        <v>20</v>
      </c>
      <c r="K344" s="3">
        <v>25</v>
      </c>
      <c r="L344" s="3">
        <v>20</v>
      </c>
    </row>
    <row r="345" spans="1:12" x14ac:dyDescent="0.25">
      <c r="A345" s="3" t="s">
        <v>721</v>
      </c>
      <c r="B345" s="4">
        <v>44950</v>
      </c>
      <c r="C345" s="3" t="s">
        <v>320</v>
      </c>
      <c r="D345" s="3" t="s">
        <v>29</v>
      </c>
      <c r="E345" s="3" t="s">
        <v>17</v>
      </c>
      <c r="F345" s="3" t="s">
        <v>18</v>
      </c>
      <c r="G345" s="3" t="s">
        <v>44</v>
      </c>
      <c r="H345" s="3" t="s">
        <v>45</v>
      </c>
      <c r="I345" s="3">
        <v>2</v>
      </c>
      <c r="J345" s="3" t="s">
        <v>20</v>
      </c>
      <c r="K345" s="3">
        <v>19800</v>
      </c>
      <c r="L345" s="3">
        <v>18000</v>
      </c>
    </row>
    <row r="346" spans="1:12" x14ac:dyDescent="0.25">
      <c r="A346" s="3" t="s">
        <v>723</v>
      </c>
      <c r="B346" s="4">
        <v>44950</v>
      </c>
      <c r="C346" s="3" t="s">
        <v>1012</v>
      </c>
      <c r="D346" s="3" t="s">
        <v>16</v>
      </c>
      <c r="E346" s="3" t="s">
        <v>17</v>
      </c>
      <c r="F346" s="3" t="s">
        <v>18</v>
      </c>
      <c r="G346" s="3" t="s">
        <v>32</v>
      </c>
      <c r="H346" s="3" t="s">
        <v>2354</v>
      </c>
      <c r="I346" s="3">
        <v>1</v>
      </c>
      <c r="J346" s="3" t="s">
        <v>26</v>
      </c>
      <c r="K346" s="3">
        <v>11000</v>
      </c>
      <c r="L346" s="3">
        <v>10000</v>
      </c>
    </row>
    <row r="347" spans="1:12" x14ac:dyDescent="0.25">
      <c r="A347" s="3" t="s">
        <v>725</v>
      </c>
      <c r="B347" s="4">
        <v>44950</v>
      </c>
      <c r="C347" s="3" t="s">
        <v>1074</v>
      </c>
      <c r="D347" s="3" t="s">
        <v>29</v>
      </c>
      <c r="E347" s="3" t="s">
        <v>17</v>
      </c>
      <c r="F347" s="3" t="s">
        <v>18</v>
      </c>
      <c r="G347" s="3" t="s">
        <v>19</v>
      </c>
      <c r="H347" s="3" t="s">
        <v>2354</v>
      </c>
      <c r="I347" s="3">
        <v>1</v>
      </c>
      <c r="J347" s="3" t="s">
        <v>20</v>
      </c>
      <c r="K347" s="3">
        <v>6700</v>
      </c>
      <c r="L347" s="3">
        <v>5002</v>
      </c>
    </row>
    <row r="348" spans="1:12" x14ac:dyDescent="0.25">
      <c r="A348" s="3" t="s">
        <v>727</v>
      </c>
      <c r="B348" s="4">
        <v>44950</v>
      </c>
      <c r="C348" s="3" t="s">
        <v>1135</v>
      </c>
      <c r="D348" s="3" t="s">
        <v>16</v>
      </c>
      <c r="E348" s="3" t="s">
        <v>17</v>
      </c>
      <c r="F348" s="3" t="s">
        <v>18</v>
      </c>
      <c r="G348" s="3" t="s">
        <v>25</v>
      </c>
      <c r="H348" s="3" t="s">
        <v>2354</v>
      </c>
      <c r="I348" s="3">
        <v>2</v>
      </c>
      <c r="J348" s="3" t="s">
        <v>20</v>
      </c>
      <c r="K348" s="3">
        <v>6700</v>
      </c>
      <c r="L348" s="3">
        <v>5000</v>
      </c>
    </row>
    <row r="349" spans="1:12" x14ac:dyDescent="0.25">
      <c r="A349" s="3" t="s">
        <v>729</v>
      </c>
      <c r="B349" s="4">
        <v>44950</v>
      </c>
      <c r="C349" s="3" t="s">
        <v>1197</v>
      </c>
      <c r="D349" s="3" t="s">
        <v>29</v>
      </c>
      <c r="E349" s="3" t="s">
        <v>17</v>
      </c>
      <c r="F349" s="3" t="s">
        <v>18</v>
      </c>
      <c r="G349" s="3" t="s">
        <v>19</v>
      </c>
      <c r="H349" s="3" t="s">
        <v>38</v>
      </c>
      <c r="I349" s="3">
        <v>1</v>
      </c>
      <c r="J349" s="3" t="s">
        <v>20</v>
      </c>
      <c r="K349" s="3">
        <v>8500</v>
      </c>
      <c r="L349" s="3">
        <v>7600</v>
      </c>
    </row>
    <row r="350" spans="1:12" x14ac:dyDescent="0.25">
      <c r="A350" s="3" t="s">
        <v>731</v>
      </c>
      <c r="B350" s="4">
        <v>44950</v>
      </c>
      <c r="C350" s="3" t="s">
        <v>1285</v>
      </c>
      <c r="D350" s="3" t="s">
        <v>29</v>
      </c>
      <c r="E350" s="3" t="s">
        <v>17</v>
      </c>
      <c r="F350" s="3" t="s">
        <v>18</v>
      </c>
      <c r="G350" s="3" t="s">
        <v>19</v>
      </c>
      <c r="H350" s="3" t="s">
        <v>2354</v>
      </c>
      <c r="I350" s="3">
        <v>2</v>
      </c>
      <c r="J350" s="3" t="s">
        <v>20</v>
      </c>
      <c r="K350" s="3">
        <v>7700</v>
      </c>
      <c r="L350" s="3">
        <v>7000</v>
      </c>
    </row>
    <row r="351" spans="1:12" x14ac:dyDescent="0.25">
      <c r="A351" s="3" t="s">
        <v>733</v>
      </c>
      <c r="B351" s="4">
        <v>44950</v>
      </c>
      <c r="C351" s="3" t="s">
        <v>1346</v>
      </c>
      <c r="D351" s="3" t="s">
        <v>29</v>
      </c>
      <c r="E351" s="3" t="s">
        <v>35</v>
      </c>
      <c r="F351" s="3" t="s">
        <v>36</v>
      </c>
      <c r="G351" s="3" t="s">
        <v>32</v>
      </c>
      <c r="H351" s="3" t="s">
        <v>45</v>
      </c>
      <c r="I351" s="3">
        <v>2</v>
      </c>
      <c r="J351" s="3" t="s">
        <v>20</v>
      </c>
      <c r="K351" s="3">
        <v>100</v>
      </c>
      <c r="L351" s="3">
        <v>80</v>
      </c>
    </row>
    <row r="352" spans="1:12" x14ac:dyDescent="0.25">
      <c r="A352" s="3" t="s">
        <v>735</v>
      </c>
      <c r="B352" s="4">
        <v>44950</v>
      </c>
      <c r="C352" s="3" t="s">
        <v>1408</v>
      </c>
      <c r="D352" s="3" t="s">
        <v>29</v>
      </c>
      <c r="E352" s="3" t="s">
        <v>17</v>
      </c>
      <c r="F352" s="3" t="s">
        <v>18</v>
      </c>
      <c r="G352" s="3" t="s">
        <v>19</v>
      </c>
      <c r="H352" s="3" t="s">
        <v>2354</v>
      </c>
      <c r="I352" s="3">
        <v>1</v>
      </c>
      <c r="J352" s="3" t="s">
        <v>20</v>
      </c>
      <c r="K352" s="3">
        <v>100</v>
      </c>
      <c r="L352" s="3">
        <v>90</v>
      </c>
    </row>
    <row r="353" spans="1:12" x14ac:dyDescent="0.25">
      <c r="A353" s="3" t="s">
        <v>737</v>
      </c>
      <c r="B353" s="4">
        <v>44950</v>
      </c>
      <c r="C353" s="3" t="s">
        <v>1468</v>
      </c>
      <c r="D353" s="3" t="s">
        <v>16</v>
      </c>
      <c r="E353" s="3" t="s">
        <v>17</v>
      </c>
      <c r="F353" s="3" t="s">
        <v>18</v>
      </c>
      <c r="G353" s="3" t="s">
        <v>25</v>
      </c>
      <c r="H353" s="3" t="s">
        <v>38</v>
      </c>
      <c r="I353" s="3">
        <v>4</v>
      </c>
      <c r="J353" s="3" t="s">
        <v>20</v>
      </c>
      <c r="K353" s="3">
        <v>11000</v>
      </c>
      <c r="L353" s="3">
        <v>10000</v>
      </c>
    </row>
    <row r="354" spans="1:12" x14ac:dyDescent="0.25">
      <c r="A354" s="3" t="s">
        <v>739</v>
      </c>
      <c r="B354" s="4">
        <v>44950</v>
      </c>
      <c r="C354" s="3" t="s">
        <v>1530</v>
      </c>
      <c r="D354" s="3" t="s">
        <v>29</v>
      </c>
      <c r="E354" s="3" t="s">
        <v>17</v>
      </c>
      <c r="F354" s="3" t="s">
        <v>18</v>
      </c>
      <c r="G354" s="3" t="s">
        <v>19</v>
      </c>
      <c r="H354" s="3" t="s">
        <v>2354</v>
      </c>
      <c r="I354" s="3">
        <v>2</v>
      </c>
      <c r="J354" s="3" t="s">
        <v>20</v>
      </c>
      <c r="K354" s="3">
        <v>2000</v>
      </c>
      <c r="L354" s="3">
        <v>1850</v>
      </c>
    </row>
    <row r="355" spans="1:12" x14ac:dyDescent="0.25">
      <c r="A355" s="3" t="s">
        <v>741</v>
      </c>
      <c r="B355" s="4">
        <v>44951</v>
      </c>
      <c r="C355" s="3" t="s">
        <v>74</v>
      </c>
      <c r="D355" s="3" t="s">
        <v>16</v>
      </c>
      <c r="E355" s="3" t="s">
        <v>30</v>
      </c>
      <c r="F355" s="3" t="s">
        <v>31</v>
      </c>
      <c r="G355" s="3" t="s">
        <v>19</v>
      </c>
      <c r="H355" s="3" t="s">
        <v>2354</v>
      </c>
      <c r="I355" s="3">
        <v>1</v>
      </c>
      <c r="J355" s="3" t="s">
        <v>20</v>
      </c>
      <c r="K355" s="3">
        <v>44000</v>
      </c>
      <c r="L355" s="3">
        <v>40000</v>
      </c>
    </row>
    <row r="356" spans="1:12" x14ac:dyDescent="0.25">
      <c r="A356" s="3" t="s">
        <v>743</v>
      </c>
      <c r="B356" s="4">
        <v>44951</v>
      </c>
      <c r="C356" s="3" t="s">
        <v>83</v>
      </c>
      <c r="D356" s="3" t="s">
        <v>29</v>
      </c>
      <c r="E356" s="3" t="s">
        <v>17</v>
      </c>
      <c r="F356" s="3" t="s">
        <v>18</v>
      </c>
      <c r="G356" s="3" t="s">
        <v>37</v>
      </c>
      <c r="H356" s="3" t="s">
        <v>38</v>
      </c>
      <c r="I356" s="3">
        <v>2</v>
      </c>
      <c r="J356" s="3" t="s">
        <v>20</v>
      </c>
      <c r="K356" s="3">
        <v>7700</v>
      </c>
      <c r="L356" s="3">
        <v>7000</v>
      </c>
    </row>
    <row r="357" spans="1:12" x14ac:dyDescent="0.25">
      <c r="A357" s="3" t="s">
        <v>745</v>
      </c>
      <c r="B357" s="4">
        <v>44951</v>
      </c>
      <c r="C357" s="3" t="s">
        <v>139</v>
      </c>
      <c r="D357" s="3" t="s">
        <v>29</v>
      </c>
      <c r="E357" s="3" t="s">
        <v>17</v>
      </c>
      <c r="F357" s="3" t="s">
        <v>18</v>
      </c>
      <c r="G357" s="3" t="s">
        <v>2350</v>
      </c>
      <c r="H357" s="3" t="s">
        <v>38</v>
      </c>
      <c r="I357" s="3">
        <v>2</v>
      </c>
      <c r="J357" s="3" t="s">
        <v>26</v>
      </c>
      <c r="K357" s="3">
        <v>8500</v>
      </c>
      <c r="L357" s="3">
        <v>7600</v>
      </c>
    </row>
    <row r="358" spans="1:12" x14ac:dyDescent="0.25">
      <c r="A358" s="3" t="s">
        <v>747</v>
      </c>
      <c r="B358" s="4">
        <v>44951</v>
      </c>
      <c r="C358" s="3" t="s">
        <v>2316</v>
      </c>
      <c r="D358" s="3" t="s">
        <v>29</v>
      </c>
      <c r="E358" s="3" t="s">
        <v>35</v>
      </c>
      <c r="F358" s="3" t="s">
        <v>36</v>
      </c>
      <c r="G358" s="3" t="s">
        <v>66</v>
      </c>
      <c r="H358" s="3" t="s">
        <v>2354</v>
      </c>
      <c r="I358" s="3">
        <v>2</v>
      </c>
      <c r="J358" s="3" t="s">
        <v>20</v>
      </c>
      <c r="K358" s="3">
        <v>7700</v>
      </c>
      <c r="L358" s="3">
        <v>7000</v>
      </c>
    </row>
    <row r="359" spans="1:12" x14ac:dyDescent="0.25">
      <c r="A359" s="3" t="s">
        <v>749</v>
      </c>
      <c r="B359" s="4">
        <v>44951</v>
      </c>
      <c r="C359" s="3" t="s">
        <v>199</v>
      </c>
      <c r="D359" s="3" t="s">
        <v>29</v>
      </c>
      <c r="E359" s="3" t="s">
        <v>17</v>
      </c>
      <c r="F359" s="3" t="s">
        <v>18</v>
      </c>
      <c r="G359" s="3" t="s">
        <v>32</v>
      </c>
      <c r="H359" s="3" t="s">
        <v>2354</v>
      </c>
      <c r="I359" s="3">
        <v>2</v>
      </c>
      <c r="J359" s="3" t="s">
        <v>20</v>
      </c>
      <c r="K359" s="3">
        <v>6700</v>
      </c>
      <c r="L359" s="3">
        <v>5001</v>
      </c>
    </row>
    <row r="360" spans="1:12" x14ac:dyDescent="0.25">
      <c r="A360" s="3" t="s">
        <v>751</v>
      </c>
      <c r="B360" s="4">
        <v>44951</v>
      </c>
      <c r="C360" s="3" t="s">
        <v>205</v>
      </c>
      <c r="D360" s="3" t="s">
        <v>16</v>
      </c>
      <c r="E360" s="3" t="s">
        <v>35</v>
      </c>
      <c r="F360" s="3" t="s">
        <v>36</v>
      </c>
      <c r="G360" s="3" t="s">
        <v>44</v>
      </c>
      <c r="H360" s="3" t="s">
        <v>45</v>
      </c>
      <c r="I360" s="3">
        <v>1</v>
      </c>
      <c r="J360" s="3" t="s">
        <v>26</v>
      </c>
      <c r="K360" s="3">
        <v>11000</v>
      </c>
      <c r="L360" s="3">
        <v>10000</v>
      </c>
    </row>
    <row r="361" spans="1:12" x14ac:dyDescent="0.25">
      <c r="A361" s="3" t="s">
        <v>753</v>
      </c>
      <c r="B361" s="4">
        <v>44951</v>
      </c>
      <c r="C361" s="3" t="s">
        <v>261</v>
      </c>
      <c r="D361" s="3" t="s">
        <v>29</v>
      </c>
      <c r="E361" s="3" t="s">
        <v>30</v>
      </c>
      <c r="F361" s="3" t="s">
        <v>31</v>
      </c>
      <c r="G361" s="3" t="s">
        <v>63</v>
      </c>
      <c r="H361" s="3" t="s">
        <v>2354</v>
      </c>
      <c r="I361" s="3">
        <v>1</v>
      </c>
      <c r="J361" s="3" t="s">
        <v>20</v>
      </c>
      <c r="K361" s="3">
        <v>6700</v>
      </c>
      <c r="L361" s="3">
        <v>5002</v>
      </c>
    </row>
    <row r="362" spans="1:12" x14ac:dyDescent="0.25">
      <c r="A362" s="3" t="s">
        <v>755</v>
      </c>
      <c r="B362" s="4">
        <v>44951</v>
      </c>
      <c r="C362" s="3" t="s">
        <v>267</v>
      </c>
      <c r="D362" s="3" t="s">
        <v>29</v>
      </c>
      <c r="E362" s="3" t="s">
        <v>17</v>
      </c>
      <c r="F362" s="3" t="s">
        <v>18</v>
      </c>
      <c r="G362" s="3" t="s">
        <v>19</v>
      </c>
      <c r="H362" s="3" t="s">
        <v>2354</v>
      </c>
      <c r="I362" s="3">
        <v>1</v>
      </c>
      <c r="J362" s="3" t="s">
        <v>20</v>
      </c>
      <c r="K362" s="3">
        <v>6700</v>
      </c>
      <c r="L362" s="3">
        <v>5002</v>
      </c>
    </row>
    <row r="363" spans="1:12" x14ac:dyDescent="0.25">
      <c r="A363" s="3" t="s">
        <v>757</v>
      </c>
      <c r="B363" s="4">
        <v>44951</v>
      </c>
      <c r="C363" s="3" t="s">
        <v>322</v>
      </c>
      <c r="D363" s="3" t="s">
        <v>29</v>
      </c>
      <c r="E363" s="3" t="s">
        <v>35</v>
      </c>
      <c r="F363" s="3" t="s">
        <v>36</v>
      </c>
      <c r="G363" s="3" t="s">
        <v>2352</v>
      </c>
      <c r="H363" s="3" t="s">
        <v>2354</v>
      </c>
      <c r="I363" s="3">
        <v>1</v>
      </c>
      <c r="J363" s="3" t="s">
        <v>20</v>
      </c>
      <c r="K363" s="3">
        <v>44000</v>
      </c>
      <c r="L363" s="3">
        <v>40000</v>
      </c>
    </row>
    <row r="364" spans="1:12" x14ac:dyDescent="0.25">
      <c r="A364" s="3" t="s">
        <v>759</v>
      </c>
      <c r="B364" s="4">
        <v>44951</v>
      </c>
      <c r="C364" s="3" t="s">
        <v>328</v>
      </c>
      <c r="D364" s="3" t="s">
        <v>16</v>
      </c>
      <c r="E364" s="3" t="s">
        <v>17</v>
      </c>
      <c r="F364" s="3" t="s">
        <v>18</v>
      </c>
      <c r="G364" s="3" t="s">
        <v>63</v>
      </c>
      <c r="H364" s="3" t="s">
        <v>2354</v>
      </c>
      <c r="I364" s="3">
        <v>2</v>
      </c>
      <c r="J364" s="3" t="s">
        <v>20</v>
      </c>
      <c r="K364" s="3">
        <v>6700</v>
      </c>
      <c r="L364" s="3">
        <v>5000</v>
      </c>
    </row>
    <row r="365" spans="1:12" x14ac:dyDescent="0.25">
      <c r="A365" s="3" t="s">
        <v>761</v>
      </c>
      <c r="B365" s="4">
        <v>44951</v>
      </c>
      <c r="C365" s="3" t="s">
        <v>1014</v>
      </c>
      <c r="D365" s="3" t="s">
        <v>29</v>
      </c>
      <c r="E365" s="3" t="s">
        <v>17</v>
      </c>
      <c r="F365" s="3" t="s">
        <v>18</v>
      </c>
      <c r="G365" s="3" t="s">
        <v>19</v>
      </c>
      <c r="H365" s="3" t="s">
        <v>38</v>
      </c>
      <c r="I365" s="3">
        <v>1</v>
      </c>
      <c r="J365" s="3" t="s">
        <v>20</v>
      </c>
      <c r="K365" s="3">
        <v>8500</v>
      </c>
      <c r="L365" s="3">
        <v>7600</v>
      </c>
    </row>
    <row r="366" spans="1:12" x14ac:dyDescent="0.25">
      <c r="A366" s="3" t="s">
        <v>763</v>
      </c>
      <c r="B366" s="4">
        <v>44951</v>
      </c>
      <c r="C366" s="3" t="s">
        <v>1020</v>
      </c>
      <c r="D366" s="3" t="s">
        <v>29</v>
      </c>
      <c r="E366" s="3" t="s">
        <v>17</v>
      </c>
      <c r="F366" s="3" t="s">
        <v>18</v>
      </c>
      <c r="G366" s="3" t="s">
        <v>19</v>
      </c>
      <c r="H366" s="3" t="s">
        <v>38</v>
      </c>
      <c r="I366" s="3">
        <v>2</v>
      </c>
      <c r="J366" s="3" t="s">
        <v>20</v>
      </c>
      <c r="K366" s="3">
        <v>22000</v>
      </c>
      <c r="L366" s="3">
        <v>20000</v>
      </c>
    </row>
    <row r="367" spans="1:12" x14ac:dyDescent="0.25">
      <c r="A367" s="3" t="s">
        <v>765</v>
      </c>
      <c r="B367" s="4">
        <v>44951</v>
      </c>
      <c r="C367" s="3" t="s">
        <v>1076</v>
      </c>
      <c r="D367" s="3" t="s">
        <v>29</v>
      </c>
      <c r="E367" s="3" t="s">
        <v>17</v>
      </c>
      <c r="F367" s="3" t="s">
        <v>18</v>
      </c>
      <c r="G367" s="3" t="s">
        <v>25</v>
      </c>
      <c r="H367" s="3" t="s">
        <v>2354</v>
      </c>
      <c r="I367" s="3">
        <v>1</v>
      </c>
      <c r="J367" s="3" t="s">
        <v>20</v>
      </c>
      <c r="K367" s="3">
        <v>6700</v>
      </c>
      <c r="L367" s="3">
        <v>5000</v>
      </c>
    </row>
    <row r="368" spans="1:12" x14ac:dyDescent="0.25">
      <c r="A368" s="3" t="s">
        <v>767</v>
      </c>
      <c r="B368" s="4">
        <v>44951</v>
      </c>
      <c r="C368" s="3" t="s">
        <v>1082</v>
      </c>
      <c r="D368" s="3" t="s">
        <v>29</v>
      </c>
      <c r="E368" s="3" t="s">
        <v>35</v>
      </c>
      <c r="F368" s="3" t="s">
        <v>36</v>
      </c>
      <c r="G368" s="3" t="s">
        <v>25</v>
      </c>
      <c r="H368" s="3" t="s">
        <v>38</v>
      </c>
      <c r="I368" s="3">
        <v>1</v>
      </c>
      <c r="J368" s="3" t="s">
        <v>20</v>
      </c>
      <c r="K368" s="3">
        <v>22000</v>
      </c>
      <c r="L368" s="3">
        <v>20000</v>
      </c>
    </row>
    <row r="369" spans="1:12" x14ac:dyDescent="0.25">
      <c r="A369" s="3" t="s">
        <v>769</v>
      </c>
      <c r="B369" s="4">
        <v>44951</v>
      </c>
      <c r="C369" s="3" t="s">
        <v>1137</v>
      </c>
      <c r="D369" s="3" t="s">
        <v>16</v>
      </c>
      <c r="E369" s="3" t="s">
        <v>23</v>
      </c>
      <c r="F369" s="3" t="s">
        <v>24</v>
      </c>
      <c r="G369" s="3" t="s">
        <v>32</v>
      </c>
      <c r="H369" s="3" t="s">
        <v>2354</v>
      </c>
      <c r="I369" s="3">
        <v>1</v>
      </c>
      <c r="J369" s="3" t="s">
        <v>20</v>
      </c>
      <c r="K369" s="3">
        <v>6700</v>
      </c>
      <c r="L369" s="3">
        <v>5001</v>
      </c>
    </row>
    <row r="370" spans="1:12" x14ac:dyDescent="0.25">
      <c r="A370" s="3" t="s">
        <v>771</v>
      </c>
      <c r="B370" s="4">
        <v>44951</v>
      </c>
      <c r="C370" s="3" t="s">
        <v>1143</v>
      </c>
      <c r="D370" s="3" t="s">
        <v>29</v>
      </c>
      <c r="E370" s="3" t="s">
        <v>17</v>
      </c>
      <c r="F370" s="3" t="s">
        <v>18</v>
      </c>
      <c r="G370" s="3" t="s">
        <v>32</v>
      </c>
      <c r="H370" s="3" t="s">
        <v>38</v>
      </c>
      <c r="I370" s="3">
        <v>2</v>
      </c>
      <c r="J370" s="3" t="s">
        <v>20</v>
      </c>
      <c r="K370" s="3">
        <v>6700</v>
      </c>
      <c r="L370" s="3">
        <v>5001</v>
      </c>
    </row>
    <row r="371" spans="1:12" x14ac:dyDescent="0.25">
      <c r="A371" s="3" t="s">
        <v>773</v>
      </c>
      <c r="B371" s="4">
        <v>44951</v>
      </c>
      <c r="C371" s="3" t="s">
        <v>1199</v>
      </c>
      <c r="D371" s="3" t="s">
        <v>29</v>
      </c>
      <c r="E371" s="3" t="s">
        <v>17</v>
      </c>
      <c r="F371" s="3" t="s">
        <v>18</v>
      </c>
      <c r="G371" s="3" t="s">
        <v>25</v>
      </c>
      <c r="H371" s="3" t="s">
        <v>45</v>
      </c>
      <c r="I371" s="3">
        <v>2</v>
      </c>
      <c r="J371" s="3" t="s">
        <v>20</v>
      </c>
      <c r="K371" s="3">
        <v>8500</v>
      </c>
      <c r="L371" s="3">
        <v>7600</v>
      </c>
    </row>
    <row r="372" spans="1:12" x14ac:dyDescent="0.25">
      <c r="A372" s="3" t="s">
        <v>775</v>
      </c>
      <c r="B372" s="4">
        <v>44951</v>
      </c>
      <c r="C372" s="3" t="s">
        <v>1204</v>
      </c>
      <c r="D372" s="3" t="s">
        <v>16</v>
      </c>
      <c r="E372" s="3" t="s">
        <v>17</v>
      </c>
      <c r="F372" s="3" t="s">
        <v>18</v>
      </c>
      <c r="G372" s="3" t="s">
        <v>25</v>
      </c>
      <c r="H372" s="3" t="s">
        <v>38</v>
      </c>
      <c r="I372" s="3">
        <v>2</v>
      </c>
      <c r="J372" s="3" t="s">
        <v>20</v>
      </c>
      <c r="K372" s="3">
        <v>7700</v>
      </c>
      <c r="L372" s="3">
        <v>7000</v>
      </c>
    </row>
    <row r="373" spans="1:12" x14ac:dyDescent="0.25">
      <c r="A373" s="3" t="s">
        <v>777</v>
      </c>
      <c r="B373" s="4">
        <v>44951</v>
      </c>
      <c r="C373" s="3" t="s">
        <v>1287</v>
      </c>
      <c r="D373" s="3" t="s">
        <v>16</v>
      </c>
      <c r="E373" s="3" t="s">
        <v>17</v>
      </c>
      <c r="F373" s="3" t="s">
        <v>18</v>
      </c>
      <c r="G373" s="3" t="s">
        <v>25</v>
      </c>
      <c r="H373" s="3" t="s">
        <v>38</v>
      </c>
      <c r="I373" s="3">
        <v>4</v>
      </c>
      <c r="J373" s="3" t="s">
        <v>20</v>
      </c>
      <c r="K373" s="3">
        <v>11000</v>
      </c>
      <c r="L373" s="3">
        <v>10000</v>
      </c>
    </row>
    <row r="374" spans="1:12" x14ac:dyDescent="0.25">
      <c r="A374" s="3" t="s">
        <v>779</v>
      </c>
      <c r="B374" s="4">
        <v>44951</v>
      </c>
      <c r="C374" s="3" t="s">
        <v>1293</v>
      </c>
      <c r="D374" s="3" t="s">
        <v>29</v>
      </c>
      <c r="E374" s="3" t="s">
        <v>35</v>
      </c>
      <c r="F374" s="3" t="s">
        <v>36</v>
      </c>
      <c r="G374" s="3" t="s">
        <v>25</v>
      </c>
      <c r="H374" s="3" t="s">
        <v>2354</v>
      </c>
      <c r="I374" s="3">
        <v>2</v>
      </c>
      <c r="J374" s="3" t="s">
        <v>20</v>
      </c>
      <c r="K374" s="3">
        <v>7700</v>
      </c>
      <c r="L374" s="3">
        <v>7000</v>
      </c>
    </row>
    <row r="375" spans="1:12" x14ac:dyDescent="0.25">
      <c r="A375" s="3" t="s">
        <v>781</v>
      </c>
      <c r="B375" s="4">
        <v>44951</v>
      </c>
      <c r="C375" s="3" t="s">
        <v>1348</v>
      </c>
      <c r="D375" s="3" t="s">
        <v>29</v>
      </c>
      <c r="E375" s="3" t="s">
        <v>17</v>
      </c>
      <c r="F375" s="3" t="s">
        <v>18</v>
      </c>
      <c r="G375" s="3" t="s">
        <v>19</v>
      </c>
      <c r="H375" s="3" t="s">
        <v>2354</v>
      </c>
      <c r="I375" s="3">
        <v>2</v>
      </c>
      <c r="J375" s="3" t="s">
        <v>20</v>
      </c>
      <c r="K375" s="3">
        <v>2000</v>
      </c>
      <c r="L375" s="3">
        <v>1850</v>
      </c>
    </row>
    <row r="376" spans="1:12" x14ac:dyDescent="0.25">
      <c r="A376" s="3" t="s">
        <v>783</v>
      </c>
      <c r="B376" s="4">
        <v>44951</v>
      </c>
      <c r="C376" s="3" t="s">
        <v>1354</v>
      </c>
      <c r="D376" s="3" t="s">
        <v>29</v>
      </c>
      <c r="E376" s="3" t="s">
        <v>30</v>
      </c>
      <c r="F376" s="3" t="s">
        <v>31</v>
      </c>
      <c r="G376" s="3" t="s">
        <v>19</v>
      </c>
      <c r="H376" s="3" t="s">
        <v>2354</v>
      </c>
      <c r="I376" s="3">
        <v>2</v>
      </c>
      <c r="J376" s="3" t="s">
        <v>20</v>
      </c>
      <c r="K376" s="3">
        <v>400</v>
      </c>
      <c r="L376" s="3">
        <v>360</v>
      </c>
    </row>
    <row r="377" spans="1:12" x14ac:dyDescent="0.25">
      <c r="A377" s="3" t="s">
        <v>785</v>
      </c>
      <c r="B377" s="4">
        <v>44951</v>
      </c>
      <c r="C377" s="3" t="s">
        <v>1410</v>
      </c>
      <c r="D377" s="3" t="s">
        <v>29</v>
      </c>
      <c r="E377" s="3" t="s">
        <v>17</v>
      </c>
      <c r="F377" s="3" t="s">
        <v>18</v>
      </c>
      <c r="G377" s="3" t="s">
        <v>25</v>
      </c>
      <c r="H377" s="3" t="s">
        <v>38</v>
      </c>
      <c r="I377" s="3">
        <v>2</v>
      </c>
      <c r="J377" s="3" t="s">
        <v>20</v>
      </c>
      <c r="K377" s="3">
        <v>100</v>
      </c>
      <c r="L377" s="3">
        <v>80</v>
      </c>
    </row>
    <row r="378" spans="1:12" x14ac:dyDescent="0.25">
      <c r="A378" s="3" t="s">
        <v>787</v>
      </c>
      <c r="B378" s="4">
        <v>44951</v>
      </c>
      <c r="C378" s="3" t="s">
        <v>1416</v>
      </c>
      <c r="D378" s="3" t="s">
        <v>16</v>
      </c>
      <c r="E378" s="3" t="s">
        <v>35</v>
      </c>
      <c r="F378" s="3" t="s">
        <v>36</v>
      </c>
      <c r="G378" s="3" t="s">
        <v>25</v>
      </c>
      <c r="H378" s="3" t="s">
        <v>38</v>
      </c>
      <c r="I378" s="3">
        <v>1</v>
      </c>
      <c r="J378" s="3" t="s">
        <v>20</v>
      </c>
      <c r="K378" s="3">
        <v>4700</v>
      </c>
      <c r="L378" s="3">
        <v>4000</v>
      </c>
    </row>
    <row r="379" spans="1:12" x14ac:dyDescent="0.25">
      <c r="A379" s="3" t="s">
        <v>789</v>
      </c>
      <c r="B379" s="4">
        <v>44951</v>
      </c>
      <c r="C379" s="3" t="s">
        <v>1470</v>
      </c>
      <c r="D379" s="3" t="s">
        <v>29</v>
      </c>
      <c r="E379" s="3" t="s">
        <v>23</v>
      </c>
      <c r="F379" s="3" t="s">
        <v>24</v>
      </c>
      <c r="G379" s="3" t="s">
        <v>32</v>
      </c>
      <c r="H379" s="3" t="s">
        <v>2354</v>
      </c>
      <c r="I379" s="3">
        <v>1</v>
      </c>
      <c r="J379" s="3" t="s">
        <v>20</v>
      </c>
      <c r="K379" s="3">
        <v>13200.000000000002</v>
      </c>
      <c r="L379" s="3">
        <v>12000</v>
      </c>
    </row>
    <row r="380" spans="1:12" x14ac:dyDescent="0.25">
      <c r="A380" s="3" t="s">
        <v>791</v>
      </c>
      <c r="B380" s="4">
        <v>44951</v>
      </c>
      <c r="C380" s="3" t="s">
        <v>1476</v>
      </c>
      <c r="D380" s="3" t="s">
        <v>29</v>
      </c>
      <c r="E380" s="3" t="s">
        <v>17</v>
      </c>
      <c r="F380" s="3" t="s">
        <v>18</v>
      </c>
      <c r="G380" s="3" t="s">
        <v>32</v>
      </c>
      <c r="H380" s="3" t="s">
        <v>38</v>
      </c>
      <c r="I380" s="3">
        <v>4</v>
      </c>
      <c r="J380" s="3" t="s">
        <v>20</v>
      </c>
      <c r="K380" s="3">
        <v>11000</v>
      </c>
      <c r="L380" s="3">
        <v>10000</v>
      </c>
    </row>
    <row r="381" spans="1:12" x14ac:dyDescent="0.25">
      <c r="A381" s="3" t="s">
        <v>793</v>
      </c>
      <c r="B381" s="4">
        <v>44951</v>
      </c>
      <c r="C381" s="3" t="s">
        <v>1532</v>
      </c>
      <c r="D381" s="3" t="s">
        <v>29</v>
      </c>
      <c r="E381" s="3" t="s">
        <v>17</v>
      </c>
      <c r="F381" s="3" t="s">
        <v>18</v>
      </c>
      <c r="G381" s="3" t="s">
        <v>25</v>
      </c>
      <c r="H381" s="3" t="s">
        <v>2354</v>
      </c>
      <c r="I381" s="3">
        <v>1</v>
      </c>
      <c r="J381" s="3" t="s">
        <v>20</v>
      </c>
      <c r="K381" s="3">
        <v>9500</v>
      </c>
      <c r="L381" s="3">
        <v>8000</v>
      </c>
    </row>
    <row r="382" spans="1:12" x14ac:dyDescent="0.25">
      <c r="A382" s="3" t="s">
        <v>795</v>
      </c>
      <c r="B382" s="4">
        <v>44952</v>
      </c>
      <c r="C382" s="3" t="s">
        <v>77</v>
      </c>
      <c r="D382" s="3" t="s">
        <v>16</v>
      </c>
      <c r="E382" s="3" t="s">
        <v>35</v>
      </c>
      <c r="F382" s="3" t="s">
        <v>36</v>
      </c>
      <c r="G382" s="3" t="s">
        <v>25</v>
      </c>
      <c r="H382" s="3" t="s">
        <v>2354</v>
      </c>
      <c r="I382" s="3">
        <v>2</v>
      </c>
      <c r="J382" s="3" t="s">
        <v>20</v>
      </c>
      <c r="K382" s="3">
        <v>19800</v>
      </c>
      <c r="L382" s="3">
        <v>18000</v>
      </c>
    </row>
    <row r="383" spans="1:12" x14ac:dyDescent="0.25">
      <c r="A383" s="3" t="s">
        <v>797</v>
      </c>
      <c r="B383" s="4">
        <v>44952</v>
      </c>
      <c r="C383" s="3" t="s">
        <v>141</v>
      </c>
      <c r="D383" s="3" t="s">
        <v>29</v>
      </c>
      <c r="E383" s="3" t="s">
        <v>35</v>
      </c>
      <c r="F383" s="3" t="s">
        <v>36</v>
      </c>
      <c r="G383" s="3" t="s">
        <v>19</v>
      </c>
      <c r="H383" s="3" t="s">
        <v>2354</v>
      </c>
      <c r="I383" s="3">
        <v>3</v>
      </c>
      <c r="J383" s="3" t="s">
        <v>20</v>
      </c>
      <c r="K383" s="3">
        <v>13200.000000000002</v>
      </c>
      <c r="L383" s="3">
        <v>12000</v>
      </c>
    </row>
    <row r="384" spans="1:12" x14ac:dyDescent="0.25">
      <c r="A384" s="3" t="s">
        <v>798</v>
      </c>
      <c r="B384" s="4">
        <v>44952</v>
      </c>
      <c r="C384" s="3" t="s">
        <v>201</v>
      </c>
      <c r="D384" s="3" t="s">
        <v>16</v>
      </c>
      <c r="E384" s="3" t="s">
        <v>35</v>
      </c>
      <c r="F384" s="3" t="s">
        <v>36</v>
      </c>
      <c r="G384" s="3" t="s">
        <v>37</v>
      </c>
      <c r="H384" s="3" t="s">
        <v>38</v>
      </c>
      <c r="I384" s="3">
        <v>2</v>
      </c>
      <c r="J384" s="3" t="s">
        <v>20</v>
      </c>
      <c r="K384" s="3">
        <v>6700</v>
      </c>
      <c r="L384" s="3">
        <v>5002</v>
      </c>
    </row>
    <row r="385" spans="1:12" x14ac:dyDescent="0.25">
      <c r="A385" s="3" t="s">
        <v>800</v>
      </c>
      <c r="B385" s="4">
        <v>44952</v>
      </c>
      <c r="C385" s="3" t="s">
        <v>263</v>
      </c>
      <c r="D385" s="3" t="s">
        <v>29</v>
      </c>
      <c r="E385" s="3" t="s">
        <v>35</v>
      </c>
      <c r="F385" s="3" t="s">
        <v>36</v>
      </c>
      <c r="G385" s="3" t="s">
        <v>66</v>
      </c>
      <c r="H385" s="3" t="s">
        <v>2354</v>
      </c>
      <c r="I385" s="3">
        <v>2</v>
      </c>
      <c r="J385" s="3" t="s">
        <v>20</v>
      </c>
      <c r="K385" s="3">
        <v>6700</v>
      </c>
      <c r="L385" s="3">
        <v>5000</v>
      </c>
    </row>
    <row r="386" spans="1:12" x14ac:dyDescent="0.25">
      <c r="A386" s="3" t="s">
        <v>802</v>
      </c>
      <c r="B386" s="4">
        <v>44952</v>
      </c>
      <c r="C386" s="3" t="s">
        <v>324</v>
      </c>
      <c r="D386" s="3" t="s">
        <v>29</v>
      </c>
      <c r="E386" s="3" t="s">
        <v>17</v>
      </c>
      <c r="F386" s="3" t="s">
        <v>18</v>
      </c>
      <c r="G386" s="3" t="s">
        <v>2350</v>
      </c>
      <c r="H386" s="3" t="s">
        <v>38</v>
      </c>
      <c r="I386" s="3">
        <v>1</v>
      </c>
      <c r="J386" s="3" t="s">
        <v>20</v>
      </c>
      <c r="K386" s="3">
        <v>22000</v>
      </c>
      <c r="L386" s="3">
        <v>20000</v>
      </c>
    </row>
    <row r="387" spans="1:12" x14ac:dyDescent="0.25">
      <c r="A387" s="3" t="s">
        <v>804</v>
      </c>
      <c r="B387" s="4">
        <v>44952</v>
      </c>
      <c r="C387" s="3" t="s">
        <v>1016</v>
      </c>
      <c r="D387" s="3" t="s">
        <v>29</v>
      </c>
      <c r="E387" s="3" t="s">
        <v>17</v>
      </c>
      <c r="F387" s="3" t="s">
        <v>18</v>
      </c>
      <c r="G387" s="3" t="s">
        <v>25</v>
      </c>
      <c r="H387" s="3" t="s">
        <v>45</v>
      </c>
      <c r="I387" s="3">
        <v>2</v>
      </c>
      <c r="J387" s="3" t="s">
        <v>20</v>
      </c>
      <c r="K387" s="3">
        <v>8500</v>
      </c>
      <c r="L387" s="3">
        <v>7600</v>
      </c>
    </row>
    <row r="388" spans="1:12" x14ac:dyDescent="0.25">
      <c r="A388" s="3" t="s">
        <v>806</v>
      </c>
      <c r="B388" s="4">
        <v>44952</v>
      </c>
      <c r="C388" s="3" t="s">
        <v>1078</v>
      </c>
      <c r="D388" s="3" t="s">
        <v>29</v>
      </c>
      <c r="E388" s="3" t="s">
        <v>23</v>
      </c>
      <c r="F388" s="3" t="s">
        <v>24</v>
      </c>
      <c r="G388" s="3" t="s">
        <v>32</v>
      </c>
      <c r="H388" s="3" t="s">
        <v>2354</v>
      </c>
      <c r="I388" s="3">
        <v>2</v>
      </c>
      <c r="J388" s="3" t="s">
        <v>20</v>
      </c>
      <c r="K388" s="3">
        <v>6700</v>
      </c>
      <c r="L388" s="3">
        <v>5001</v>
      </c>
    </row>
    <row r="389" spans="1:12" x14ac:dyDescent="0.25">
      <c r="A389" s="3" t="s">
        <v>808</v>
      </c>
      <c r="B389" s="4">
        <v>44952</v>
      </c>
      <c r="C389" s="3" t="s">
        <v>1139</v>
      </c>
      <c r="D389" s="3" t="s">
        <v>29</v>
      </c>
      <c r="E389" s="3" t="s">
        <v>30</v>
      </c>
      <c r="F389" s="3" t="s">
        <v>31</v>
      </c>
      <c r="G389" s="3" t="s">
        <v>19</v>
      </c>
      <c r="H389" s="3" t="s">
        <v>2354</v>
      </c>
      <c r="I389" s="3">
        <v>1</v>
      </c>
      <c r="J389" s="3" t="s">
        <v>20</v>
      </c>
      <c r="K389" s="3">
        <v>6700</v>
      </c>
      <c r="L389" s="3">
        <v>5002</v>
      </c>
    </row>
    <row r="390" spans="1:12" x14ac:dyDescent="0.25">
      <c r="A390" s="3" t="s">
        <v>810</v>
      </c>
      <c r="B390" s="4">
        <v>44952</v>
      </c>
      <c r="C390" s="3" t="s">
        <v>1201</v>
      </c>
      <c r="D390" s="3" t="s">
        <v>29</v>
      </c>
      <c r="E390" s="3" t="s">
        <v>17</v>
      </c>
      <c r="F390" s="3" t="s">
        <v>18</v>
      </c>
      <c r="G390" s="3" t="s">
        <v>32</v>
      </c>
      <c r="H390" s="3" t="s">
        <v>2354</v>
      </c>
      <c r="I390" s="3">
        <v>3</v>
      </c>
      <c r="J390" s="3" t="s">
        <v>20</v>
      </c>
      <c r="K390" s="3">
        <v>13200.000000000002</v>
      </c>
      <c r="L390" s="3">
        <v>12000</v>
      </c>
    </row>
    <row r="391" spans="1:12" x14ac:dyDescent="0.25">
      <c r="A391" s="3" t="s">
        <v>812</v>
      </c>
      <c r="B391" s="4">
        <v>44952</v>
      </c>
      <c r="C391" s="3" t="s">
        <v>1289</v>
      </c>
      <c r="D391" s="3" t="s">
        <v>29</v>
      </c>
      <c r="E391" s="3" t="s">
        <v>23</v>
      </c>
      <c r="F391" s="3" t="s">
        <v>24</v>
      </c>
      <c r="G391" s="3" t="s">
        <v>32</v>
      </c>
      <c r="H391" s="3" t="s">
        <v>2354</v>
      </c>
      <c r="I391" s="3">
        <v>1</v>
      </c>
      <c r="J391" s="3" t="s">
        <v>20</v>
      </c>
      <c r="K391" s="3">
        <v>13200.000000000002</v>
      </c>
      <c r="L391" s="3">
        <v>12000</v>
      </c>
    </row>
    <row r="392" spans="1:12" x14ac:dyDescent="0.25">
      <c r="A392" s="3" t="s">
        <v>814</v>
      </c>
      <c r="B392" s="4">
        <v>44952</v>
      </c>
      <c r="C392" s="3" t="s">
        <v>1350</v>
      </c>
      <c r="D392" s="3" t="s">
        <v>29</v>
      </c>
      <c r="E392" s="3" t="s">
        <v>17</v>
      </c>
      <c r="F392" s="3" t="s">
        <v>18</v>
      </c>
      <c r="G392" s="3" t="s">
        <v>25</v>
      </c>
      <c r="H392" s="3" t="s">
        <v>2354</v>
      </c>
      <c r="I392" s="3">
        <v>1</v>
      </c>
      <c r="J392" s="3" t="s">
        <v>20</v>
      </c>
      <c r="K392" s="3">
        <v>9500</v>
      </c>
      <c r="L392" s="3">
        <v>8000</v>
      </c>
    </row>
    <row r="393" spans="1:12" x14ac:dyDescent="0.25">
      <c r="A393" s="3" t="s">
        <v>816</v>
      </c>
      <c r="B393" s="4">
        <v>44952</v>
      </c>
      <c r="C393" s="3" t="s">
        <v>1412</v>
      </c>
      <c r="D393" s="3" t="s">
        <v>29</v>
      </c>
      <c r="E393" s="3" t="s">
        <v>23</v>
      </c>
      <c r="F393" s="3" t="s">
        <v>24</v>
      </c>
      <c r="G393" s="3" t="s">
        <v>32</v>
      </c>
      <c r="H393" s="3" t="s">
        <v>38</v>
      </c>
      <c r="I393" s="3">
        <v>2</v>
      </c>
      <c r="J393" s="3" t="s">
        <v>20</v>
      </c>
      <c r="K393" s="3">
        <v>2000</v>
      </c>
      <c r="L393" s="3">
        <v>1850</v>
      </c>
    </row>
    <row r="394" spans="1:12" x14ac:dyDescent="0.25">
      <c r="A394" s="3" t="s">
        <v>818</v>
      </c>
      <c r="B394" s="4">
        <v>44952</v>
      </c>
      <c r="C394" s="3" t="s">
        <v>1472</v>
      </c>
      <c r="D394" s="3" t="s">
        <v>29</v>
      </c>
      <c r="E394" s="3" t="s">
        <v>30</v>
      </c>
      <c r="F394" s="3" t="s">
        <v>31</v>
      </c>
      <c r="G394" s="3" t="s">
        <v>19</v>
      </c>
      <c r="H394" s="3" t="s">
        <v>45</v>
      </c>
      <c r="I394" s="3">
        <v>2</v>
      </c>
      <c r="J394" s="3" t="s">
        <v>20</v>
      </c>
      <c r="K394" s="3">
        <v>9950</v>
      </c>
      <c r="L394" s="3">
        <v>9000</v>
      </c>
    </row>
    <row r="395" spans="1:12" x14ac:dyDescent="0.25">
      <c r="A395" s="3" t="s">
        <v>820</v>
      </c>
      <c r="B395" s="4">
        <v>44952</v>
      </c>
      <c r="C395" s="3" t="s">
        <v>1534</v>
      </c>
      <c r="D395" s="3" t="s">
        <v>29</v>
      </c>
      <c r="E395" s="3" t="s">
        <v>23</v>
      </c>
      <c r="F395" s="3" t="s">
        <v>24</v>
      </c>
      <c r="G395" s="3" t="s">
        <v>32</v>
      </c>
      <c r="H395" s="3" t="s">
        <v>2354</v>
      </c>
      <c r="I395" s="3">
        <v>1</v>
      </c>
      <c r="J395" s="3" t="s">
        <v>20</v>
      </c>
      <c r="K395" s="3">
        <v>4700</v>
      </c>
      <c r="L395" s="3">
        <v>4000</v>
      </c>
    </row>
    <row r="396" spans="1:12" x14ac:dyDescent="0.25">
      <c r="A396" s="3" t="s">
        <v>822</v>
      </c>
      <c r="B396" s="4">
        <v>44953</v>
      </c>
      <c r="C396" s="3" t="s">
        <v>80</v>
      </c>
      <c r="D396" s="3" t="s">
        <v>16</v>
      </c>
      <c r="E396" s="3" t="s">
        <v>17</v>
      </c>
      <c r="F396" s="3" t="s">
        <v>18</v>
      </c>
      <c r="G396" s="3" t="s">
        <v>32</v>
      </c>
      <c r="H396" s="3" t="s">
        <v>2354</v>
      </c>
      <c r="I396" s="3">
        <v>2</v>
      </c>
      <c r="J396" s="3" t="s">
        <v>20</v>
      </c>
      <c r="K396" s="3">
        <v>9950</v>
      </c>
      <c r="L396" s="3">
        <v>9000</v>
      </c>
    </row>
    <row r="397" spans="1:12" x14ac:dyDescent="0.25">
      <c r="A397" s="3" t="s">
        <v>824</v>
      </c>
      <c r="B397" s="4">
        <v>44953</v>
      </c>
      <c r="C397" s="3" t="s">
        <v>143</v>
      </c>
      <c r="D397" s="3" t="s">
        <v>29</v>
      </c>
      <c r="E397" s="3" t="s">
        <v>17</v>
      </c>
      <c r="F397" s="3" t="s">
        <v>18</v>
      </c>
      <c r="G397" s="3" t="s">
        <v>63</v>
      </c>
      <c r="H397" s="3" t="s">
        <v>2354</v>
      </c>
      <c r="I397" s="3">
        <v>2</v>
      </c>
      <c r="J397" s="3" t="s">
        <v>20</v>
      </c>
      <c r="K397" s="3">
        <v>22000</v>
      </c>
      <c r="L397" s="3">
        <v>20000</v>
      </c>
    </row>
    <row r="398" spans="1:12" x14ac:dyDescent="0.25">
      <c r="A398" s="3" t="s">
        <v>826</v>
      </c>
      <c r="B398" s="4">
        <v>44953</v>
      </c>
      <c r="C398" s="3" t="s">
        <v>203</v>
      </c>
      <c r="D398" s="3" t="s">
        <v>16</v>
      </c>
      <c r="E398" s="3" t="s">
        <v>17</v>
      </c>
      <c r="F398" s="3" t="s">
        <v>18</v>
      </c>
      <c r="G398" s="3" t="s">
        <v>41</v>
      </c>
      <c r="H398" s="3" t="s">
        <v>2354</v>
      </c>
      <c r="I398" s="3">
        <v>1</v>
      </c>
      <c r="J398" s="3" t="s">
        <v>20</v>
      </c>
      <c r="K398" s="3">
        <v>22000</v>
      </c>
      <c r="L398" s="3">
        <v>20000</v>
      </c>
    </row>
    <row r="399" spans="1:12" x14ac:dyDescent="0.25">
      <c r="A399" s="3" t="s">
        <v>828</v>
      </c>
      <c r="B399" s="4">
        <v>44953</v>
      </c>
      <c r="C399" s="3" t="s">
        <v>265</v>
      </c>
      <c r="D399" s="3" t="s">
        <v>29</v>
      </c>
      <c r="E399" s="3" t="s">
        <v>17</v>
      </c>
      <c r="F399" s="3" t="s">
        <v>18</v>
      </c>
      <c r="G399" s="3" t="s">
        <v>2351</v>
      </c>
      <c r="H399" s="3" t="s">
        <v>38</v>
      </c>
      <c r="I399" s="3">
        <v>2</v>
      </c>
      <c r="J399" s="3" t="s">
        <v>20</v>
      </c>
      <c r="K399" s="3">
        <v>6700</v>
      </c>
      <c r="L399" s="3">
        <v>5001</v>
      </c>
    </row>
    <row r="400" spans="1:12" x14ac:dyDescent="0.25">
      <c r="A400" s="3" t="s">
        <v>830</v>
      </c>
      <c r="B400" s="4">
        <v>44953</v>
      </c>
      <c r="C400" s="3" t="s">
        <v>326</v>
      </c>
      <c r="D400" s="3" t="s">
        <v>16</v>
      </c>
      <c r="E400" s="3" t="s">
        <v>35</v>
      </c>
      <c r="F400" s="3" t="s">
        <v>36</v>
      </c>
      <c r="G400" s="3" t="s">
        <v>19</v>
      </c>
      <c r="H400" s="3" t="s">
        <v>2354</v>
      </c>
      <c r="I400" s="3">
        <v>2</v>
      </c>
      <c r="J400" s="3" t="s">
        <v>20</v>
      </c>
      <c r="K400" s="3">
        <v>13000</v>
      </c>
      <c r="L400" s="3">
        <v>12000</v>
      </c>
    </row>
    <row r="401" spans="1:12" x14ac:dyDescent="0.25">
      <c r="A401" s="3" t="s">
        <v>832</v>
      </c>
      <c r="B401" s="4">
        <v>44953</v>
      </c>
      <c r="C401" s="3" t="s">
        <v>1018</v>
      </c>
      <c r="D401" s="3" t="s">
        <v>29</v>
      </c>
      <c r="E401" s="3" t="s">
        <v>17</v>
      </c>
      <c r="F401" s="3" t="s">
        <v>18</v>
      </c>
      <c r="G401" s="3" t="s">
        <v>32</v>
      </c>
      <c r="H401" s="3" t="s">
        <v>2354</v>
      </c>
      <c r="I401" s="3">
        <v>3</v>
      </c>
      <c r="J401" s="3" t="s">
        <v>20</v>
      </c>
      <c r="K401" s="3">
        <v>13200.000000000002</v>
      </c>
      <c r="L401" s="3">
        <v>12000</v>
      </c>
    </row>
    <row r="402" spans="1:12" x14ac:dyDescent="0.25">
      <c r="A402" s="3" t="s">
        <v>834</v>
      </c>
      <c r="B402" s="4">
        <v>44953</v>
      </c>
      <c r="C402" s="3" t="s">
        <v>1080</v>
      </c>
      <c r="D402" s="3" t="s">
        <v>29</v>
      </c>
      <c r="E402" s="3" t="s">
        <v>30</v>
      </c>
      <c r="F402" s="3" t="s">
        <v>31</v>
      </c>
      <c r="G402" s="3" t="s">
        <v>19</v>
      </c>
      <c r="H402" s="3" t="s">
        <v>2354</v>
      </c>
      <c r="I402" s="3">
        <v>2</v>
      </c>
      <c r="J402" s="3" t="s">
        <v>20</v>
      </c>
      <c r="K402" s="3">
        <v>6700</v>
      </c>
      <c r="L402" s="3">
        <v>5002</v>
      </c>
    </row>
    <row r="403" spans="1:12" x14ac:dyDescent="0.25">
      <c r="A403" s="3" t="s">
        <v>836</v>
      </c>
      <c r="B403" s="4">
        <v>44953</v>
      </c>
      <c r="C403" s="3" t="s">
        <v>1141</v>
      </c>
      <c r="D403" s="3" t="s">
        <v>29</v>
      </c>
      <c r="E403" s="3" t="s">
        <v>35</v>
      </c>
      <c r="F403" s="3" t="s">
        <v>36</v>
      </c>
      <c r="G403" s="3" t="s">
        <v>25</v>
      </c>
      <c r="H403" s="3" t="s">
        <v>2354</v>
      </c>
      <c r="I403" s="3">
        <v>2</v>
      </c>
      <c r="J403" s="3" t="s">
        <v>20</v>
      </c>
      <c r="K403" s="3">
        <v>6700</v>
      </c>
      <c r="L403" s="3">
        <v>5000</v>
      </c>
    </row>
    <row r="404" spans="1:12" x14ac:dyDescent="0.25">
      <c r="A404" s="3" t="s">
        <v>838</v>
      </c>
      <c r="B404" s="4">
        <v>44953</v>
      </c>
      <c r="C404" s="3" t="s">
        <v>2316</v>
      </c>
      <c r="D404" s="3" t="s">
        <v>29</v>
      </c>
      <c r="E404" s="3" t="s">
        <v>17</v>
      </c>
      <c r="F404" s="3" t="s">
        <v>18</v>
      </c>
      <c r="G404" s="3" t="s">
        <v>19</v>
      </c>
      <c r="H404" s="3" t="s">
        <v>38</v>
      </c>
      <c r="I404" s="3">
        <v>2</v>
      </c>
      <c r="J404" s="3" t="s">
        <v>20</v>
      </c>
      <c r="K404" s="3">
        <v>22000</v>
      </c>
      <c r="L404" s="3">
        <v>20000</v>
      </c>
    </row>
    <row r="405" spans="1:12" x14ac:dyDescent="0.25">
      <c r="A405" s="3" t="s">
        <v>840</v>
      </c>
      <c r="B405" s="4">
        <v>44953</v>
      </c>
      <c r="C405" s="3" t="s">
        <v>1291</v>
      </c>
      <c r="D405" s="3" t="s">
        <v>29</v>
      </c>
      <c r="E405" s="3" t="s">
        <v>30</v>
      </c>
      <c r="F405" s="3" t="s">
        <v>31</v>
      </c>
      <c r="G405" s="3" t="s">
        <v>19</v>
      </c>
      <c r="H405" s="3" t="s">
        <v>45</v>
      </c>
      <c r="I405" s="3">
        <v>2</v>
      </c>
      <c r="J405" s="3" t="s">
        <v>20</v>
      </c>
      <c r="K405" s="3">
        <v>9950</v>
      </c>
      <c r="L405" s="3">
        <v>9000</v>
      </c>
    </row>
    <row r="406" spans="1:12" x14ac:dyDescent="0.25">
      <c r="A406" s="3" t="s">
        <v>842</v>
      </c>
      <c r="B406" s="4">
        <v>44953</v>
      </c>
      <c r="C406" s="3" t="s">
        <v>1352</v>
      </c>
      <c r="D406" s="3" t="s">
        <v>29</v>
      </c>
      <c r="E406" s="3" t="s">
        <v>23</v>
      </c>
      <c r="F406" s="3" t="s">
        <v>24</v>
      </c>
      <c r="G406" s="3" t="s">
        <v>32</v>
      </c>
      <c r="H406" s="3" t="s">
        <v>2354</v>
      </c>
      <c r="I406" s="3">
        <v>1</v>
      </c>
      <c r="J406" s="3" t="s">
        <v>20</v>
      </c>
      <c r="K406" s="3">
        <v>4700</v>
      </c>
      <c r="L406" s="3">
        <v>4000</v>
      </c>
    </row>
    <row r="407" spans="1:12" x14ac:dyDescent="0.25">
      <c r="A407" s="3" t="s">
        <v>844</v>
      </c>
      <c r="B407" s="4">
        <v>44953</v>
      </c>
      <c r="C407" s="3" t="s">
        <v>1414</v>
      </c>
      <c r="D407" s="3" t="s">
        <v>16</v>
      </c>
      <c r="E407" s="3" t="s">
        <v>30</v>
      </c>
      <c r="F407" s="3" t="s">
        <v>31</v>
      </c>
      <c r="G407" s="3" t="s">
        <v>19</v>
      </c>
      <c r="H407" s="3" t="s">
        <v>2354</v>
      </c>
      <c r="I407" s="3">
        <v>1</v>
      </c>
      <c r="J407" s="3" t="s">
        <v>20</v>
      </c>
      <c r="K407" s="3">
        <v>9500</v>
      </c>
      <c r="L407" s="3">
        <v>8000</v>
      </c>
    </row>
    <row r="408" spans="1:12" x14ac:dyDescent="0.25">
      <c r="A408" s="3" t="s">
        <v>846</v>
      </c>
      <c r="B408" s="4">
        <v>44953</v>
      </c>
      <c r="C408" s="3" t="s">
        <v>1474</v>
      </c>
      <c r="D408" s="3" t="s">
        <v>29</v>
      </c>
      <c r="E408" s="3" t="s">
        <v>35</v>
      </c>
      <c r="F408" s="3" t="s">
        <v>36</v>
      </c>
      <c r="G408" s="3" t="s">
        <v>25</v>
      </c>
      <c r="H408" s="3" t="s">
        <v>2354</v>
      </c>
      <c r="I408" s="3">
        <v>2</v>
      </c>
      <c r="J408" s="3" t="s">
        <v>20</v>
      </c>
      <c r="K408" s="3">
        <v>7700</v>
      </c>
      <c r="L408" s="3">
        <v>7000</v>
      </c>
    </row>
    <row r="409" spans="1:12" x14ac:dyDescent="0.25">
      <c r="A409" s="3" t="s">
        <v>848</v>
      </c>
      <c r="B409" s="4">
        <v>44953</v>
      </c>
      <c r="C409" s="3" t="s">
        <v>1536</v>
      </c>
      <c r="D409" s="3" t="s">
        <v>29</v>
      </c>
      <c r="E409" s="3" t="s">
        <v>30</v>
      </c>
      <c r="F409" s="3" t="s">
        <v>31</v>
      </c>
      <c r="G409" s="3" t="s">
        <v>19</v>
      </c>
      <c r="H409" s="3" t="s">
        <v>2354</v>
      </c>
      <c r="I409" s="3">
        <v>2</v>
      </c>
      <c r="J409" s="3" t="s">
        <v>20</v>
      </c>
      <c r="K409" s="3">
        <v>400</v>
      </c>
      <c r="L409" s="3">
        <v>360</v>
      </c>
    </row>
    <row r="410" spans="1:12" x14ac:dyDescent="0.25">
      <c r="A410" s="3" t="s">
        <v>850</v>
      </c>
      <c r="B410" s="4">
        <v>44954</v>
      </c>
      <c r="C410" s="3" t="s">
        <v>1538</v>
      </c>
      <c r="D410" s="3" t="s">
        <v>29</v>
      </c>
      <c r="E410" s="3" t="s">
        <v>35</v>
      </c>
      <c r="F410" s="3" t="s">
        <v>36</v>
      </c>
      <c r="G410" s="3" t="s">
        <v>25</v>
      </c>
      <c r="H410" s="3" t="s">
        <v>38</v>
      </c>
      <c r="I410" s="3">
        <v>2</v>
      </c>
      <c r="J410" s="3" t="s">
        <v>20</v>
      </c>
      <c r="K410" s="3">
        <v>100</v>
      </c>
      <c r="L410" s="3">
        <v>90</v>
      </c>
    </row>
    <row r="411" spans="1:12" x14ac:dyDescent="0.25">
      <c r="A411" s="3" t="s">
        <v>852</v>
      </c>
      <c r="B411" s="4">
        <v>44955</v>
      </c>
      <c r="C411" s="3" t="s">
        <v>85</v>
      </c>
      <c r="D411" s="3" t="s">
        <v>29</v>
      </c>
      <c r="E411" s="3" t="s">
        <v>23</v>
      </c>
      <c r="F411" s="3" t="s">
        <v>24</v>
      </c>
      <c r="G411" s="3" t="s">
        <v>41</v>
      </c>
      <c r="H411" s="3" t="s">
        <v>2354</v>
      </c>
      <c r="I411" s="3">
        <v>4</v>
      </c>
      <c r="J411" s="3" t="s">
        <v>20</v>
      </c>
      <c r="K411" s="3">
        <v>11000</v>
      </c>
      <c r="L411" s="3">
        <v>10000</v>
      </c>
    </row>
    <row r="412" spans="1:12" x14ac:dyDescent="0.25">
      <c r="A412" s="3" t="s">
        <v>854</v>
      </c>
      <c r="B412" s="4">
        <v>44955</v>
      </c>
      <c r="C412" s="3" t="s">
        <v>146</v>
      </c>
      <c r="D412" s="3" t="s">
        <v>29</v>
      </c>
      <c r="E412" s="3" t="s">
        <v>17</v>
      </c>
      <c r="F412" s="3" t="s">
        <v>18</v>
      </c>
      <c r="G412" s="3" t="s">
        <v>2351</v>
      </c>
      <c r="H412" s="3" t="s">
        <v>38</v>
      </c>
      <c r="I412" s="3">
        <v>3</v>
      </c>
      <c r="J412" s="3" t="s">
        <v>20</v>
      </c>
      <c r="K412" s="3">
        <v>22000</v>
      </c>
      <c r="L412" s="3">
        <v>20000</v>
      </c>
    </row>
    <row r="413" spans="1:12" x14ac:dyDescent="0.25">
      <c r="A413" s="3" t="s">
        <v>856</v>
      </c>
      <c r="B413" s="4">
        <v>44955</v>
      </c>
      <c r="C413" s="3" t="s">
        <v>207</v>
      </c>
      <c r="D413" s="3" t="s">
        <v>29</v>
      </c>
      <c r="E413" s="3" t="s">
        <v>17</v>
      </c>
      <c r="F413" s="3" t="s">
        <v>18</v>
      </c>
      <c r="G413" s="3" t="s">
        <v>2352</v>
      </c>
      <c r="H413" s="3" t="s">
        <v>2354</v>
      </c>
      <c r="I413" s="3">
        <v>1</v>
      </c>
      <c r="J413" s="3" t="s">
        <v>20</v>
      </c>
      <c r="K413" s="3">
        <v>8500</v>
      </c>
      <c r="L413" s="3">
        <v>7600</v>
      </c>
    </row>
    <row r="414" spans="1:12" x14ac:dyDescent="0.25">
      <c r="A414" s="3" t="s">
        <v>858</v>
      </c>
      <c r="B414" s="4">
        <v>44955</v>
      </c>
      <c r="C414" s="3" t="s">
        <v>269</v>
      </c>
      <c r="D414" s="3" t="s">
        <v>29</v>
      </c>
      <c r="E414" s="3" t="s">
        <v>23</v>
      </c>
      <c r="F414" s="3" t="s">
        <v>24</v>
      </c>
      <c r="G414" s="3" t="s">
        <v>25</v>
      </c>
      <c r="H414" s="3" t="s">
        <v>2354</v>
      </c>
      <c r="I414" s="3">
        <v>1</v>
      </c>
      <c r="J414" s="3" t="s">
        <v>20</v>
      </c>
      <c r="K414" s="3">
        <v>6700</v>
      </c>
      <c r="L414" s="3">
        <v>5000</v>
      </c>
    </row>
    <row r="415" spans="1:12" x14ac:dyDescent="0.25">
      <c r="A415" s="3" t="s">
        <v>860</v>
      </c>
      <c r="B415" s="4">
        <v>44955</v>
      </c>
      <c r="C415" s="3" t="s">
        <v>330</v>
      </c>
      <c r="D415" s="3" t="s">
        <v>16</v>
      </c>
      <c r="E415" s="3" t="s">
        <v>35</v>
      </c>
      <c r="F415" s="3" t="s">
        <v>36</v>
      </c>
      <c r="G415" s="3" t="s">
        <v>63</v>
      </c>
      <c r="H415" s="3" t="s">
        <v>45</v>
      </c>
      <c r="I415" s="3">
        <v>1</v>
      </c>
      <c r="J415" s="3" t="s">
        <v>20</v>
      </c>
      <c r="K415" s="3">
        <v>6700</v>
      </c>
      <c r="L415" s="3">
        <v>5001</v>
      </c>
    </row>
    <row r="416" spans="1:12" x14ac:dyDescent="0.25">
      <c r="A416" s="3" t="s">
        <v>862</v>
      </c>
      <c r="B416" s="4">
        <v>44955</v>
      </c>
      <c r="C416" s="3" t="s">
        <v>1022</v>
      </c>
      <c r="D416" s="3" t="s">
        <v>16</v>
      </c>
      <c r="E416" s="3" t="s">
        <v>17</v>
      </c>
      <c r="F416" s="3" t="s">
        <v>18</v>
      </c>
      <c r="G416" s="3" t="s">
        <v>25</v>
      </c>
      <c r="H416" s="3" t="s">
        <v>38</v>
      </c>
      <c r="I416" s="3">
        <v>2</v>
      </c>
      <c r="J416" s="3" t="s">
        <v>20</v>
      </c>
      <c r="K416" s="3">
        <v>7700</v>
      </c>
      <c r="L416" s="3">
        <v>7000</v>
      </c>
    </row>
    <row r="417" spans="1:12" x14ac:dyDescent="0.25">
      <c r="A417" s="3" t="s">
        <v>864</v>
      </c>
      <c r="B417" s="4">
        <v>44955</v>
      </c>
      <c r="C417" s="3" t="s">
        <v>1084</v>
      </c>
      <c r="D417" s="3" t="s">
        <v>29</v>
      </c>
      <c r="E417" s="3" t="s">
        <v>17</v>
      </c>
      <c r="F417" s="3" t="s">
        <v>18</v>
      </c>
      <c r="G417" s="3" t="s">
        <v>32</v>
      </c>
      <c r="H417" s="3" t="s">
        <v>45</v>
      </c>
      <c r="I417" s="3">
        <v>1</v>
      </c>
      <c r="J417" s="3" t="s">
        <v>26</v>
      </c>
      <c r="K417" s="3">
        <v>11000</v>
      </c>
      <c r="L417" s="3">
        <v>10000</v>
      </c>
    </row>
    <row r="418" spans="1:12" x14ac:dyDescent="0.25">
      <c r="A418" s="3" t="s">
        <v>866</v>
      </c>
      <c r="B418" s="4">
        <v>44955</v>
      </c>
      <c r="C418" s="3" t="s">
        <v>1145</v>
      </c>
      <c r="D418" s="3" t="s">
        <v>29</v>
      </c>
      <c r="E418" s="3" t="s">
        <v>17</v>
      </c>
      <c r="F418" s="3" t="s">
        <v>18</v>
      </c>
      <c r="G418" s="3" t="s">
        <v>19</v>
      </c>
      <c r="H418" s="3" t="s">
        <v>2354</v>
      </c>
      <c r="I418" s="3">
        <v>1</v>
      </c>
      <c r="J418" s="3" t="s">
        <v>20</v>
      </c>
      <c r="K418" s="3">
        <v>6700</v>
      </c>
      <c r="L418" s="3">
        <v>5002</v>
      </c>
    </row>
    <row r="419" spans="1:12" x14ac:dyDescent="0.25">
      <c r="A419" s="3" t="s">
        <v>868</v>
      </c>
      <c r="B419" s="4">
        <v>44955</v>
      </c>
      <c r="C419" s="3" t="s">
        <v>1206</v>
      </c>
      <c r="D419" s="3" t="s">
        <v>29</v>
      </c>
      <c r="E419" s="3" t="s">
        <v>17</v>
      </c>
      <c r="F419" s="3" t="s">
        <v>18</v>
      </c>
      <c r="G419" s="3" t="s">
        <v>32</v>
      </c>
      <c r="H419" s="3" t="s">
        <v>2354</v>
      </c>
      <c r="I419" s="3">
        <v>3</v>
      </c>
      <c r="J419" s="3" t="s">
        <v>20</v>
      </c>
      <c r="K419" s="3">
        <v>22000</v>
      </c>
      <c r="L419" s="3">
        <v>20000</v>
      </c>
    </row>
    <row r="420" spans="1:12" x14ac:dyDescent="0.25">
      <c r="A420" s="3" t="s">
        <v>870</v>
      </c>
      <c r="B420" s="4">
        <v>44955</v>
      </c>
      <c r="C420" s="3" t="s">
        <v>1295</v>
      </c>
      <c r="D420" s="3" t="s">
        <v>29</v>
      </c>
      <c r="E420" s="3" t="s">
        <v>17</v>
      </c>
      <c r="F420" s="3" t="s">
        <v>18</v>
      </c>
      <c r="G420" s="3" t="s">
        <v>32</v>
      </c>
      <c r="H420" s="3" t="s">
        <v>38</v>
      </c>
      <c r="I420" s="3">
        <v>4</v>
      </c>
      <c r="J420" s="3" t="s">
        <v>20</v>
      </c>
      <c r="K420" s="3">
        <v>11000</v>
      </c>
      <c r="L420" s="3">
        <v>10000</v>
      </c>
    </row>
    <row r="421" spans="1:12" x14ac:dyDescent="0.25">
      <c r="A421" s="3" t="s">
        <v>872</v>
      </c>
      <c r="B421" s="4">
        <v>44955</v>
      </c>
      <c r="C421" s="3" t="s">
        <v>1356</v>
      </c>
      <c r="D421" s="3" t="s">
        <v>29</v>
      </c>
      <c r="E421" s="3" t="s">
        <v>35</v>
      </c>
      <c r="F421" s="3" t="s">
        <v>36</v>
      </c>
      <c r="G421" s="3" t="s">
        <v>25</v>
      </c>
      <c r="H421" s="3" t="s">
        <v>38</v>
      </c>
      <c r="I421" s="3">
        <v>2</v>
      </c>
      <c r="J421" s="3" t="s">
        <v>20</v>
      </c>
      <c r="K421" s="3">
        <v>100</v>
      </c>
      <c r="L421" s="3">
        <v>90</v>
      </c>
    </row>
    <row r="422" spans="1:12" x14ac:dyDescent="0.25">
      <c r="A422" s="3" t="s">
        <v>874</v>
      </c>
      <c r="B422" s="4">
        <v>44955</v>
      </c>
      <c r="C422" s="3" t="s">
        <v>1418</v>
      </c>
      <c r="D422" s="3" t="s">
        <v>16</v>
      </c>
      <c r="E422" s="3" t="s">
        <v>17</v>
      </c>
      <c r="F422" s="3" t="s">
        <v>18</v>
      </c>
      <c r="G422" s="3" t="s">
        <v>32</v>
      </c>
      <c r="H422" s="3" t="s">
        <v>2354</v>
      </c>
      <c r="I422" s="3">
        <v>2</v>
      </c>
      <c r="J422" s="3" t="s">
        <v>20</v>
      </c>
      <c r="K422" s="3">
        <v>400</v>
      </c>
      <c r="L422" s="3">
        <v>360</v>
      </c>
    </row>
    <row r="423" spans="1:12" x14ac:dyDescent="0.25">
      <c r="A423" s="3" t="s">
        <v>876</v>
      </c>
      <c r="B423" s="4">
        <v>44955</v>
      </c>
      <c r="C423" s="3" t="s">
        <v>1478</v>
      </c>
      <c r="D423" s="3" t="s">
        <v>29</v>
      </c>
      <c r="E423" s="3" t="s">
        <v>17</v>
      </c>
      <c r="F423" s="3" t="s">
        <v>18</v>
      </c>
      <c r="G423" s="3" t="s">
        <v>19</v>
      </c>
      <c r="H423" s="3" t="s">
        <v>2354</v>
      </c>
      <c r="I423" s="3">
        <v>1</v>
      </c>
      <c r="J423" s="3" t="s">
        <v>20</v>
      </c>
      <c r="K423" s="3">
        <v>13200.000000000002</v>
      </c>
      <c r="L423" s="3">
        <v>12000</v>
      </c>
    </row>
    <row r="424" spans="1:12" x14ac:dyDescent="0.25">
      <c r="A424" s="3" t="s">
        <v>878</v>
      </c>
      <c r="B424" s="4">
        <v>44955</v>
      </c>
      <c r="C424" s="3" t="s">
        <v>1540</v>
      </c>
      <c r="D424" s="3" t="s">
        <v>29</v>
      </c>
      <c r="E424" s="3" t="s">
        <v>17</v>
      </c>
      <c r="F424" s="3" t="s">
        <v>18</v>
      </c>
      <c r="G424" s="3" t="s">
        <v>32</v>
      </c>
      <c r="H424" s="3" t="s">
        <v>2354</v>
      </c>
      <c r="I424" s="3">
        <v>1</v>
      </c>
      <c r="J424" s="3" t="s">
        <v>20</v>
      </c>
      <c r="K424" s="3">
        <v>1600</v>
      </c>
      <c r="L424" s="3">
        <v>1590</v>
      </c>
    </row>
    <row r="425" spans="1:12" x14ac:dyDescent="0.25">
      <c r="A425" s="3" t="s">
        <v>880</v>
      </c>
      <c r="B425" s="4">
        <v>44956</v>
      </c>
      <c r="C425" s="3" t="s">
        <v>87</v>
      </c>
      <c r="D425" s="3" t="s">
        <v>29</v>
      </c>
      <c r="E425" s="3" t="s">
        <v>30</v>
      </c>
      <c r="F425" s="3" t="s">
        <v>31</v>
      </c>
      <c r="G425" s="3" t="s">
        <v>44</v>
      </c>
      <c r="H425" s="3" t="s">
        <v>45</v>
      </c>
      <c r="I425" s="3">
        <v>1</v>
      </c>
      <c r="J425" s="3" t="s">
        <v>20</v>
      </c>
      <c r="K425" s="3">
        <v>13200.000000000002</v>
      </c>
      <c r="L425" s="3">
        <v>12000</v>
      </c>
    </row>
    <row r="426" spans="1:12" x14ac:dyDescent="0.25">
      <c r="A426" s="3" t="s">
        <v>882</v>
      </c>
      <c r="B426" s="4">
        <v>44956</v>
      </c>
      <c r="C426" s="3" t="s">
        <v>148</v>
      </c>
      <c r="D426" s="3" t="s">
        <v>29</v>
      </c>
      <c r="E426" s="3" t="s">
        <v>35</v>
      </c>
      <c r="F426" s="3" t="s">
        <v>36</v>
      </c>
      <c r="G426" s="3" t="s">
        <v>19</v>
      </c>
      <c r="H426" s="3" t="s">
        <v>2354</v>
      </c>
      <c r="I426" s="3">
        <v>1</v>
      </c>
      <c r="J426" s="3" t="s">
        <v>20</v>
      </c>
      <c r="K426" s="3">
        <v>44000</v>
      </c>
      <c r="L426" s="3">
        <v>40000</v>
      </c>
    </row>
    <row r="427" spans="1:12" x14ac:dyDescent="0.25">
      <c r="A427" s="3" t="s">
        <v>884</v>
      </c>
      <c r="B427" s="4">
        <v>44956</v>
      </c>
      <c r="C427" s="3" t="s">
        <v>209</v>
      </c>
      <c r="D427" s="3" t="s">
        <v>29</v>
      </c>
      <c r="E427" s="3" t="s">
        <v>35</v>
      </c>
      <c r="F427" s="3" t="s">
        <v>36</v>
      </c>
      <c r="G427" s="3" t="s">
        <v>2350</v>
      </c>
      <c r="H427" s="3" t="s">
        <v>38</v>
      </c>
      <c r="I427" s="3">
        <v>2</v>
      </c>
      <c r="J427" s="3" t="s">
        <v>20</v>
      </c>
      <c r="K427" s="3">
        <v>8500</v>
      </c>
      <c r="L427" s="3">
        <v>7600</v>
      </c>
    </row>
    <row r="428" spans="1:12" x14ac:dyDescent="0.25">
      <c r="A428" s="3" t="s">
        <v>886</v>
      </c>
      <c r="B428" s="4">
        <v>44956</v>
      </c>
      <c r="C428" s="3" t="s">
        <v>271</v>
      </c>
      <c r="D428" s="3" t="s">
        <v>29</v>
      </c>
      <c r="E428" s="3" t="s">
        <v>30</v>
      </c>
      <c r="F428" s="3" t="s">
        <v>31</v>
      </c>
      <c r="G428" s="3" t="s">
        <v>32</v>
      </c>
      <c r="H428" s="3" t="s">
        <v>2354</v>
      </c>
      <c r="I428" s="3">
        <v>2</v>
      </c>
      <c r="J428" s="3" t="s">
        <v>20</v>
      </c>
      <c r="K428" s="3">
        <v>6700</v>
      </c>
      <c r="L428" s="3">
        <v>5001</v>
      </c>
    </row>
    <row r="429" spans="1:12" x14ac:dyDescent="0.25">
      <c r="A429" s="3" t="s">
        <v>888</v>
      </c>
      <c r="B429" s="4">
        <v>44956</v>
      </c>
      <c r="C429" s="3" t="s">
        <v>332</v>
      </c>
      <c r="D429" s="3" t="s">
        <v>29</v>
      </c>
      <c r="E429" s="3" t="s">
        <v>17</v>
      </c>
      <c r="F429" s="3" t="s">
        <v>18</v>
      </c>
      <c r="G429" s="3" t="s">
        <v>63</v>
      </c>
      <c r="H429" s="3" t="s">
        <v>2354</v>
      </c>
      <c r="I429" s="3">
        <v>1</v>
      </c>
      <c r="J429" s="3" t="s">
        <v>20</v>
      </c>
      <c r="K429" s="3">
        <v>6700</v>
      </c>
      <c r="L429" s="3">
        <v>5002</v>
      </c>
    </row>
    <row r="430" spans="1:12" x14ac:dyDescent="0.25">
      <c r="A430" s="3" t="s">
        <v>890</v>
      </c>
      <c r="B430" s="4">
        <v>44956</v>
      </c>
      <c r="C430" s="3" t="s">
        <v>1024</v>
      </c>
      <c r="D430" s="3" t="s">
        <v>29</v>
      </c>
      <c r="E430" s="3" t="s">
        <v>17</v>
      </c>
      <c r="F430" s="3" t="s">
        <v>18</v>
      </c>
      <c r="G430" s="3" t="s">
        <v>32</v>
      </c>
      <c r="H430" s="3" t="s">
        <v>2354</v>
      </c>
      <c r="I430" s="3">
        <v>3</v>
      </c>
      <c r="J430" s="3" t="s">
        <v>20</v>
      </c>
      <c r="K430" s="3">
        <v>22000</v>
      </c>
      <c r="L430" s="3">
        <v>20000</v>
      </c>
    </row>
    <row r="431" spans="1:12" x14ac:dyDescent="0.25">
      <c r="A431" s="3" t="s">
        <v>892</v>
      </c>
      <c r="B431" s="4">
        <v>44956</v>
      </c>
      <c r="C431" s="3" t="s">
        <v>1086</v>
      </c>
      <c r="D431" s="3" t="s">
        <v>29</v>
      </c>
      <c r="E431" s="3" t="s">
        <v>17</v>
      </c>
      <c r="F431" s="3" t="s">
        <v>18</v>
      </c>
      <c r="G431" s="3" t="s">
        <v>19</v>
      </c>
      <c r="H431" s="3" t="s">
        <v>2354</v>
      </c>
      <c r="I431" s="3">
        <v>1</v>
      </c>
      <c r="J431" s="3" t="s">
        <v>20</v>
      </c>
      <c r="K431" s="3">
        <v>8500</v>
      </c>
      <c r="L431" s="3">
        <v>7600</v>
      </c>
    </row>
    <row r="432" spans="1:12" x14ac:dyDescent="0.25">
      <c r="A432" s="3" t="s">
        <v>894</v>
      </c>
      <c r="B432" s="4">
        <v>44956</v>
      </c>
      <c r="C432" s="3" t="s">
        <v>1147</v>
      </c>
      <c r="D432" s="3" t="s">
        <v>16</v>
      </c>
      <c r="E432" s="3" t="s">
        <v>23</v>
      </c>
      <c r="F432" s="3" t="s">
        <v>24</v>
      </c>
      <c r="G432" s="3" t="s">
        <v>25</v>
      </c>
      <c r="H432" s="3" t="s">
        <v>45</v>
      </c>
      <c r="I432" s="3">
        <v>11</v>
      </c>
      <c r="J432" s="3" t="s">
        <v>20</v>
      </c>
      <c r="K432" s="3">
        <v>6700</v>
      </c>
      <c r="L432" s="3">
        <v>5000</v>
      </c>
    </row>
    <row r="433" spans="1:12" x14ac:dyDescent="0.25">
      <c r="A433" s="3" t="s">
        <v>896</v>
      </c>
      <c r="B433" s="4">
        <v>44956</v>
      </c>
      <c r="C433" s="3" t="s">
        <v>1208</v>
      </c>
      <c r="D433" s="3" t="s">
        <v>29</v>
      </c>
      <c r="E433" s="3" t="s">
        <v>17</v>
      </c>
      <c r="F433" s="3" t="s">
        <v>18</v>
      </c>
      <c r="G433" s="3" t="s">
        <v>19</v>
      </c>
      <c r="H433" s="3" t="s">
        <v>2354</v>
      </c>
      <c r="I433" s="3">
        <v>1</v>
      </c>
      <c r="J433" s="3" t="s">
        <v>20</v>
      </c>
      <c r="K433" s="3">
        <v>44000</v>
      </c>
      <c r="L433" s="3">
        <v>40000</v>
      </c>
    </row>
    <row r="434" spans="1:12" x14ac:dyDescent="0.25">
      <c r="A434" s="3" t="s">
        <v>898</v>
      </c>
      <c r="B434" s="4">
        <v>44956</v>
      </c>
      <c r="C434" s="3" t="s">
        <v>1297</v>
      </c>
      <c r="D434" s="3" t="s">
        <v>29</v>
      </c>
      <c r="E434" s="3" t="s">
        <v>17</v>
      </c>
      <c r="F434" s="3" t="s">
        <v>18</v>
      </c>
      <c r="G434" s="3" t="s">
        <v>19</v>
      </c>
      <c r="H434" s="3" t="s">
        <v>2354</v>
      </c>
      <c r="I434" s="3">
        <v>1</v>
      </c>
      <c r="J434" s="3" t="s">
        <v>20</v>
      </c>
      <c r="K434" s="3">
        <v>13200.000000000002</v>
      </c>
      <c r="L434" s="3">
        <v>12000</v>
      </c>
    </row>
    <row r="435" spans="1:12" x14ac:dyDescent="0.25">
      <c r="A435" s="3" t="s">
        <v>900</v>
      </c>
      <c r="B435" s="4">
        <v>44956</v>
      </c>
      <c r="C435" s="3" t="s">
        <v>1358</v>
      </c>
      <c r="D435" s="3" t="s">
        <v>29</v>
      </c>
      <c r="E435" s="3" t="s">
        <v>17</v>
      </c>
      <c r="F435" s="3" t="s">
        <v>18</v>
      </c>
      <c r="G435" s="3" t="s">
        <v>32</v>
      </c>
      <c r="H435" s="3" t="s">
        <v>2354</v>
      </c>
      <c r="I435" s="3">
        <v>1</v>
      </c>
      <c r="J435" s="3" t="s">
        <v>20</v>
      </c>
      <c r="K435" s="3">
        <v>1600</v>
      </c>
      <c r="L435" s="3">
        <v>1590</v>
      </c>
    </row>
    <row r="436" spans="1:12" x14ac:dyDescent="0.25">
      <c r="A436" s="3" t="s">
        <v>902</v>
      </c>
      <c r="B436" s="4">
        <v>44956</v>
      </c>
      <c r="C436" s="3" t="s">
        <v>1420</v>
      </c>
      <c r="D436" s="3" t="s">
        <v>29</v>
      </c>
      <c r="E436" s="3" t="s">
        <v>17</v>
      </c>
      <c r="F436" s="3" t="s">
        <v>18</v>
      </c>
      <c r="G436" s="3" t="s">
        <v>19</v>
      </c>
      <c r="H436" s="3" t="s">
        <v>2354</v>
      </c>
      <c r="I436" s="3">
        <v>2</v>
      </c>
      <c r="J436" s="3" t="s">
        <v>20</v>
      </c>
      <c r="K436" s="3">
        <v>100</v>
      </c>
      <c r="L436" s="3">
        <v>90</v>
      </c>
    </row>
    <row r="437" spans="1:12" x14ac:dyDescent="0.25">
      <c r="A437" s="3" t="s">
        <v>904</v>
      </c>
      <c r="B437" s="4">
        <v>44956</v>
      </c>
      <c r="C437" s="3" t="s">
        <v>1480</v>
      </c>
      <c r="D437" s="3" t="s">
        <v>29</v>
      </c>
      <c r="E437" s="3" t="s">
        <v>23</v>
      </c>
      <c r="F437" s="3" t="s">
        <v>24</v>
      </c>
      <c r="G437" s="3" t="s">
        <v>25</v>
      </c>
      <c r="H437" s="3" t="s">
        <v>2354</v>
      </c>
      <c r="I437" s="3">
        <v>2</v>
      </c>
      <c r="J437" s="3" t="s">
        <v>20</v>
      </c>
      <c r="K437" s="3">
        <v>9950</v>
      </c>
      <c r="L437" s="3">
        <v>9000</v>
      </c>
    </row>
    <row r="438" spans="1:12" x14ac:dyDescent="0.25">
      <c r="A438" s="3" t="s">
        <v>906</v>
      </c>
      <c r="B438" s="4">
        <v>44956</v>
      </c>
      <c r="C438" s="3" t="s">
        <v>1542</v>
      </c>
      <c r="D438" s="3" t="s">
        <v>29</v>
      </c>
      <c r="E438" s="3" t="s">
        <v>17</v>
      </c>
      <c r="F438" s="3" t="s">
        <v>18</v>
      </c>
      <c r="G438" s="3" t="s">
        <v>19</v>
      </c>
      <c r="H438" s="3" t="s">
        <v>2354</v>
      </c>
      <c r="I438" s="3">
        <v>1</v>
      </c>
      <c r="J438" s="3" t="s">
        <v>20</v>
      </c>
      <c r="K438" s="3">
        <v>50</v>
      </c>
      <c r="L438" s="3">
        <v>45</v>
      </c>
    </row>
    <row r="439" spans="1:12" x14ac:dyDescent="0.25">
      <c r="A439" s="3" t="s">
        <v>908</v>
      </c>
      <c r="B439" s="4">
        <v>44957</v>
      </c>
      <c r="C439" s="3" t="s">
        <v>89</v>
      </c>
      <c r="D439" s="3" t="s">
        <v>29</v>
      </c>
      <c r="E439" s="3" t="s">
        <v>35</v>
      </c>
      <c r="F439" s="3" t="s">
        <v>36</v>
      </c>
      <c r="G439" s="3" t="s">
        <v>2352</v>
      </c>
      <c r="H439" s="3" t="s">
        <v>2354</v>
      </c>
      <c r="I439" s="3">
        <v>2</v>
      </c>
      <c r="J439" s="3" t="s">
        <v>20</v>
      </c>
      <c r="K439" s="3">
        <v>9950</v>
      </c>
      <c r="L439" s="3">
        <v>9000</v>
      </c>
    </row>
    <row r="440" spans="1:12" x14ac:dyDescent="0.25">
      <c r="A440" s="3" t="s">
        <v>910</v>
      </c>
      <c r="B440" s="4">
        <v>44957</v>
      </c>
      <c r="C440" s="3" t="s">
        <v>150</v>
      </c>
      <c r="D440" s="3" t="s">
        <v>29</v>
      </c>
      <c r="E440" s="3" t="s">
        <v>17</v>
      </c>
      <c r="F440" s="3" t="s">
        <v>18</v>
      </c>
      <c r="G440" s="3" t="s">
        <v>25</v>
      </c>
      <c r="H440" s="3" t="s">
        <v>2354</v>
      </c>
      <c r="I440" s="3">
        <v>2</v>
      </c>
      <c r="J440" s="3" t="s">
        <v>20</v>
      </c>
      <c r="K440" s="3">
        <v>19800</v>
      </c>
      <c r="L440" s="3">
        <v>18000</v>
      </c>
    </row>
    <row r="441" spans="1:12" x14ac:dyDescent="0.25">
      <c r="A441" s="3" t="s">
        <v>911</v>
      </c>
      <c r="B441" s="4">
        <v>44957</v>
      </c>
      <c r="C441" s="3" t="s">
        <v>211</v>
      </c>
      <c r="D441" s="3" t="s">
        <v>29</v>
      </c>
      <c r="E441" s="3" t="s">
        <v>17</v>
      </c>
      <c r="F441" s="3" t="s">
        <v>18</v>
      </c>
      <c r="G441" s="3" t="s">
        <v>19</v>
      </c>
      <c r="H441" s="3" t="s">
        <v>2354</v>
      </c>
      <c r="I441" s="3">
        <v>3</v>
      </c>
      <c r="J441" s="3" t="s">
        <v>20</v>
      </c>
      <c r="K441" s="3">
        <v>13200.000000000002</v>
      </c>
      <c r="L441" s="3">
        <v>12000</v>
      </c>
    </row>
    <row r="442" spans="1:12" x14ac:dyDescent="0.25">
      <c r="A442" s="3" t="s">
        <v>913</v>
      </c>
      <c r="B442" s="4">
        <v>44957</v>
      </c>
      <c r="C442" s="3" t="s">
        <v>273</v>
      </c>
      <c r="D442" s="3" t="s">
        <v>29</v>
      </c>
      <c r="E442" s="3" t="s">
        <v>35</v>
      </c>
      <c r="F442" s="3" t="s">
        <v>36</v>
      </c>
      <c r="G442" s="3" t="s">
        <v>37</v>
      </c>
      <c r="H442" s="3" t="s">
        <v>38</v>
      </c>
      <c r="I442" s="3">
        <v>2</v>
      </c>
      <c r="J442" s="3" t="s">
        <v>20</v>
      </c>
      <c r="K442" s="3">
        <v>6700</v>
      </c>
      <c r="L442" s="3">
        <v>5002</v>
      </c>
    </row>
    <row r="443" spans="1:12" x14ac:dyDescent="0.25">
      <c r="A443" s="3" t="s">
        <v>915</v>
      </c>
      <c r="B443" s="4">
        <v>44957</v>
      </c>
      <c r="C443" s="3" t="s">
        <v>334</v>
      </c>
      <c r="D443" s="3" t="s">
        <v>29</v>
      </c>
      <c r="E443" s="3" t="s">
        <v>35</v>
      </c>
      <c r="F443" s="3" t="s">
        <v>36</v>
      </c>
      <c r="G443" s="3" t="s">
        <v>63</v>
      </c>
      <c r="H443" s="3" t="s">
        <v>38</v>
      </c>
      <c r="I443" s="3">
        <v>2</v>
      </c>
      <c r="J443" s="3" t="s">
        <v>20</v>
      </c>
      <c r="K443" s="3">
        <v>6700</v>
      </c>
      <c r="L443" s="3">
        <v>5000</v>
      </c>
    </row>
    <row r="444" spans="1:12" x14ac:dyDescent="0.25">
      <c r="A444" s="3" t="s">
        <v>917</v>
      </c>
      <c r="B444" s="4">
        <v>44957</v>
      </c>
      <c r="C444" s="3" t="s">
        <v>1026</v>
      </c>
      <c r="D444" s="3" t="s">
        <v>29</v>
      </c>
      <c r="E444" s="3" t="s">
        <v>17</v>
      </c>
      <c r="F444" s="3" t="s">
        <v>18</v>
      </c>
      <c r="G444" s="3" t="s">
        <v>19</v>
      </c>
      <c r="H444" s="3" t="s">
        <v>2354</v>
      </c>
      <c r="I444" s="3">
        <v>1</v>
      </c>
      <c r="J444" s="3" t="s">
        <v>20</v>
      </c>
      <c r="K444" s="3">
        <v>44000</v>
      </c>
      <c r="L444" s="3">
        <v>40000</v>
      </c>
    </row>
    <row r="445" spans="1:12" x14ac:dyDescent="0.25">
      <c r="A445" s="3" t="s">
        <v>919</v>
      </c>
      <c r="B445" s="4">
        <v>44957</v>
      </c>
      <c r="C445" s="3" t="s">
        <v>1088</v>
      </c>
      <c r="D445" s="3" t="s">
        <v>29</v>
      </c>
      <c r="E445" s="3" t="s">
        <v>23</v>
      </c>
      <c r="F445" s="3" t="s">
        <v>24</v>
      </c>
      <c r="G445" s="3" t="s">
        <v>25</v>
      </c>
      <c r="H445" s="3" t="s">
        <v>2354</v>
      </c>
      <c r="I445" s="3">
        <v>2</v>
      </c>
      <c r="J445" s="3" t="s">
        <v>26</v>
      </c>
      <c r="K445" s="3">
        <v>8500</v>
      </c>
      <c r="L445" s="3">
        <v>7600</v>
      </c>
    </row>
    <row r="446" spans="1:12" x14ac:dyDescent="0.25">
      <c r="A446" s="3" t="s">
        <v>921</v>
      </c>
      <c r="B446" s="4">
        <v>44957</v>
      </c>
      <c r="C446" s="3" t="s">
        <v>1149</v>
      </c>
      <c r="D446" s="3" t="s">
        <v>29</v>
      </c>
      <c r="E446" s="3" t="s">
        <v>17</v>
      </c>
      <c r="F446" s="3" t="s">
        <v>18</v>
      </c>
      <c r="G446" s="3" t="s">
        <v>32</v>
      </c>
      <c r="H446" s="3" t="s">
        <v>38</v>
      </c>
      <c r="I446" s="3">
        <v>11</v>
      </c>
      <c r="J446" s="3" t="s">
        <v>20</v>
      </c>
      <c r="K446" s="3">
        <v>6700</v>
      </c>
      <c r="L446" s="3">
        <v>5000</v>
      </c>
    </row>
    <row r="447" spans="1:12" x14ac:dyDescent="0.25">
      <c r="A447" s="3" t="s">
        <v>923</v>
      </c>
      <c r="B447" s="4">
        <v>44957</v>
      </c>
      <c r="C447" s="3" t="s">
        <v>1210</v>
      </c>
      <c r="D447" s="3" t="s">
        <v>29</v>
      </c>
      <c r="E447" s="3" t="s">
        <v>23</v>
      </c>
      <c r="F447" s="3" t="s">
        <v>24</v>
      </c>
      <c r="G447" s="3" t="s">
        <v>25</v>
      </c>
      <c r="H447" s="3" t="s">
        <v>2354</v>
      </c>
      <c r="I447" s="3">
        <v>2</v>
      </c>
      <c r="J447" s="3" t="s">
        <v>20</v>
      </c>
      <c r="K447" s="3">
        <v>19800</v>
      </c>
      <c r="L447" s="3">
        <v>18000</v>
      </c>
    </row>
    <row r="448" spans="1:12" x14ac:dyDescent="0.25">
      <c r="A448" s="3" t="s">
        <v>925</v>
      </c>
      <c r="B448" s="4">
        <v>44957</v>
      </c>
      <c r="C448" s="3" t="s">
        <v>1299</v>
      </c>
      <c r="D448" s="3" t="s">
        <v>29</v>
      </c>
      <c r="E448" s="3" t="s">
        <v>23</v>
      </c>
      <c r="F448" s="3" t="s">
        <v>24</v>
      </c>
      <c r="G448" s="3" t="s">
        <v>25</v>
      </c>
      <c r="H448" s="3" t="s">
        <v>2354</v>
      </c>
      <c r="I448" s="3">
        <v>2</v>
      </c>
      <c r="J448" s="3" t="s">
        <v>20</v>
      </c>
      <c r="K448" s="3">
        <v>9950</v>
      </c>
      <c r="L448" s="3">
        <v>9000</v>
      </c>
    </row>
    <row r="449" spans="1:12" x14ac:dyDescent="0.25">
      <c r="A449" s="3" t="s">
        <v>927</v>
      </c>
      <c r="B449" s="4">
        <v>44957</v>
      </c>
      <c r="C449" s="3" t="s">
        <v>1360</v>
      </c>
      <c r="D449" s="3" t="s">
        <v>29</v>
      </c>
      <c r="E449" s="3" t="s">
        <v>17</v>
      </c>
      <c r="F449" s="3" t="s">
        <v>18</v>
      </c>
      <c r="G449" s="3" t="s">
        <v>19</v>
      </c>
      <c r="H449" s="3" t="s">
        <v>2354</v>
      </c>
      <c r="I449" s="3">
        <v>1</v>
      </c>
      <c r="J449" s="3" t="s">
        <v>20</v>
      </c>
      <c r="K449" s="3">
        <v>50</v>
      </c>
      <c r="L449" s="3">
        <v>45</v>
      </c>
    </row>
    <row r="450" spans="1:12" x14ac:dyDescent="0.25">
      <c r="A450" s="3" t="s">
        <v>929</v>
      </c>
      <c r="B450" s="4">
        <v>44957</v>
      </c>
      <c r="C450" s="3" t="s">
        <v>1422</v>
      </c>
      <c r="D450" s="3" t="s">
        <v>29</v>
      </c>
      <c r="E450" s="3" t="s">
        <v>23</v>
      </c>
      <c r="F450" s="3" t="s">
        <v>24</v>
      </c>
      <c r="G450" s="3" t="s">
        <v>25</v>
      </c>
      <c r="H450" s="3" t="s">
        <v>45</v>
      </c>
      <c r="I450" s="3">
        <v>1</v>
      </c>
      <c r="J450" s="3" t="s">
        <v>20</v>
      </c>
      <c r="K450" s="3">
        <v>1600</v>
      </c>
      <c r="L450" s="3">
        <v>1590</v>
      </c>
    </row>
    <row r="451" spans="1:12" x14ac:dyDescent="0.25">
      <c r="A451" s="3" t="s">
        <v>931</v>
      </c>
      <c r="B451" s="4">
        <v>44957</v>
      </c>
      <c r="C451" s="3" t="s">
        <v>1482</v>
      </c>
      <c r="D451" s="3" t="s">
        <v>29</v>
      </c>
      <c r="E451" s="3" t="s">
        <v>30</v>
      </c>
      <c r="F451" s="3" t="s">
        <v>31</v>
      </c>
      <c r="G451" s="3" t="s">
        <v>32</v>
      </c>
      <c r="H451" s="3" t="s">
        <v>2354</v>
      </c>
      <c r="I451" s="3">
        <v>2</v>
      </c>
      <c r="J451" s="3" t="s">
        <v>20</v>
      </c>
      <c r="K451" s="3">
        <v>7700</v>
      </c>
      <c r="L451" s="3">
        <v>7000</v>
      </c>
    </row>
    <row r="452" spans="1:12" x14ac:dyDescent="0.25">
      <c r="A452" s="3" t="s">
        <v>933</v>
      </c>
      <c r="B452" s="4">
        <v>44957</v>
      </c>
      <c r="C452" s="3" t="s">
        <v>1544</v>
      </c>
      <c r="D452" s="3" t="s">
        <v>29</v>
      </c>
      <c r="E452" s="3" t="s">
        <v>17</v>
      </c>
      <c r="F452" s="3" t="s">
        <v>18</v>
      </c>
      <c r="G452" s="3" t="s">
        <v>25</v>
      </c>
      <c r="H452" s="3" t="s">
        <v>2354</v>
      </c>
      <c r="I452" s="3">
        <v>2</v>
      </c>
      <c r="J452" s="3" t="s">
        <v>20</v>
      </c>
      <c r="K452" s="3">
        <v>600</v>
      </c>
      <c r="L452" s="3">
        <v>450</v>
      </c>
    </row>
    <row r="453" spans="1:12" x14ac:dyDescent="0.25">
      <c r="A453" s="3" t="s">
        <v>935</v>
      </c>
      <c r="B453" s="4">
        <v>44958</v>
      </c>
      <c r="C453" s="3" t="s">
        <v>15</v>
      </c>
      <c r="D453" s="3" t="s">
        <v>16</v>
      </c>
      <c r="E453" s="3" t="s">
        <v>17</v>
      </c>
      <c r="F453" s="3" t="s">
        <v>18</v>
      </c>
      <c r="G453" s="3" t="s">
        <v>19</v>
      </c>
      <c r="H453" s="3" t="s">
        <v>2354</v>
      </c>
      <c r="I453" s="3">
        <v>2000</v>
      </c>
      <c r="J453" s="3" t="s">
        <v>20</v>
      </c>
      <c r="K453" s="3">
        <v>13000</v>
      </c>
      <c r="L453" s="3">
        <v>12000</v>
      </c>
    </row>
    <row r="454" spans="1:12" x14ac:dyDescent="0.25">
      <c r="A454" s="3" t="s">
        <v>937</v>
      </c>
      <c r="B454" s="4">
        <v>44958</v>
      </c>
      <c r="C454" s="3" t="s">
        <v>165</v>
      </c>
      <c r="D454" s="3" t="s">
        <v>29</v>
      </c>
      <c r="E454" s="3" t="s">
        <v>23</v>
      </c>
      <c r="F454" s="3" t="s">
        <v>24</v>
      </c>
      <c r="G454" s="3" t="s">
        <v>78</v>
      </c>
      <c r="H454" s="3" t="s">
        <v>45</v>
      </c>
      <c r="I454" s="3">
        <v>2</v>
      </c>
      <c r="J454" s="3" t="s">
        <v>20</v>
      </c>
      <c r="K454" s="3">
        <v>200</v>
      </c>
      <c r="L454" s="3">
        <v>190</v>
      </c>
    </row>
    <row r="455" spans="1:12" x14ac:dyDescent="0.25">
      <c r="A455" s="3" t="s">
        <v>939</v>
      </c>
      <c r="B455" s="4">
        <v>44958</v>
      </c>
      <c r="C455" s="3" t="s">
        <v>169</v>
      </c>
      <c r="D455" s="3" t="s">
        <v>29</v>
      </c>
      <c r="E455" s="3" t="s">
        <v>35</v>
      </c>
      <c r="F455" s="3" t="s">
        <v>36</v>
      </c>
      <c r="G455" s="3" t="s">
        <v>2352</v>
      </c>
      <c r="H455" s="3" t="s">
        <v>2354</v>
      </c>
      <c r="I455" s="3">
        <v>1</v>
      </c>
      <c r="J455" s="3" t="s">
        <v>20</v>
      </c>
      <c r="K455" s="3">
        <v>100</v>
      </c>
      <c r="L455" s="3">
        <v>90</v>
      </c>
    </row>
    <row r="456" spans="1:12" x14ac:dyDescent="0.25">
      <c r="A456" s="3" t="s">
        <v>941</v>
      </c>
      <c r="B456" s="4">
        <v>44958</v>
      </c>
      <c r="C456" s="3" t="s">
        <v>287</v>
      </c>
      <c r="D456" s="3" t="s">
        <v>29</v>
      </c>
      <c r="E456" s="3" t="s">
        <v>30</v>
      </c>
      <c r="F456" s="3" t="s">
        <v>31</v>
      </c>
      <c r="G456" s="3" t="s">
        <v>2351</v>
      </c>
      <c r="H456" s="3" t="s">
        <v>38</v>
      </c>
      <c r="I456" s="3">
        <v>1</v>
      </c>
      <c r="J456" s="3" t="s">
        <v>20</v>
      </c>
      <c r="K456" s="3">
        <v>44000</v>
      </c>
      <c r="L456" s="3">
        <v>40000</v>
      </c>
    </row>
    <row r="457" spans="1:12" x14ac:dyDescent="0.25">
      <c r="A457" s="3" t="s">
        <v>943</v>
      </c>
      <c r="B457" s="4">
        <v>44958</v>
      </c>
      <c r="C457" s="3" t="s">
        <v>407</v>
      </c>
      <c r="D457" s="3" t="s">
        <v>29</v>
      </c>
      <c r="E457" s="3" t="s">
        <v>35</v>
      </c>
      <c r="F457" s="3" t="s">
        <v>36</v>
      </c>
      <c r="G457" s="3" t="s">
        <v>63</v>
      </c>
      <c r="H457" s="3" t="s">
        <v>2354</v>
      </c>
      <c r="I457" s="3">
        <v>1</v>
      </c>
      <c r="J457" s="3" t="s">
        <v>20</v>
      </c>
      <c r="K457" s="3">
        <v>6700</v>
      </c>
      <c r="L457" s="3">
        <v>5000</v>
      </c>
    </row>
    <row r="458" spans="1:12" x14ac:dyDescent="0.25">
      <c r="A458" s="3" t="s">
        <v>945</v>
      </c>
      <c r="B458" s="4">
        <v>44958</v>
      </c>
      <c r="C458" s="3" t="s">
        <v>411</v>
      </c>
      <c r="D458" s="3" t="s">
        <v>29</v>
      </c>
      <c r="E458" s="3" t="s">
        <v>17</v>
      </c>
      <c r="F458" s="3" t="s">
        <v>18</v>
      </c>
      <c r="G458" s="3" t="s">
        <v>69</v>
      </c>
      <c r="H458" s="3" t="s">
        <v>38</v>
      </c>
      <c r="I458" s="3">
        <v>2</v>
      </c>
      <c r="J458" s="3" t="s">
        <v>20</v>
      </c>
      <c r="K458" s="3">
        <v>6700</v>
      </c>
      <c r="L458" s="3">
        <v>5002</v>
      </c>
    </row>
    <row r="459" spans="1:12" x14ac:dyDescent="0.25">
      <c r="A459" s="3" t="s">
        <v>947</v>
      </c>
      <c r="B459" s="4">
        <v>44958</v>
      </c>
      <c r="C459" s="3" t="s">
        <v>528</v>
      </c>
      <c r="D459" s="3" t="s">
        <v>29</v>
      </c>
      <c r="E459" s="3" t="s">
        <v>17</v>
      </c>
      <c r="F459" s="3" t="s">
        <v>18</v>
      </c>
      <c r="G459" s="3" t="s">
        <v>75</v>
      </c>
      <c r="H459" s="3" t="s">
        <v>2354</v>
      </c>
      <c r="I459" s="3">
        <v>2</v>
      </c>
      <c r="J459" s="3" t="s">
        <v>20</v>
      </c>
      <c r="K459" s="3">
        <v>9950</v>
      </c>
      <c r="L459" s="3">
        <v>9000</v>
      </c>
    </row>
    <row r="460" spans="1:12" x14ac:dyDescent="0.25">
      <c r="A460" s="3" t="s">
        <v>949</v>
      </c>
      <c r="B460" s="4">
        <v>44958</v>
      </c>
      <c r="C460" s="3" t="s">
        <v>647</v>
      </c>
      <c r="D460" s="3" t="s">
        <v>29</v>
      </c>
      <c r="E460" s="3" t="s">
        <v>17</v>
      </c>
      <c r="F460" s="3" t="s">
        <v>18</v>
      </c>
      <c r="G460" s="3" t="s">
        <v>25</v>
      </c>
      <c r="H460" s="3" t="s">
        <v>2354</v>
      </c>
      <c r="I460" s="3">
        <v>2</v>
      </c>
      <c r="J460" s="3" t="s">
        <v>20</v>
      </c>
      <c r="K460" s="3">
        <v>7700</v>
      </c>
      <c r="L460" s="3">
        <v>7000</v>
      </c>
    </row>
    <row r="461" spans="1:12" x14ac:dyDescent="0.25">
      <c r="A461" s="3" t="s">
        <v>951</v>
      </c>
      <c r="B461" s="4">
        <v>44958</v>
      </c>
      <c r="C461" s="3" t="s">
        <v>651</v>
      </c>
      <c r="D461" s="3" t="s">
        <v>29</v>
      </c>
      <c r="E461" s="3" t="s">
        <v>30</v>
      </c>
      <c r="F461" s="3" t="s">
        <v>31</v>
      </c>
      <c r="G461" s="3" t="s">
        <v>37</v>
      </c>
      <c r="H461" s="3" t="s">
        <v>38</v>
      </c>
      <c r="I461" s="3">
        <v>1</v>
      </c>
      <c r="J461" s="3" t="s">
        <v>20</v>
      </c>
      <c r="K461" s="3">
        <v>13200.000000000002</v>
      </c>
      <c r="L461" s="3">
        <v>12000</v>
      </c>
    </row>
    <row r="462" spans="1:12" x14ac:dyDescent="0.25">
      <c r="A462" s="3" t="s">
        <v>953</v>
      </c>
      <c r="B462" s="4">
        <v>44958</v>
      </c>
      <c r="C462" s="3" t="s">
        <v>768</v>
      </c>
      <c r="D462" s="3" t="s">
        <v>16</v>
      </c>
      <c r="E462" s="3" t="s">
        <v>23</v>
      </c>
      <c r="F462" s="3" t="s">
        <v>24</v>
      </c>
      <c r="G462" s="3" t="s">
        <v>44</v>
      </c>
      <c r="H462" s="3" t="s">
        <v>45</v>
      </c>
      <c r="I462" s="3">
        <v>1</v>
      </c>
      <c r="J462" s="3" t="s">
        <v>20</v>
      </c>
      <c r="K462" s="3">
        <v>22000</v>
      </c>
      <c r="L462" s="3">
        <v>20000</v>
      </c>
    </row>
    <row r="463" spans="1:12" x14ac:dyDescent="0.25">
      <c r="A463" s="3" t="s">
        <v>955</v>
      </c>
      <c r="B463" s="4">
        <v>44958</v>
      </c>
      <c r="C463" s="3" t="s">
        <v>889</v>
      </c>
      <c r="D463" s="3" t="s">
        <v>16</v>
      </c>
      <c r="E463" s="3" t="s">
        <v>30</v>
      </c>
      <c r="F463" s="3" t="s">
        <v>31</v>
      </c>
      <c r="G463" s="3" t="s">
        <v>54</v>
      </c>
      <c r="H463" s="3" t="s">
        <v>55</v>
      </c>
      <c r="I463" s="3">
        <v>2</v>
      </c>
      <c r="J463" s="3" t="s">
        <v>20</v>
      </c>
      <c r="K463" s="3">
        <v>9950</v>
      </c>
      <c r="L463" s="3">
        <v>9000</v>
      </c>
    </row>
    <row r="464" spans="1:12" x14ac:dyDescent="0.25">
      <c r="A464" s="3" t="s">
        <v>957</v>
      </c>
      <c r="B464" s="4">
        <v>44958</v>
      </c>
      <c r="C464" s="3" t="s">
        <v>893</v>
      </c>
      <c r="D464" s="3" t="s">
        <v>29</v>
      </c>
      <c r="E464" s="3" t="s">
        <v>17</v>
      </c>
      <c r="F464" s="3" t="s">
        <v>18</v>
      </c>
      <c r="G464" s="3" t="s">
        <v>60</v>
      </c>
      <c r="H464" s="3" t="s">
        <v>45</v>
      </c>
      <c r="I464" s="3">
        <v>1</v>
      </c>
      <c r="J464" s="3" t="s">
        <v>20</v>
      </c>
      <c r="K464" s="3">
        <v>11000</v>
      </c>
      <c r="L464" s="3">
        <v>10000</v>
      </c>
    </row>
    <row r="465" spans="1:12" x14ac:dyDescent="0.25">
      <c r="A465" s="3" t="s">
        <v>959</v>
      </c>
      <c r="B465" s="4">
        <v>44958</v>
      </c>
      <c r="C465" s="3" t="s">
        <v>1010</v>
      </c>
      <c r="D465" s="3" t="s">
        <v>29</v>
      </c>
      <c r="E465" s="3" t="s">
        <v>35</v>
      </c>
      <c r="F465" s="3" t="s">
        <v>36</v>
      </c>
      <c r="G465" s="3" t="s">
        <v>66</v>
      </c>
      <c r="H465" s="3" t="s">
        <v>2354</v>
      </c>
      <c r="I465" s="3">
        <v>3</v>
      </c>
      <c r="J465" s="3" t="s">
        <v>20</v>
      </c>
      <c r="K465" s="3">
        <v>22000</v>
      </c>
      <c r="L465" s="3">
        <v>20000</v>
      </c>
    </row>
    <row r="466" spans="1:12" x14ac:dyDescent="0.25">
      <c r="A466" s="3" t="s">
        <v>961</v>
      </c>
      <c r="B466" s="4">
        <v>44958</v>
      </c>
      <c r="C466" s="3" t="s">
        <v>1132</v>
      </c>
      <c r="D466" s="3" t="s">
        <v>29</v>
      </c>
      <c r="E466" s="3" t="s">
        <v>17</v>
      </c>
      <c r="F466" s="3" t="s">
        <v>18</v>
      </c>
      <c r="G466" s="3" t="s">
        <v>78</v>
      </c>
      <c r="H466" s="3" t="s">
        <v>45</v>
      </c>
      <c r="I466" s="3">
        <v>1</v>
      </c>
      <c r="J466" s="3" t="s">
        <v>20</v>
      </c>
      <c r="K466" s="3">
        <v>6700</v>
      </c>
      <c r="L466" s="3">
        <v>5002</v>
      </c>
    </row>
    <row r="467" spans="1:12" x14ac:dyDescent="0.25">
      <c r="A467" s="3" t="s">
        <v>963</v>
      </c>
      <c r="B467" s="4">
        <v>44958</v>
      </c>
      <c r="C467" s="3" t="s">
        <v>1135</v>
      </c>
      <c r="D467" s="3" t="s">
        <v>29</v>
      </c>
      <c r="E467" s="3" t="s">
        <v>23</v>
      </c>
      <c r="F467" s="3" t="s">
        <v>24</v>
      </c>
      <c r="G467" s="3" t="s">
        <v>19</v>
      </c>
      <c r="H467" s="3" t="s">
        <v>2354</v>
      </c>
      <c r="I467" s="3">
        <v>2</v>
      </c>
      <c r="J467" s="3" t="s">
        <v>20</v>
      </c>
      <c r="K467" s="3">
        <v>6700</v>
      </c>
      <c r="L467" s="3">
        <v>5001</v>
      </c>
    </row>
    <row r="468" spans="1:12" x14ac:dyDescent="0.25">
      <c r="A468" s="3" t="s">
        <v>965</v>
      </c>
      <c r="B468" s="4">
        <v>44958</v>
      </c>
      <c r="C468" s="3" t="s">
        <v>341</v>
      </c>
      <c r="D468" s="3" t="s">
        <v>29</v>
      </c>
      <c r="E468" s="3" t="s">
        <v>35</v>
      </c>
      <c r="F468" s="3" t="s">
        <v>36</v>
      </c>
      <c r="G468" s="3" t="s">
        <v>19</v>
      </c>
      <c r="H468" s="3" t="s">
        <v>2354</v>
      </c>
      <c r="I468" s="3">
        <v>1</v>
      </c>
      <c r="J468" s="3" t="s">
        <v>20</v>
      </c>
      <c r="K468" s="3">
        <v>2250</v>
      </c>
      <c r="L468" s="3">
        <v>2200</v>
      </c>
    </row>
    <row r="469" spans="1:12" x14ac:dyDescent="0.25">
      <c r="A469" s="3" t="s">
        <v>967</v>
      </c>
      <c r="B469" s="4">
        <v>44958</v>
      </c>
      <c r="C469" s="3" t="s">
        <v>403</v>
      </c>
      <c r="D469" s="3" t="s">
        <v>16</v>
      </c>
      <c r="E469" s="3" t="s">
        <v>30</v>
      </c>
      <c r="F469" s="3" t="s">
        <v>31</v>
      </c>
      <c r="G469" s="3" t="s">
        <v>63</v>
      </c>
      <c r="H469" s="3" t="s">
        <v>2354</v>
      </c>
      <c r="I469" s="3">
        <v>2</v>
      </c>
      <c r="J469" s="3" t="s">
        <v>20</v>
      </c>
      <c r="K469" s="3">
        <v>7700</v>
      </c>
      <c r="L469" s="3">
        <v>7000</v>
      </c>
    </row>
    <row r="470" spans="1:12" x14ac:dyDescent="0.25">
      <c r="A470" s="3" t="s">
        <v>969</v>
      </c>
      <c r="B470" s="4">
        <v>44958</v>
      </c>
      <c r="C470" s="3" t="s">
        <v>2316</v>
      </c>
      <c r="D470" s="3" t="s">
        <v>29</v>
      </c>
      <c r="E470" s="3" t="s">
        <v>30</v>
      </c>
      <c r="F470" s="3" t="s">
        <v>31</v>
      </c>
      <c r="G470" s="3" t="s">
        <v>19</v>
      </c>
      <c r="H470" s="3" t="s">
        <v>2354</v>
      </c>
      <c r="I470" s="3">
        <v>2</v>
      </c>
      <c r="J470" s="3" t="s">
        <v>20</v>
      </c>
      <c r="K470" s="3">
        <v>19800</v>
      </c>
      <c r="L470" s="3">
        <v>18000</v>
      </c>
    </row>
    <row r="471" spans="1:12" x14ac:dyDescent="0.25">
      <c r="A471" s="3" t="s">
        <v>971</v>
      </c>
      <c r="B471" s="4">
        <v>44958</v>
      </c>
      <c r="C471" s="3" t="s">
        <v>464</v>
      </c>
      <c r="D471" s="3" t="s">
        <v>29</v>
      </c>
      <c r="E471" s="3" t="s">
        <v>35</v>
      </c>
      <c r="F471" s="3" t="s">
        <v>36</v>
      </c>
      <c r="G471" s="3" t="s">
        <v>25</v>
      </c>
      <c r="H471" s="3" t="s">
        <v>2354</v>
      </c>
      <c r="I471" s="3">
        <v>2</v>
      </c>
      <c r="J471" s="3" t="s">
        <v>20</v>
      </c>
      <c r="K471" s="3">
        <v>9950</v>
      </c>
      <c r="L471" s="3">
        <v>9000</v>
      </c>
    </row>
    <row r="472" spans="1:12" x14ac:dyDescent="0.25">
      <c r="A472" s="3" t="s">
        <v>973</v>
      </c>
      <c r="B472" s="4">
        <v>44958</v>
      </c>
      <c r="C472" s="3" t="s">
        <v>524</v>
      </c>
      <c r="D472" s="3" t="s">
        <v>29</v>
      </c>
      <c r="E472" s="3" t="s">
        <v>35</v>
      </c>
      <c r="F472" s="3" t="s">
        <v>36</v>
      </c>
      <c r="G472" s="3" t="s">
        <v>2352</v>
      </c>
      <c r="H472" s="3" t="s">
        <v>2354</v>
      </c>
      <c r="I472" s="3">
        <v>3</v>
      </c>
      <c r="J472" s="3" t="s">
        <v>20</v>
      </c>
      <c r="K472" s="3">
        <v>13200.000000000002</v>
      </c>
      <c r="L472" s="3">
        <v>12000</v>
      </c>
    </row>
    <row r="473" spans="1:12" x14ac:dyDescent="0.25">
      <c r="A473" s="3" t="s">
        <v>975</v>
      </c>
      <c r="B473" s="4">
        <v>44958</v>
      </c>
      <c r="C473" s="3" t="s">
        <v>526</v>
      </c>
      <c r="D473" s="3" t="s">
        <v>29</v>
      </c>
      <c r="E473" s="3" t="s">
        <v>17</v>
      </c>
      <c r="F473" s="3" t="s">
        <v>18</v>
      </c>
      <c r="G473" s="3" t="s">
        <v>2350</v>
      </c>
      <c r="H473" s="3" t="s">
        <v>38</v>
      </c>
      <c r="I473" s="3">
        <v>2</v>
      </c>
      <c r="J473" s="3" t="s">
        <v>20</v>
      </c>
      <c r="K473" s="3">
        <v>22000</v>
      </c>
      <c r="L473" s="3">
        <v>20000</v>
      </c>
    </row>
    <row r="474" spans="1:12" x14ac:dyDescent="0.25">
      <c r="A474" s="3" t="s">
        <v>977</v>
      </c>
      <c r="B474" s="4">
        <v>44958</v>
      </c>
      <c r="C474" s="3" t="s">
        <v>584</v>
      </c>
      <c r="D474" s="3" t="s">
        <v>29</v>
      </c>
      <c r="E474" s="3" t="s">
        <v>17</v>
      </c>
      <c r="F474" s="3" t="s">
        <v>18</v>
      </c>
      <c r="G474" s="3" t="s">
        <v>32</v>
      </c>
      <c r="H474" s="3" t="s">
        <v>2354</v>
      </c>
      <c r="I474" s="3">
        <v>2</v>
      </c>
      <c r="J474" s="3" t="s">
        <v>20</v>
      </c>
      <c r="K474" s="3">
        <v>6700</v>
      </c>
      <c r="L474" s="3">
        <v>5002</v>
      </c>
    </row>
    <row r="475" spans="1:12" x14ac:dyDescent="0.25">
      <c r="A475" s="3" t="s">
        <v>979</v>
      </c>
      <c r="B475" s="4">
        <v>44958</v>
      </c>
      <c r="C475" s="3" t="s">
        <v>586</v>
      </c>
      <c r="D475" s="3" t="s">
        <v>29</v>
      </c>
      <c r="E475" s="3" t="s">
        <v>17</v>
      </c>
      <c r="F475" s="3" t="s">
        <v>18</v>
      </c>
      <c r="G475" s="3" t="s">
        <v>37</v>
      </c>
      <c r="H475" s="3" t="s">
        <v>38</v>
      </c>
      <c r="I475" s="3">
        <v>1</v>
      </c>
      <c r="J475" s="3" t="s">
        <v>20</v>
      </c>
      <c r="K475" s="3">
        <v>22000</v>
      </c>
      <c r="L475" s="3">
        <v>20000</v>
      </c>
    </row>
    <row r="476" spans="1:12" x14ac:dyDescent="0.25">
      <c r="A476" s="3" t="s">
        <v>981</v>
      </c>
      <c r="B476" s="4">
        <v>44958</v>
      </c>
      <c r="C476" s="3" t="s">
        <v>645</v>
      </c>
      <c r="D476" s="3" t="s">
        <v>29</v>
      </c>
      <c r="E476" s="3" t="s">
        <v>35</v>
      </c>
      <c r="F476" s="3" t="s">
        <v>36</v>
      </c>
      <c r="G476" s="3" t="s">
        <v>32</v>
      </c>
      <c r="H476" s="3" t="s">
        <v>2354</v>
      </c>
      <c r="I476" s="3">
        <v>2</v>
      </c>
      <c r="J476" s="3" t="s">
        <v>20</v>
      </c>
      <c r="K476" s="3">
        <v>6700</v>
      </c>
      <c r="L476" s="3">
        <v>5000</v>
      </c>
    </row>
    <row r="477" spans="1:12" x14ac:dyDescent="0.25">
      <c r="A477" s="3" t="s">
        <v>983</v>
      </c>
      <c r="B477" s="4">
        <v>44958</v>
      </c>
      <c r="C477" s="3" t="s">
        <v>647</v>
      </c>
      <c r="D477" s="3" t="s">
        <v>29</v>
      </c>
      <c r="E477" s="3" t="s">
        <v>35</v>
      </c>
      <c r="F477" s="3" t="s">
        <v>36</v>
      </c>
      <c r="G477" s="3" t="s">
        <v>37</v>
      </c>
      <c r="H477" s="3" t="s">
        <v>38</v>
      </c>
      <c r="I477" s="3">
        <v>2</v>
      </c>
      <c r="J477" s="3" t="s">
        <v>20</v>
      </c>
      <c r="K477" s="3">
        <v>6700</v>
      </c>
      <c r="L477" s="3">
        <v>5001</v>
      </c>
    </row>
    <row r="478" spans="1:12" x14ac:dyDescent="0.25">
      <c r="A478" s="3" t="s">
        <v>985</v>
      </c>
      <c r="B478" s="4">
        <v>44958</v>
      </c>
      <c r="C478" s="3" t="s">
        <v>1546</v>
      </c>
      <c r="D478" s="3" t="s">
        <v>29</v>
      </c>
      <c r="E478" s="3" t="s">
        <v>17</v>
      </c>
      <c r="F478" s="3" t="s">
        <v>18</v>
      </c>
      <c r="G478" s="3" t="s">
        <v>32</v>
      </c>
      <c r="H478" s="3" t="s">
        <v>2354</v>
      </c>
      <c r="I478" s="3">
        <v>2</v>
      </c>
      <c r="J478" s="3" t="s">
        <v>20</v>
      </c>
      <c r="K478" s="3">
        <v>170</v>
      </c>
      <c r="L478" s="3">
        <v>150</v>
      </c>
    </row>
    <row r="479" spans="1:12" x14ac:dyDescent="0.25">
      <c r="A479" s="3" t="s">
        <v>987</v>
      </c>
      <c r="B479" s="4">
        <v>44959</v>
      </c>
      <c r="C479" s="3" t="s">
        <v>22</v>
      </c>
      <c r="D479" s="3" t="s">
        <v>16</v>
      </c>
      <c r="E479" s="3" t="s">
        <v>23</v>
      </c>
      <c r="F479" s="3" t="s">
        <v>24</v>
      </c>
      <c r="G479" s="3" t="s">
        <v>25</v>
      </c>
      <c r="H479" s="3" t="s">
        <v>2354</v>
      </c>
      <c r="I479" s="3">
        <v>1</v>
      </c>
      <c r="J479" s="3" t="s">
        <v>26</v>
      </c>
      <c r="K479" s="3">
        <v>13200.000000000002</v>
      </c>
      <c r="L479" s="3">
        <v>12000</v>
      </c>
    </row>
    <row r="480" spans="1:12" x14ac:dyDescent="0.25">
      <c r="A480" s="3" t="s">
        <v>989</v>
      </c>
      <c r="B480" s="4">
        <v>44959</v>
      </c>
      <c r="C480" s="3" t="s">
        <v>167</v>
      </c>
      <c r="D480" s="3" t="s">
        <v>29</v>
      </c>
      <c r="E480" s="3" t="s">
        <v>30</v>
      </c>
      <c r="F480" s="3" t="s">
        <v>31</v>
      </c>
      <c r="G480" s="3" t="s">
        <v>81</v>
      </c>
      <c r="H480" s="3" t="s">
        <v>2354</v>
      </c>
      <c r="I480" s="3">
        <v>1</v>
      </c>
      <c r="J480" s="3" t="s">
        <v>20</v>
      </c>
      <c r="K480" s="3">
        <v>2250</v>
      </c>
      <c r="L480" s="3">
        <v>2200</v>
      </c>
    </row>
    <row r="481" spans="1:12" x14ac:dyDescent="0.25">
      <c r="A481" s="3" t="s">
        <v>991</v>
      </c>
      <c r="B481" s="4">
        <v>44959</v>
      </c>
      <c r="C481" s="3" t="s">
        <v>171</v>
      </c>
      <c r="D481" s="3" t="s">
        <v>29</v>
      </c>
      <c r="E481" s="3" t="s">
        <v>17</v>
      </c>
      <c r="F481" s="3" t="s">
        <v>18</v>
      </c>
      <c r="G481" s="3" t="s">
        <v>2350</v>
      </c>
      <c r="H481" s="3" t="s">
        <v>38</v>
      </c>
      <c r="I481" s="3">
        <v>2</v>
      </c>
      <c r="J481" s="3" t="s">
        <v>20</v>
      </c>
      <c r="K481" s="3">
        <v>100</v>
      </c>
      <c r="L481" s="3">
        <v>80</v>
      </c>
    </row>
    <row r="482" spans="1:12" x14ac:dyDescent="0.25">
      <c r="A482" s="3" t="s">
        <v>993</v>
      </c>
      <c r="B482" s="4">
        <v>44959</v>
      </c>
      <c r="C482" s="3" t="s">
        <v>289</v>
      </c>
      <c r="D482" s="3" t="s">
        <v>29</v>
      </c>
      <c r="E482" s="3" t="s">
        <v>35</v>
      </c>
      <c r="F482" s="3" t="s">
        <v>36</v>
      </c>
      <c r="G482" s="3" t="s">
        <v>54</v>
      </c>
      <c r="H482" s="3" t="s">
        <v>55</v>
      </c>
      <c r="I482" s="3">
        <v>2</v>
      </c>
      <c r="J482" s="3" t="s">
        <v>20</v>
      </c>
      <c r="K482" s="3">
        <v>19800</v>
      </c>
      <c r="L482" s="3">
        <v>18000</v>
      </c>
    </row>
    <row r="483" spans="1:12" x14ac:dyDescent="0.25">
      <c r="A483" s="3" t="s">
        <v>995</v>
      </c>
      <c r="B483" s="4">
        <v>44959</v>
      </c>
      <c r="C483" s="3" t="s">
        <v>409</v>
      </c>
      <c r="D483" s="3" t="s">
        <v>29</v>
      </c>
      <c r="E483" s="3" t="s">
        <v>17</v>
      </c>
      <c r="F483" s="3" t="s">
        <v>18</v>
      </c>
      <c r="G483" s="3" t="s">
        <v>66</v>
      </c>
      <c r="H483" s="3" t="s">
        <v>2354</v>
      </c>
      <c r="I483" s="3">
        <v>2</v>
      </c>
      <c r="J483" s="3" t="s">
        <v>20</v>
      </c>
      <c r="K483" s="3">
        <v>6700</v>
      </c>
      <c r="L483" s="3">
        <v>5001</v>
      </c>
    </row>
    <row r="484" spans="1:12" x14ac:dyDescent="0.25">
      <c r="A484" s="3" t="s">
        <v>997</v>
      </c>
      <c r="B484" s="4">
        <v>44959</v>
      </c>
      <c r="C484" s="3" t="s">
        <v>413</v>
      </c>
      <c r="D484" s="3" t="s">
        <v>29</v>
      </c>
      <c r="E484" s="3" t="s">
        <v>23</v>
      </c>
      <c r="F484" s="3" t="s">
        <v>24</v>
      </c>
      <c r="G484" s="3" t="s">
        <v>72</v>
      </c>
      <c r="H484" s="3" t="s">
        <v>2354</v>
      </c>
      <c r="I484" s="3">
        <v>1</v>
      </c>
      <c r="J484" s="3" t="s">
        <v>20</v>
      </c>
      <c r="K484" s="3">
        <v>22000</v>
      </c>
      <c r="L484" s="3">
        <v>20000</v>
      </c>
    </row>
    <row r="485" spans="1:12" x14ac:dyDescent="0.25">
      <c r="A485" s="3" t="s">
        <v>999</v>
      </c>
      <c r="B485" s="4">
        <v>44959</v>
      </c>
      <c r="C485" s="3" t="s">
        <v>530</v>
      </c>
      <c r="D485" s="3" t="s">
        <v>29</v>
      </c>
      <c r="E485" s="3" t="s">
        <v>17</v>
      </c>
      <c r="F485" s="3" t="s">
        <v>18</v>
      </c>
      <c r="G485" s="3" t="s">
        <v>78</v>
      </c>
      <c r="H485" s="3" t="s">
        <v>45</v>
      </c>
      <c r="I485" s="3">
        <v>2</v>
      </c>
      <c r="J485" s="3" t="s">
        <v>20</v>
      </c>
      <c r="K485" s="3">
        <v>19800</v>
      </c>
      <c r="L485" s="3">
        <v>18000</v>
      </c>
    </row>
    <row r="486" spans="1:12" x14ac:dyDescent="0.25">
      <c r="A486" s="3" t="s">
        <v>1001</v>
      </c>
      <c r="B486" s="4">
        <v>44959</v>
      </c>
      <c r="C486" s="3" t="s">
        <v>649</v>
      </c>
      <c r="D486" s="3" t="s">
        <v>29</v>
      </c>
      <c r="E486" s="3" t="s">
        <v>23</v>
      </c>
      <c r="F486" s="3" t="s">
        <v>24</v>
      </c>
      <c r="G486" s="3" t="s">
        <v>32</v>
      </c>
      <c r="H486" s="3" t="s">
        <v>2354</v>
      </c>
      <c r="I486" s="3">
        <v>4</v>
      </c>
      <c r="J486" s="3" t="s">
        <v>20</v>
      </c>
      <c r="K486" s="3">
        <v>11000</v>
      </c>
      <c r="L486" s="3">
        <v>10000</v>
      </c>
    </row>
    <row r="487" spans="1:12" x14ac:dyDescent="0.25">
      <c r="A487" s="3" t="s">
        <v>1003</v>
      </c>
      <c r="B487" s="4">
        <v>44959</v>
      </c>
      <c r="C487" s="3" t="s">
        <v>653</v>
      </c>
      <c r="D487" s="3" t="s">
        <v>29</v>
      </c>
      <c r="E487" s="3" t="s">
        <v>35</v>
      </c>
      <c r="F487" s="3" t="s">
        <v>36</v>
      </c>
      <c r="G487" s="3" t="s">
        <v>41</v>
      </c>
      <c r="H487" s="3" t="s">
        <v>2354</v>
      </c>
      <c r="I487" s="3">
        <v>2</v>
      </c>
      <c r="J487" s="3" t="s">
        <v>20</v>
      </c>
      <c r="K487" s="3">
        <v>9950</v>
      </c>
      <c r="L487" s="3">
        <v>9000</v>
      </c>
    </row>
    <row r="488" spans="1:12" x14ac:dyDescent="0.25">
      <c r="A488" s="3" t="s">
        <v>1005</v>
      </c>
      <c r="B488" s="4">
        <v>44959</v>
      </c>
      <c r="C488" s="3" t="s">
        <v>770</v>
      </c>
      <c r="D488" s="3" t="s">
        <v>29</v>
      </c>
      <c r="E488" s="3" t="s">
        <v>30</v>
      </c>
      <c r="F488" s="3" t="s">
        <v>31</v>
      </c>
      <c r="G488" s="3" t="s">
        <v>2352</v>
      </c>
      <c r="H488" s="3" t="s">
        <v>2354</v>
      </c>
      <c r="I488" s="3">
        <v>1</v>
      </c>
      <c r="J488" s="3" t="s">
        <v>26</v>
      </c>
      <c r="K488" s="3">
        <v>11000</v>
      </c>
      <c r="L488" s="3">
        <v>10000</v>
      </c>
    </row>
    <row r="489" spans="1:12" x14ac:dyDescent="0.25">
      <c r="A489" s="3" t="s">
        <v>1007</v>
      </c>
      <c r="B489" s="4">
        <v>44959</v>
      </c>
      <c r="C489" s="3" t="s">
        <v>891</v>
      </c>
      <c r="D489" s="3" t="s">
        <v>29</v>
      </c>
      <c r="E489" s="3" t="s">
        <v>35</v>
      </c>
      <c r="F489" s="3" t="s">
        <v>36</v>
      </c>
      <c r="G489" s="3" t="s">
        <v>2353</v>
      </c>
      <c r="H489" s="3" t="s">
        <v>45</v>
      </c>
      <c r="I489" s="3">
        <v>2</v>
      </c>
      <c r="J489" s="3" t="s">
        <v>20</v>
      </c>
      <c r="K489" s="3">
        <v>7700</v>
      </c>
      <c r="L489" s="3">
        <v>7000</v>
      </c>
    </row>
    <row r="490" spans="1:12" x14ac:dyDescent="0.25">
      <c r="A490" s="3" t="s">
        <v>1009</v>
      </c>
      <c r="B490" s="4">
        <v>44959</v>
      </c>
      <c r="C490" s="3" t="s">
        <v>895</v>
      </c>
      <c r="D490" s="3" t="s">
        <v>29</v>
      </c>
      <c r="E490" s="3" t="s">
        <v>17</v>
      </c>
      <c r="F490" s="3" t="s">
        <v>18</v>
      </c>
      <c r="G490" s="3" t="s">
        <v>63</v>
      </c>
      <c r="H490" s="3" t="s">
        <v>2354</v>
      </c>
      <c r="I490" s="3">
        <v>1</v>
      </c>
      <c r="J490" s="3" t="s">
        <v>20</v>
      </c>
      <c r="K490" s="3">
        <v>7700.0000000000009</v>
      </c>
      <c r="L490" s="3">
        <v>7000</v>
      </c>
    </row>
    <row r="491" spans="1:12" x14ac:dyDescent="0.25">
      <c r="A491" s="3" t="s">
        <v>1011</v>
      </c>
      <c r="B491" s="4">
        <v>44959</v>
      </c>
      <c r="C491" s="3" t="s">
        <v>1012</v>
      </c>
      <c r="D491" s="3" t="s">
        <v>29</v>
      </c>
      <c r="E491" s="3" t="s">
        <v>17</v>
      </c>
      <c r="F491" s="3" t="s">
        <v>18</v>
      </c>
      <c r="G491" s="3" t="s">
        <v>69</v>
      </c>
      <c r="H491" s="3" t="s">
        <v>38</v>
      </c>
      <c r="I491" s="3">
        <v>1</v>
      </c>
      <c r="J491" s="3" t="s">
        <v>20</v>
      </c>
      <c r="K491" s="3">
        <v>44000</v>
      </c>
      <c r="L491" s="3">
        <v>40000</v>
      </c>
    </row>
    <row r="492" spans="1:12" x14ac:dyDescent="0.25">
      <c r="A492" s="3" t="s">
        <v>1013</v>
      </c>
      <c r="B492" s="4">
        <v>44959</v>
      </c>
      <c r="C492" s="3" t="s">
        <v>2316</v>
      </c>
      <c r="D492" s="3" t="s">
        <v>29</v>
      </c>
      <c r="E492" s="3" t="s">
        <v>17</v>
      </c>
      <c r="F492" s="3" t="s">
        <v>18</v>
      </c>
      <c r="G492" s="3" t="s">
        <v>81</v>
      </c>
      <c r="H492" s="3" t="s">
        <v>2354</v>
      </c>
      <c r="I492" s="3">
        <v>1</v>
      </c>
      <c r="J492" s="3" t="s">
        <v>20</v>
      </c>
      <c r="K492" s="3">
        <v>6700</v>
      </c>
      <c r="L492" s="3">
        <v>5000</v>
      </c>
    </row>
    <row r="493" spans="1:12" x14ac:dyDescent="0.25">
      <c r="A493" s="3" t="s">
        <v>1015</v>
      </c>
      <c r="B493" s="4">
        <v>44959</v>
      </c>
      <c r="C493" s="3" t="s">
        <v>1137</v>
      </c>
      <c r="D493" s="3" t="s">
        <v>29</v>
      </c>
      <c r="E493" s="3" t="s">
        <v>30</v>
      </c>
      <c r="F493" s="3" t="s">
        <v>31</v>
      </c>
      <c r="G493" s="3" t="s">
        <v>25</v>
      </c>
      <c r="H493" s="3" t="s">
        <v>2354</v>
      </c>
      <c r="I493" s="3">
        <v>2</v>
      </c>
      <c r="J493" s="3" t="s">
        <v>20</v>
      </c>
      <c r="K493" s="3">
        <v>6700</v>
      </c>
      <c r="L493" s="3">
        <v>5002</v>
      </c>
    </row>
    <row r="494" spans="1:12" x14ac:dyDescent="0.25">
      <c r="A494" s="3" t="s">
        <v>1017</v>
      </c>
      <c r="B494" s="4">
        <v>44959</v>
      </c>
      <c r="C494" s="3" t="s">
        <v>343</v>
      </c>
      <c r="D494" s="3" t="s">
        <v>29</v>
      </c>
      <c r="E494" s="3" t="s">
        <v>17</v>
      </c>
      <c r="F494" s="3" t="s">
        <v>18</v>
      </c>
      <c r="G494" s="3" t="s">
        <v>25</v>
      </c>
      <c r="H494" s="3" t="s">
        <v>2354</v>
      </c>
      <c r="I494" s="3">
        <v>1</v>
      </c>
      <c r="J494" s="3" t="s">
        <v>20</v>
      </c>
      <c r="K494" s="3">
        <v>100</v>
      </c>
      <c r="L494" s="3">
        <v>90</v>
      </c>
    </row>
    <row r="495" spans="1:12" x14ac:dyDescent="0.25">
      <c r="A495" s="3" t="s">
        <v>1019</v>
      </c>
      <c r="B495" s="4">
        <v>44959</v>
      </c>
      <c r="C495" s="3" t="s">
        <v>405</v>
      </c>
      <c r="D495" s="3" t="s">
        <v>29</v>
      </c>
      <c r="E495" s="3" t="s">
        <v>35</v>
      </c>
      <c r="F495" s="3" t="s">
        <v>36</v>
      </c>
      <c r="G495" s="3" t="s">
        <v>66</v>
      </c>
      <c r="H495" s="3" t="s">
        <v>2354</v>
      </c>
      <c r="I495" s="3">
        <v>4</v>
      </c>
      <c r="J495" s="3" t="s">
        <v>20</v>
      </c>
      <c r="K495" s="3">
        <v>11000</v>
      </c>
      <c r="L495" s="3">
        <v>10000</v>
      </c>
    </row>
    <row r="496" spans="1:12" x14ac:dyDescent="0.25">
      <c r="A496" s="3" t="s">
        <v>1021</v>
      </c>
      <c r="B496" s="4">
        <v>44959</v>
      </c>
      <c r="C496" s="3" t="s">
        <v>466</v>
      </c>
      <c r="D496" s="3" t="s">
        <v>29</v>
      </c>
      <c r="E496" s="3" t="s">
        <v>17</v>
      </c>
      <c r="F496" s="3" t="s">
        <v>18</v>
      </c>
      <c r="G496" s="3" t="s">
        <v>32</v>
      </c>
      <c r="H496" s="3" t="s">
        <v>2354</v>
      </c>
      <c r="I496" s="3">
        <v>2</v>
      </c>
      <c r="J496" s="3" t="s">
        <v>20</v>
      </c>
      <c r="K496" s="3">
        <v>7700</v>
      </c>
      <c r="L496" s="3">
        <v>7000</v>
      </c>
    </row>
    <row r="497" spans="1:12" x14ac:dyDescent="0.25">
      <c r="A497" s="3" t="s">
        <v>1023</v>
      </c>
      <c r="B497" s="4">
        <v>44959</v>
      </c>
      <c r="C497" s="3" t="s">
        <v>528</v>
      </c>
      <c r="D497" s="3" t="s">
        <v>16</v>
      </c>
      <c r="E497" s="3" t="s">
        <v>17</v>
      </c>
      <c r="F497" s="3" t="s">
        <v>18</v>
      </c>
      <c r="G497" s="3" t="s">
        <v>2351</v>
      </c>
      <c r="H497" s="3" t="s">
        <v>38</v>
      </c>
      <c r="I497" s="3">
        <v>2</v>
      </c>
      <c r="J497" s="3" t="s">
        <v>20</v>
      </c>
      <c r="K497" s="3">
        <v>7700</v>
      </c>
      <c r="L497" s="3">
        <v>7000</v>
      </c>
    </row>
    <row r="498" spans="1:12" x14ac:dyDescent="0.25">
      <c r="A498" s="3" t="s">
        <v>1025</v>
      </c>
      <c r="B498" s="4">
        <v>44959</v>
      </c>
      <c r="C498" s="3" t="s">
        <v>588</v>
      </c>
      <c r="D498" s="3" t="s">
        <v>29</v>
      </c>
      <c r="E498" s="3" t="s">
        <v>23</v>
      </c>
      <c r="F498" s="3" t="s">
        <v>24</v>
      </c>
      <c r="G498" s="3" t="s">
        <v>60</v>
      </c>
      <c r="H498" s="3" t="s">
        <v>45</v>
      </c>
      <c r="I498" s="3">
        <v>1</v>
      </c>
      <c r="J498" s="3" t="s">
        <v>26</v>
      </c>
      <c r="K498" s="3">
        <v>11000</v>
      </c>
      <c r="L498" s="3">
        <v>10000</v>
      </c>
    </row>
    <row r="499" spans="1:12" x14ac:dyDescent="0.25">
      <c r="A499" s="3" t="s">
        <v>1027</v>
      </c>
      <c r="B499" s="4">
        <v>44959</v>
      </c>
      <c r="C499" s="3" t="s">
        <v>649</v>
      </c>
      <c r="D499" s="3" t="s">
        <v>29</v>
      </c>
      <c r="E499" s="3" t="s">
        <v>35</v>
      </c>
      <c r="F499" s="3" t="s">
        <v>36</v>
      </c>
      <c r="G499" s="3" t="s">
        <v>41</v>
      </c>
      <c r="H499" s="3" t="s">
        <v>2354</v>
      </c>
      <c r="I499" s="3">
        <v>1</v>
      </c>
      <c r="J499" s="3" t="s">
        <v>20</v>
      </c>
      <c r="K499" s="3">
        <v>6700</v>
      </c>
      <c r="L499" s="3">
        <v>5002</v>
      </c>
    </row>
    <row r="500" spans="1:12" x14ac:dyDescent="0.25">
      <c r="A500" s="3" t="s">
        <v>1029</v>
      </c>
      <c r="B500" s="4">
        <v>44959</v>
      </c>
      <c r="C500" s="3" t="s">
        <v>1548</v>
      </c>
      <c r="D500" s="3" t="s">
        <v>29</v>
      </c>
      <c r="E500" s="3" t="s">
        <v>17</v>
      </c>
      <c r="F500" s="3" t="s">
        <v>18</v>
      </c>
      <c r="G500" s="3" t="s">
        <v>19</v>
      </c>
      <c r="H500" s="3" t="s">
        <v>38</v>
      </c>
      <c r="I500" s="3">
        <v>1</v>
      </c>
      <c r="J500" s="3" t="s">
        <v>20</v>
      </c>
      <c r="K500" s="3">
        <v>25</v>
      </c>
      <c r="L500" s="3">
        <v>20</v>
      </c>
    </row>
    <row r="501" spans="1:12" x14ac:dyDescent="0.25">
      <c r="A501" s="3" t="s">
        <v>1031</v>
      </c>
      <c r="B501" s="4">
        <v>44960</v>
      </c>
      <c r="C501" s="3" t="s">
        <v>28</v>
      </c>
      <c r="D501" s="3" t="s">
        <v>29</v>
      </c>
      <c r="E501" s="3" t="s">
        <v>30</v>
      </c>
      <c r="F501" s="3" t="s">
        <v>31</v>
      </c>
      <c r="G501" s="3" t="s">
        <v>32</v>
      </c>
      <c r="H501" s="3" t="s">
        <v>2354</v>
      </c>
      <c r="I501" s="3">
        <v>1</v>
      </c>
      <c r="J501" s="3" t="s">
        <v>20</v>
      </c>
      <c r="K501" s="3">
        <v>22000</v>
      </c>
      <c r="L501" s="3">
        <v>20000</v>
      </c>
    </row>
    <row r="502" spans="1:12" x14ac:dyDescent="0.25">
      <c r="A502" s="3" t="s">
        <v>1033</v>
      </c>
      <c r="B502" s="4">
        <v>44960</v>
      </c>
      <c r="C502" s="3" t="s">
        <v>173</v>
      </c>
      <c r="D502" s="3" t="s">
        <v>16</v>
      </c>
      <c r="E502" s="3" t="s">
        <v>17</v>
      </c>
      <c r="F502" s="3" t="s">
        <v>18</v>
      </c>
      <c r="G502" s="3" t="s">
        <v>2351</v>
      </c>
      <c r="H502" s="3" t="s">
        <v>38</v>
      </c>
      <c r="I502" s="3">
        <v>2</v>
      </c>
      <c r="J502" s="3" t="s">
        <v>20</v>
      </c>
      <c r="K502" s="3">
        <v>2000</v>
      </c>
      <c r="L502" s="3">
        <v>1850</v>
      </c>
    </row>
    <row r="503" spans="1:12" x14ac:dyDescent="0.25">
      <c r="A503" s="3" t="s">
        <v>1035</v>
      </c>
      <c r="B503" s="4">
        <v>44960</v>
      </c>
      <c r="C503" s="3" t="s">
        <v>291</v>
      </c>
      <c r="D503" s="3" t="s">
        <v>29</v>
      </c>
      <c r="E503" s="3" t="s">
        <v>17</v>
      </c>
      <c r="F503" s="3" t="s">
        <v>18</v>
      </c>
      <c r="G503" s="3" t="s">
        <v>2353</v>
      </c>
      <c r="H503" s="3" t="s">
        <v>45</v>
      </c>
      <c r="I503" s="3">
        <v>2</v>
      </c>
      <c r="J503" s="3" t="s">
        <v>20</v>
      </c>
      <c r="K503" s="3">
        <v>9950</v>
      </c>
      <c r="L503" s="3">
        <v>9000</v>
      </c>
    </row>
    <row r="504" spans="1:12" x14ac:dyDescent="0.25">
      <c r="A504" s="3" t="s">
        <v>1037</v>
      </c>
      <c r="B504" s="4">
        <v>44960</v>
      </c>
      <c r="C504" s="3" t="s">
        <v>415</v>
      </c>
      <c r="D504" s="3" t="s">
        <v>29</v>
      </c>
      <c r="E504" s="3" t="s">
        <v>30</v>
      </c>
      <c r="F504" s="3" t="s">
        <v>31</v>
      </c>
      <c r="G504" s="3" t="s">
        <v>75</v>
      </c>
      <c r="H504" s="3" t="s">
        <v>2354</v>
      </c>
      <c r="I504" s="3">
        <v>1</v>
      </c>
      <c r="J504" s="3" t="s">
        <v>26</v>
      </c>
      <c r="K504" s="3">
        <v>11000</v>
      </c>
      <c r="L504" s="3">
        <v>10000</v>
      </c>
    </row>
    <row r="505" spans="1:12" x14ac:dyDescent="0.25">
      <c r="A505" s="3" t="s">
        <v>1039</v>
      </c>
      <c r="B505" s="4">
        <v>44960</v>
      </c>
      <c r="C505" s="3" t="s">
        <v>532</v>
      </c>
      <c r="D505" s="3" t="s">
        <v>29</v>
      </c>
      <c r="E505" s="3" t="s">
        <v>23</v>
      </c>
      <c r="F505" s="3" t="s">
        <v>24</v>
      </c>
      <c r="G505" s="3" t="s">
        <v>81</v>
      </c>
      <c r="H505" s="3" t="s">
        <v>2354</v>
      </c>
      <c r="I505" s="3">
        <v>1</v>
      </c>
      <c r="J505" s="3" t="s">
        <v>20</v>
      </c>
      <c r="K505" s="3">
        <v>44000</v>
      </c>
      <c r="L505" s="3">
        <v>40000</v>
      </c>
    </row>
    <row r="506" spans="1:12" x14ac:dyDescent="0.25">
      <c r="A506" s="3" t="s">
        <v>1041</v>
      </c>
      <c r="B506" s="4">
        <v>44960</v>
      </c>
      <c r="C506" s="3" t="s">
        <v>655</v>
      </c>
      <c r="D506" s="3" t="s">
        <v>29</v>
      </c>
      <c r="E506" s="3" t="s">
        <v>17</v>
      </c>
      <c r="F506" s="3" t="s">
        <v>18</v>
      </c>
      <c r="G506" s="3" t="s">
        <v>44</v>
      </c>
      <c r="H506" s="3" t="s">
        <v>45</v>
      </c>
      <c r="I506" s="3">
        <v>2</v>
      </c>
      <c r="J506" s="3" t="s">
        <v>20</v>
      </c>
      <c r="K506" s="3">
        <v>7700</v>
      </c>
      <c r="L506" s="3">
        <v>7000</v>
      </c>
    </row>
    <row r="507" spans="1:12" x14ac:dyDescent="0.25">
      <c r="A507" s="3" t="s">
        <v>1043</v>
      </c>
      <c r="B507" s="4">
        <v>44960</v>
      </c>
      <c r="C507" s="3" t="s">
        <v>772</v>
      </c>
      <c r="D507" s="3" t="s">
        <v>29</v>
      </c>
      <c r="E507" s="3" t="s">
        <v>35</v>
      </c>
      <c r="F507" s="3" t="s">
        <v>36</v>
      </c>
      <c r="G507" s="3" t="s">
        <v>2350</v>
      </c>
      <c r="H507" s="3" t="s">
        <v>38</v>
      </c>
      <c r="I507" s="3">
        <v>1</v>
      </c>
      <c r="J507" s="3" t="s">
        <v>20</v>
      </c>
      <c r="K507" s="3">
        <v>8500</v>
      </c>
      <c r="L507" s="3">
        <v>7600</v>
      </c>
    </row>
    <row r="508" spans="1:12" x14ac:dyDescent="0.25">
      <c r="A508" s="3" t="s">
        <v>1045</v>
      </c>
      <c r="B508" s="4">
        <v>44960</v>
      </c>
      <c r="C508" s="3" t="s">
        <v>897</v>
      </c>
      <c r="D508" s="3" t="s">
        <v>29</v>
      </c>
      <c r="E508" s="3" t="s">
        <v>23</v>
      </c>
      <c r="F508" s="3" t="s">
        <v>24</v>
      </c>
      <c r="G508" s="3" t="s">
        <v>66</v>
      </c>
      <c r="H508" s="3" t="s">
        <v>2354</v>
      </c>
      <c r="I508" s="3">
        <v>2</v>
      </c>
      <c r="J508" s="3" t="s">
        <v>20</v>
      </c>
      <c r="K508" s="3">
        <v>9950</v>
      </c>
      <c r="L508" s="3">
        <v>9000</v>
      </c>
    </row>
    <row r="509" spans="1:12" x14ac:dyDescent="0.25">
      <c r="A509" s="3" t="s">
        <v>1047</v>
      </c>
      <c r="B509" s="4">
        <v>44960</v>
      </c>
      <c r="C509" s="3" t="s">
        <v>1014</v>
      </c>
      <c r="D509" s="3" t="s">
        <v>16</v>
      </c>
      <c r="E509" s="3" t="s">
        <v>17</v>
      </c>
      <c r="F509" s="3" t="s">
        <v>18</v>
      </c>
      <c r="G509" s="3" t="s">
        <v>72</v>
      </c>
      <c r="H509" s="3" t="s">
        <v>2354</v>
      </c>
      <c r="I509" s="3">
        <v>2</v>
      </c>
      <c r="J509" s="3" t="s">
        <v>20</v>
      </c>
      <c r="K509" s="3">
        <v>19800</v>
      </c>
      <c r="L509" s="3">
        <v>18000</v>
      </c>
    </row>
    <row r="510" spans="1:12" x14ac:dyDescent="0.25">
      <c r="A510" s="3" t="s">
        <v>1049</v>
      </c>
      <c r="B510" s="4">
        <v>44960</v>
      </c>
      <c r="C510" s="3" t="s">
        <v>1139</v>
      </c>
      <c r="D510" s="3" t="s">
        <v>16</v>
      </c>
      <c r="E510" s="3" t="s">
        <v>35</v>
      </c>
      <c r="F510" s="3" t="s">
        <v>36</v>
      </c>
      <c r="G510" s="3" t="s">
        <v>32</v>
      </c>
      <c r="H510" s="3" t="s">
        <v>2354</v>
      </c>
      <c r="I510" s="3">
        <v>1</v>
      </c>
      <c r="J510" s="3" t="s">
        <v>20</v>
      </c>
      <c r="K510" s="3">
        <v>22000</v>
      </c>
      <c r="L510" s="3">
        <v>20000</v>
      </c>
    </row>
    <row r="511" spans="1:12" x14ac:dyDescent="0.25">
      <c r="A511" s="3" t="s">
        <v>1051</v>
      </c>
      <c r="B511" s="4">
        <v>44960</v>
      </c>
      <c r="C511" s="3" t="s">
        <v>345</v>
      </c>
      <c r="D511" s="3" t="s">
        <v>29</v>
      </c>
      <c r="E511" s="3" t="s">
        <v>35</v>
      </c>
      <c r="F511" s="3" t="s">
        <v>36</v>
      </c>
      <c r="G511" s="3" t="s">
        <v>32</v>
      </c>
      <c r="H511" s="3" t="s">
        <v>2354</v>
      </c>
      <c r="I511" s="3">
        <v>2</v>
      </c>
      <c r="J511" s="3" t="s">
        <v>20</v>
      </c>
      <c r="K511" s="3">
        <v>100</v>
      </c>
      <c r="L511" s="3">
        <v>80</v>
      </c>
    </row>
    <row r="512" spans="1:12" x14ac:dyDescent="0.25">
      <c r="A512" s="3" t="s">
        <v>1053</v>
      </c>
      <c r="B512" s="4">
        <v>44960</v>
      </c>
      <c r="C512" s="3" t="s">
        <v>401</v>
      </c>
      <c r="D512" s="3" t="s">
        <v>29</v>
      </c>
      <c r="E512" s="3" t="s">
        <v>23</v>
      </c>
      <c r="F512" s="3" t="s">
        <v>24</v>
      </c>
      <c r="G512" s="3" t="s">
        <v>60</v>
      </c>
      <c r="H512" s="3" t="s">
        <v>45</v>
      </c>
      <c r="I512" s="3">
        <v>2</v>
      </c>
      <c r="J512" s="3" t="s">
        <v>20</v>
      </c>
      <c r="K512" s="3">
        <v>9950</v>
      </c>
      <c r="L512" s="3">
        <v>9000</v>
      </c>
    </row>
    <row r="513" spans="1:12" x14ac:dyDescent="0.25">
      <c r="A513" s="3" t="s">
        <v>1055</v>
      </c>
      <c r="B513" s="4">
        <v>44960</v>
      </c>
      <c r="C513" s="3" t="s">
        <v>407</v>
      </c>
      <c r="D513" s="3" t="s">
        <v>29</v>
      </c>
      <c r="E513" s="3" t="s">
        <v>17</v>
      </c>
      <c r="F513" s="3" t="s">
        <v>18</v>
      </c>
      <c r="G513" s="3" t="s">
        <v>69</v>
      </c>
      <c r="H513" s="3" t="s">
        <v>38</v>
      </c>
      <c r="I513" s="3">
        <v>1</v>
      </c>
      <c r="J513" s="3" t="s">
        <v>20</v>
      </c>
      <c r="K513" s="3">
        <v>13200.000000000002</v>
      </c>
      <c r="L513" s="3">
        <v>12000</v>
      </c>
    </row>
    <row r="514" spans="1:12" x14ac:dyDescent="0.25">
      <c r="A514" s="3" t="s">
        <v>1057</v>
      </c>
      <c r="B514" s="4">
        <v>44960</v>
      </c>
      <c r="C514" s="3" t="s">
        <v>468</v>
      </c>
      <c r="D514" s="3" t="s">
        <v>29</v>
      </c>
      <c r="E514" s="3" t="s">
        <v>17</v>
      </c>
      <c r="F514" s="3" t="s">
        <v>18</v>
      </c>
      <c r="G514" s="3" t="s">
        <v>37</v>
      </c>
      <c r="H514" s="3" t="s">
        <v>38</v>
      </c>
      <c r="I514" s="3">
        <v>4</v>
      </c>
      <c r="J514" s="3" t="s">
        <v>20</v>
      </c>
      <c r="K514" s="3">
        <v>11000</v>
      </c>
      <c r="L514" s="3">
        <v>10000</v>
      </c>
    </row>
    <row r="515" spans="1:12" x14ac:dyDescent="0.25">
      <c r="A515" s="3" t="s">
        <v>1059</v>
      </c>
      <c r="B515" s="4">
        <v>44960</v>
      </c>
      <c r="C515" s="3" t="s">
        <v>530</v>
      </c>
      <c r="D515" s="3" t="s">
        <v>29</v>
      </c>
      <c r="E515" s="3" t="s">
        <v>23</v>
      </c>
      <c r="F515" s="3" t="s">
        <v>24</v>
      </c>
      <c r="G515" s="3" t="s">
        <v>19</v>
      </c>
      <c r="H515" s="3" t="s">
        <v>2354</v>
      </c>
      <c r="I515" s="3">
        <v>3</v>
      </c>
      <c r="J515" s="3" t="s">
        <v>20</v>
      </c>
      <c r="K515" s="3">
        <v>22000</v>
      </c>
      <c r="L515" s="3">
        <v>20000</v>
      </c>
    </row>
    <row r="516" spans="1:12" x14ac:dyDescent="0.25">
      <c r="A516" s="3" t="s">
        <v>1061</v>
      </c>
      <c r="B516" s="4">
        <v>44960</v>
      </c>
      <c r="C516" s="3" t="s">
        <v>590</v>
      </c>
      <c r="D516" s="3" t="s">
        <v>29</v>
      </c>
      <c r="E516" s="3" t="s">
        <v>30</v>
      </c>
      <c r="F516" s="3" t="s">
        <v>31</v>
      </c>
      <c r="G516" s="3" t="s">
        <v>63</v>
      </c>
      <c r="H516" s="3" t="s">
        <v>2354</v>
      </c>
      <c r="I516" s="3">
        <v>1</v>
      </c>
      <c r="J516" s="3" t="s">
        <v>20</v>
      </c>
      <c r="K516" s="3">
        <v>8500</v>
      </c>
      <c r="L516" s="3">
        <v>7600</v>
      </c>
    </row>
    <row r="517" spans="1:12" x14ac:dyDescent="0.25">
      <c r="A517" s="3" t="s">
        <v>1063</v>
      </c>
      <c r="B517" s="4">
        <v>44960</v>
      </c>
      <c r="C517" s="3" t="s">
        <v>651</v>
      </c>
      <c r="D517" s="3" t="s">
        <v>16</v>
      </c>
      <c r="E517" s="3" t="s">
        <v>35</v>
      </c>
      <c r="F517" s="3" t="s">
        <v>36</v>
      </c>
      <c r="G517" s="3" t="s">
        <v>44</v>
      </c>
      <c r="H517" s="3" t="s">
        <v>45</v>
      </c>
      <c r="I517" s="3">
        <v>1</v>
      </c>
      <c r="J517" s="3" t="s">
        <v>20</v>
      </c>
      <c r="K517" s="3">
        <v>6700</v>
      </c>
      <c r="L517" s="3">
        <v>5000</v>
      </c>
    </row>
    <row r="518" spans="1:12" x14ac:dyDescent="0.25">
      <c r="A518" s="3" t="s">
        <v>1065</v>
      </c>
      <c r="B518" s="4">
        <v>44961</v>
      </c>
      <c r="C518" s="3" t="s">
        <v>34</v>
      </c>
      <c r="D518" s="3" t="s">
        <v>16</v>
      </c>
      <c r="E518" s="3" t="s">
        <v>35</v>
      </c>
      <c r="F518" s="3" t="s">
        <v>36</v>
      </c>
      <c r="G518" s="3" t="s">
        <v>37</v>
      </c>
      <c r="H518" s="3" t="s">
        <v>38</v>
      </c>
      <c r="I518" s="3">
        <v>1</v>
      </c>
      <c r="J518" s="3" t="s">
        <v>20</v>
      </c>
      <c r="K518" s="3">
        <v>1600</v>
      </c>
      <c r="L518" s="3">
        <v>1590</v>
      </c>
    </row>
    <row r="519" spans="1:12" x14ac:dyDescent="0.25">
      <c r="A519" s="3" t="s">
        <v>1067</v>
      </c>
      <c r="B519" s="4">
        <v>44961</v>
      </c>
      <c r="C519" s="3" t="s">
        <v>175</v>
      </c>
      <c r="D519" s="3" t="s">
        <v>16</v>
      </c>
      <c r="E519" s="3" t="s">
        <v>23</v>
      </c>
      <c r="F519" s="3" t="s">
        <v>24</v>
      </c>
      <c r="G519" s="3" t="s">
        <v>54</v>
      </c>
      <c r="H519" s="3" t="s">
        <v>55</v>
      </c>
      <c r="I519" s="3">
        <v>1</v>
      </c>
      <c r="J519" s="3" t="s">
        <v>20</v>
      </c>
      <c r="K519" s="3">
        <v>9500</v>
      </c>
      <c r="L519" s="3">
        <v>8000</v>
      </c>
    </row>
    <row r="520" spans="1:12" x14ac:dyDescent="0.25">
      <c r="A520" s="3" t="s">
        <v>1069</v>
      </c>
      <c r="B520" s="4">
        <v>44961</v>
      </c>
      <c r="C520" s="3" t="s">
        <v>293</v>
      </c>
      <c r="D520" s="3" t="s">
        <v>29</v>
      </c>
      <c r="E520" s="3" t="s">
        <v>17</v>
      </c>
      <c r="F520" s="3" t="s">
        <v>18</v>
      </c>
      <c r="G520" s="3" t="s">
        <v>60</v>
      </c>
      <c r="H520" s="3" t="s">
        <v>45</v>
      </c>
      <c r="I520" s="3">
        <v>2</v>
      </c>
      <c r="J520" s="3" t="s">
        <v>20</v>
      </c>
      <c r="K520" s="3">
        <v>7700</v>
      </c>
      <c r="L520" s="3">
        <v>7000</v>
      </c>
    </row>
    <row r="521" spans="1:12" x14ac:dyDescent="0.25">
      <c r="A521" s="3" t="s">
        <v>1071</v>
      </c>
      <c r="B521" s="4">
        <v>44961</v>
      </c>
      <c r="C521" s="3" t="s">
        <v>417</v>
      </c>
      <c r="D521" s="3" t="s">
        <v>29</v>
      </c>
      <c r="E521" s="3" t="s">
        <v>35</v>
      </c>
      <c r="F521" s="3" t="s">
        <v>36</v>
      </c>
      <c r="G521" s="3" t="s">
        <v>78</v>
      </c>
      <c r="H521" s="3" t="s">
        <v>45</v>
      </c>
      <c r="I521" s="3">
        <v>1</v>
      </c>
      <c r="J521" s="3" t="s">
        <v>20</v>
      </c>
      <c r="K521" s="3">
        <v>8500</v>
      </c>
      <c r="L521" s="3">
        <v>7600</v>
      </c>
    </row>
    <row r="522" spans="1:12" x14ac:dyDescent="0.25">
      <c r="A522" s="3" t="s">
        <v>1073</v>
      </c>
      <c r="B522" s="4">
        <v>44961</v>
      </c>
      <c r="C522" s="3" t="s">
        <v>534</v>
      </c>
      <c r="D522" s="3" t="s">
        <v>29</v>
      </c>
      <c r="E522" s="3" t="s">
        <v>30</v>
      </c>
      <c r="F522" s="3" t="s">
        <v>31</v>
      </c>
      <c r="G522" s="3" t="s">
        <v>19</v>
      </c>
      <c r="H522" s="3" t="s">
        <v>2354</v>
      </c>
      <c r="I522" s="3">
        <v>1</v>
      </c>
      <c r="J522" s="3" t="s">
        <v>20</v>
      </c>
      <c r="K522" s="3">
        <v>22000</v>
      </c>
      <c r="L522" s="3">
        <v>20000</v>
      </c>
    </row>
    <row r="523" spans="1:12" x14ac:dyDescent="0.25">
      <c r="A523" s="3" t="s">
        <v>1075</v>
      </c>
      <c r="B523" s="4">
        <v>44961</v>
      </c>
      <c r="C523" s="3" t="s">
        <v>657</v>
      </c>
      <c r="D523" s="3" t="s">
        <v>29</v>
      </c>
      <c r="E523" s="3" t="s">
        <v>17</v>
      </c>
      <c r="F523" s="3" t="s">
        <v>18</v>
      </c>
      <c r="G523" s="3" t="s">
        <v>2352</v>
      </c>
      <c r="H523" s="3" t="s">
        <v>2354</v>
      </c>
      <c r="I523" s="3">
        <v>4</v>
      </c>
      <c r="J523" s="3" t="s">
        <v>20</v>
      </c>
      <c r="K523" s="3">
        <v>11000</v>
      </c>
      <c r="L523" s="3">
        <v>10000</v>
      </c>
    </row>
    <row r="524" spans="1:12" x14ac:dyDescent="0.25">
      <c r="A524" s="3" t="s">
        <v>1077</v>
      </c>
      <c r="B524" s="4">
        <v>44961</v>
      </c>
      <c r="C524" s="3" t="s">
        <v>774</v>
      </c>
      <c r="D524" s="3" t="s">
        <v>29</v>
      </c>
      <c r="E524" s="3" t="s">
        <v>17</v>
      </c>
      <c r="F524" s="3" t="s">
        <v>18</v>
      </c>
      <c r="G524" s="3" t="s">
        <v>2351</v>
      </c>
      <c r="H524" s="3" t="s">
        <v>38</v>
      </c>
      <c r="I524" s="3">
        <v>2</v>
      </c>
      <c r="J524" s="3" t="s">
        <v>26</v>
      </c>
      <c r="K524" s="3">
        <v>8500</v>
      </c>
      <c r="L524" s="3">
        <v>7600</v>
      </c>
    </row>
    <row r="525" spans="1:12" x14ac:dyDescent="0.25">
      <c r="A525" s="3" t="s">
        <v>1079</v>
      </c>
      <c r="B525" s="4">
        <v>44961</v>
      </c>
      <c r="C525" s="3" t="s">
        <v>899</v>
      </c>
      <c r="D525" s="3" t="s">
        <v>29</v>
      </c>
      <c r="E525" s="3" t="s">
        <v>30</v>
      </c>
      <c r="F525" s="3" t="s">
        <v>31</v>
      </c>
      <c r="G525" s="3" t="s">
        <v>69</v>
      </c>
      <c r="H525" s="3" t="s">
        <v>38</v>
      </c>
      <c r="I525" s="3">
        <v>2</v>
      </c>
      <c r="J525" s="3" t="s">
        <v>20</v>
      </c>
      <c r="K525" s="3">
        <v>19800</v>
      </c>
      <c r="L525" s="3">
        <v>18000</v>
      </c>
    </row>
    <row r="526" spans="1:12" x14ac:dyDescent="0.25">
      <c r="A526" s="3" t="s">
        <v>1081</v>
      </c>
      <c r="B526" s="4">
        <v>44961</v>
      </c>
      <c r="C526" s="3" t="s">
        <v>1016</v>
      </c>
      <c r="D526" s="3" t="s">
        <v>29</v>
      </c>
      <c r="E526" s="3" t="s">
        <v>23</v>
      </c>
      <c r="F526" s="3" t="s">
        <v>24</v>
      </c>
      <c r="G526" s="3" t="s">
        <v>75</v>
      </c>
      <c r="H526" s="3" t="s">
        <v>2354</v>
      </c>
      <c r="I526" s="3">
        <v>2</v>
      </c>
      <c r="J526" s="3" t="s">
        <v>20</v>
      </c>
      <c r="K526" s="3">
        <v>9950</v>
      </c>
      <c r="L526" s="3">
        <v>9000</v>
      </c>
    </row>
    <row r="527" spans="1:12" x14ac:dyDescent="0.25">
      <c r="A527" s="3" t="s">
        <v>1083</v>
      </c>
      <c r="B527" s="4">
        <v>44961</v>
      </c>
      <c r="C527" s="3" t="s">
        <v>1141</v>
      </c>
      <c r="D527" s="3" t="s">
        <v>29</v>
      </c>
      <c r="E527" s="3" t="s">
        <v>17</v>
      </c>
      <c r="F527" s="3" t="s">
        <v>18</v>
      </c>
      <c r="G527" s="3" t="s">
        <v>37</v>
      </c>
      <c r="H527" s="3" t="s">
        <v>38</v>
      </c>
      <c r="I527" s="3">
        <v>1</v>
      </c>
      <c r="J527" s="3" t="s">
        <v>26</v>
      </c>
      <c r="K527" s="3">
        <v>11000</v>
      </c>
      <c r="L527" s="3">
        <v>10000</v>
      </c>
    </row>
    <row r="528" spans="1:12" x14ac:dyDescent="0.25">
      <c r="A528" s="3" t="s">
        <v>1085</v>
      </c>
      <c r="B528" s="4">
        <v>44961</v>
      </c>
      <c r="C528" s="3" t="s">
        <v>347</v>
      </c>
      <c r="D528" s="3" t="s">
        <v>16</v>
      </c>
      <c r="E528" s="3" t="s">
        <v>17</v>
      </c>
      <c r="F528" s="3" t="s">
        <v>18</v>
      </c>
      <c r="G528" s="3" t="s">
        <v>37</v>
      </c>
      <c r="H528" s="3" t="s">
        <v>38</v>
      </c>
      <c r="I528" s="3">
        <v>2</v>
      </c>
      <c r="J528" s="3" t="s">
        <v>20</v>
      </c>
      <c r="K528" s="3">
        <v>2000</v>
      </c>
      <c r="L528" s="3">
        <v>1850</v>
      </c>
    </row>
    <row r="529" spans="1:12" x14ac:dyDescent="0.25">
      <c r="A529" s="3" t="s">
        <v>1087</v>
      </c>
      <c r="B529" s="4">
        <v>44961</v>
      </c>
      <c r="C529" s="3" t="s">
        <v>409</v>
      </c>
      <c r="D529" s="3" t="s">
        <v>29</v>
      </c>
      <c r="E529" s="3" t="s">
        <v>35</v>
      </c>
      <c r="F529" s="3" t="s">
        <v>36</v>
      </c>
      <c r="G529" s="3" t="s">
        <v>44</v>
      </c>
      <c r="H529" s="3" t="s">
        <v>45</v>
      </c>
      <c r="I529" s="3">
        <v>2</v>
      </c>
      <c r="J529" s="3" t="s">
        <v>20</v>
      </c>
      <c r="K529" s="3">
        <v>9950</v>
      </c>
      <c r="L529" s="3">
        <v>9000</v>
      </c>
    </row>
    <row r="530" spans="1:12" x14ac:dyDescent="0.25">
      <c r="A530" s="3" t="s">
        <v>1089</v>
      </c>
      <c r="B530" s="4">
        <v>44961</v>
      </c>
      <c r="C530" s="3" t="s">
        <v>470</v>
      </c>
      <c r="D530" s="3" t="s">
        <v>29</v>
      </c>
      <c r="E530" s="3" t="s">
        <v>23</v>
      </c>
      <c r="F530" s="3" t="s">
        <v>24</v>
      </c>
      <c r="G530" s="3" t="s">
        <v>2351</v>
      </c>
      <c r="H530" s="3" t="s">
        <v>38</v>
      </c>
      <c r="I530" s="3">
        <v>1</v>
      </c>
      <c r="J530" s="3" t="s">
        <v>20</v>
      </c>
      <c r="K530" s="3">
        <v>13200.000000000002</v>
      </c>
      <c r="L530" s="3">
        <v>12000</v>
      </c>
    </row>
    <row r="531" spans="1:12" x14ac:dyDescent="0.25">
      <c r="A531" s="3" t="s">
        <v>1091</v>
      </c>
      <c r="B531" s="4">
        <v>44961</v>
      </c>
      <c r="C531" s="3" t="s">
        <v>532</v>
      </c>
      <c r="D531" s="3" t="s">
        <v>29</v>
      </c>
      <c r="E531" s="3" t="s">
        <v>30</v>
      </c>
      <c r="F531" s="3" t="s">
        <v>31</v>
      </c>
      <c r="G531" s="3" t="s">
        <v>25</v>
      </c>
      <c r="H531" s="3" t="s">
        <v>2354</v>
      </c>
      <c r="I531" s="3">
        <v>1</v>
      </c>
      <c r="J531" s="3" t="s">
        <v>20</v>
      </c>
      <c r="K531" s="3">
        <v>44000</v>
      </c>
      <c r="L531" s="3">
        <v>40000</v>
      </c>
    </row>
    <row r="532" spans="1:12" x14ac:dyDescent="0.25">
      <c r="A532" s="3" t="s">
        <v>1093</v>
      </c>
      <c r="B532" s="4">
        <v>44961</v>
      </c>
      <c r="C532" s="3" t="s">
        <v>592</v>
      </c>
      <c r="D532" s="3" t="s">
        <v>29</v>
      </c>
      <c r="E532" s="3" t="s">
        <v>35</v>
      </c>
      <c r="F532" s="3" t="s">
        <v>36</v>
      </c>
      <c r="G532" s="3" t="s">
        <v>66</v>
      </c>
      <c r="H532" s="3" t="s">
        <v>2354</v>
      </c>
      <c r="I532" s="3">
        <v>2</v>
      </c>
      <c r="J532" s="3" t="s">
        <v>26</v>
      </c>
      <c r="K532" s="3">
        <v>8500</v>
      </c>
      <c r="L532" s="3">
        <v>7600</v>
      </c>
    </row>
    <row r="533" spans="1:12" x14ac:dyDescent="0.25">
      <c r="A533" s="3" t="s">
        <v>1095</v>
      </c>
      <c r="B533" s="4">
        <v>44962</v>
      </c>
      <c r="C533" s="3" t="s">
        <v>40</v>
      </c>
      <c r="D533" s="3" t="s">
        <v>16</v>
      </c>
      <c r="E533" s="3" t="s">
        <v>17</v>
      </c>
      <c r="F533" s="3" t="s">
        <v>18</v>
      </c>
      <c r="G533" s="3" t="s">
        <v>41</v>
      </c>
      <c r="H533" s="3" t="s">
        <v>2354</v>
      </c>
      <c r="I533" s="3">
        <v>50</v>
      </c>
      <c r="J533" s="3" t="s">
        <v>20</v>
      </c>
      <c r="K533" s="3">
        <v>13000</v>
      </c>
      <c r="L533" s="3">
        <v>12000</v>
      </c>
    </row>
    <row r="534" spans="1:12" x14ac:dyDescent="0.25">
      <c r="A534" s="3" t="s">
        <v>1097</v>
      </c>
      <c r="B534" s="4">
        <v>44962</v>
      </c>
      <c r="C534" s="3" t="s">
        <v>177</v>
      </c>
      <c r="D534" s="3" t="s">
        <v>16</v>
      </c>
      <c r="E534" s="3" t="s">
        <v>30</v>
      </c>
      <c r="F534" s="3" t="s">
        <v>31</v>
      </c>
      <c r="G534" s="3" t="s">
        <v>2353</v>
      </c>
      <c r="H534" s="3" t="s">
        <v>45</v>
      </c>
      <c r="I534" s="3">
        <v>1</v>
      </c>
      <c r="J534" s="3" t="s">
        <v>20</v>
      </c>
      <c r="K534" s="3">
        <v>4700</v>
      </c>
      <c r="L534" s="3">
        <v>4000</v>
      </c>
    </row>
    <row r="535" spans="1:12" x14ac:dyDescent="0.25">
      <c r="A535" s="3" t="s">
        <v>1099</v>
      </c>
      <c r="B535" s="4">
        <v>44962</v>
      </c>
      <c r="C535" s="3" t="s">
        <v>295</v>
      </c>
      <c r="D535" s="3" t="s">
        <v>29</v>
      </c>
      <c r="E535" s="3" t="s">
        <v>23</v>
      </c>
      <c r="F535" s="3" t="s">
        <v>24</v>
      </c>
      <c r="G535" s="3" t="s">
        <v>63</v>
      </c>
      <c r="H535" s="3" t="s">
        <v>2354</v>
      </c>
      <c r="I535" s="3">
        <v>4</v>
      </c>
      <c r="J535" s="3" t="s">
        <v>20</v>
      </c>
      <c r="K535" s="3">
        <v>11000</v>
      </c>
      <c r="L535" s="3">
        <v>10000</v>
      </c>
    </row>
    <row r="536" spans="1:12" x14ac:dyDescent="0.25">
      <c r="A536" s="3" t="s">
        <v>1101</v>
      </c>
      <c r="B536" s="4">
        <v>44962</v>
      </c>
      <c r="C536" s="3" t="s">
        <v>419</v>
      </c>
      <c r="D536" s="3" t="s">
        <v>29</v>
      </c>
      <c r="E536" s="3" t="s">
        <v>17</v>
      </c>
      <c r="F536" s="3" t="s">
        <v>18</v>
      </c>
      <c r="G536" s="3" t="s">
        <v>81</v>
      </c>
      <c r="H536" s="3" t="s">
        <v>2354</v>
      </c>
      <c r="I536" s="3">
        <v>2</v>
      </c>
      <c r="J536" s="3" t="s">
        <v>26</v>
      </c>
      <c r="K536" s="3">
        <v>8500</v>
      </c>
      <c r="L536" s="3">
        <v>7600</v>
      </c>
    </row>
    <row r="537" spans="1:12" x14ac:dyDescent="0.25">
      <c r="A537" s="3" t="s">
        <v>1103</v>
      </c>
      <c r="B537" s="4">
        <v>44962</v>
      </c>
      <c r="C537" s="3" t="s">
        <v>536</v>
      </c>
      <c r="D537" s="3" t="s">
        <v>29</v>
      </c>
      <c r="E537" s="3" t="s">
        <v>35</v>
      </c>
      <c r="F537" s="3" t="s">
        <v>36</v>
      </c>
      <c r="G537" s="3" t="s">
        <v>25</v>
      </c>
      <c r="H537" s="3" t="s">
        <v>2354</v>
      </c>
      <c r="I537" s="3">
        <v>2</v>
      </c>
      <c r="J537" s="3" t="s">
        <v>20</v>
      </c>
      <c r="K537" s="3">
        <v>13000</v>
      </c>
      <c r="L537" s="3">
        <v>12000</v>
      </c>
    </row>
    <row r="538" spans="1:12" x14ac:dyDescent="0.25">
      <c r="A538" s="3" t="s">
        <v>1105</v>
      </c>
      <c r="B538" s="4">
        <v>44962</v>
      </c>
      <c r="C538" s="3" t="s">
        <v>659</v>
      </c>
      <c r="D538" s="3" t="s">
        <v>29</v>
      </c>
      <c r="E538" s="3" t="s">
        <v>23</v>
      </c>
      <c r="F538" s="3" t="s">
        <v>24</v>
      </c>
      <c r="G538" s="3" t="s">
        <v>2350</v>
      </c>
      <c r="H538" s="3" t="s">
        <v>38</v>
      </c>
      <c r="I538" s="3">
        <v>1</v>
      </c>
      <c r="J538" s="3" t="s">
        <v>20</v>
      </c>
      <c r="K538" s="3">
        <v>13200.000000000002</v>
      </c>
      <c r="L538" s="3">
        <v>12000</v>
      </c>
    </row>
    <row r="539" spans="1:12" x14ac:dyDescent="0.25">
      <c r="A539" s="3" t="s">
        <v>1107</v>
      </c>
      <c r="B539" s="4">
        <v>44962</v>
      </c>
      <c r="C539" s="3" t="s">
        <v>776</v>
      </c>
      <c r="D539" s="3" t="s">
        <v>29</v>
      </c>
      <c r="E539" s="3" t="s">
        <v>17</v>
      </c>
      <c r="F539" s="3" t="s">
        <v>18</v>
      </c>
      <c r="G539" s="3" t="s">
        <v>54</v>
      </c>
      <c r="H539" s="3" t="s">
        <v>55</v>
      </c>
      <c r="I539" s="3">
        <v>3</v>
      </c>
      <c r="J539" s="3" t="s">
        <v>20</v>
      </c>
      <c r="K539" s="3">
        <v>13200.000000000002</v>
      </c>
      <c r="L539" s="3">
        <v>12000</v>
      </c>
    </row>
    <row r="540" spans="1:12" x14ac:dyDescent="0.25">
      <c r="A540" s="3" t="s">
        <v>1109</v>
      </c>
      <c r="B540" s="4">
        <v>44962</v>
      </c>
      <c r="C540" s="3" t="s">
        <v>901</v>
      </c>
      <c r="D540" s="3" t="s">
        <v>29</v>
      </c>
      <c r="E540" s="3" t="s">
        <v>35</v>
      </c>
      <c r="F540" s="3" t="s">
        <v>36</v>
      </c>
      <c r="G540" s="3" t="s">
        <v>72</v>
      </c>
      <c r="H540" s="3" t="s">
        <v>2354</v>
      </c>
      <c r="I540" s="3">
        <v>1</v>
      </c>
      <c r="J540" s="3" t="s">
        <v>20</v>
      </c>
      <c r="K540" s="3">
        <v>44000</v>
      </c>
      <c r="L540" s="3">
        <v>40000</v>
      </c>
    </row>
    <row r="541" spans="1:12" x14ac:dyDescent="0.25">
      <c r="A541" s="3" t="s">
        <v>1111</v>
      </c>
      <c r="B541" s="4">
        <v>44962</v>
      </c>
      <c r="C541" s="3" t="s">
        <v>1018</v>
      </c>
      <c r="D541" s="3" t="s">
        <v>29</v>
      </c>
      <c r="E541" s="3" t="s">
        <v>30</v>
      </c>
      <c r="F541" s="3" t="s">
        <v>31</v>
      </c>
      <c r="G541" s="3" t="s">
        <v>78</v>
      </c>
      <c r="H541" s="3" t="s">
        <v>45</v>
      </c>
      <c r="I541" s="3">
        <v>2</v>
      </c>
      <c r="J541" s="3" t="s">
        <v>20</v>
      </c>
      <c r="K541" s="3">
        <v>7700</v>
      </c>
      <c r="L541" s="3">
        <v>7000</v>
      </c>
    </row>
    <row r="542" spans="1:12" x14ac:dyDescent="0.25">
      <c r="A542" s="3" t="s">
        <v>1113</v>
      </c>
      <c r="B542" s="4">
        <v>44962</v>
      </c>
      <c r="C542" s="3" t="s">
        <v>1143</v>
      </c>
      <c r="D542" s="3" t="s">
        <v>29</v>
      </c>
      <c r="E542" s="3" t="s">
        <v>17</v>
      </c>
      <c r="F542" s="3" t="s">
        <v>18</v>
      </c>
      <c r="G542" s="3" t="s">
        <v>41</v>
      </c>
      <c r="H542" s="3" t="s">
        <v>2354</v>
      </c>
      <c r="I542" s="3">
        <v>1</v>
      </c>
      <c r="J542" s="3" t="s">
        <v>20</v>
      </c>
      <c r="K542" s="3">
        <v>8500</v>
      </c>
      <c r="L542" s="3">
        <v>7600</v>
      </c>
    </row>
    <row r="543" spans="1:12" x14ac:dyDescent="0.25">
      <c r="A543" s="3" t="s">
        <v>1115</v>
      </c>
      <c r="B543" s="4">
        <v>44963</v>
      </c>
      <c r="C543" s="3" t="s">
        <v>43</v>
      </c>
      <c r="D543" s="3" t="s">
        <v>29</v>
      </c>
      <c r="E543" s="3" t="s">
        <v>17</v>
      </c>
      <c r="F543" s="3" t="s">
        <v>18</v>
      </c>
      <c r="G543" s="3" t="s">
        <v>44</v>
      </c>
      <c r="H543" s="3" t="s">
        <v>45</v>
      </c>
      <c r="I543" s="3">
        <v>2</v>
      </c>
      <c r="J543" s="3" t="s">
        <v>20</v>
      </c>
      <c r="K543" s="3">
        <v>10000</v>
      </c>
      <c r="L543" s="3">
        <v>9000</v>
      </c>
    </row>
    <row r="544" spans="1:12" x14ac:dyDescent="0.25">
      <c r="A544" s="3" t="s">
        <v>1117</v>
      </c>
      <c r="B544" s="4">
        <v>44963</v>
      </c>
      <c r="C544" s="3" t="s">
        <v>179</v>
      </c>
      <c r="D544" s="3" t="s">
        <v>29</v>
      </c>
      <c r="E544" s="3" t="s">
        <v>35</v>
      </c>
      <c r="F544" s="3" t="s">
        <v>36</v>
      </c>
      <c r="G544" s="3" t="s">
        <v>60</v>
      </c>
      <c r="H544" s="3" t="s">
        <v>45</v>
      </c>
      <c r="I544" s="3">
        <v>2</v>
      </c>
      <c r="J544" s="3" t="s">
        <v>20</v>
      </c>
      <c r="K544" s="3">
        <v>400</v>
      </c>
      <c r="L544" s="3">
        <v>360</v>
      </c>
    </row>
    <row r="545" spans="1:12" x14ac:dyDescent="0.25">
      <c r="A545" s="3" t="s">
        <v>1119</v>
      </c>
      <c r="B545" s="4">
        <v>44963</v>
      </c>
      <c r="C545" s="3" t="s">
        <v>297</v>
      </c>
      <c r="D545" s="3" t="s">
        <v>29</v>
      </c>
      <c r="E545" s="3" t="s">
        <v>30</v>
      </c>
      <c r="F545" s="3" t="s">
        <v>31</v>
      </c>
      <c r="G545" s="3" t="s">
        <v>66</v>
      </c>
      <c r="H545" s="3" t="s">
        <v>2354</v>
      </c>
      <c r="I545" s="3">
        <v>1</v>
      </c>
      <c r="J545" s="3" t="s">
        <v>20</v>
      </c>
      <c r="K545" s="3">
        <v>13200.000000000002</v>
      </c>
      <c r="L545" s="3">
        <v>12000</v>
      </c>
    </row>
    <row r="546" spans="1:12" x14ac:dyDescent="0.25">
      <c r="A546" s="3" t="s">
        <v>1121</v>
      </c>
      <c r="B546" s="4">
        <v>44963</v>
      </c>
      <c r="C546" s="3" t="s">
        <v>421</v>
      </c>
      <c r="D546" s="3" t="s">
        <v>29</v>
      </c>
      <c r="E546" s="3" t="s">
        <v>17</v>
      </c>
      <c r="F546" s="3" t="s">
        <v>18</v>
      </c>
      <c r="G546" s="3" t="s">
        <v>19</v>
      </c>
      <c r="H546" s="3" t="s">
        <v>2354</v>
      </c>
      <c r="I546" s="3">
        <v>3</v>
      </c>
      <c r="J546" s="3" t="s">
        <v>20</v>
      </c>
      <c r="K546" s="3">
        <v>13200.000000000002</v>
      </c>
      <c r="L546" s="3">
        <v>12000</v>
      </c>
    </row>
    <row r="547" spans="1:12" x14ac:dyDescent="0.25">
      <c r="A547" s="3" t="s">
        <v>1123</v>
      </c>
      <c r="B547" s="4">
        <v>44963</v>
      </c>
      <c r="C547" s="3" t="s">
        <v>538</v>
      </c>
      <c r="D547" s="3" t="s">
        <v>29</v>
      </c>
      <c r="E547" s="3" t="s">
        <v>17</v>
      </c>
      <c r="F547" s="3" t="s">
        <v>18</v>
      </c>
      <c r="G547" s="3" t="s">
        <v>32</v>
      </c>
      <c r="H547" s="3" t="s">
        <v>2354</v>
      </c>
      <c r="I547" s="3">
        <v>2</v>
      </c>
      <c r="J547" s="3" t="s">
        <v>20</v>
      </c>
      <c r="K547" s="3">
        <v>6700</v>
      </c>
      <c r="L547" s="3">
        <v>5000</v>
      </c>
    </row>
    <row r="548" spans="1:12" x14ac:dyDescent="0.25">
      <c r="A548" s="3" t="s">
        <v>1125</v>
      </c>
      <c r="B548" s="4">
        <v>44963</v>
      </c>
      <c r="C548" s="3" t="s">
        <v>661</v>
      </c>
      <c r="D548" s="3" t="s">
        <v>29</v>
      </c>
      <c r="E548" s="3" t="s">
        <v>30</v>
      </c>
      <c r="F548" s="3" t="s">
        <v>31</v>
      </c>
      <c r="G548" s="3" t="s">
        <v>2351</v>
      </c>
      <c r="H548" s="3" t="s">
        <v>38</v>
      </c>
      <c r="I548" s="3">
        <v>2</v>
      </c>
      <c r="J548" s="3" t="s">
        <v>20</v>
      </c>
      <c r="K548" s="3">
        <v>9950</v>
      </c>
      <c r="L548" s="3">
        <v>9000</v>
      </c>
    </row>
    <row r="549" spans="1:12" x14ac:dyDescent="0.25">
      <c r="A549" s="3" t="s">
        <v>1127</v>
      </c>
      <c r="B549" s="4">
        <v>44963</v>
      </c>
      <c r="C549" s="3" t="s">
        <v>778</v>
      </c>
      <c r="D549" s="3" t="s">
        <v>29</v>
      </c>
      <c r="E549" s="3" t="s">
        <v>23</v>
      </c>
      <c r="F549" s="3" t="s">
        <v>24</v>
      </c>
      <c r="G549" s="3" t="s">
        <v>2353</v>
      </c>
      <c r="H549" s="3" t="s">
        <v>45</v>
      </c>
      <c r="I549" s="3">
        <v>2</v>
      </c>
      <c r="J549" s="3" t="s">
        <v>20</v>
      </c>
      <c r="K549" s="3">
        <v>22000</v>
      </c>
      <c r="L549" s="3">
        <v>20000</v>
      </c>
    </row>
    <row r="550" spans="1:12" x14ac:dyDescent="0.25">
      <c r="A550" s="3" t="s">
        <v>1129</v>
      </c>
      <c r="B550" s="4">
        <v>44963</v>
      </c>
      <c r="C550" s="3" t="s">
        <v>903</v>
      </c>
      <c r="D550" s="3" t="s">
        <v>29</v>
      </c>
      <c r="E550" s="3" t="s">
        <v>17</v>
      </c>
      <c r="F550" s="3" t="s">
        <v>18</v>
      </c>
      <c r="G550" s="3" t="s">
        <v>75</v>
      </c>
      <c r="H550" s="3" t="s">
        <v>2354</v>
      </c>
      <c r="I550" s="3">
        <v>1</v>
      </c>
      <c r="J550" s="3" t="s">
        <v>20</v>
      </c>
      <c r="K550" s="3">
        <v>22000</v>
      </c>
      <c r="L550" s="3">
        <v>20000</v>
      </c>
    </row>
    <row r="551" spans="1:12" x14ac:dyDescent="0.25">
      <c r="A551" s="3" t="s">
        <v>1131</v>
      </c>
      <c r="B551" s="4">
        <v>44963</v>
      </c>
      <c r="C551" s="3" t="s">
        <v>1020</v>
      </c>
      <c r="D551" s="3" t="s">
        <v>29</v>
      </c>
      <c r="E551" s="3" t="s">
        <v>35</v>
      </c>
      <c r="F551" s="3" t="s">
        <v>36</v>
      </c>
      <c r="G551" s="3" t="s">
        <v>81</v>
      </c>
      <c r="H551" s="3" t="s">
        <v>2354</v>
      </c>
      <c r="I551" s="3">
        <v>4</v>
      </c>
      <c r="J551" s="3" t="s">
        <v>20</v>
      </c>
      <c r="K551" s="3">
        <v>11000</v>
      </c>
      <c r="L551" s="3">
        <v>10000</v>
      </c>
    </row>
    <row r="552" spans="1:12" x14ac:dyDescent="0.25">
      <c r="A552" s="3" t="s">
        <v>1133</v>
      </c>
      <c r="B552" s="4">
        <v>44963</v>
      </c>
      <c r="C552" s="3" t="s">
        <v>1145</v>
      </c>
      <c r="D552" s="3" t="s">
        <v>29</v>
      </c>
      <c r="E552" s="3" t="s">
        <v>23</v>
      </c>
      <c r="F552" s="3" t="s">
        <v>24</v>
      </c>
      <c r="G552" s="3" t="s">
        <v>44</v>
      </c>
      <c r="H552" s="3" t="s">
        <v>45</v>
      </c>
      <c r="I552" s="3">
        <v>2</v>
      </c>
      <c r="J552" s="3" t="s">
        <v>26</v>
      </c>
      <c r="K552" s="3">
        <v>8500</v>
      </c>
      <c r="L552" s="3">
        <v>7600</v>
      </c>
    </row>
    <row r="553" spans="1:12" x14ac:dyDescent="0.25">
      <c r="A553" s="3" t="s">
        <v>1134</v>
      </c>
      <c r="B553" s="4">
        <v>44963</v>
      </c>
      <c r="C553" s="3" t="s">
        <v>349</v>
      </c>
      <c r="D553" s="3" t="s">
        <v>16</v>
      </c>
      <c r="E553" s="3" t="s">
        <v>17</v>
      </c>
      <c r="F553" s="3" t="s">
        <v>18</v>
      </c>
      <c r="G553" s="3" t="s">
        <v>41</v>
      </c>
      <c r="H553" s="3" t="s">
        <v>2354</v>
      </c>
      <c r="I553" s="3">
        <v>1</v>
      </c>
      <c r="J553" s="3" t="s">
        <v>20</v>
      </c>
      <c r="K553" s="3">
        <v>9500</v>
      </c>
      <c r="L553" s="3">
        <v>8000</v>
      </c>
    </row>
    <row r="554" spans="1:12" x14ac:dyDescent="0.25">
      <c r="A554" s="3" t="s">
        <v>1136</v>
      </c>
      <c r="B554" s="4">
        <v>44963</v>
      </c>
      <c r="C554" s="3" t="s">
        <v>351</v>
      </c>
      <c r="D554" s="3" t="s">
        <v>16</v>
      </c>
      <c r="E554" s="3" t="s">
        <v>23</v>
      </c>
      <c r="F554" s="3" t="s">
        <v>24</v>
      </c>
      <c r="G554" s="3" t="s">
        <v>44</v>
      </c>
      <c r="H554" s="3" t="s">
        <v>45</v>
      </c>
      <c r="I554" s="3">
        <v>100</v>
      </c>
      <c r="J554" s="3" t="s">
        <v>20</v>
      </c>
      <c r="K554" s="3">
        <v>4700</v>
      </c>
      <c r="L554" s="3">
        <v>4000</v>
      </c>
    </row>
    <row r="555" spans="1:12" x14ac:dyDescent="0.25">
      <c r="A555" s="3" t="s">
        <v>1138</v>
      </c>
      <c r="B555" s="4">
        <v>44963</v>
      </c>
      <c r="C555" s="3" t="s">
        <v>355</v>
      </c>
      <c r="D555" s="3" t="s">
        <v>29</v>
      </c>
      <c r="E555" s="3" t="s">
        <v>35</v>
      </c>
      <c r="F555" s="3" t="s">
        <v>36</v>
      </c>
      <c r="G555" s="3" t="s">
        <v>2350</v>
      </c>
      <c r="H555" s="3" t="s">
        <v>38</v>
      </c>
      <c r="I555" s="3">
        <v>2</v>
      </c>
      <c r="J555" s="3" t="s">
        <v>20</v>
      </c>
      <c r="K555" s="3">
        <v>100</v>
      </c>
      <c r="L555" s="3">
        <v>90</v>
      </c>
    </row>
    <row r="556" spans="1:12" x14ac:dyDescent="0.25">
      <c r="A556" s="3" t="s">
        <v>1140</v>
      </c>
      <c r="B556" s="4">
        <v>44963</v>
      </c>
      <c r="C556" s="3" t="s">
        <v>411</v>
      </c>
      <c r="D556" s="3" t="s">
        <v>29</v>
      </c>
      <c r="E556" s="3" t="s">
        <v>17</v>
      </c>
      <c r="F556" s="3" t="s">
        <v>18</v>
      </c>
      <c r="G556" s="3" t="s">
        <v>2352</v>
      </c>
      <c r="H556" s="3" t="s">
        <v>2354</v>
      </c>
      <c r="I556" s="3">
        <v>2</v>
      </c>
      <c r="J556" s="3" t="s">
        <v>20</v>
      </c>
      <c r="K556" s="3">
        <v>7700</v>
      </c>
      <c r="L556" s="3">
        <v>7000</v>
      </c>
    </row>
    <row r="557" spans="1:12" x14ac:dyDescent="0.25">
      <c r="A557" s="3" t="s">
        <v>1142</v>
      </c>
      <c r="B557" s="4">
        <v>44963</v>
      </c>
      <c r="C557" s="3" t="s">
        <v>413</v>
      </c>
      <c r="D557" s="3" t="s">
        <v>29</v>
      </c>
      <c r="E557" s="3" t="s">
        <v>35</v>
      </c>
      <c r="F557" s="3" t="s">
        <v>36</v>
      </c>
      <c r="G557" s="3" t="s">
        <v>2350</v>
      </c>
      <c r="H557" s="3" t="s">
        <v>38</v>
      </c>
      <c r="I557" s="3">
        <v>1</v>
      </c>
      <c r="J557" s="3" t="s">
        <v>20</v>
      </c>
      <c r="K557" s="3">
        <v>11000</v>
      </c>
      <c r="L557" s="3">
        <v>10000</v>
      </c>
    </row>
    <row r="558" spans="1:12" x14ac:dyDescent="0.25">
      <c r="A558" s="3" t="s">
        <v>1144</v>
      </c>
      <c r="B558" s="4">
        <v>44963</v>
      </c>
      <c r="C558" s="3" t="s">
        <v>417</v>
      </c>
      <c r="D558" s="3" t="s">
        <v>29</v>
      </c>
      <c r="E558" s="3" t="s">
        <v>35</v>
      </c>
      <c r="F558" s="3" t="s">
        <v>36</v>
      </c>
      <c r="G558" s="3" t="s">
        <v>19</v>
      </c>
      <c r="H558" s="3" t="s">
        <v>2354</v>
      </c>
      <c r="I558" s="3">
        <v>2</v>
      </c>
      <c r="J558" s="3" t="s">
        <v>20</v>
      </c>
      <c r="K558" s="3">
        <v>9950</v>
      </c>
      <c r="L558" s="3">
        <v>9000</v>
      </c>
    </row>
    <row r="559" spans="1:12" x14ac:dyDescent="0.25">
      <c r="A559" s="3" t="s">
        <v>1146</v>
      </c>
      <c r="B559" s="4">
        <v>44963</v>
      </c>
      <c r="C559" s="3" t="s">
        <v>472</v>
      </c>
      <c r="D559" s="3" t="s">
        <v>16</v>
      </c>
      <c r="E559" s="3" t="s">
        <v>30</v>
      </c>
      <c r="F559" s="3" t="s">
        <v>31</v>
      </c>
      <c r="G559" s="3" t="s">
        <v>54</v>
      </c>
      <c r="H559" s="3" t="s">
        <v>55</v>
      </c>
      <c r="I559" s="3">
        <v>2</v>
      </c>
      <c r="J559" s="3" t="s">
        <v>20</v>
      </c>
      <c r="K559" s="3">
        <v>9950</v>
      </c>
      <c r="L559" s="3">
        <v>9000</v>
      </c>
    </row>
    <row r="560" spans="1:12" x14ac:dyDescent="0.25">
      <c r="A560" s="3" t="s">
        <v>1148</v>
      </c>
      <c r="B560" s="4">
        <v>44963</v>
      </c>
      <c r="C560" s="3" t="s">
        <v>474</v>
      </c>
      <c r="D560" s="3" t="s">
        <v>16</v>
      </c>
      <c r="E560" s="3" t="s">
        <v>35</v>
      </c>
      <c r="F560" s="3" t="s">
        <v>36</v>
      </c>
      <c r="G560" s="3" t="s">
        <v>2353</v>
      </c>
      <c r="H560" s="3" t="s">
        <v>45</v>
      </c>
      <c r="I560" s="3">
        <v>2</v>
      </c>
      <c r="J560" s="3" t="s">
        <v>20</v>
      </c>
      <c r="K560" s="3">
        <v>7700</v>
      </c>
      <c r="L560" s="3">
        <v>7000</v>
      </c>
    </row>
    <row r="561" spans="1:12" x14ac:dyDescent="0.25">
      <c r="A561" s="3" t="s">
        <v>1150</v>
      </c>
      <c r="B561" s="4">
        <v>44963</v>
      </c>
      <c r="C561" s="3" t="s">
        <v>478</v>
      </c>
      <c r="D561" s="3" t="s">
        <v>29</v>
      </c>
      <c r="E561" s="3" t="s">
        <v>17</v>
      </c>
      <c r="F561" s="3" t="s">
        <v>18</v>
      </c>
      <c r="G561" s="3" t="s">
        <v>63</v>
      </c>
      <c r="H561" s="3" t="s">
        <v>2354</v>
      </c>
      <c r="I561" s="3">
        <v>1</v>
      </c>
      <c r="J561" s="3" t="s">
        <v>20</v>
      </c>
      <c r="K561" s="3">
        <v>13200.000000000002</v>
      </c>
      <c r="L561" s="3">
        <v>12000</v>
      </c>
    </row>
    <row r="562" spans="1:12" x14ac:dyDescent="0.25">
      <c r="A562" s="3" t="s">
        <v>1152</v>
      </c>
      <c r="B562" s="4">
        <v>44963</v>
      </c>
      <c r="C562" s="3" t="s">
        <v>534</v>
      </c>
      <c r="D562" s="3" t="s">
        <v>29</v>
      </c>
      <c r="E562" s="3" t="s">
        <v>35</v>
      </c>
      <c r="F562" s="3" t="s">
        <v>36</v>
      </c>
      <c r="G562" s="3" t="s">
        <v>32</v>
      </c>
      <c r="H562" s="3" t="s">
        <v>2354</v>
      </c>
      <c r="I562" s="3">
        <v>2</v>
      </c>
      <c r="J562" s="3" t="s">
        <v>20</v>
      </c>
      <c r="K562" s="3">
        <v>19800</v>
      </c>
      <c r="L562" s="3">
        <v>18000</v>
      </c>
    </row>
    <row r="563" spans="1:12" x14ac:dyDescent="0.25">
      <c r="A563" s="3" t="s">
        <v>1154</v>
      </c>
      <c r="B563" s="4">
        <v>44963</v>
      </c>
      <c r="C563" s="3" t="s">
        <v>536</v>
      </c>
      <c r="D563" s="3" t="s">
        <v>29</v>
      </c>
      <c r="E563" s="3" t="s">
        <v>17</v>
      </c>
      <c r="F563" s="3" t="s">
        <v>18</v>
      </c>
      <c r="G563" s="3" t="s">
        <v>37</v>
      </c>
      <c r="H563" s="3" t="s">
        <v>38</v>
      </c>
      <c r="I563" s="3">
        <v>2</v>
      </c>
      <c r="J563" s="3" t="s">
        <v>20</v>
      </c>
      <c r="K563" s="3">
        <v>9950</v>
      </c>
      <c r="L563" s="3">
        <v>9000</v>
      </c>
    </row>
    <row r="564" spans="1:12" x14ac:dyDescent="0.25">
      <c r="A564" s="3" t="s">
        <v>1156</v>
      </c>
      <c r="B564" s="4">
        <v>44963</v>
      </c>
      <c r="C564" s="3" t="s">
        <v>540</v>
      </c>
      <c r="D564" s="3" t="s">
        <v>29</v>
      </c>
      <c r="E564" s="3" t="s">
        <v>23</v>
      </c>
      <c r="F564" s="3" t="s">
        <v>24</v>
      </c>
      <c r="G564" s="3" t="s">
        <v>44</v>
      </c>
      <c r="H564" s="3" t="s">
        <v>45</v>
      </c>
      <c r="I564" s="3">
        <v>4</v>
      </c>
      <c r="J564" s="3" t="s">
        <v>20</v>
      </c>
      <c r="K564" s="3">
        <v>11000</v>
      </c>
      <c r="L564" s="3">
        <v>10000</v>
      </c>
    </row>
    <row r="565" spans="1:12" x14ac:dyDescent="0.25">
      <c r="A565" s="3" t="s">
        <v>1158</v>
      </c>
      <c r="B565" s="4">
        <v>44963</v>
      </c>
      <c r="C565" s="3" t="s">
        <v>594</v>
      </c>
      <c r="D565" s="3" t="s">
        <v>29</v>
      </c>
      <c r="E565" s="3" t="s">
        <v>17</v>
      </c>
      <c r="F565" s="3" t="s">
        <v>18</v>
      </c>
      <c r="G565" s="3" t="s">
        <v>69</v>
      </c>
      <c r="H565" s="3" t="s">
        <v>38</v>
      </c>
      <c r="I565" s="3">
        <v>3</v>
      </c>
      <c r="J565" s="3" t="s">
        <v>20</v>
      </c>
      <c r="K565" s="3">
        <v>13200.000000000002</v>
      </c>
      <c r="L565" s="3">
        <v>12000</v>
      </c>
    </row>
    <row r="566" spans="1:12" x14ac:dyDescent="0.25">
      <c r="A566" s="3" t="s">
        <v>1160</v>
      </c>
      <c r="B566" s="4">
        <v>44963</v>
      </c>
      <c r="C566" s="3" t="s">
        <v>596</v>
      </c>
      <c r="D566" s="3" t="s">
        <v>16</v>
      </c>
      <c r="E566" s="3" t="s">
        <v>17</v>
      </c>
      <c r="F566" s="3" t="s">
        <v>18</v>
      </c>
      <c r="G566" s="3" t="s">
        <v>72</v>
      </c>
      <c r="H566" s="3" t="s">
        <v>2354</v>
      </c>
      <c r="I566" s="3">
        <v>2</v>
      </c>
      <c r="J566" s="3" t="s">
        <v>20</v>
      </c>
      <c r="K566" s="3">
        <v>22000</v>
      </c>
      <c r="L566" s="3">
        <v>20000</v>
      </c>
    </row>
    <row r="567" spans="1:12" x14ac:dyDescent="0.25">
      <c r="A567" s="3" t="s">
        <v>1162</v>
      </c>
      <c r="B567" s="4">
        <v>44963</v>
      </c>
      <c r="C567" s="3" t="s">
        <v>600</v>
      </c>
      <c r="D567" s="3" t="s">
        <v>16</v>
      </c>
      <c r="E567" s="3" t="s">
        <v>30</v>
      </c>
      <c r="F567" s="3" t="s">
        <v>31</v>
      </c>
      <c r="G567" s="3" t="s">
        <v>78</v>
      </c>
      <c r="H567" s="3" t="s">
        <v>45</v>
      </c>
      <c r="I567" s="3">
        <v>3</v>
      </c>
      <c r="J567" s="3" t="s">
        <v>20</v>
      </c>
      <c r="K567" s="3">
        <v>22000</v>
      </c>
      <c r="L567" s="3">
        <v>20000</v>
      </c>
    </row>
    <row r="568" spans="1:12" x14ac:dyDescent="0.25">
      <c r="A568" s="3" t="s">
        <v>1164</v>
      </c>
      <c r="B568" s="4">
        <v>44964</v>
      </c>
      <c r="C568" s="3" t="s">
        <v>47</v>
      </c>
      <c r="D568" s="3" t="s">
        <v>29</v>
      </c>
      <c r="E568" s="3" t="s">
        <v>23</v>
      </c>
      <c r="F568" s="3" t="s">
        <v>24</v>
      </c>
      <c r="G568" s="3" t="s">
        <v>2352</v>
      </c>
      <c r="H568" s="3" t="s">
        <v>2354</v>
      </c>
      <c r="I568" s="3">
        <v>20</v>
      </c>
      <c r="J568" s="3" t="s">
        <v>20</v>
      </c>
      <c r="K568" s="3">
        <v>22000</v>
      </c>
      <c r="L568" s="3">
        <v>20000</v>
      </c>
    </row>
    <row r="569" spans="1:12" x14ac:dyDescent="0.25">
      <c r="A569" s="3" t="s">
        <v>1166</v>
      </c>
      <c r="B569" s="4">
        <v>44964</v>
      </c>
      <c r="C569" s="3" t="s">
        <v>181</v>
      </c>
      <c r="D569" s="3" t="s">
        <v>29</v>
      </c>
      <c r="E569" s="3" t="s">
        <v>17</v>
      </c>
      <c r="F569" s="3" t="s">
        <v>18</v>
      </c>
      <c r="G569" s="3" t="s">
        <v>63</v>
      </c>
      <c r="H569" s="3" t="s">
        <v>2354</v>
      </c>
      <c r="I569" s="3">
        <v>2</v>
      </c>
      <c r="J569" s="3" t="s">
        <v>20</v>
      </c>
      <c r="K569" s="3">
        <v>100</v>
      </c>
      <c r="L569" s="3">
        <v>90</v>
      </c>
    </row>
    <row r="570" spans="1:12" x14ac:dyDescent="0.25">
      <c r="A570" s="3" t="s">
        <v>1168</v>
      </c>
      <c r="B570" s="4">
        <v>44964</v>
      </c>
      <c r="C570" s="3" t="s">
        <v>299</v>
      </c>
      <c r="D570" s="3" t="s">
        <v>16</v>
      </c>
      <c r="E570" s="3" t="s">
        <v>35</v>
      </c>
      <c r="F570" s="3" t="s">
        <v>36</v>
      </c>
      <c r="G570" s="3" t="s">
        <v>69</v>
      </c>
      <c r="H570" s="3" t="s">
        <v>38</v>
      </c>
      <c r="I570" s="3">
        <v>2</v>
      </c>
      <c r="J570" s="3" t="s">
        <v>20</v>
      </c>
      <c r="K570" s="3">
        <v>9950</v>
      </c>
      <c r="L570" s="3">
        <v>9000</v>
      </c>
    </row>
    <row r="571" spans="1:12" x14ac:dyDescent="0.25">
      <c r="A571" s="3" t="s">
        <v>1170</v>
      </c>
      <c r="B571" s="4">
        <v>44964</v>
      </c>
      <c r="C571" s="3" t="s">
        <v>423</v>
      </c>
      <c r="D571" s="3" t="s">
        <v>16</v>
      </c>
      <c r="E571" s="3" t="s">
        <v>23</v>
      </c>
      <c r="F571" s="3" t="s">
        <v>24</v>
      </c>
      <c r="G571" s="3" t="s">
        <v>25</v>
      </c>
      <c r="H571" s="3" t="s">
        <v>2354</v>
      </c>
      <c r="I571" s="3">
        <v>2</v>
      </c>
      <c r="J571" s="3" t="s">
        <v>20</v>
      </c>
      <c r="K571" s="3">
        <v>22000</v>
      </c>
      <c r="L571" s="3">
        <v>20000</v>
      </c>
    </row>
    <row r="572" spans="1:12" x14ac:dyDescent="0.25">
      <c r="A572" s="3" t="s">
        <v>1172</v>
      </c>
      <c r="B572" s="4">
        <v>44964</v>
      </c>
      <c r="C572" s="3" t="s">
        <v>540</v>
      </c>
      <c r="D572" s="3" t="s">
        <v>29</v>
      </c>
      <c r="E572" s="3" t="s">
        <v>17</v>
      </c>
      <c r="F572" s="3" t="s">
        <v>18</v>
      </c>
      <c r="G572" s="3" t="s">
        <v>37</v>
      </c>
      <c r="H572" s="3" t="s">
        <v>38</v>
      </c>
      <c r="I572" s="3">
        <v>1</v>
      </c>
      <c r="J572" s="3" t="s">
        <v>20</v>
      </c>
      <c r="K572" s="3">
        <v>6700</v>
      </c>
      <c r="L572" s="3">
        <v>5001</v>
      </c>
    </row>
    <row r="573" spans="1:12" x14ac:dyDescent="0.25">
      <c r="A573" s="3" t="s">
        <v>1174</v>
      </c>
      <c r="B573" s="4">
        <v>44964</v>
      </c>
      <c r="C573" s="3" t="s">
        <v>663</v>
      </c>
      <c r="D573" s="3" t="s">
        <v>29</v>
      </c>
      <c r="E573" s="3" t="s">
        <v>35</v>
      </c>
      <c r="F573" s="3" t="s">
        <v>36</v>
      </c>
      <c r="G573" s="3" t="s">
        <v>54</v>
      </c>
      <c r="H573" s="3" t="s">
        <v>55</v>
      </c>
      <c r="I573" s="3">
        <v>2</v>
      </c>
      <c r="J573" s="3" t="s">
        <v>20</v>
      </c>
      <c r="K573" s="3">
        <v>7700</v>
      </c>
      <c r="L573" s="3">
        <v>7000</v>
      </c>
    </row>
    <row r="574" spans="1:12" x14ac:dyDescent="0.25">
      <c r="A574" s="3" t="s">
        <v>1176</v>
      </c>
      <c r="B574" s="4">
        <v>44964</v>
      </c>
      <c r="C574" s="3" t="s">
        <v>780</v>
      </c>
      <c r="D574" s="3" t="s">
        <v>29</v>
      </c>
      <c r="E574" s="3" t="s">
        <v>30</v>
      </c>
      <c r="F574" s="3" t="s">
        <v>31</v>
      </c>
      <c r="G574" s="3" t="s">
        <v>60</v>
      </c>
      <c r="H574" s="3" t="s">
        <v>45</v>
      </c>
      <c r="I574" s="3">
        <v>2</v>
      </c>
      <c r="J574" s="3" t="s">
        <v>20</v>
      </c>
      <c r="K574" s="3">
        <v>7700</v>
      </c>
      <c r="L574" s="3">
        <v>7000</v>
      </c>
    </row>
    <row r="575" spans="1:12" x14ac:dyDescent="0.25">
      <c r="A575" s="3" t="s">
        <v>1178</v>
      </c>
      <c r="B575" s="4">
        <v>44964</v>
      </c>
      <c r="C575" s="3" t="s">
        <v>905</v>
      </c>
      <c r="D575" s="3" t="s">
        <v>29</v>
      </c>
      <c r="E575" s="3" t="s">
        <v>17</v>
      </c>
      <c r="F575" s="3" t="s">
        <v>18</v>
      </c>
      <c r="G575" s="3" t="s">
        <v>78</v>
      </c>
      <c r="H575" s="3" t="s">
        <v>45</v>
      </c>
      <c r="I575" s="3">
        <v>2</v>
      </c>
      <c r="J575" s="3" t="s">
        <v>20</v>
      </c>
      <c r="K575" s="3">
        <v>13000</v>
      </c>
      <c r="L575" s="3">
        <v>12000</v>
      </c>
    </row>
    <row r="576" spans="1:12" x14ac:dyDescent="0.25">
      <c r="A576" s="3" t="s">
        <v>1180</v>
      </c>
      <c r="B576" s="4">
        <v>44964</v>
      </c>
      <c r="C576" s="3" t="s">
        <v>1022</v>
      </c>
      <c r="D576" s="3" t="s">
        <v>29</v>
      </c>
      <c r="E576" s="3" t="s">
        <v>17</v>
      </c>
      <c r="F576" s="3" t="s">
        <v>18</v>
      </c>
      <c r="G576" s="3" t="s">
        <v>19</v>
      </c>
      <c r="H576" s="3" t="s">
        <v>2354</v>
      </c>
      <c r="I576" s="3">
        <v>1</v>
      </c>
      <c r="J576" s="3" t="s">
        <v>20</v>
      </c>
      <c r="K576" s="3">
        <v>13200.000000000002</v>
      </c>
      <c r="L576" s="3">
        <v>12000</v>
      </c>
    </row>
    <row r="577" spans="1:12" x14ac:dyDescent="0.25">
      <c r="A577" s="3" t="s">
        <v>1182</v>
      </c>
      <c r="B577" s="4">
        <v>44964</v>
      </c>
      <c r="C577" s="3" t="s">
        <v>1147</v>
      </c>
      <c r="D577" s="3" t="s">
        <v>29</v>
      </c>
      <c r="E577" s="3" t="s">
        <v>30</v>
      </c>
      <c r="F577" s="3" t="s">
        <v>31</v>
      </c>
      <c r="G577" s="3" t="s">
        <v>2352</v>
      </c>
      <c r="H577" s="3" t="s">
        <v>2354</v>
      </c>
      <c r="I577" s="3">
        <v>3</v>
      </c>
      <c r="J577" s="3" t="s">
        <v>20</v>
      </c>
      <c r="K577" s="3">
        <v>13200.000000000002</v>
      </c>
      <c r="L577" s="3">
        <v>12000</v>
      </c>
    </row>
    <row r="578" spans="1:12" x14ac:dyDescent="0.25">
      <c r="A578" s="3" t="s">
        <v>1184</v>
      </c>
      <c r="B578" s="4">
        <v>44964</v>
      </c>
      <c r="C578" s="3" t="s">
        <v>353</v>
      </c>
      <c r="D578" s="3" t="s">
        <v>29</v>
      </c>
      <c r="E578" s="3" t="s">
        <v>30</v>
      </c>
      <c r="F578" s="3" t="s">
        <v>31</v>
      </c>
      <c r="G578" s="3" t="s">
        <v>2352</v>
      </c>
      <c r="H578" s="3" t="s">
        <v>2354</v>
      </c>
      <c r="I578" s="3">
        <v>2</v>
      </c>
      <c r="J578" s="3" t="s">
        <v>20</v>
      </c>
      <c r="K578" s="3">
        <v>400</v>
      </c>
      <c r="L578" s="3">
        <v>360</v>
      </c>
    </row>
    <row r="579" spans="1:12" x14ac:dyDescent="0.25">
      <c r="A579" s="3" t="s">
        <v>1186</v>
      </c>
      <c r="B579" s="4">
        <v>44964</v>
      </c>
      <c r="C579" s="3" t="s">
        <v>415</v>
      </c>
      <c r="D579" s="3" t="s">
        <v>29</v>
      </c>
      <c r="E579" s="3" t="s">
        <v>17</v>
      </c>
      <c r="F579" s="3" t="s">
        <v>18</v>
      </c>
      <c r="G579" s="3" t="s">
        <v>2351</v>
      </c>
      <c r="H579" s="3" t="s">
        <v>38</v>
      </c>
      <c r="I579" s="3">
        <v>1</v>
      </c>
      <c r="J579" s="3" t="s">
        <v>20</v>
      </c>
      <c r="K579" s="3">
        <v>7700.0000000000009</v>
      </c>
      <c r="L579" s="3">
        <v>7000</v>
      </c>
    </row>
    <row r="580" spans="1:12" x14ac:dyDescent="0.25">
      <c r="A580" s="3" t="s">
        <v>1188</v>
      </c>
      <c r="B580" s="4">
        <v>44964</v>
      </c>
      <c r="C580" s="3" t="s">
        <v>476</v>
      </c>
      <c r="D580" s="3" t="s">
        <v>16</v>
      </c>
      <c r="E580" s="3" t="s">
        <v>17</v>
      </c>
      <c r="F580" s="3" t="s">
        <v>18</v>
      </c>
      <c r="G580" s="3" t="s">
        <v>60</v>
      </c>
      <c r="H580" s="3" t="s">
        <v>45</v>
      </c>
      <c r="I580" s="3">
        <v>4</v>
      </c>
      <c r="J580" s="3" t="s">
        <v>20</v>
      </c>
      <c r="K580" s="3">
        <v>11000</v>
      </c>
      <c r="L580" s="3">
        <v>10000</v>
      </c>
    </row>
    <row r="581" spans="1:12" x14ac:dyDescent="0.25">
      <c r="A581" s="3" t="s">
        <v>1190</v>
      </c>
      <c r="B581" s="4">
        <v>44964</v>
      </c>
      <c r="C581" s="3" t="s">
        <v>538</v>
      </c>
      <c r="D581" s="3" t="s">
        <v>29</v>
      </c>
      <c r="E581" s="3" t="s">
        <v>17</v>
      </c>
      <c r="F581" s="3" t="s">
        <v>18</v>
      </c>
      <c r="G581" s="3" t="s">
        <v>41</v>
      </c>
      <c r="H581" s="3" t="s">
        <v>2354</v>
      </c>
      <c r="I581" s="3">
        <v>2</v>
      </c>
      <c r="J581" s="3" t="s">
        <v>20</v>
      </c>
      <c r="K581" s="3">
        <v>7700</v>
      </c>
      <c r="L581" s="3">
        <v>7000</v>
      </c>
    </row>
    <row r="582" spans="1:12" x14ac:dyDescent="0.25">
      <c r="A582" s="3" t="s">
        <v>1192</v>
      </c>
      <c r="B582" s="4">
        <v>44964</v>
      </c>
      <c r="C582" s="3" t="s">
        <v>598</v>
      </c>
      <c r="D582" s="3" t="s">
        <v>16</v>
      </c>
      <c r="E582" s="3" t="s">
        <v>23</v>
      </c>
      <c r="F582" s="3" t="s">
        <v>24</v>
      </c>
      <c r="G582" s="3" t="s">
        <v>75</v>
      </c>
      <c r="H582" s="3" t="s">
        <v>2354</v>
      </c>
      <c r="I582" s="3">
        <v>2</v>
      </c>
      <c r="J582" s="3" t="s">
        <v>20</v>
      </c>
      <c r="K582" s="3">
        <v>7700</v>
      </c>
      <c r="L582" s="3">
        <v>7000</v>
      </c>
    </row>
    <row r="583" spans="1:12" x14ac:dyDescent="0.25">
      <c r="A583" s="3" t="s">
        <v>1194</v>
      </c>
      <c r="B583" s="4">
        <v>44965</v>
      </c>
      <c r="C583" s="3" t="s">
        <v>49</v>
      </c>
      <c r="D583" s="3" t="s">
        <v>16</v>
      </c>
      <c r="E583" s="3" t="s">
        <v>30</v>
      </c>
      <c r="F583" s="3" t="s">
        <v>31</v>
      </c>
      <c r="G583" s="3" t="s">
        <v>2350</v>
      </c>
      <c r="H583" s="3" t="s">
        <v>38</v>
      </c>
      <c r="I583" s="3">
        <v>100</v>
      </c>
      <c r="J583" s="3" t="s">
        <v>20</v>
      </c>
      <c r="K583" s="3">
        <v>100</v>
      </c>
      <c r="L583" s="3">
        <v>80</v>
      </c>
    </row>
    <row r="584" spans="1:12" x14ac:dyDescent="0.25">
      <c r="A584" s="3" t="s">
        <v>1196</v>
      </c>
      <c r="B584" s="4">
        <v>44965</v>
      </c>
      <c r="C584" s="3" t="s">
        <v>183</v>
      </c>
      <c r="D584" s="3" t="s">
        <v>29</v>
      </c>
      <c r="E584" s="3" t="s">
        <v>17</v>
      </c>
      <c r="F584" s="3" t="s">
        <v>18</v>
      </c>
      <c r="G584" s="3" t="s">
        <v>66</v>
      </c>
      <c r="H584" s="3" t="s">
        <v>2354</v>
      </c>
      <c r="I584" s="3">
        <v>1</v>
      </c>
      <c r="J584" s="3" t="s">
        <v>20</v>
      </c>
      <c r="K584" s="3">
        <v>1600</v>
      </c>
      <c r="L584" s="3">
        <v>1590</v>
      </c>
    </row>
    <row r="585" spans="1:12" x14ac:dyDescent="0.25">
      <c r="A585" s="3" t="s">
        <v>1198</v>
      </c>
      <c r="B585" s="4">
        <v>44965</v>
      </c>
      <c r="C585" s="3" t="s">
        <v>301</v>
      </c>
      <c r="D585" s="3" t="s">
        <v>16</v>
      </c>
      <c r="E585" s="3" t="s">
        <v>17</v>
      </c>
      <c r="F585" s="3" t="s">
        <v>18</v>
      </c>
      <c r="G585" s="3" t="s">
        <v>72</v>
      </c>
      <c r="H585" s="3" t="s">
        <v>2354</v>
      </c>
      <c r="I585" s="3">
        <v>2</v>
      </c>
      <c r="J585" s="3" t="s">
        <v>20</v>
      </c>
      <c r="K585" s="3">
        <v>7700</v>
      </c>
      <c r="L585" s="3">
        <v>7000</v>
      </c>
    </row>
    <row r="586" spans="1:12" x14ac:dyDescent="0.25">
      <c r="A586" s="3" t="s">
        <v>1200</v>
      </c>
      <c r="B586" s="4">
        <v>44965</v>
      </c>
      <c r="C586" s="3" t="s">
        <v>425</v>
      </c>
      <c r="D586" s="3" t="s">
        <v>16</v>
      </c>
      <c r="E586" s="3" t="s">
        <v>30</v>
      </c>
      <c r="F586" s="3" t="s">
        <v>31</v>
      </c>
      <c r="G586" s="3" t="s">
        <v>75</v>
      </c>
      <c r="H586" s="3" t="s">
        <v>2354</v>
      </c>
      <c r="I586" s="3">
        <v>2</v>
      </c>
      <c r="J586" s="3" t="s">
        <v>20</v>
      </c>
      <c r="K586" s="3">
        <v>7700</v>
      </c>
      <c r="L586" s="3">
        <v>7000</v>
      </c>
    </row>
    <row r="587" spans="1:12" x14ac:dyDescent="0.25">
      <c r="A587" s="3" t="s">
        <v>1202</v>
      </c>
      <c r="B587" s="4">
        <v>44965</v>
      </c>
      <c r="C587" s="3" t="s">
        <v>542</v>
      </c>
      <c r="D587" s="3" t="s">
        <v>29</v>
      </c>
      <c r="E587" s="3" t="s">
        <v>23</v>
      </c>
      <c r="F587" s="3" t="s">
        <v>24</v>
      </c>
      <c r="G587" s="3" t="s">
        <v>41</v>
      </c>
      <c r="H587" s="3" t="s">
        <v>2354</v>
      </c>
      <c r="I587" s="3">
        <v>1</v>
      </c>
      <c r="J587" s="3" t="s">
        <v>20</v>
      </c>
      <c r="K587" s="3">
        <v>6700</v>
      </c>
      <c r="L587" s="3">
        <v>5002</v>
      </c>
    </row>
    <row r="588" spans="1:12" x14ac:dyDescent="0.25">
      <c r="A588" s="3" t="s">
        <v>1203</v>
      </c>
      <c r="B588" s="4">
        <v>44965</v>
      </c>
      <c r="C588" s="3" t="s">
        <v>665</v>
      </c>
      <c r="D588" s="3" t="s">
        <v>29</v>
      </c>
      <c r="E588" s="3" t="s">
        <v>17</v>
      </c>
      <c r="F588" s="3" t="s">
        <v>18</v>
      </c>
      <c r="G588" s="3" t="s">
        <v>2353</v>
      </c>
      <c r="H588" s="3" t="s">
        <v>45</v>
      </c>
      <c r="I588" s="3">
        <v>1000</v>
      </c>
      <c r="J588" s="3" t="s">
        <v>20</v>
      </c>
      <c r="K588" s="3">
        <v>11000</v>
      </c>
      <c r="L588" s="3">
        <v>10000</v>
      </c>
    </row>
    <row r="589" spans="1:12" x14ac:dyDescent="0.25">
      <c r="A589" s="3" t="s">
        <v>1205</v>
      </c>
      <c r="B589" s="4">
        <v>44965</v>
      </c>
      <c r="C589" s="3" t="s">
        <v>782</v>
      </c>
      <c r="D589" s="3" t="s">
        <v>29</v>
      </c>
      <c r="E589" s="3" t="s">
        <v>35</v>
      </c>
      <c r="F589" s="3" t="s">
        <v>36</v>
      </c>
      <c r="G589" s="3" t="s">
        <v>63</v>
      </c>
      <c r="H589" s="3" t="s">
        <v>2354</v>
      </c>
      <c r="I589" s="3">
        <v>3</v>
      </c>
      <c r="J589" s="3" t="s">
        <v>20</v>
      </c>
      <c r="K589" s="3">
        <v>22000</v>
      </c>
      <c r="L589" s="3">
        <v>20000</v>
      </c>
    </row>
    <row r="590" spans="1:12" x14ac:dyDescent="0.25">
      <c r="A590" s="3" t="s">
        <v>1207</v>
      </c>
      <c r="B590" s="4">
        <v>44965</v>
      </c>
      <c r="C590" s="3" t="s">
        <v>907</v>
      </c>
      <c r="D590" s="3" t="s">
        <v>29</v>
      </c>
      <c r="E590" s="3" t="s">
        <v>23</v>
      </c>
      <c r="F590" s="3" t="s">
        <v>24</v>
      </c>
      <c r="G590" s="3" t="s">
        <v>81</v>
      </c>
      <c r="H590" s="3" t="s">
        <v>2354</v>
      </c>
      <c r="I590" s="3">
        <v>2</v>
      </c>
      <c r="J590" s="3" t="s">
        <v>20</v>
      </c>
      <c r="K590" s="3">
        <v>6700</v>
      </c>
      <c r="L590" s="3">
        <v>5000</v>
      </c>
    </row>
    <row r="591" spans="1:12" x14ac:dyDescent="0.25">
      <c r="A591" s="3" t="s">
        <v>1209</v>
      </c>
      <c r="B591" s="4">
        <v>44965</v>
      </c>
      <c r="C591" s="3" t="s">
        <v>1024</v>
      </c>
      <c r="D591" s="3" t="s">
        <v>29</v>
      </c>
      <c r="E591" s="3" t="s">
        <v>17</v>
      </c>
      <c r="F591" s="3" t="s">
        <v>18</v>
      </c>
      <c r="G591" s="3" t="s">
        <v>25</v>
      </c>
      <c r="H591" s="3" t="s">
        <v>2354</v>
      </c>
      <c r="I591" s="3">
        <v>2</v>
      </c>
      <c r="J591" s="3" t="s">
        <v>20</v>
      </c>
      <c r="K591" s="3">
        <v>9950</v>
      </c>
      <c r="L591" s="3">
        <v>9000</v>
      </c>
    </row>
    <row r="592" spans="1:12" x14ac:dyDescent="0.25">
      <c r="A592" s="3" t="s">
        <v>1211</v>
      </c>
      <c r="B592" s="4">
        <v>44965</v>
      </c>
      <c r="C592" s="3" t="s">
        <v>1149</v>
      </c>
      <c r="D592" s="3" t="s">
        <v>29</v>
      </c>
      <c r="E592" s="3" t="s">
        <v>35</v>
      </c>
      <c r="F592" s="3" t="s">
        <v>36</v>
      </c>
      <c r="G592" s="3" t="s">
        <v>2350</v>
      </c>
      <c r="H592" s="3" t="s">
        <v>38</v>
      </c>
      <c r="I592" s="3">
        <v>2</v>
      </c>
      <c r="J592" s="3" t="s">
        <v>20</v>
      </c>
      <c r="K592" s="3">
        <v>22000</v>
      </c>
      <c r="L592" s="3">
        <v>20000</v>
      </c>
    </row>
    <row r="593" spans="1:12" x14ac:dyDescent="0.25">
      <c r="A593" s="3" t="s">
        <v>1213</v>
      </c>
      <c r="B593" s="4">
        <v>44966</v>
      </c>
      <c r="C593" s="3" t="s">
        <v>51</v>
      </c>
      <c r="D593" s="3" t="s">
        <v>29</v>
      </c>
      <c r="E593" s="3" t="s">
        <v>35</v>
      </c>
      <c r="F593" s="3" t="s">
        <v>36</v>
      </c>
      <c r="G593" s="3" t="s">
        <v>2351</v>
      </c>
      <c r="H593" s="3" t="s">
        <v>38</v>
      </c>
      <c r="I593" s="3">
        <v>1</v>
      </c>
      <c r="J593" s="3" t="s">
        <v>20</v>
      </c>
      <c r="K593" s="3">
        <v>170</v>
      </c>
      <c r="L593" s="3">
        <v>150</v>
      </c>
    </row>
    <row r="594" spans="1:12" x14ac:dyDescent="0.25">
      <c r="A594" s="3" t="s">
        <v>1215</v>
      </c>
      <c r="B594" s="4">
        <v>44966</v>
      </c>
      <c r="C594" s="3" t="s">
        <v>185</v>
      </c>
      <c r="D594" s="3" t="s">
        <v>29</v>
      </c>
      <c r="E594" s="3" t="s">
        <v>23</v>
      </c>
      <c r="F594" s="3" t="s">
        <v>24</v>
      </c>
      <c r="G594" s="3" t="s">
        <v>75</v>
      </c>
      <c r="H594" s="3" t="s">
        <v>2354</v>
      </c>
      <c r="I594" s="3">
        <v>1</v>
      </c>
      <c r="J594" s="3" t="s">
        <v>20</v>
      </c>
      <c r="K594" s="3">
        <v>50</v>
      </c>
      <c r="L594" s="3">
        <v>45</v>
      </c>
    </row>
    <row r="595" spans="1:12" x14ac:dyDescent="0.25">
      <c r="A595" s="3" t="s">
        <v>1217</v>
      </c>
      <c r="B595" s="4">
        <v>44966</v>
      </c>
      <c r="C595" s="3" t="s">
        <v>303</v>
      </c>
      <c r="D595" s="3" t="s">
        <v>16</v>
      </c>
      <c r="E595" s="3" t="s">
        <v>17</v>
      </c>
      <c r="F595" s="3" t="s">
        <v>18</v>
      </c>
      <c r="G595" s="3" t="s">
        <v>75</v>
      </c>
      <c r="H595" s="3" t="s">
        <v>2354</v>
      </c>
      <c r="I595" s="3">
        <v>4</v>
      </c>
      <c r="J595" s="3" t="s">
        <v>20</v>
      </c>
      <c r="K595" s="3">
        <v>11000</v>
      </c>
      <c r="L595" s="3">
        <v>10000</v>
      </c>
    </row>
    <row r="596" spans="1:12" x14ac:dyDescent="0.25">
      <c r="A596" s="3" t="s">
        <v>1219</v>
      </c>
      <c r="B596" s="4">
        <v>44966</v>
      </c>
      <c r="C596" s="3" t="s">
        <v>427</v>
      </c>
      <c r="D596" s="3" t="s">
        <v>16</v>
      </c>
      <c r="E596" s="3" t="s">
        <v>35</v>
      </c>
      <c r="F596" s="3" t="s">
        <v>36</v>
      </c>
      <c r="G596" s="3" t="s">
        <v>78</v>
      </c>
      <c r="H596" s="3" t="s">
        <v>45</v>
      </c>
      <c r="I596" s="3">
        <v>3</v>
      </c>
      <c r="J596" s="3" t="s">
        <v>20</v>
      </c>
      <c r="K596" s="3">
        <v>22000</v>
      </c>
      <c r="L596" s="3">
        <v>20000</v>
      </c>
    </row>
    <row r="597" spans="1:12" x14ac:dyDescent="0.25">
      <c r="A597" s="3" t="s">
        <v>1221</v>
      </c>
      <c r="B597" s="4">
        <v>44966</v>
      </c>
      <c r="C597" s="3" t="s">
        <v>544</v>
      </c>
      <c r="D597" s="3" t="s">
        <v>29</v>
      </c>
      <c r="E597" s="3" t="s">
        <v>30</v>
      </c>
      <c r="F597" s="3" t="s">
        <v>31</v>
      </c>
      <c r="G597" s="3" t="s">
        <v>44</v>
      </c>
      <c r="H597" s="3" t="s">
        <v>45</v>
      </c>
      <c r="I597" s="3">
        <v>2</v>
      </c>
      <c r="J597" s="3" t="s">
        <v>20</v>
      </c>
      <c r="K597" s="3">
        <v>6700</v>
      </c>
      <c r="L597" s="3">
        <v>5000</v>
      </c>
    </row>
    <row r="598" spans="1:12" x14ac:dyDescent="0.25">
      <c r="A598" s="3" t="s">
        <v>1223</v>
      </c>
      <c r="B598" s="4">
        <v>44966</v>
      </c>
      <c r="C598" s="3" t="s">
        <v>667</v>
      </c>
      <c r="D598" s="3" t="s">
        <v>29</v>
      </c>
      <c r="E598" s="3" t="s">
        <v>17</v>
      </c>
      <c r="F598" s="3" t="s">
        <v>18</v>
      </c>
      <c r="G598" s="3" t="s">
        <v>60</v>
      </c>
      <c r="H598" s="3" t="s">
        <v>45</v>
      </c>
      <c r="I598" s="3">
        <v>1</v>
      </c>
      <c r="J598" s="3" t="s">
        <v>20</v>
      </c>
      <c r="K598" s="3">
        <v>7700.0000000000009</v>
      </c>
      <c r="L598" s="3">
        <v>7000</v>
      </c>
    </row>
    <row r="599" spans="1:12" x14ac:dyDescent="0.25">
      <c r="A599" s="3" t="s">
        <v>1225</v>
      </c>
      <c r="B599" s="4">
        <v>44966</v>
      </c>
      <c r="C599" s="3" t="s">
        <v>784</v>
      </c>
      <c r="D599" s="3" t="s">
        <v>29</v>
      </c>
      <c r="E599" s="3" t="s">
        <v>17</v>
      </c>
      <c r="F599" s="3" t="s">
        <v>18</v>
      </c>
      <c r="G599" s="3" t="s">
        <v>66</v>
      </c>
      <c r="H599" s="3" t="s">
        <v>2354</v>
      </c>
      <c r="I599" s="3">
        <v>1</v>
      </c>
      <c r="J599" s="3" t="s">
        <v>20</v>
      </c>
      <c r="K599" s="3">
        <v>44000</v>
      </c>
      <c r="L599" s="3">
        <v>40000</v>
      </c>
    </row>
    <row r="600" spans="1:12" x14ac:dyDescent="0.25">
      <c r="A600" s="3" t="s">
        <v>1227</v>
      </c>
      <c r="B600" s="4">
        <v>44966</v>
      </c>
      <c r="C600" s="3" t="s">
        <v>909</v>
      </c>
      <c r="D600" s="3" t="s">
        <v>29</v>
      </c>
      <c r="E600" s="3" t="s">
        <v>30</v>
      </c>
      <c r="F600" s="3" t="s">
        <v>31</v>
      </c>
      <c r="G600" s="3" t="s">
        <v>19</v>
      </c>
      <c r="H600" s="3" t="s">
        <v>2354</v>
      </c>
      <c r="I600" s="3">
        <v>1</v>
      </c>
      <c r="J600" s="3" t="s">
        <v>20</v>
      </c>
      <c r="K600" s="3">
        <v>6700</v>
      </c>
      <c r="L600" s="3">
        <v>5001</v>
      </c>
    </row>
    <row r="601" spans="1:12" x14ac:dyDescent="0.25">
      <c r="A601" s="3" t="s">
        <v>1229</v>
      </c>
      <c r="B601" s="4">
        <v>44966</v>
      </c>
      <c r="C601" s="3" t="s">
        <v>1026</v>
      </c>
      <c r="D601" s="3" t="s">
        <v>29</v>
      </c>
      <c r="E601" s="3" t="s">
        <v>23</v>
      </c>
      <c r="F601" s="3" t="s">
        <v>24</v>
      </c>
      <c r="G601" s="3" t="s">
        <v>32</v>
      </c>
      <c r="H601" s="3" t="s">
        <v>2354</v>
      </c>
      <c r="I601" s="3">
        <v>2</v>
      </c>
      <c r="J601" s="3" t="s">
        <v>20</v>
      </c>
      <c r="K601" s="3">
        <v>7700</v>
      </c>
      <c r="L601" s="3">
        <v>7000</v>
      </c>
    </row>
    <row r="602" spans="1:12" x14ac:dyDescent="0.25">
      <c r="A602" s="3" t="s">
        <v>1231</v>
      </c>
      <c r="B602" s="4">
        <v>44966</v>
      </c>
      <c r="C602" s="3" t="s">
        <v>1151</v>
      </c>
      <c r="D602" s="3" t="s">
        <v>29</v>
      </c>
      <c r="E602" s="3" t="s">
        <v>17</v>
      </c>
      <c r="F602" s="3" t="s">
        <v>18</v>
      </c>
      <c r="G602" s="3" t="s">
        <v>2351</v>
      </c>
      <c r="H602" s="3" t="s">
        <v>38</v>
      </c>
      <c r="I602" s="3">
        <v>2</v>
      </c>
      <c r="J602" s="3" t="s">
        <v>20</v>
      </c>
      <c r="K602" s="3">
        <v>7700</v>
      </c>
      <c r="L602" s="3">
        <v>7000</v>
      </c>
    </row>
    <row r="603" spans="1:12" x14ac:dyDescent="0.25">
      <c r="A603" s="3" t="s">
        <v>1233</v>
      </c>
      <c r="B603" s="4">
        <v>44966</v>
      </c>
      <c r="C603" s="3" t="s">
        <v>357</v>
      </c>
      <c r="D603" s="3" t="s">
        <v>29</v>
      </c>
      <c r="E603" s="3" t="s">
        <v>17</v>
      </c>
      <c r="F603" s="3" t="s">
        <v>18</v>
      </c>
      <c r="G603" s="3" t="s">
        <v>19</v>
      </c>
      <c r="H603" s="3" t="s">
        <v>2354</v>
      </c>
      <c r="I603" s="3">
        <v>20</v>
      </c>
      <c r="J603" s="3" t="s">
        <v>20</v>
      </c>
      <c r="K603" s="3">
        <v>1600</v>
      </c>
      <c r="L603" s="3">
        <v>1590</v>
      </c>
    </row>
    <row r="604" spans="1:12" x14ac:dyDescent="0.25">
      <c r="A604" s="3" t="s">
        <v>1235</v>
      </c>
      <c r="B604" s="4">
        <v>44966</v>
      </c>
      <c r="C604" s="3" t="s">
        <v>419</v>
      </c>
      <c r="D604" s="3" t="s">
        <v>29</v>
      </c>
      <c r="E604" s="3" t="s">
        <v>17</v>
      </c>
      <c r="F604" s="3" t="s">
        <v>18</v>
      </c>
      <c r="G604" s="3" t="s">
        <v>25</v>
      </c>
      <c r="H604" s="3" t="s">
        <v>2354</v>
      </c>
      <c r="I604" s="3">
        <v>2</v>
      </c>
      <c r="J604" s="3" t="s">
        <v>20</v>
      </c>
      <c r="K604" s="3">
        <v>19800</v>
      </c>
      <c r="L604" s="3">
        <v>18000</v>
      </c>
    </row>
    <row r="605" spans="1:12" x14ac:dyDescent="0.25">
      <c r="A605" s="3" t="s">
        <v>1237</v>
      </c>
      <c r="B605" s="4">
        <v>44966</v>
      </c>
      <c r="C605" s="3" t="s">
        <v>480</v>
      </c>
      <c r="D605" s="3" t="s">
        <v>29</v>
      </c>
      <c r="E605" s="3" t="s">
        <v>23</v>
      </c>
      <c r="F605" s="3" t="s">
        <v>24</v>
      </c>
      <c r="G605" s="3" t="s">
        <v>66</v>
      </c>
      <c r="H605" s="3" t="s">
        <v>2354</v>
      </c>
      <c r="I605" s="3">
        <v>2</v>
      </c>
      <c r="J605" s="3" t="s">
        <v>20</v>
      </c>
      <c r="K605" s="3">
        <v>1900</v>
      </c>
      <c r="L605" s="3">
        <v>1800</v>
      </c>
    </row>
    <row r="606" spans="1:12" x14ac:dyDescent="0.25">
      <c r="A606" s="3" t="s">
        <v>1239</v>
      </c>
      <c r="B606" s="4">
        <v>44966</v>
      </c>
      <c r="C606" s="3" t="s">
        <v>542</v>
      </c>
      <c r="D606" s="3" t="s">
        <v>29</v>
      </c>
      <c r="E606" s="3" t="s">
        <v>30</v>
      </c>
      <c r="F606" s="3" t="s">
        <v>31</v>
      </c>
      <c r="G606" s="3" t="s">
        <v>19</v>
      </c>
      <c r="H606" s="3" t="s">
        <v>2354</v>
      </c>
      <c r="I606" s="3">
        <v>1</v>
      </c>
      <c r="J606" s="3" t="s">
        <v>20</v>
      </c>
      <c r="K606" s="3">
        <v>13200.000000000002</v>
      </c>
      <c r="L606" s="3">
        <v>12000</v>
      </c>
    </row>
    <row r="607" spans="1:12" x14ac:dyDescent="0.25">
      <c r="A607" s="3" t="s">
        <v>1241</v>
      </c>
      <c r="B607" s="4">
        <v>44966</v>
      </c>
      <c r="C607" s="3" t="s">
        <v>602</v>
      </c>
      <c r="D607" s="3" t="s">
        <v>29</v>
      </c>
      <c r="E607" s="3" t="s">
        <v>35</v>
      </c>
      <c r="F607" s="3" t="s">
        <v>36</v>
      </c>
      <c r="G607" s="3" t="s">
        <v>81</v>
      </c>
      <c r="H607" s="3" t="s">
        <v>2354</v>
      </c>
      <c r="I607" s="3">
        <v>1</v>
      </c>
      <c r="J607" s="3" t="s">
        <v>20</v>
      </c>
      <c r="K607" s="3">
        <v>44000</v>
      </c>
      <c r="L607" s="3">
        <v>40000</v>
      </c>
    </row>
    <row r="608" spans="1:12" x14ac:dyDescent="0.25">
      <c r="A608" s="3" t="s">
        <v>1243</v>
      </c>
      <c r="B608" s="4">
        <v>44967</v>
      </c>
      <c r="C608" s="3" t="s">
        <v>53</v>
      </c>
      <c r="D608" s="3" t="s">
        <v>16</v>
      </c>
      <c r="E608" s="3" t="s">
        <v>30</v>
      </c>
      <c r="F608" s="3" t="s">
        <v>31</v>
      </c>
      <c r="G608" s="3" t="s">
        <v>54</v>
      </c>
      <c r="H608" s="3" t="s">
        <v>55</v>
      </c>
      <c r="I608" s="3">
        <v>150</v>
      </c>
      <c r="J608" s="3" t="s">
        <v>20</v>
      </c>
      <c r="K608" s="3">
        <v>44000</v>
      </c>
      <c r="L608" s="3">
        <v>40000</v>
      </c>
    </row>
    <row r="609" spans="1:12" x14ac:dyDescent="0.25">
      <c r="A609" s="3" t="s">
        <v>1245</v>
      </c>
      <c r="B609" s="4">
        <v>44967</v>
      </c>
      <c r="C609" s="3" t="s">
        <v>187</v>
      </c>
      <c r="D609" s="3" t="s">
        <v>16</v>
      </c>
      <c r="E609" s="3" t="s">
        <v>30</v>
      </c>
      <c r="F609" s="3" t="s">
        <v>31</v>
      </c>
      <c r="G609" s="3" t="s">
        <v>78</v>
      </c>
      <c r="H609" s="3" t="s">
        <v>45</v>
      </c>
      <c r="I609" s="3">
        <v>2</v>
      </c>
      <c r="J609" s="3" t="s">
        <v>20</v>
      </c>
      <c r="K609" s="3">
        <v>600</v>
      </c>
      <c r="L609" s="3">
        <v>450</v>
      </c>
    </row>
    <row r="610" spans="1:12" x14ac:dyDescent="0.25">
      <c r="A610" s="3" t="s">
        <v>1247</v>
      </c>
      <c r="B610" s="4">
        <v>44967</v>
      </c>
      <c r="C610" s="3" t="s">
        <v>305</v>
      </c>
      <c r="D610" s="3" t="s">
        <v>29</v>
      </c>
      <c r="E610" s="3" t="s">
        <v>23</v>
      </c>
      <c r="F610" s="3" t="s">
        <v>24</v>
      </c>
      <c r="G610" s="3" t="s">
        <v>78</v>
      </c>
      <c r="H610" s="3" t="s">
        <v>45</v>
      </c>
      <c r="I610" s="3">
        <v>1</v>
      </c>
      <c r="J610" s="3" t="s">
        <v>20</v>
      </c>
      <c r="K610" s="3">
        <v>13200.000000000002</v>
      </c>
      <c r="L610" s="3">
        <v>12000</v>
      </c>
    </row>
    <row r="611" spans="1:12" x14ac:dyDescent="0.25">
      <c r="A611" s="3" t="s">
        <v>1249</v>
      </c>
      <c r="B611" s="4">
        <v>44967</v>
      </c>
      <c r="C611" s="3" t="s">
        <v>429</v>
      </c>
      <c r="D611" s="3" t="s">
        <v>29</v>
      </c>
      <c r="E611" s="3" t="s">
        <v>17</v>
      </c>
      <c r="F611" s="3" t="s">
        <v>18</v>
      </c>
      <c r="G611" s="3" t="s">
        <v>81</v>
      </c>
      <c r="H611" s="3" t="s">
        <v>2354</v>
      </c>
      <c r="I611" s="3">
        <v>1</v>
      </c>
      <c r="J611" s="3" t="s">
        <v>20</v>
      </c>
      <c r="K611" s="3">
        <v>44000</v>
      </c>
      <c r="L611" s="3">
        <v>40000</v>
      </c>
    </row>
    <row r="612" spans="1:12" x14ac:dyDescent="0.25">
      <c r="A612" s="3" t="s">
        <v>1251</v>
      </c>
      <c r="B612" s="4">
        <v>44967</v>
      </c>
      <c r="C612" s="3" t="s">
        <v>546</v>
      </c>
      <c r="D612" s="3" t="s">
        <v>29</v>
      </c>
      <c r="E612" s="3" t="s">
        <v>35</v>
      </c>
      <c r="F612" s="3" t="s">
        <v>36</v>
      </c>
      <c r="G612" s="3" t="s">
        <v>2352</v>
      </c>
      <c r="H612" s="3" t="s">
        <v>2354</v>
      </c>
      <c r="I612" s="3">
        <v>2</v>
      </c>
      <c r="J612" s="3" t="s">
        <v>20</v>
      </c>
      <c r="K612" s="3">
        <v>6700</v>
      </c>
      <c r="L612" s="3">
        <v>5001</v>
      </c>
    </row>
    <row r="613" spans="1:12" x14ac:dyDescent="0.25">
      <c r="A613" s="3" t="s">
        <v>1253</v>
      </c>
      <c r="B613" s="4">
        <v>44967</v>
      </c>
      <c r="C613" s="3" t="s">
        <v>2316</v>
      </c>
      <c r="D613" s="3" t="s">
        <v>29</v>
      </c>
      <c r="E613" s="3" t="s">
        <v>23</v>
      </c>
      <c r="F613" s="3" t="s">
        <v>24</v>
      </c>
      <c r="G613" s="3" t="s">
        <v>63</v>
      </c>
      <c r="H613" s="3" t="s">
        <v>2354</v>
      </c>
      <c r="I613" s="3">
        <v>2</v>
      </c>
      <c r="J613" s="3" t="s">
        <v>20</v>
      </c>
      <c r="K613" s="3">
        <v>9950</v>
      </c>
      <c r="L613" s="3">
        <v>9000</v>
      </c>
    </row>
    <row r="614" spans="1:12" x14ac:dyDescent="0.25">
      <c r="A614" s="3" t="s">
        <v>1255</v>
      </c>
      <c r="B614" s="4">
        <v>44967</v>
      </c>
      <c r="C614" s="3" t="s">
        <v>786</v>
      </c>
      <c r="D614" s="3" t="s">
        <v>29</v>
      </c>
      <c r="E614" s="3" t="s">
        <v>17</v>
      </c>
      <c r="F614" s="3" t="s">
        <v>18</v>
      </c>
      <c r="G614" s="3" t="s">
        <v>69</v>
      </c>
      <c r="H614" s="3" t="s">
        <v>38</v>
      </c>
      <c r="I614" s="3">
        <v>2</v>
      </c>
      <c r="J614" s="3" t="s">
        <v>20</v>
      </c>
      <c r="K614" s="3">
        <v>19800</v>
      </c>
      <c r="L614" s="3">
        <v>18000</v>
      </c>
    </row>
    <row r="615" spans="1:12" x14ac:dyDescent="0.25">
      <c r="A615" s="3" t="s">
        <v>1257</v>
      </c>
      <c r="B615" s="4">
        <v>44967</v>
      </c>
      <c r="C615" s="3" t="s">
        <v>2316</v>
      </c>
      <c r="D615" s="3" t="s">
        <v>29</v>
      </c>
      <c r="E615" s="3" t="s">
        <v>35</v>
      </c>
      <c r="F615" s="3" t="s">
        <v>36</v>
      </c>
      <c r="G615" s="3" t="s">
        <v>25</v>
      </c>
      <c r="H615" s="3" t="s">
        <v>2354</v>
      </c>
      <c r="I615" s="3">
        <v>1</v>
      </c>
      <c r="J615" s="3" t="s">
        <v>20</v>
      </c>
      <c r="K615" s="3">
        <v>6700</v>
      </c>
      <c r="L615" s="3">
        <v>5002</v>
      </c>
    </row>
    <row r="616" spans="1:12" x14ac:dyDescent="0.25">
      <c r="A616" s="3" t="s">
        <v>1259</v>
      </c>
      <c r="B616" s="4">
        <v>44967</v>
      </c>
      <c r="C616" s="3" t="s">
        <v>1028</v>
      </c>
      <c r="D616" s="3" t="s">
        <v>29</v>
      </c>
      <c r="E616" s="3" t="s">
        <v>30</v>
      </c>
      <c r="F616" s="3" t="s">
        <v>31</v>
      </c>
      <c r="G616" s="3" t="s">
        <v>37</v>
      </c>
      <c r="H616" s="3" t="s">
        <v>38</v>
      </c>
      <c r="I616" s="3">
        <v>4</v>
      </c>
      <c r="J616" s="3" t="s">
        <v>20</v>
      </c>
      <c r="K616" s="3">
        <v>11000</v>
      </c>
      <c r="L616" s="3">
        <v>10000</v>
      </c>
    </row>
    <row r="617" spans="1:12" x14ac:dyDescent="0.25">
      <c r="A617" s="3" t="s">
        <v>1261</v>
      </c>
      <c r="B617" s="4">
        <v>44967</v>
      </c>
      <c r="C617" s="3" t="s">
        <v>1153</v>
      </c>
      <c r="D617" s="3" t="s">
        <v>29</v>
      </c>
      <c r="E617" s="3" t="s">
        <v>17</v>
      </c>
      <c r="F617" s="3" t="s">
        <v>18</v>
      </c>
      <c r="G617" s="3" t="s">
        <v>54</v>
      </c>
      <c r="H617" s="3" t="s">
        <v>55</v>
      </c>
      <c r="I617" s="3">
        <v>3</v>
      </c>
      <c r="J617" s="3" t="s">
        <v>20</v>
      </c>
      <c r="K617" s="3">
        <v>22000</v>
      </c>
      <c r="L617" s="3">
        <v>20000</v>
      </c>
    </row>
    <row r="618" spans="1:12" x14ac:dyDescent="0.25">
      <c r="A618" s="3" t="s">
        <v>1263</v>
      </c>
      <c r="B618" s="4">
        <v>44967</v>
      </c>
      <c r="C618" s="3" t="s">
        <v>359</v>
      </c>
      <c r="D618" s="3" t="s">
        <v>29</v>
      </c>
      <c r="E618" s="3" t="s">
        <v>17</v>
      </c>
      <c r="F618" s="3" t="s">
        <v>18</v>
      </c>
      <c r="G618" s="3" t="s">
        <v>25</v>
      </c>
      <c r="H618" s="3" t="s">
        <v>2354</v>
      </c>
      <c r="I618" s="3">
        <v>1</v>
      </c>
      <c r="J618" s="3" t="s">
        <v>20</v>
      </c>
      <c r="K618" s="3">
        <v>50</v>
      </c>
      <c r="L618" s="3">
        <v>45</v>
      </c>
    </row>
    <row r="619" spans="1:12" x14ac:dyDescent="0.25">
      <c r="A619" s="3" t="s">
        <v>1265</v>
      </c>
      <c r="B619" s="4">
        <v>44967</v>
      </c>
      <c r="C619" s="3" t="s">
        <v>421</v>
      </c>
      <c r="D619" s="3" t="s">
        <v>29</v>
      </c>
      <c r="E619" s="3" t="s">
        <v>35</v>
      </c>
      <c r="F619" s="3" t="s">
        <v>36</v>
      </c>
      <c r="G619" s="3" t="s">
        <v>19</v>
      </c>
      <c r="H619" s="3" t="s">
        <v>2354</v>
      </c>
      <c r="I619" s="3">
        <v>1</v>
      </c>
      <c r="J619" s="3" t="s">
        <v>20</v>
      </c>
      <c r="K619" s="3">
        <v>44000</v>
      </c>
      <c r="L619" s="3">
        <v>40000</v>
      </c>
    </row>
    <row r="620" spans="1:12" x14ac:dyDescent="0.25">
      <c r="A620" s="3" t="s">
        <v>1267</v>
      </c>
      <c r="B620" s="4">
        <v>44967</v>
      </c>
      <c r="C620" s="3" t="s">
        <v>482</v>
      </c>
      <c r="D620" s="3" t="s">
        <v>29</v>
      </c>
      <c r="E620" s="3" t="s">
        <v>30</v>
      </c>
      <c r="F620" s="3" t="s">
        <v>31</v>
      </c>
      <c r="G620" s="3" t="s">
        <v>69</v>
      </c>
      <c r="H620" s="3" t="s">
        <v>38</v>
      </c>
      <c r="I620" s="3">
        <v>2</v>
      </c>
      <c r="J620" s="3" t="s">
        <v>20</v>
      </c>
      <c r="K620" s="3">
        <v>200</v>
      </c>
      <c r="L620" s="3">
        <v>190</v>
      </c>
    </row>
    <row r="621" spans="1:12" x14ac:dyDescent="0.25">
      <c r="A621" s="3" t="s">
        <v>1269</v>
      </c>
      <c r="B621" s="4">
        <v>44967</v>
      </c>
      <c r="C621" s="3" t="s">
        <v>544</v>
      </c>
      <c r="D621" s="3" t="s">
        <v>29</v>
      </c>
      <c r="E621" s="3" t="s">
        <v>35</v>
      </c>
      <c r="F621" s="3" t="s">
        <v>36</v>
      </c>
      <c r="G621" s="3" t="s">
        <v>25</v>
      </c>
      <c r="H621" s="3" t="s">
        <v>2354</v>
      </c>
      <c r="I621" s="3">
        <v>2</v>
      </c>
      <c r="J621" s="3" t="s">
        <v>20</v>
      </c>
      <c r="K621" s="3">
        <v>1900</v>
      </c>
      <c r="L621" s="3">
        <v>1800</v>
      </c>
    </row>
    <row r="622" spans="1:12" x14ac:dyDescent="0.25">
      <c r="A622" s="3" t="s">
        <v>1271</v>
      </c>
      <c r="B622" s="4">
        <v>44967</v>
      </c>
      <c r="C622" s="3" t="s">
        <v>604</v>
      </c>
      <c r="D622" s="3" t="s">
        <v>29</v>
      </c>
      <c r="E622" s="3" t="s">
        <v>17</v>
      </c>
      <c r="F622" s="3" t="s">
        <v>18</v>
      </c>
      <c r="G622" s="3" t="s">
        <v>19</v>
      </c>
      <c r="H622" s="3" t="s">
        <v>2354</v>
      </c>
      <c r="I622" s="3">
        <v>2</v>
      </c>
      <c r="J622" s="3" t="s">
        <v>20</v>
      </c>
      <c r="K622" s="3">
        <v>19800</v>
      </c>
      <c r="L622" s="3">
        <v>18000</v>
      </c>
    </row>
    <row r="623" spans="1:12" x14ac:dyDescent="0.25">
      <c r="A623" s="3" t="s">
        <v>1273</v>
      </c>
      <c r="B623" s="4">
        <v>44968</v>
      </c>
      <c r="C623" s="3" t="s">
        <v>57</v>
      </c>
      <c r="D623" s="3" t="s">
        <v>16</v>
      </c>
      <c r="E623" s="3" t="s">
        <v>35</v>
      </c>
      <c r="F623" s="3" t="s">
        <v>36</v>
      </c>
      <c r="G623" s="3" t="s">
        <v>2353</v>
      </c>
      <c r="H623" s="3" t="s">
        <v>45</v>
      </c>
      <c r="I623" s="3">
        <v>50</v>
      </c>
      <c r="J623" s="3" t="s">
        <v>20</v>
      </c>
      <c r="K623" s="3">
        <v>5500</v>
      </c>
      <c r="L623" s="3">
        <v>5000</v>
      </c>
    </row>
    <row r="624" spans="1:12" x14ac:dyDescent="0.25">
      <c r="A624" s="3" t="s">
        <v>1275</v>
      </c>
      <c r="B624" s="4">
        <v>44968</v>
      </c>
      <c r="C624" s="3" t="s">
        <v>189</v>
      </c>
      <c r="D624" s="3" t="s">
        <v>29</v>
      </c>
      <c r="E624" s="3" t="s">
        <v>35</v>
      </c>
      <c r="F624" s="3" t="s">
        <v>36</v>
      </c>
      <c r="G624" s="3" t="s">
        <v>81</v>
      </c>
      <c r="H624" s="3" t="s">
        <v>2354</v>
      </c>
      <c r="I624" s="3">
        <v>2</v>
      </c>
      <c r="J624" s="3" t="s">
        <v>20</v>
      </c>
      <c r="K624" s="3">
        <v>170</v>
      </c>
      <c r="L624" s="3">
        <v>150</v>
      </c>
    </row>
    <row r="625" spans="1:12" x14ac:dyDescent="0.25">
      <c r="A625" s="3" t="s">
        <v>1276</v>
      </c>
      <c r="B625" s="4">
        <v>44968</v>
      </c>
      <c r="C625" s="3" t="s">
        <v>307</v>
      </c>
      <c r="D625" s="3" t="s">
        <v>29</v>
      </c>
      <c r="E625" s="3" t="s">
        <v>30</v>
      </c>
      <c r="F625" s="3" t="s">
        <v>31</v>
      </c>
      <c r="G625" s="3" t="s">
        <v>81</v>
      </c>
      <c r="H625" s="3" t="s">
        <v>2354</v>
      </c>
      <c r="I625" s="3">
        <v>2</v>
      </c>
      <c r="J625" s="3" t="s">
        <v>20</v>
      </c>
      <c r="K625" s="3">
        <v>1900</v>
      </c>
      <c r="L625" s="3">
        <v>1800</v>
      </c>
    </row>
    <row r="626" spans="1:12" x14ac:dyDescent="0.25">
      <c r="A626" s="3" t="s">
        <v>1278</v>
      </c>
      <c r="B626" s="4">
        <v>44968</v>
      </c>
      <c r="C626" s="3" t="s">
        <v>431</v>
      </c>
      <c r="D626" s="3" t="s">
        <v>29</v>
      </c>
      <c r="E626" s="3" t="s">
        <v>17</v>
      </c>
      <c r="F626" s="3" t="s">
        <v>18</v>
      </c>
      <c r="G626" s="3" t="s">
        <v>44</v>
      </c>
      <c r="H626" s="3" t="s">
        <v>45</v>
      </c>
      <c r="I626" s="3">
        <v>2</v>
      </c>
      <c r="J626" s="3" t="s">
        <v>20</v>
      </c>
      <c r="K626" s="3">
        <v>19800</v>
      </c>
      <c r="L626" s="3">
        <v>18000</v>
      </c>
    </row>
    <row r="627" spans="1:12" x14ac:dyDescent="0.25">
      <c r="A627" s="3" t="s">
        <v>1280</v>
      </c>
      <c r="B627" s="4">
        <v>44968</v>
      </c>
      <c r="C627" s="3" t="s">
        <v>548</v>
      </c>
      <c r="D627" s="3" t="s">
        <v>16</v>
      </c>
      <c r="E627" s="3" t="s">
        <v>17</v>
      </c>
      <c r="F627" s="3" t="s">
        <v>18</v>
      </c>
      <c r="G627" s="3" t="s">
        <v>2350</v>
      </c>
      <c r="H627" s="3" t="s">
        <v>38</v>
      </c>
      <c r="I627" s="3">
        <v>1</v>
      </c>
      <c r="J627" s="3" t="s">
        <v>20</v>
      </c>
      <c r="K627" s="3">
        <v>6700</v>
      </c>
      <c r="L627" s="3">
        <v>5002</v>
      </c>
    </row>
    <row r="628" spans="1:12" x14ac:dyDescent="0.25">
      <c r="A628" s="3" t="s">
        <v>1282</v>
      </c>
      <c r="B628" s="4">
        <v>44968</v>
      </c>
      <c r="C628" s="3" t="s">
        <v>670</v>
      </c>
      <c r="D628" s="3" t="s">
        <v>16</v>
      </c>
      <c r="E628" s="3" t="s">
        <v>30</v>
      </c>
      <c r="F628" s="3" t="s">
        <v>31</v>
      </c>
      <c r="G628" s="3" t="s">
        <v>66</v>
      </c>
      <c r="H628" s="3" t="s">
        <v>2354</v>
      </c>
      <c r="I628" s="3">
        <v>2</v>
      </c>
      <c r="J628" s="3" t="s">
        <v>20</v>
      </c>
      <c r="K628" s="3">
        <v>19800</v>
      </c>
      <c r="L628" s="3">
        <v>18000</v>
      </c>
    </row>
    <row r="629" spans="1:12" x14ac:dyDescent="0.25">
      <c r="A629" s="3" t="s">
        <v>1284</v>
      </c>
      <c r="B629" s="4">
        <v>44968</v>
      </c>
      <c r="C629" s="3" t="s">
        <v>788</v>
      </c>
      <c r="D629" s="3" t="s">
        <v>29</v>
      </c>
      <c r="E629" s="3" t="s">
        <v>23</v>
      </c>
      <c r="F629" s="3" t="s">
        <v>24</v>
      </c>
      <c r="G629" s="3" t="s">
        <v>72</v>
      </c>
      <c r="H629" s="3" t="s">
        <v>2354</v>
      </c>
      <c r="I629" s="3">
        <v>2</v>
      </c>
      <c r="J629" s="3" t="s">
        <v>20</v>
      </c>
      <c r="K629" s="3">
        <v>9950</v>
      </c>
      <c r="L629" s="3">
        <v>9000</v>
      </c>
    </row>
    <row r="630" spans="1:12" x14ac:dyDescent="0.25">
      <c r="A630" s="3" t="s">
        <v>1286</v>
      </c>
      <c r="B630" s="4">
        <v>44968</v>
      </c>
      <c r="C630" s="3" t="s">
        <v>912</v>
      </c>
      <c r="D630" s="3" t="s">
        <v>29</v>
      </c>
      <c r="E630" s="3" t="s">
        <v>17</v>
      </c>
      <c r="F630" s="3" t="s">
        <v>18</v>
      </c>
      <c r="G630" s="3" t="s">
        <v>32</v>
      </c>
      <c r="H630" s="3" t="s">
        <v>2354</v>
      </c>
      <c r="I630" s="3">
        <v>2</v>
      </c>
      <c r="J630" s="3" t="s">
        <v>20</v>
      </c>
      <c r="K630" s="3">
        <v>6700</v>
      </c>
      <c r="L630" s="3">
        <v>5000</v>
      </c>
    </row>
    <row r="631" spans="1:12" x14ac:dyDescent="0.25">
      <c r="A631" s="3" t="s">
        <v>1288</v>
      </c>
      <c r="B631" s="4">
        <v>44968</v>
      </c>
      <c r="C631" s="3" t="s">
        <v>1030</v>
      </c>
      <c r="D631" s="3" t="s">
        <v>29</v>
      </c>
      <c r="E631" s="3" t="s">
        <v>35</v>
      </c>
      <c r="F631" s="3" t="s">
        <v>36</v>
      </c>
      <c r="G631" s="3" t="s">
        <v>41</v>
      </c>
      <c r="H631" s="3" t="s">
        <v>2354</v>
      </c>
      <c r="I631" s="3">
        <v>1</v>
      </c>
      <c r="J631" s="3" t="s">
        <v>20</v>
      </c>
      <c r="K631" s="3">
        <v>13200.000000000002</v>
      </c>
      <c r="L631" s="3">
        <v>12000</v>
      </c>
    </row>
    <row r="632" spans="1:12" x14ac:dyDescent="0.25">
      <c r="A632" s="3" t="s">
        <v>1290</v>
      </c>
      <c r="B632" s="4">
        <v>44968</v>
      </c>
      <c r="C632" s="3" t="s">
        <v>1155</v>
      </c>
      <c r="D632" s="3" t="s">
        <v>29</v>
      </c>
      <c r="E632" s="3" t="s">
        <v>23</v>
      </c>
      <c r="F632" s="3" t="s">
        <v>24</v>
      </c>
      <c r="G632" s="3" t="s">
        <v>2353</v>
      </c>
      <c r="H632" s="3" t="s">
        <v>45</v>
      </c>
      <c r="I632" s="3">
        <v>1</v>
      </c>
      <c r="J632" s="3" t="s">
        <v>20</v>
      </c>
      <c r="K632" s="3">
        <v>44000</v>
      </c>
      <c r="L632" s="3">
        <v>40000</v>
      </c>
    </row>
    <row r="633" spans="1:12" x14ac:dyDescent="0.25">
      <c r="A633" s="3" t="s">
        <v>1292</v>
      </c>
      <c r="B633" s="4">
        <v>44968</v>
      </c>
      <c r="C633" s="3" t="s">
        <v>361</v>
      </c>
      <c r="D633" s="3" t="s">
        <v>16</v>
      </c>
      <c r="E633" s="3" t="s">
        <v>23</v>
      </c>
      <c r="F633" s="3" t="s">
        <v>24</v>
      </c>
      <c r="G633" s="3" t="s">
        <v>32</v>
      </c>
      <c r="H633" s="3" t="s">
        <v>2354</v>
      </c>
      <c r="I633" s="3">
        <v>2</v>
      </c>
      <c r="J633" s="3" t="s">
        <v>20</v>
      </c>
      <c r="K633" s="3">
        <v>600</v>
      </c>
      <c r="L633" s="3">
        <v>450</v>
      </c>
    </row>
    <row r="634" spans="1:12" x14ac:dyDescent="0.25">
      <c r="A634" s="3" t="s">
        <v>1294</v>
      </c>
      <c r="B634" s="4">
        <v>44968</v>
      </c>
      <c r="C634" s="3" t="s">
        <v>423</v>
      </c>
      <c r="D634" s="3" t="s">
        <v>29</v>
      </c>
      <c r="E634" s="3" t="s">
        <v>17</v>
      </c>
      <c r="F634" s="3" t="s">
        <v>18</v>
      </c>
      <c r="G634" s="3" t="s">
        <v>25</v>
      </c>
      <c r="H634" s="3" t="s">
        <v>2354</v>
      </c>
      <c r="I634" s="3">
        <v>1</v>
      </c>
      <c r="J634" s="3" t="s">
        <v>20</v>
      </c>
      <c r="K634" s="3">
        <v>22000</v>
      </c>
      <c r="L634" s="3">
        <v>20000</v>
      </c>
    </row>
    <row r="635" spans="1:12" x14ac:dyDescent="0.25">
      <c r="A635" s="3" t="s">
        <v>1296</v>
      </c>
      <c r="B635" s="4">
        <v>44968</v>
      </c>
      <c r="C635" s="3" t="s">
        <v>484</v>
      </c>
      <c r="D635" s="3" t="s">
        <v>29</v>
      </c>
      <c r="E635" s="3" t="s">
        <v>35</v>
      </c>
      <c r="F635" s="3" t="s">
        <v>36</v>
      </c>
      <c r="G635" s="3" t="s">
        <v>72</v>
      </c>
      <c r="H635" s="3" t="s">
        <v>2354</v>
      </c>
      <c r="I635" s="3">
        <v>1</v>
      </c>
      <c r="J635" s="3" t="s">
        <v>20</v>
      </c>
      <c r="K635" s="3">
        <v>2250</v>
      </c>
      <c r="L635" s="3">
        <v>2200</v>
      </c>
    </row>
    <row r="636" spans="1:12" x14ac:dyDescent="0.25">
      <c r="A636" s="3" t="s">
        <v>1298</v>
      </c>
      <c r="B636" s="4">
        <v>44968</v>
      </c>
      <c r="C636" s="3" t="s">
        <v>546</v>
      </c>
      <c r="D636" s="3" t="s">
        <v>29</v>
      </c>
      <c r="E636" s="3" t="s">
        <v>17</v>
      </c>
      <c r="F636" s="3" t="s">
        <v>18</v>
      </c>
      <c r="G636" s="3" t="s">
        <v>32</v>
      </c>
      <c r="H636" s="3" t="s">
        <v>2354</v>
      </c>
      <c r="I636" s="3">
        <v>2</v>
      </c>
      <c r="J636" s="3" t="s">
        <v>20</v>
      </c>
      <c r="K636" s="3">
        <v>200</v>
      </c>
      <c r="L636" s="3">
        <v>190</v>
      </c>
    </row>
    <row r="637" spans="1:12" x14ac:dyDescent="0.25">
      <c r="A637" s="3" t="s">
        <v>1300</v>
      </c>
      <c r="B637" s="4">
        <v>44968</v>
      </c>
      <c r="C637" s="3" t="s">
        <v>606</v>
      </c>
      <c r="D637" s="3" t="s">
        <v>29</v>
      </c>
      <c r="E637" s="3" t="s">
        <v>17</v>
      </c>
      <c r="F637" s="3" t="s">
        <v>18</v>
      </c>
      <c r="G637" s="3" t="s">
        <v>25</v>
      </c>
      <c r="H637" s="3" t="s">
        <v>2354</v>
      </c>
      <c r="I637" s="3">
        <v>2</v>
      </c>
      <c r="J637" s="3" t="s">
        <v>20</v>
      </c>
      <c r="K637" s="3">
        <v>9950</v>
      </c>
      <c r="L637" s="3">
        <v>9000</v>
      </c>
    </row>
    <row r="638" spans="1:12" x14ac:dyDescent="0.25">
      <c r="A638" s="3" t="s">
        <v>1302</v>
      </c>
      <c r="B638" s="4">
        <v>44969</v>
      </c>
      <c r="C638" s="3" t="s">
        <v>59</v>
      </c>
      <c r="D638" s="3" t="s">
        <v>16</v>
      </c>
      <c r="E638" s="3" t="s">
        <v>30</v>
      </c>
      <c r="F638" s="3" t="s">
        <v>31</v>
      </c>
      <c r="G638" s="3" t="s">
        <v>60</v>
      </c>
      <c r="H638" s="3" t="s">
        <v>45</v>
      </c>
      <c r="I638" s="3">
        <v>100</v>
      </c>
      <c r="J638" s="3" t="s">
        <v>20</v>
      </c>
      <c r="K638" s="3">
        <v>22000</v>
      </c>
      <c r="L638" s="3">
        <v>20000</v>
      </c>
    </row>
    <row r="639" spans="1:12" x14ac:dyDescent="0.25">
      <c r="A639" s="3" t="s">
        <v>1304</v>
      </c>
      <c r="B639" s="4">
        <v>44969</v>
      </c>
      <c r="C639" s="3" t="s">
        <v>191</v>
      </c>
      <c r="D639" s="3" t="s">
        <v>29</v>
      </c>
      <c r="E639" s="3" t="s">
        <v>17</v>
      </c>
      <c r="F639" s="3" t="s">
        <v>18</v>
      </c>
      <c r="G639" s="3" t="s">
        <v>78</v>
      </c>
      <c r="H639" s="3" t="s">
        <v>45</v>
      </c>
      <c r="I639" s="3">
        <v>1</v>
      </c>
      <c r="J639" s="3" t="s">
        <v>20</v>
      </c>
      <c r="K639" s="3">
        <v>25</v>
      </c>
      <c r="L639" s="3">
        <v>20</v>
      </c>
    </row>
    <row r="640" spans="1:12" x14ac:dyDescent="0.25">
      <c r="A640" s="3" t="s">
        <v>1306</v>
      </c>
      <c r="B640" s="4">
        <v>44969</v>
      </c>
      <c r="C640" s="3" t="s">
        <v>309</v>
      </c>
      <c r="D640" s="3" t="s">
        <v>29</v>
      </c>
      <c r="E640" s="3" t="s">
        <v>35</v>
      </c>
      <c r="F640" s="3" t="s">
        <v>36</v>
      </c>
      <c r="G640" s="3" t="s">
        <v>19</v>
      </c>
      <c r="H640" s="3" t="s">
        <v>2354</v>
      </c>
      <c r="I640" s="3">
        <v>2</v>
      </c>
      <c r="J640" s="3" t="s">
        <v>20</v>
      </c>
      <c r="K640" s="3">
        <v>200</v>
      </c>
      <c r="L640" s="3">
        <v>190</v>
      </c>
    </row>
    <row r="641" spans="1:12" x14ac:dyDescent="0.25">
      <c r="A641" s="3" t="s">
        <v>1308</v>
      </c>
      <c r="B641" s="4">
        <v>44969</v>
      </c>
      <c r="C641" s="3" t="s">
        <v>433</v>
      </c>
      <c r="D641" s="3" t="s">
        <v>29</v>
      </c>
      <c r="E641" s="3" t="s">
        <v>23</v>
      </c>
      <c r="F641" s="3" t="s">
        <v>24</v>
      </c>
      <c r="G641" s="3" t="s">
        <v>2352</v>
      </c>
      <c r="H641" s="3" t="s">
        <v>2354</v>
      </c>
      <c r="I641" s="3">
        <v>2</v>
      </c>
      <c r="J641" s="3" t="s">
        <v>20</v>
      </c>
      <c r="K641" s="3">
        <v>9950</v>
      </c>
      <c r="L641" s="3">
        <v>9000</v>
      </c>
    </row>
    <row r="642" spans="1:12" x14ac:dyDescent="0.25">
      <c r="A642" s="3" t="s">
        <v>1310</v>
      </c>
      <c r="B642" s="4">
        <v>44969</v>
      </c>
      <c r="C642" s="3" t="s">
        <v>550</v>
      </c>
      <c r="D642" s="3" t="s">
        <v>16</v>
      </c>
      <c r="E642" s="3" t="s">
        <v>17</v>
      </c>
      <c r="F642" s="3" t="s">
        <v>18</v>
      </c>
      <c r="G642" s="3" t="s">
        <v>2351</v>
      </c>
      <c r="H642" s="3" t="s">
        <v>38</v>
      </c>
      <c r="I642" s="3">
        <v>1</v>
      </c>
      <c r="J642" s="3" t="s">
        <v>20</v>
      </c>
      <c r="K642" s="3">
        <v>6700</v>
      </c>
      <c r="L642" s="3">
        <v>5000</v>
      </c>
    </row>
    <row r="643" spans="1:12" x14ac:dyDescent="0.25">
      <c r="A643" s="3" t="s">
        <v>1312</v>
      </c>
      <c r="B643" s="4">
        <v>44969</v>
      </c>
      <c r="C643" s="3" t="s">
        <v>672</v>
      </c>
      <c r="D643" s="3" t="s">
        <v>16</v>
      </c>
      <c r="E643" s="3" t="s">
        <v>35</v>
      </c>
      <c r="F643" s="3" t="s">
        <v>36</v>
      </c>
      <c r="G643" s="3" t="s">
        <v>69</v>
      </c>
      <c r="H643" s="3" t="s">
        <v>38</v>
      </c>
      <c r="I643" s="3">
        <v>1</v>
      </c>
      <c r="J643" s="3" t="s">
        <v>20</v>
      </c>
      <c r="K643" s="3">
        <v>44000</v>
      </c>
      <c r="L643" s="3">
        <v>40000</v>
      </c>
    </row>
    <row r="644" spans="1:12" x14ac:dyDescent="0.25">
      <c r="A644" s="3" t="s">
        <v>1314</v>
      </c>
      <c r="B644" s="4">
        <v>44969</v>
      </c>
      <c r="C644" s="3" t="s">
        <v>790</v>
      </c>
      <c r="D644" s="3" t="s">
        <v>29</v>
      </c>
      <c r="E644" s="3" t="s">
        <v>30</v>
      </c>
      <c r="F644" s="3" t="s">
        <v>31</v>
      </c>
      <c r="G644" s="3" t="s">
        <v>75</v>
      </c>
      <c r="H644" s="3" t="s">
        <v>2354</v>
      </c>
      <c r="I644" s="3">
        <v>2</v>
      </c>
      <c r="J644" s="3" t="s">
        <v>20</v>
      </c>
      <c r="K644" s="3">
        <v>7700</v>
      </c>
      <c r="L644" s="3">
        <v>7000</v>
      </c>
    </row>
    <row r="645" spans="1:12" x14ac:dyDescent="0.25">
      <c r="A645" s="3" t="s">
        <v>1316</v>
      </c>
      <c r="B645" s="4">
        <v>44969</v>
      </c>
      <c r="C645" s="3" t="s">
        <v>914</v>
      </c>
      <c r="D645" s="3" t="s">
        <v>29</v>
      </c>
      <c r="E645" s="3" t="s">
        <v>17</v>
      </c>
      <c r="F645" s="3" t="s">
        <v>18</v>
      </c>
      <c r="G645" s="3" t="s">
        <v>37</v>
      </c>
      <c r="H645" s="3" t="s">
        <v>38</v>
      </c>
      <c r="I645" s="3">
        <v>2</v>
      </c>
      <c r="J645" s="3" t="s">
        <v>20</v>
      </c>
      <c r="K645" s="3">
        <v>6700</v>
      </c>
      <c r="L645" s="3">
        <v>5001</v>
      </c>
    </row>
    <row r="646" spans="1:12" x14ac:dyDescent="0.25">
      <c r="A646" s="3" t="s">
        <v>1318</v>
      </c>
      <c r="B646" s="4">
        <v>44969</v>
      </c>
      <c r="C646" s="3" t="s">
        <v>1032</v>
      </c>
      <c r="D646" s="3" t="s">
        <v>29</v>
      </c>
      <c r="E646" s="3" t="s">
        <v>17</v>
      </c>
      <c r="F646" s="3" t="s">
        <v>18</v>
      </c>
      <c r="G646" s="3" t="s">
        <v>44</v>
      </c>
      <c r="H646" s="3" t="s">
        <v>45</v>
      </c>
      <c r="I646" s="3">
        <v>2</v>
      </c>
      <c r="J646" s="3" t="s">
        <v>20</v>
      </c>
      <c r="K646" s="3">
        <v>9950</v>
      </c>
      <c r="L646" s="3">
        <v>9000</v>
      </c>
    </row>
    <row r="647" spans="1:12" x14ac:dyDescent="0.25">
      <c r="A647" s="3" t="s">
        <v>1320</v>
      </c>
      <c r="B647" s="4">
        <v>44969</v>
      </c>
      <c r="C647" s="3" t="s">
        <v>1157</v>
      </c>
      <c r="D647" s="3" t="s">
        <v>29</v>
      </c>
      <c r="E647" s="3" t="s">
        <v>30</v>
      </c>
      <c r="F647" s="3" t="s">
        <v>31</v>
      </c>
      <c r="G647" s="3" t="s">
        <v>60</v>
      </c>
      <c r="H647" s="3" t="s">
        <v>45</v>
      </c>
      <c r="I647" s="3">
        <v>2</v>
      </c>
      <c r="J647" s="3" t="s">
        <v>20</v>
      </c>
      <c r="K647" s="3">
        <v>19800</v>
      </c>
      <c r="L647" s="3">
        <v>18000</v>
      </c>
    </row>
    <row r="648" spans="1:12" x14ac:dyDescent="0.25">
      <c r="A648" s="3" t="s">
        <v>1321</v>
      </c>
      <c r="B648" s="4">
        <v>44969</v>
      </c>
      <c r="C648" s="3" t="s">
        <v>363</v>
      </c>
      <c r="D648" s="3" t="s">
        <v>29</v>
      </c>
      <c r="E648" s="3" t="s">
        <v>30</v>
      </c>
      <c r="F648" s="3" t="s">
        <v>31</v>
      </c>
      <c r="G648" s="3" t="s">
        <v>37</v>
      </c>
      <c r="H648" s="3" t="s">
        <v>38</v>
      </c>
      <c r="I648" s="3">
        <v>2</v>
      </c>
      <c r="J648" s="3" t="s">
        <v>20</v>
      </c>
      <c r="K648" s="3">
        <v>170</v>
      </c>
      <c r="L648" s="3">
        <v>150</v>
      </c>
    </row>
    <row r="649" spans="1:12" x14ac:dyDescent="0.25">
      <c r="A649" s="3" t="s">
        <v>1323</v>
      </c>
      <c r="B649" s="4">
        <v>44969</v>
      </c>
      <c r="C649" s="3" t="s">
        <v>425</v>
      </c>
      <c r="D649" s="3" t="s">
        <v>29</v>
      </c>
      <c r="E649" s="3" t="s">
        <v>35</v>
      </c>
      <c r="F649" s="3" t="s">
        <v>36</v>
      </c>
      <c r="G649" s="3" t="s">
        <v>32</v>
      </c>
      <c r="H649" s="3" t="s">
        <v>2354</v>
      </c>
      <c r="I649" s="3">
        <v>2</v>
      </c>
      <c r="J649" s="3" t="s">
        <v>20</v>
      </c>
      <c r="K649" s="3">
        <v>13000</v>
      </c>
      <c r="L649" s="3">
        <v>12000</v>
      </c>
    </row>
    <row r="650" spans="1:12" x14ac:dyDescent="0.25">
      <c r="A650" s="3" t="s">
        <v>1325</v>
      </c>
      <c r="B650" s="4">
        <v>44969</v>
      </c>
      <c r="C650" s="3" t="s">
        <v>486</v>
      </c>
      <c r="D650" s="3" t="s">
        <v>16</v>
      </c>
      <c r="E650" s="3" t="s">
        <v>17</v>
      </c>
      <c r="F650" s="3" t="s">
        <v>18</v>
      </c>
      <c r="G650" s="3" t="s">
        <v>75</v>
      </c>
      <c r="H650" s="3" t="s">
        <v>2354</v>
      </c>
      <c r="I650" s="3">
        <v>1</v>
      </c>
      <c r="J650" s="3" t="s">
        <v>20</v>
      </c>
      <c r="K650" s="3">
        <v>100</v>
      </c>
      <c r="L650" s="3">
        <v>90</v>
      </c>
    </row>
    <row r="651" spans="1:12" x14ac:dyDescent="0.25">
      <c r="A651" s="3" t="s">
        <v>1327</v>
      </c>
      <c r="B651" s="4">
        <v>44969</v>
      </c>
      <c r="C651" s="3" t="s">
        <v>548</v>
      </c>
      <c r="D651" s="3" t="s">
        <v>29</v>
      </c>
      <c r="E651" s="3" t="s">
        <v>17</v>
      </c>
      <c r="F651" s="3" t="s">
        <v>18</v>
      </c>
      <c r="G651" s="3" t="s">
        <v>37</v>
      </c>
      <c r="H651" s="3" t="s">
        <v>38</v>
      </c>
      <c r="I651" s="3">
        <v>4</v>
      </c>
      <c r="J651" s="3" t="s">
        <v>20</v>
      </c>
      <c r="K651" s="3">
        <v>2250</v>
      </c>
      <c r="L651" s="3">
        <v>2200</v>
      </c>
    </row>
    <row r="652" spans="1:12" x14ac:dyDescent="0.25">
      <c r="A652" s="3" t="s">
        <v>1329</v>
      </c>
      <c r="B652" s="4">
        <v>44969</v>
      </c>
      <c r="C652" s="3" t="s">
        <v>608</v>
      </c>
      <c r="D652" s="3" t="s">
        <v>29</v>
      </c>
      <c r="E652" s="3" t="s">
        <v>23</v>
      </c>
      <c r="F652" s="3" t="s">
        <v>24</v>
      </c>
      <c r="G652" s="3" t="s">
        <v>32</v>
      </c>
      <c r="H652" s="3" t="s">
        <v>2354</v>
      </c>
      <c r="I652" s="3">
        <v>2</v>
      </c>
      <c r="J652" s="3" t="s">
        <v>20</v>
      </c>
      <c r="K652" s="3">
        <v>7700</v>
      </c>
      <c r="L652" s="3">
        <v>7000</v>
      </c>
    </row>
    <row r="653" spans="1:12" x14ac:dyDescent="0.25">
      <c r="A653" s="3" t="s">
        <v>1331</v>
      </c>
      <c r="B653" s="4">
        <v>44970</v>
      </c>
      <c r="C653" s="3" t="s">
        <v>62</v>
      </c>
      <c r="D653" s="3" t="s">
        <v>16</v>
      </c>
      <c r="E653" s="3" t="s">
        <v>35</v>
      </c>
      <c r="F653" s="3" t="s">
        <v>36</v>
      </c>
      <c r="G653" s="3" t="s">
        <v>63</v>
      </c>
      <c r="H653" s="3" t="s">
        <v>2354</v>
      </c>
      <c r="I653" s="3">
        <v>2</v>
      </c>
      <c r="J653" s="3" t="s">
        <v>20</v>
      </c>
      <c r="K653" s="3">
        <v>7700</v>
      </c>
      <c r="L653" s="3">
        <v>7000</v>
      </c>
    </row>
    <row r="654" spans="1:12" x14ac:dyDescent="0.25">
      <c r="A654" s="3" t="s">
        <v>1333</v>
      </c>
      <c r="B654" s="4">
        <v>44970</v>
      </c>
      <c r="C654" s="3" t="s">
        <v>193</v>
      </c>
      <c r="D654" s="3" t="s">
        <v>29</v>
      </c>
      <c r="E654" s="3" t="s">
        <v>17</v>
      </c>
      <c r="F654" s="3" t="s">
        <v>18</v>
      </c>
      <c r="G654" s="3" t="s">
        <v>81</v>
      </c>
      <c r="H654" s="3" t="s">
        <v>2354</v>
      </c>
      <c r="I654" s="3">
        <v>1</v>
      </c>
      <c r="J654" s="3" t="s">
        <v>20</v>
      </c>
      <c r="K654" s="3">
        <v>10000</v>
      </c>
      <c r="L654" s="3">
        <v>9000</v>
      </c>
    </row>
    <row r="655" spans="1:12" x14ac:dyDescent="0.25">
      <c r="A655" s="3" t="s">
        <v>1335</v>
      </c>
      <c r="B655" s="4">
        <v>44970</v>
      </c>
      <c r="C655" s="3" t="s">
        <v>311</v>
      </c>
      <c r="D655" s="3" t="s">
        <v>29</v>
      </c>
      <c r="E655" s="3" t="s">
        <v>17</v>
      </c>
      <c r="F655" s="3" t="s">
        <v>18</v>
      </c>
      <c r="G655" s="3" t="s">
        <v>25</v>
      </c>
      <c r="H655" s="3" t="s">
        <v>2354</v>
      </c>
      <c r="I655" s="3">
        <v>1</v>
      </c>
      <c r="J655" s="3" t="s">
        <v>20</v>
      </c>
      <c r="K655" s="3">
        <v>2250</v>
      </c>
      <c r="L655" s="3">
        <v>2200</v>
      </c>
    </row>
    <row r="656" spans="1:12" x14ac:dyDescent="0.25">
      <c r="A656" s="3" t="s">
        <v>1337</v>
      </c>
      <c r="B656" s="4">
        <v>44970</v>
      </c>
      <c r="C656" s="3" t="s">
        <v>435</v>
      </c>
      <c r="D656" s="3" t="s">
        <v>29</v>
      </c>
      <c r="E656" s="3" t="s">
        <v>30</v>
      </c>
      <c r="F656" s="3" t="s">
        <v>31</v>
      </c>
      <c r="G656" s="3" t="s">
        <v>2350</v>
      </c>
      <c r="H656" s="3" t="s">
        <v>38</v>
      </c>
      <c r="I656" s="3">
        <v>2</v>
      </c>
      <c r="J656" s="3" t="s">
        <v>20</v>
      </c>
      <c r="K656" s="3">
        <v>7700</v>
      </c>
      <c r="L656" s="3">
        <v>7000</v>
      </c>
    </row>
    <row r="657" spans="1:12" x14ac:dyDescent="0.25">
      <c r="A657" s="3" t="s">
        <v>1339</v>
      </c>
      <c r="B657" s="4">
        <v>44970</v>
      </c>
      <c r="C657" s="3" t="s">
        <v>552</v>
      </c>
      <c r="D657" s="3" t="s">
        <v>16</v>
      </c>
      <c r="E657" s="3" t="s">
        <v>23</v>
      </c>
      <c r="F657" s="3" t="s">
        <v>24</v>
      </c>
      <c r="G657" s="3" t="s">
        <v>54</v>
      </c>
      <c r="H657" s="3" t="s">
        <v>55</v>
      </c>
      <c r="I657" s="3">
        <v>2</v>
      </c>
      <c r="J657" s="3" t="s">
        <v>20</v>
      </c>
      <c r="K657" s="3">
        <v>6700</v>
      </c>
      <c r="L657" s="3">
        <v>5001</v>
      </c>
    </row>
    <row r="658" spans="1:12" x14ac:dyDescent="0.25">
      <c r="A658" s="3" t="s">
        <v>1341</v>
      </c>
      <c r="B658" s="4">
        <v>44970</v>
      </c>
      <c r="C658" s="3" t="s">
        <v>674</v>
      </c>
      <c r="D658" s="3" t="s">
        <v>16</v>
      </c>
      <c r="E658" s="3" t="s">
        <v>17</v>
      </c>
      <c r="F658" s="3" t="s">
        <v>18</v>
      </c>
      <c r="G658" s="3" t="s">
        <v>72</v>
      </c>
      <c r="H658" s="3" t="s">
        <v>2354</v>
      </c>
      <c r="I658" s="3">
        <v>1</v>
      </c>
      <c r="J658" s="3" t="s">
        <v>20</v>
      </c>
      <c r="K658" s="3">
        <v>22000</v>
      </c>
      <c r="L658" s="3">
        <v>20000</v>
      </c>
    </row>
    <row r="659" spans="1:12" x14ac:dyDescent="0.25">
      <c r="A659" s="3" t="s">
        <v>1343</v>
      </c>
      <c r="B659" s="4">
        <v>44970</v>
      </c>
      <c r="C659" s="3" t="s">
        <v>792</v>
      </c>
      <c r="D659" s="3" t="s">
        <v>29</v>
      </c>
      <c r="E659" s="3" t="s">
        <v>35</v>
      </c>
      <c r="F659" s="3" t="s">
        <v>36</v>
      </c>
      <c r="G659" s="3" t="s">
        <v>78</v>
      </c>
      <c r="H659" s="3" t="s">
        <v>45</v>
      </c>
      <c r="I659" s="3">
        <v>4</v>
      </c>
      <c r="J659" s="3" t="s">
        <v>20</v>
      </c>
      <c r="K659" s="3">
        <v>11000</v>
      </c>
      <c r="L659" s="3">
        <v>10000</v>
      </c>
    </row>
    <row r="660" spans="1:12" x14ac:dyDescent="0.25">
      <c r="A660" s="3" t="s">
        <v>1345</v>
      </c>
      <c r="B660" s="4">
        <v>44970</v>
      </c>
      <c r="C660" s="3" t="s">
        <v>916</v>
      </c>
      <c r="D660" s="3" t="s">
        <v>16</v>
      </c>
      <c r="E660" s="3" t="s">
        <v>23</v>
      </c>
      <c r="F660" s="3" t="s">
        <v>24</v>
      </c>
      <c r="G660" s="3" t="s">
        <v>41</v>
      </c>
      <c r="H660" s="3" t="s">
        <v>2354</v>
      </c>
      <c r="I660" s="3">
        <v>1</v>
      </c>
      <c r="J660" s="3" t="s">
        <v>20</v>
      </c>
      <c r="K660" s="3">
        <v>6700</v>
      </c>
      <c r="L660" s="3">
        <v>5002</v>
      </c>
    </row>
    <row r="661" spans="1:12" x14ac:dyDescent="0.25">
      <c r="A661" s="3" t="s">
        <v>1347</v>
      </c>
      <c r="B661" s="4">
        <v>44970</v>
      </c>
      <c r="C661" s="3" t="s">
        <v>1034</v>
      </c>
      <c r="D661" s="3" t="s">
        <v>29</v>
      </c>
      <c r="E661" s="3" t="s">
        <v>17</v>
      </c>
      <c r="F661" s="3" t="s">
        <v>18</v>
      </c>
      <c r="G661" s="3" t="s">
        <v>2352</v>
      </c>
      <c r="H661" s="3" t="s">
        <v>2354</v>
      </c>
      <c r="I661" s="3">
        <v>2</v>
      </c>
      <c r="J661" s="3" t="s">
        <v>20</v>
      </c>
      <c r="K661" s="3">
        <v>7700</v>
      </c>
      <c r="L661" s="3">
        <v>7000</v>
      </c>
    </row>
    <row r="662" spans="1:12" x14ac:dyDescent="0.25">
      <c r="A662" s="3" t="s">
        <v>1349</v>
      </c>
      <c r="B662" s="4">
        <v>44970</v>
      </c>
      <c r="C662" s="3" t="s">
        <v>1159</v>
      </c>
      <c r="D662" s="3" t="s">
        <v>29</v>
      </c>
      <c r="E662" s="3" t="s">
        <v>35</v>
      </c>
      <c r="F662" s="3" t="s">
        <v>36</v>
      </c>
      <c r="G662" s="3" t="s">
        <v>63</v>
      </c>
      <c r="H662" s="3" t="s">
        <v>2354</v>
      </c>
      <c r="I662" s="3">
        <v>2</v>
      </c>
      <c r="J662" s="3" t="s">
        <v>20</v>
      </c>
      <c r="K662" s="3">
        <v>9950</v>
      </c>
      <c r="L662" s="3">
        <v>9000</v>
      </c>
    </row>
    <row r="663" spans="1:12" x14ac:dyDescent="0.25">
      <c r="A663" s="3" t="s">
        <v>1351</v>
      </c>
      <c r="B663" s="4">
        <v>44970</v>
      </c>
      <c r="C663" s="3" t="s">
        <v>365</v>
      </c>
      <c r="D663" s="3" t="s">
        <v>29</v>
      </c>
      <c r="E663" s="3" t="s">
        <v>35</v>
      </c>
      <c r="F663" s="3" t="s">
        <v>36</v>
      </c>
      <c r="G663" s="3" t="s">
        <v>63</v>
      </c>
      <c r="H663" s="3" t="s">
        <v>2354</v>
      </c>
      <c r="I663" s="3">
        <v>1</v>
      </c>
      <c r="J663" s="3" t="s">
        <v>20</v>
      </c>
      <c r="K663" s="3">
        <v>25</v>
      </c>
      <c r="L663" s="3">
        <v>20</v>
      </c>
    </row>
    <row r="664" spans="1:12" x14ac:dyDescent="0.25">
      <c r="A664" s="3" t="s">
        <v>1353</v>
      </c>
      <c r="B664" s="4">
        <v>44970</v>
      </c>
      <c r="C664" s="3" t="s">
        <v>427</v>
      </c>
      <c r="D664" s="3" t="s">
        <v>29</v>
      </c>
      <c r="E664" s="3" t="s">
        <v>17</v>
      </c>
      <c r="F664" s="3" t="s">
        <v>18</v>
      </c>
      <c r="G664" s="3" t="s">
        <v>37</v>
      </c>
      <c r="H664" s="3" t="s">
        <v>38</v>
      </c>
      <c r="I664" s="3">
        <v>2</v>
      </c>
      <c r="J664" s="3" t="s">
        <v>20</v>
      </c>
      <c r="K664" s="3">
        <v>6700</v>
      </c>
      <c r="L664" s="3">
        <v>5000</v>
      </c>
    </row>
    <row r="665" spans="1:12" x14ac:dyDescent="0.25">
      <c r="A665" s="3" t="s">
        <v>1355</v>
      </c>
      <c r="B665" s="4">
        <v>44970</v>
      </c>
      <c r="C665" s="3" t="s">
        <v>488</v>
      </c>
      <c r="D665" s="3" t="s">
        <v>29</v>
      </c>
      <c r="E665" s="3" t="s">
        <v>17</v>
      </c>
      <c r="F665" s="3" t="s">
        <v>18</v>
      </c>
      <c r="G665" s="3" t="s">
        <v>78</v>
      </c>
      <c r="H665" s="3" t="s">
        <v>45</v>
      </c>
      <c r="I665" s="3">
        <v>2</v>
      </c>
      <c r="J665" s="3" t="s">
        <v>20</v>
      </c>
      <c r="K665" s="3">
        <v>100</v>
      </c>
      <c r="L665" s="3">
        <v>80</v>
      </c>
    </row>
    <row r="666" spans="1:12" x14ac:dyDescent="0.25">
      <c r="A666" s="3" t="s">
        <v>1357</v>
      </c>
      <c r="B666" s="4">
        <v>44970</v>
      </c>
      <c r="C666" s="3" t="s">
        <v>550</v>
      </c>
      <c r="D666" s="3" t="s">
        <v>29</v>
      </c>
      <c r="E666" s="3" t="s">
        <v>23</v>
      </c>
      <c r="F666" s="3" t="s">
        <v>24</v>
      </c>
      <c r="G666" s="3" t="s">
        <v>2352</v>
      </c>
      <c r="H666" s="3" t="s">
        <v>2354</v>
      </c>
      <c r="I666" s="3">
        <v>1</v>
      </c>
      <c r="J666" s="3" t="s">
        <v>20</v>
      </c>
      <c r="K666" s="3">
        <v>100</v>
      </c>
      <c r="L666" s="3">
        <v>90</v>
      </c>
    </row>
    <row r="667" spans="1:12" x14ac:dyDescent="0.25">
      <c r="A667" s="3" t="s">
        <v>1359</v>
      </c>
      <c r="B667" s="4">
        <v>44970</v>
      </c>
      <c r="C667" s="3" t="s">
        <v>610</v>
      </c>
      <c r="D667" s="3" t="s">
        <v>16</v>
      </c>
      <c r="E667" s="3" t="s">
        <v>30</v>
      </c>
      <c r="F667" s="3" t="s">
        <v>31</v>
      </c>
      <c r="G667" s="3" t="s">
        <v>37</v>
      </c>
      <c r="H667" s="3" t="s">
        <v>38</v>
      </c>
      <c r="I667" s="3">
        <v>4</v>
      </c>
      <c r="J667" s="3" t="s">
        <v>20</v>
      </c>
      <c r="K667" s="3">
        <v>11000</v>
      </c>
      <c r="L667" s="3">
        <v>10000</v>
      </c>
    </row>
    <row r="668" spans="1:12" x14ac:dyDescent="0.25">
      <c r="A668" s="3" t="s">
        <v>1361</v>
      </c>
      <c r="B668" s="4">
        <v>44971</v>
      </c>
      <c r="C668" s="3" t="s">
        <v>65</v>
      </c>
      <c r="D668" s="3" t="s">
        <v>16</v>
      </c>
      <c r="E668" s="3" t="s">
        <v>30</v>
      </c>
      <c r="F668" s="3" t="s">
        <v>31</v>
      </c>
      <c r="G668" s="3" t="s">
        <v>66</v>
      </c>
      <c r="H668" s="3" t="s">
        <v>2354</v>
      </c>
      <c r="I668" s="3">
        <v>3</v>
      </c>
      <c r="J668" s="3" t="s">
        <v>20</v>
      </c>
      <c r="K668" s="3">
        <v>22000</v>
      </c>
      <c r="L668" s="3">
        <v>20000</v>
      </c>
    </row>
    <row r="669" spans="1:12" x14ac:dyDescent="0.25">
      <c r="A669" s="3" t="s">
        <v>1363</v>
      </c>
      <c r="B669" s="4">
        <v>44971</v>
      </c>
      <c r="C669" s="3" t="s">
        <v>195</v>
      </c>
      <c r="D669" s="3" t="s">
        <v>29</v>
      </c>
      <c r="E669" s="3" t="s">
        <v>23</v>
      </c>
      <c r="F669" s="3" t="s">
        <v>24</v>
      </c>
      <c r="G669" s="3" t="s">
        <v>19</v>
      </c>
      <c r="H669" s="3" t="s">
        <v>2354</v>
      </c>
      <c r="I669" s="3">
        <v>2</v>
      </c>
      <c r="J669" s="3" t="s">
        <v>20</v>
      </c>
      <c r="K669" s="3">
        <v>6700</v>
      </c>
      <c r="L669" s="3">
        <v>5001</v>
      </c>
    </row>
    <row r="670" spans="1:12" x14ac:dyDescent="0.25">
      <c r="A670" s="3" t="s">
        <v>1365</v>
      </c>
      <c r="B670" s="4">
        <v>44971</v>
      </c>
      <c r="C670" s="3" t="s">
        <v>313</v>
      </c>
      <c r="D670" s="3" t="s">
        <v>16</v>
      </c>
      <c r="E670" s="3" t="s">
        <v>17</v>
      </c>
      <c r="F670" s="3" t="s">
        <v>18</v>
      </c>
      <c r="G670" s="3" t="s">
        <v>32</v>
      </c>
      <c r="H670" s="3" t="s">
        <v>2354</v>
      </c>
      <c r="I670" s="3">
        <v>1</v>
      </c>
      <c r="J670" s="3" t="s">
        <v>20</v>
      </c>
      <c r="K670" s="3">
        <v>100</v>
      </c>
      <c r="L670" s="3">
        <v>90</v>
      </c>
    </row>
    <row r="671" spans="1:12" x14ac:dyDescent="0.25">
      <c r="A671" s="3" t="s">
        <v>1367</v>
      </c>
      <c r="B671" s="4">
        <v>44971</v>
      </c>
      <c r="C671" s="3" t="s">
        <v>437</v>
      </c>
      <c r="D671" s="3" t="s">
        <v>16</v>
      </c>
      <c r="E671" s="3" t="s">
        <v>35</v>
      </c>
      <c r="F671" s="3" t="s">
        <v>36</v>
      </c>
      <c r="G671" s="3" t="s">
        <v>2351</v>
      </c>
      <c r="H671" s="3" t="s">
        <v>38</v>
      </c>
      <c r="I671" s="3">
        <v>4</v>
      </c>
      <c r="J671" s="3" t="s">
        <v>20</v>
      </c>
      <c r="K671" s="3">
        <v>11000</v>
      </c>
      <c r="L671" s="3">
        <v>10000</v>
      </c>
    </row>
    <row r="672" spans="1:12" x14ac:dyDescent="0.25">
      <c r="A672" s="3" t="s">
        <v>1369</v>
      </c>
      <c r="B672" s="4">
        <v>44971</v>
      </c>
      <c r="C672" s="3" t="s">
        <v>554</v>
      </c>
      <c r="D672" s="3" t="s">
        <v>29</v>
      </c>
      <c r="E672" s="3" t="s">
        <v>30</v>
      </c>
      <c r="F672" s="3" t="s">
        <v>31</v>
      </c>
      <c r="G672" s="3" t="s">
        <v>2353</v>
      </c>
      <c r="H672" s="3" t="s">
        <v>45</v>
      </c>
      <c r="I672" s="3">
        <v>2</v>
      </c>
      <c r="J672" s="3" t="s">
        <v>20</v>
      </c>
      <c r="K672" s="3">
        <v>6700</v>
      </c>
      <c r="L672" s="3">
        <v>5002</v>
      </c>
    </row>
    <row r="673" spans="1:12" x14ac:dyDescent="0.25">
      <c r="A673" s="3" t="s">
        <v>1371</v>
      </c>
      <c r="B673" s="4">
        <v>44971</v>
      </c>
      <c r="C673" s="3" t="s">
        <v>676</v>
      </c>
      <c r="D673" s="3" t="s">
        <v>29</v>
      </c>
      <c r="E673" s="3" t="s">
        <v>17</v>
      </c>
      <c r="F673" s="3" t="s">
        <v>18</v>
      </c>
      <c r="G673" s="3" t="s">
        <v>75</v>
      </c>
      <c r="H673" s="3" t="s">
        <v>2354</v>
      </c>
      <c r="I673" s="3">
        <v>2</v>
      </c>
      <c r="J673" s="3" t="s">
        <v>20</v>
      </c>
      <c r="K673" s="3">
        <v>13000</v>
      </c>
      <c r="L673" s="3">
        <v>12000</v>
      </c>
    </row>
    <row r="674" spans="1:12" x14ac:dyDescent="0.25">
      <c r="A674" s="3" t="s">
        <v>1373</v>
      </c>
      <c r="B674" s="4">
        <v>44971</v>
      </c>
      <c r="C674" s="3" t="s">
        <v>794</v>
      </c>
      <c r="D674" s="3" t="s">
        <v>29</v>
      </c>
      <c r="E674" s="3" t="s">
        <v>17</v>
      </c>
      <c r="F674" s="3" t="s">
        <v>18</v>
      </c>
      <c r="G674" s="3" t="s">
        <v>81</v>
      </c>
      <c r="H674" s="3" t="s">
        <v>2354</v>
      </c>
      <c r="I674" s="3">
        <v>1</v>
      </c>
      <c r="J674" s="3" t="s">
        <v>20</v>
      </c>
      <c r="K674" s="3">
        <v>13200.000000000002</v>
      </c>
      <c r="L674" s="3">
        <v>12000</v>
      </c>
    </row>
    <row r="675" spans="1:12" x14ac:dyDescent="0.25">
      <c r="A675" s="3" t="s">
        <v>1375</v>
      </c>
      <c r="B675" s="4">
        <v>44971</v>
      </c>
      <c r="C675" s="3" t="s">
        <v>918</v>
      </c>
      <c r="D675" s="3" t="s">
        <v>16</v>
      </c>
      <c r="E675" s="3" t="s">
        <v>30</v>
      </c>
      <c r="F675" s="3" t="s">
        <v>31</v>
      </c>
      <c r="G675" s="3" t="s">
        <v>44</v>
      </c>
      <c r="H675" s="3" t="s">
        <v>45</v>
      </c>
      <c r="I675" s="3">
        <v>1</v>
      </c>
      <c r="J675" s="3" t="s">
        <v>20</v>
      </c>
      <c r="K675" s="3">
        <v>6700</v>
      </c>
      <c r="L675" s="3">
        <v>5000</v>
      </c>
    </row>
    <row r="676" spans="1:12" x14ac:dyDescent="0.25">
      <c r="A676" s="3" t="s">
        <v>1377</v>
      </c>
      <c r="B676" s="4">
        <v>44971</v>
      </c>
      <c r="C676" s="3" t="s">
        <v>1036</v>
      </c>
      <c r="D676" s="3" t="s">
        <v>29</v>
      </c>
      <c r="E676" s="3" t="s">
        <v>23</v>
      </c>
      <c r="F676" s="3" t="s">
        <v>24</v>
      </c>
      <c r="G676" s="3" t="s">
        <v>2350</v>
      </c>
      <c r="H676" s="3" t="s">
        <v>38</v>
      </c>
      <c r="I676" s="3">
        <v>1000</v>
      </c>
      <c r="J676" s="3" t="s">
        <v>20</v>
      </c>
      <c r="K676" s="3">
        <v>11000</v>
      </c>
      <c r="L676" s="3">
        <v>10000</v>
      </c>
    </row>
    <row r="677" spans="1:12" x14ac:dyDescent="0.25">
      <c r="A677" s="3" t="s">
        <v>1379</v>
      </c>
      <c r="B677" s="4">
        <v>44971</v>
      </c>
      <c r="C677" s="3" t="s">
        <v>1161</v>
      </c>
      <c r="D677" s="3" t="s">
        <v>29</v>
      </c>
      <c r="E677" s="3" t="s">
        <v>17</v>
      </c>
      <c r="F677" s="3" t="s">
        <v>18</v>
      </c>
      <c r="G677" s="3" t="s">
        <v>66</v>
      </c>
      <c r="H677" s="3" t="s">
        <v>2354</v>
      </c>
      <c r="I677" s="3">
        <v>2</v>
      </c>
      <c r="J677" s="3" t="s">
        <v>20</v>
      </c>
      <c r="K677" s="3">
        <v>7700</v>
      </c>
      <c r="L677" s="3">
        <v>7000</v>
      </c>
    </row>
    <row r="678" spans="1:12" x14ac:dyDescent="0.25">
      <c r="A678" s="3" t="s">
        <v>1381</v>
      </c>
      <c r="B678" s="4">
        <v>44971</v>
      </c>
      <c r="C678" s="3" t="s">
        <v>367</v>
      </c>
      <c r="D678" s="3" t="s">
        <v>29</v>
      </c>
      <c r="E678" s="3" t="s">
        <v>17</v>
      </c>
      <c r="F678" s="3" t="s">
        <v>18</v>
      </c>
      <c r="G678" s="3" t="s">
        <v>66</v>
      </c>
      <c r="H678" s="3" t="s">
        <v>2354</v>
      </c>
      <c r="I678" s="3">
        <v>1</v>
      </c>
      <c r="J678" s="3" t="s">
        <v>20</v>
      </c>
      <c r="K678" s="3">
        <v>10000</v>
      </c>
      <c r="L678" s="3">
        <v>9000</v>
      </c>
    </row>
    <row r="679" spans="1:12" x14ac:dyDescent="0.25">
      <c r="A679" s="3" t="s">
        <v>1383</v>
      </c>
      <c r="B679" s="4">
        <v>44971</v>
      </c>
      <c r="C679" s="3" t="s">
        <v>429</v>
      </c>
      <c r="D679" s="3" t="s">
        <v>29</v>
      </c>
      <c r="E679" s="3" t="s">
        <v>35</v>
      </c>
      <c r="F679" s="3" t="s">
        <v>36</v>
      </c>
      <c r="G679" s="3" t="s">
        <v>2352</v>
      </c>
      <c r="H679" s="3" t="s">
        <v>2354</v>
      </c>
      <c r="I679" s="3">
        <v>1</v>
      </c>
      <c r="J679" s="3" t="s">
        <v>20</v>
      </c>
      <c r="K679" s="3">
        <v>6700</v>
      </c>
      <c r="L679" s="3">
        <v>5001</v>
      </c>
    </row>
    <row r="680" spans="1:12" x14ac:dyDescent="0.25">
      <c r="A680" s="3" t="s">
        <v>1385</v>
      </c>
      <c r="B680" s="4">
        <v>44971</v>
      </c>
      <c r="C680" s="3" t="s">
        <v>490</v>
      </c>
      <c r="D680" s="3" t="s">
        <v>29</v>
      </c>
      <c r="E680" s="3" t="s">
        <v>23</v>
      </c>
      <c r="F680" s="3" t="s">
        <v>24</v>
      </c>
      <c r="G680" s="3" t="s">
        <v>81</v>
      </c>
      <c r="H680" s="3" t="s">
        <v>2354</v>
      </c>
      <c r="I680" s="3">
        <v>2</v>
      </c>
      <c r="J680" s="3" t="s">
        <v>20</v>
      </c>
      <c r="K680" s="3">
        <v>2000</v>
      </c>
      <c r="L680" s="3">
        <v>1850</v>
      </c>
    </row>
    <row r="681" spans="1:12" x14ac:dyDescent="0.25">
      <c r="A681" s="3" t="s">
        <v>1387</v>
      </c>
      <c r="B681" s="4">
        <v>44971</v>
      </c>
      <c r="C681" s="3" t="s">
        <v>552</v>
      </c>
      <c r="D681" s="3" t="s">
        <v>29</v>
      </c>
      <c r="E681" s="3" t="s">
        <v>30</v>
      </c>
      <c r="F681" s="3" t="s">
        <v>31</v>
      </c>
      <c r="G681" s="3" t="s">
        <v>2350</v>
      </c>
      <c r="H681" s="3" t="s">
        <v>38</v>
      </c>
      <c r="I681" s="3">
        <v>2</v>
      </c>
      <c r="J681" s="3" t="s">
        <v>20</v>
      </c>
      <c r="K681" s="3">
        <v>100</v>
      </c>
      <c r="L681" s="3">
        <v>80</v>
      </c>
    </row>
    <row r="682" spans="1:12" x14ac:dyDescent="0.25">
      <c r="A682" s="3" t="s">
        <v>1389</v>
      </c>
      <c r="B682" s="4">
        <v>44971</v>
      </c>
      <c r="C682" s="3" t="s">
        <v>612</v>
      </c>
      <c r="D682" s="3" t="s">
        <v>29</v>
      </c>
      <c r="E682" s="3" t="s">
        <v>35</v>
      </c>
      <c r="F682" s="3" t="s">
        <v>36</v>
      </c>
      <c r="G682" s="3" t="s">
        <v>41</v>
      </c>
      <c r="H682" s="3" t="s">
        <v>2354</v>
      </c>
      <c r="I682" s="3">
        <v>1</v>
      </c>
      <c r="J682" s="3" t="s">
        <v>20</v>
      </c>
      <c r="K682" s="3">
        <v>13200.000000000002</v>
      </c>
      <c r="L682" s="3">
        <v>12000</v>
      </c>
    </row>
    <row r="683" spans="1:12" x14ac:dyDescent="0.25">
      <c r="A683" s="3" t="s">
        <v>1391</v>
      </c>
      <c r="B683" s="4">
        <v>44972</v>
      </c>
      <c r="C683" s="3" t="s">
        <v>68</v>
      </c>
      <c r="D683" s="3" t="s">
        <v>16</v>
      </c>
      <c r="E683" s="3" t="s">
        <v>35</v>
      </c>
      <c r="F683" s="3" t="s">
        <v>36</v>
      </c>
      <c r="G683" s="3" t="s">
        <v>69</v>
      </c>
      <c r="H683" s="3" t="s">
        <v>38</v>
      </c>
      <c r="I683" s="3">
        <v>1</v>
      </c>
      <c r="J683" s="3" t="s">
        <v>20</v>
      </c>
      <c r="K683" s="3">
        <v>44000</v>
      </c>
      <c r="L683" s="3">
        <v>40000</v>
      </c>
    </row>
    <row r="684" spans="1:12" x14ac:dyDescent="0.25">
      <c r="A684" s="3" t="s">
        <v>1393</v>
      </c>
      <c r="B684" s="4">
        <v>44972</v>
      </c>
      <c r="C684" s="3" t="s">
        <v>197</v>
      </c>
      <c r="D684" s="3" t="s">
        <v>29</v>
      </c>
      <c r="E684" s="3" t="s">
        <v>30</v>
      </c>
      <c r="F684" s="3" t="s">
        <v>31</v>
      </c>
      <c r="G684" s="3" t="s">
        <v>25</v>
      </c>
      <c r="H684" s="3" t="s">
        <v>2354</v>
      </c>
      <c r="I684" s="3">
        <v>2</v>
      </c>
      <c r="J684" s="3" t="s">
        <v>20</v>
      </c>
      <c r="K684" s="3">
        <v>6700</v>
      </c>
      <c r="L684" s="3">
        <v>5002</v>
      </c>
    </row>
    <row r="685" spans="1:12" x14ac:dyDescent="0.25">
      <c r="A685" s="3" t="s">
        <v>1395</v>
      </c>
      <c r="B685" s="4">
        <v>44972</v>
      </c>
      <c r="C685" s="3" t="s">
        <v>315</v>
      </c>
      <c r="D685" s="3" t="s">
        <v>29</v>
      </c>
      <c r="E685" s="3" t="s">
        <v>23</v>
      </c>
      <c r="F685" s="3" t="s">
        <v>24</v>
      </c>
      <c r="G685" s="3" t="s">
        <v>37</v>
      </c>
      <c r="H685" s="3" t="s">
        <v>38</v>
      </c>
      <c r="I685" s="3">
        <v>2</v>
      </c>
      <c r="J685" s="3" t="s">
        <v>20</v>
      </c>
      <c r="K685" s="3">
        <v>100</v>
      </c>
      <c r="L685" s="3">
        <v>80</v>
      </c>
    </row>
    <row r="686" spans="1:12" x14ac:dyDescent="0.25">
      <c r="A686" s="3" t="s">
        <v>1397</v>
      </c>
      <c r="B686" s="4">
        <v>44972</v>
      </c>
      <c r="C686" s="3" t="s">
        <v>439</v>
      </c>
      <c r="D686" s="3" t="s">
        <v>29</v>
      </c>
      <c r="E686" s="3" t="s">
        <v>17</v>
      </c>
      <c r="F686" s="3" t="s">
        <v>18</v>
      </c>
      <c r="G686" s="3" t="s">
        <v>54</v>
      </c>
      <c r="H686" s="3" t="s">
        <v>55</v>
      </c>
      <c r="I686" s="3">
        <v>1</v>
      </c>
      <c r="J686" s="3" t="s">
        <v>20</v>
      </c>
      <c r="K686" s="3">
        <v>13200.000000000002</v>
      </c>
      <c r="L686" s="3">
        <v>12000</v>
      </c>
    </row>
    <row r="687" spans="1:12" x14ac:dyDescent="0.25">
      <c r="A687" s="3" t="s">
        <v>1399</v>
      </c>
      <c r="B687" s="4">
        <v>44972</v>
      </c>
      <c r="C687" s="3" t="s">
        <v>556</v>
      </c>
      <c r="D687" s="3" t="s">
        <v>29</v>
      </c>
      <c r="E687" s="3" t="s">
        <v>35</v>
      </c>
      <c r="F687" s="3" t="s">
        <v>36</v>
      </c>
      <c r="G687" s="3" t="s">
        <v>60</v>
      </c>
      <c r="H687" s="3" t="s">
        <v>45</v>
      </c>
      <c r="I687" s="3">
        <v>1</v>
      </c>
      <c r="J687" s="3" t="s">
        <v>20</v>
      </c>
      <c r="K687" s="3">
        <v>22000</v>
      </c>
      <c r="L687" s="3">
        <v>20000</v>
      </c>
    </row>
    <row r="688" spans="1:12" x14ac:dyDescent="0.25">
      <c r="A688" s="3" t="s">
        <v>1401</v>
      </c>
      <c r="B688" s="4">
        <v>44972</v>
      </c>
      <c r="C688" s="3" t="s">
        <v>678</v>
      </c>
      <c r="D688" s="3" t="s">
        <v>29</v>
      </c>
      <c r="E688" s="3" t="s">
        <v>23</v>
      </c>
      <c r="F688" s="3" t="s">
        <v>24</v>
      </c>
      <c r="G688" s="3" t="s">
        <v>78</v>
      </c>
      <c r="H688" s="3" t="s">
        <v>45</v>
      </c>
      <c r="I688" s="3">
        <v>2</v>
      </c>
      <c r="J688" s="3" t="s">
        <v>20</v>
      </c>
      <c r="K688" s="3">
        <v>6700</v>
      </c>
      <c r="L688" s="3">
        <v>5000</v>
      </c>
    </row>
    <row r="689" spans="1:12" x14ac:dyDescent="0.25">
      <c r="A689" s="3" t="s">
        <v>1403</v>
      </c>
      <c r="B689" s="4">
        <v>44972</v>
      </c>
      <c r="C689" s="3" t="s">
        <v>796</v>
      </c>
      <c r="D689" s="3" t="s">
        <v>16</v>
      </c>
      <c r="E689" s="3" t="s">
        <v>17</v>
      </c>
      <c r="F689" s="3" t="s">
        <v>18</v>
      </c>
      <c r="G689" s="3" t="s">
        <v>19</v>
      </c>
      <c r="H689" s="3" t="s">
        <v>2354</v>
      </c>
      <c r="I689" s="3">
        <v>2</v>
      </c>
      <c r="J689" s="3" t="s">
        <v>20</v>
      </c>
      <c r="K689" s="3">
        <v>9950</v>
      </c>
      <c r="L689" s="3">
        <v>9000</v>
      </c>
    </row>
    <row r="690" spans="1:12" x14ac:dyDescent="0.25">
      <c r="A690" s="3" t="s">
        <v>1405</v>
      </c>
      <c r="B690" s="4">
        <v>44972</v>
      </c>
      <c r="C690" s="3" t="s">
        <v>920</v>
      </c>
      <c r="D690" s="3" t="s">
        <v>16</v>
      </c>
      <c r="E690" s="3" t="s">
        <v>35</v>
      </c>
      <c r="F690" s="3" t="s">
        <v>36</v>
      </c>
      <c r="G690" s="3" t="s">
        <v>2352</v>
      </c>
      <c r="H690" s="3" t="s">
        <v>2354</v>
      </c>
      <c r="I690" s="3">
        <v>2</v>
      </c>
      <c r="J690" s="3" t="s">
        <v>20</v>
      </c>
      <c r="K690" s="3">
        <v>6700</v>
      </c>
      <c r="L690" s="3">
        <v>5001</v>
      </c>
    </row>
    <row r="691" spans="1:12" x14ac:dyDescent="0.25">
      <c r="A691" s="3" t="s">
        <v>1407</v>
      </c>
      <c r="B691" s="4">
        <v>44972</v>
      </c>
      <c r="C691" s="3" t="s">
        <v>1038</v>
      </c>
      <c r="D691" s="3" t="s">
        <v>29</v>
      </c>
      <c r="E691" s="3" t="s">
        <v>30</v>
      </c>
      <c r="F691" s="3" t="s">
        <v>31</v>
      </c>
      <c r="G691" s="3" t="s">
        <v>2351</v>
      </c>
      <c r="H691" s="3" t="s">
        <v>38</v>
      </c>
      <c r="I691" s="3">
        <v>1</v>
      </c>
      <c r="J691" s="3" t="s">
        <v>20</v>
      </c>
      <c r="K691" s="3">
        <v>7700.0000000000009</v>
      </c>
      <c r="L691" s="3">
        <v>7000</v>
      </c>
    </row>
    <row r="692" spans="1:12" x14ac:dyDescent="0.25">
      <c r="A692" s="3" t="s">
        <v>1409</v>
      </c>
      <c r="B692" s="4">
        <v>44972</v>
      </c>
      <c r="C692" s="3" t="s">
        <v>1163</v>
      </c>
      <c r="D692" s="3" t="s">
        <v>29</v>
      </c>
      <c r="E692" s="3" t="s">
        <v>17</v>
      </c>
      <c r="F692" s="3" t="s">
        <v>18</v>
      </c>
      <c r="G692" s="3" t="s">
        <v>69</v>
      </c>
      <c r="H692" s="3" t="s">
        <v>38</v>
      </c>
      <c r="I692" s="3">
        <v>4</v>
      </c>
      <c r="J692" s="3" t="s">
        <v>20</v>
      </c>
      <c r="K692" s="3">
        <v>11000</v>
      </c>
      <c r="L692" s="3">
        <v>10000</v>
      </c>
    </row>
    <row r="693" spans="1:12" x14ac:dyDescent="0.25">
      <c r="A693" s="3" t="s">
        <v>1411</v>
      </c>
      <c r="B693" s="4">
        <v>44973</v>
      </c>
      <c r="C693" s="3" t="s">
        <v>71</v>
      </c>
      <c r="D693" s="3" t="s">
        <v>29</v>
      </c>
      <c r="E693" s="3" t="s">
        <v>30</v>
      </c>
      <c r="F693" s="3" t="s">
        <v>31</v>
      </c>
      <c r="G693" s="3" t="s">
        <v>72</v>
      </c>
      <c r="H693" s="3" t="s">
        <v>2354</v>
      </c>
      <c r="I693" s="3">
        <v>2</v>
      </c>
      <c r="J693" s="3" t="s">
        <v>20</v>
      </c>
      <c r="K693" s="3">
        <v>19800</v>
      </c>
      <c r="L693" s="3">
        <v>18000</v>
      </c>
    </row>
    <row r="694" spans="1:12" x14ac:dyDescent="0.25">
      <c r="A694" s="3" t="s">
        <v>1413</v>
      </c>
      <c r="B694" s="4">
        <v>44973</v>
      </c>
      <c r="C694" s="3" t="s">
        <v>199</v>
      </c>
      <c r="D694" s="3" t="s">
        <v>29</v>
      </c>
      <c r="E694" s="3" t="s">
        <v>35</v>
      </c>
      <c r="F694" s="3" t="s">
        <v>36</v>
      </c>
      <c r="G694" s="3" t="s">
        <v>32</v>
      </c>
      <c r="H694" s="3" t="s">
        <v>2354</v>
      </c>
      <c r="I694" s="3">
        <v>1</v>
      </c>
      <c r="J694" s="3" t="s">
        <v>20</v>
      </c>
      <c r="K694" s="3">
        <v>22000</v>
      </c>
      <c r="L694" s="3">
        <v>20000</v>
      </c>
    </row>
    <row r="695" spans="1:12" x14ac:dyDescent="0.25">
      <c r="A695" s="3" t="s">
        <v>1415</v>
      </c>
      <c r="B695" s="4">
        <v>44973</v>
      </c>
      <c r="C695" s="3" t="s">
        <v>317</v>
      </c>
      <c r="D695" s="3" t="s">
        <v>29</v>
      </c>
      <c r="E695" s="3" t="s">
        <v>30</v>
      </c>
      <c r="F695" s="3" t="s">
        <v>31</v>
      </c>
      <c r="G695" s="3" t="s">
        <v>41</v>
      </c>
      <c r="H695" s="3" t="s">
        <v>2354</v>
      </c>
      <c r="I695" s="3">
        <v>2</v>
      </c>
      <c r="J695" s="3" t="s">
        <v>20</v>
      </c>
      <c r="K695" s="3">
        <v>2000</v>
      </c>
      <c r="L695" s="3">
        <v>1850</v>
      </c>
    </row>
    <row r="696" spans="1:12" x14ac:dyDescent="0.25">
      <c r="A696" s="3" t="s">
        <v>1417</v>
      </c>
      <c r="B696" s="4">
        <v>44973</v>
      </c>
      <c r="C696" s="3" t="s">
        <v>441</v>
      </c>
      <c r="D696" s="3" t="s">
        <v>29</v>
      </c>
      <c r="E696" s="3" t="s">
        <v>17</v>
      </c>
      <c r="F696" s="3" t="s">
        <v>18</v>
      </c>
      <c r="G696" s="3" t="s">
        <v>2353</v>
      </c>
      <c r="H696" s="3" t="s">
        <v>45</v>
      </c>
      <c r="I696" s="3">
        <v>2</v>
      </c>
      <c r="J696" s="3" t="s">
        <v>20</v>
      </c>
      <c r="K696" s="3">
        <v>9950</v>
      </c>
      <c r="L696" s="3">
        <v>9000</v>
      </c>
    </row>
    <row r="697" spans="1:12" x14ac:dyDescent="0.25">
      <c r="A697" s="3" t="s">
        <v>1419</v>
      </c>
      <c r="B697" s="4">
        <v>44973</v>
      </c>
      <c r="C697" s="3" t="s">
        <v>558</v>
      </c>
      <c r="D697" s="3" t="s">
        <v>29</v>
      </c>
      <c r="E697" s="3" t="s">
        <v>17</v>
      </c>
      <c r="F697" s="3" t="s">
        <v>18</v>
      </c>
      <c r="G697" s="3" t="s">
        <v>63</v>
      </c>
      <c r="H697" s="3" t="s">
        <v>2354</v>
      </c>
      <c r="I697" s="3">
        <v>1</v>
      </c>
      <c r="J697" s="3" t="s">
        <v>26</v>
      </c>
      <c r="K697" s="3">
        <v>11000</v>
      </c>
      <c r="L697" s="3">
        <v>10000</v>
      </c>
    </row>
    <row r="698" spans="1:12" x14ac:dyDescent="0.25">
      <c r="A698" s="3" t="s">
        <v>1421</v>
      </c>
      <c r="B698" s="4">
        <v>44973</v>
      </c>
      <c r="C698" s="3" t="s">
        <v>680</v>
      </c>
      <c r="D698" s="3" t="s">
        <v>29</v>
      </c>
      <c r="E698" s="3" t="s">
        <v>30</v>
      </c>
      <c r="F698" s="3" t="s">
        <v>31</v>
      </c>
      <c r="G698" s="3" t="s">
        <v>81</v>
      </c>
      <c r="H698" s="3" t="s">
        <v>2354</v>
      </c>
      <c r="I698" s="3">
        <v>1</v>
      </c>
      <c r="J698" s="3" t="s">
        <v>20</v>
      </c>
      <c r="K698" s="3">
        <v>6700</v>
      </c>
      <c r="L698" s="3">
        <v>5001</v>
      </c>
    </row>
    <row r="699" spans="1:12" x14ac:dyDescent="0.25">
      <c r="A699" s="3" t="s">
        <v>1423</v>
      </c>
      <c r="B699" s="4">
        <v>44973</v>
      </c>
      <c r="C699" s="3" t="s">
        <v>2316</v>
      </c>
      <c r="D699" s="3" t="s">
        <v>16</v>
      </c>
      <c r="E699" s="3" t="s">
        <v>23</v>
      </c>
      <c r="F699" s="3" t="s">
        <v>24</v>
      </c>
      <c r="G699" s="3" t="s">
        <v>25</v>
      </c>
      <c r="H699" s="3" t="s">
        <v>2354</v>
      </c>
      <c r="I699" s="3">
        <v>2</v>
      </c>
      <c r="J699" s="3" t="s">
        <v>20</v>
      </c>
      <c r="K699" s="3">
        <v>7700</v>
      </c>
      <c r="L699" s="3">
        <v>7000</v>
      </c>
    </row>
    <row r="700" spans="1:12" x14ac:dyDescent="0.25">
      <c r="A700" s="3" t="s">
        <v>1425</v>
      </c>
      <c r="B700" s="4">
        <v>44973</v>
      </c>
      <c r="C700" s="3" t="s">
        <v>922</v>
      </c>
      <c r="D700" s="3" t="s">
        <v>29</v>
      </c>
      <c r="E700" s="3" t="s">
        <v>17</v>
      </c>
      <c r="F700" s="3" t="s">
        <v>18</v>
      </c>
      <c r="G700" s="3" t="s">
        <v>2350</v>
      </c>
      <c r="H700" s="3" t="s">
        <v>38</v>
      </c>
      <c r="I700" s="3">
        <v>2</v>
      </c>
      <c r="J700" s="3" t="s">
        <v>20</v>
      </c>
      <c r="K700" s="3">
        <v>6700</v>
      </c>
      <c r="L700" s="3">
        <v>5002</v>
      </c>
    </row>
    <row r="701" spans="1:12" x14ac:dyDescent="0.25">
      <c r="A701" s="3" t="s">
        <v>1427</v>
      </c>
      <c r="B701" s="4">
        <v>44973</v>
      </c>
      <c r="C701" s="3" t="s">
        <v>1040</v>
      </c>
      <c r="D701" s="3" t="s">
        <v>29</v>
      </c>
      <c r="E701" s="3" t="s">
        <v>35</v>
      </c>
      <c r="F701" s="3" t="s">
        <v>36</v>
      </c>
      <c r="G701" s="3" t="s">
        <v>54</v>
      </c>
      <c r="H701" s="3" t="s">
        <v>55</v>
      </c>
      <c r="I701" s="3">
        <v>2</v>
      </c>
      <c r="J701" s="3" t="s">
        <v>20</v>
      </c>
      <c r="K701" s="3">
        <v>9950</v>
      </c>
      <c r="L701" s="3">
        <v>9000</v>
      </c>
    </row>
    <row r="702" spans="1:12" x14ac:dyDescent="0.25">
      <c r="A702" s="3" t="s">
        <v>1429</v>
      </c>
      <c r="B702" s="4">
        <v>44973</v>
      </c>
      <c r="C702" s="3" t="s">
        <v>1165</v>
      </c>
      <c r="D702" s="3" t="s">
        <v>29</v>
      </c>
      <c r="E702" s="3" t="s">
        <v>23</v>
      </c>
      <c r="F702" s="3" t="s">
        <v>24</v>
      </c>
      <c r="G702" s="3" t="s">
        <v>72</v>
      </c>
      <c r="H702" s="3" t="s">
        <v>2354</v>
      </c>
      <c r="I702" s="3">
        <v>1</v>
      </c>
      <c r="J702" s="3" t="s">
        <v>20</v>
      </c>
      <c r="K702" s="3">
        <v>13200.000000000002</v>
      </c>
      <c r="L702" s="3">
        <v>12000</v>
      </c>
    </row>
    <row r="703" spans="1:12" x14ac:dyDescent="0.25">
      <c r="A703" s="3" t="s">
        <v>1431</v>
      </c>
      <c r="B703" s="4">
        <v>44973</v>
      </c>
      <c r="C703" s="3" t="s">
        <v>369</v>
      </c>
      <c r="D703" s="3" t="s">
        <v>29</v>
      </c>
      <c r="E703" s="3" t="s">
        <v>17</v>
      </c>
      <c r="F703" s="3" t="s">
        <v>18</v>
      </c>
      <c r="G703" s="3" t="s">
        <v>44</v>
      </c>
      <c r="H703" s="3" t="s">
        <v>45</v>
      </c>
      <c r="I703" s="3">
        <v>2</v>
      </c>
      <c r="J703" s="3" t="s">
        <v>20</v>
      </c>
      <c r="K703" s="3">
        <v>6700</v>
      </c>
      <c r="L703" s="3">
        <v>5001</v>
      </c>
    </row>
    <row r="704" spans="1:12" x14ac:dyDescent="0.25">
      <c r="A704" s="3" t="s">
        <v>1433</v>
      </c>
      <c r="B704" s="4">
        <v>44973</v>
      </c>
      <c r="C704" s="3" t="s">
        <v>371</v>
      </c>
      <c r="D704" s="3" t="s">
        <v>29</v>
      </c>
      <c r="E704" s="3" t="s">
        <v>23</v>
      </c>
      <c r="F704" s="3" t="s">
        <v>24</v>
      </c>
      <c r="G704" s="3" t="s">
        <v>2352</v>
      </c>
      <c r="H704" s="3" t="s">
        <v>2354</v>
      </c>
      <c r="I704" s="3">
        <v>2</v>
      </c>
      <c r="J704" s="3" t="s">
        <v>20</v>
      </c>
      <c r="K704" s="3">
        <v>6700</v>
      </c>
      <c r="L704" s="3">
        <v>5002</v>
      </c>
    </row>
    <row r="705" spans="1:12" x14ac:dyDescent="0.25">
      <c r="A705" s="3" t="s">
        <v>1435</v>
      </c>
      <c r="B705" s="4">
        <v>44973</v>
      </c>
      <c r="C705" s="3" t="s">
        <v>375</v>
      </c>
      <c r="D705" s="3" t="s">
        <v>29</v>
      </c>
      <c r="E705" s="3" t="s">
        <v>35</v>
      </c>
      <c r="F705" s="3" t="s">
        <v>36</v>
      </c>
      <c r="G705" s="3" t="s">
        <v>2351</v>
      </c>
      <c r="H705" s="3" t="s">
        <v>38</v>
      </c>
      <c r="I705" s="3">
        <v>1</v>
      </c>
      <c r="J705" s="3" t="s">
        <v>26</v>
      </c>
      <c r="K705" s="3">
        <v>10000</v>
      </c>
      <c r="L705" s="3">
        <v>9000</v>
      </c>
    </row>
    <row r="706" spans="1:12" x14ac:dyDescent="0.25">
      <c r="A706" s="3" t="s">
        <v>1437</v>
      </c>
      <c r="B706" s="4">
        <v>44973</v>
      </c>
      <c r="C706" s="3" t="s">
        <v>431</v>
      </c>
      <c r="D706" s="3" t="s">
        <v>16</v>
      </c>
      <c r="E706" s="3" t="s">
        <v>17</v>
      </c>
      <c r="F706" s="3" t="s">
        <v>18</v>
      </c>
      <c r="G706" s="3" t="s">
        <v>2350</v>
      </c>
      <c r="H706" s="3" t="s">
        <v>38</v>
      </c>
      <c r="I706" s="3">
        <v>1</v>
      </c>
      <c r="J706" s="3" t="s">
        <v>20</v>
      </c>
      <c r="K706" s="3">
        <v>6700</v>
      </c>
      <c r="L706" s="3">
        <v>5002</v>
      </c>
    </row>
    <row r="707" spans="1:12" x14ac:dyDescent="0.25">
      <c r="A707" s="3" t="s">
        <v>1439</v>
      </c>
      <c r="B707" s="4">
        <v>44973</v>
      </c>
      <c r="C707" s="3" t="s">
        <v>433</v>
      </c>
      <c r="D707" s="3" t="s">
        <v>16</v>
      </c>
      <c r="E707" s="3" t="s">
        <v>35</v>
      </c>
      <c r="F707" s="3" t="s">
        <v>36</v>
      </c>
      <c r="G707" s="3" t="s">
        <v>2351</v>
      </c>
      <c r="H707" s="3" t="s">
        <v>38</v>
      </c>
      <c r="I707" s="3">
        <v>2</v>
      </c>
      <c r="J707" s="3" t="s">
        <v>20</v>
      </c>
      <c r="K707" s="3">
        <v>6700</v>
      </c>
      <c r="L707" s="3">
        <v>5000</v>
      </c>
    </row>
    <row r="708" spans="1:12" x14ac:dyDescent="0.25">
      <c r="A708" s="3" t="s">
        <v>1441</v>
      </c>
      <c r="B708" s="4">
        <v>44973</v>
      </c>
      <c r="C708" s="3" t="s">
        <v>437</v>
      </c>
      <c r="D708" s="3" t="s">
        <v>29</v>
      </c>
      <c r="E708" s="3" t="s">
        <v>35</v>
      </c>
      <c r="F708" s="3" t="s">
        <v>36</v>
      </c>
      <c r="G708" s="3" t="s">
        <v>2352</v>
      </c>
      <c r="H708" s="3" t="s">
        <v>2354</v>
      </c>
      <c r="I708" s="3">
        <v>1</v>
      </c>
      <c r="J708" s="3" t="s">
        <v>20</v>
      </c>
      <c r="K708" s="3">
        <v>6700</v>
      </c>
      <c r="L708" s="3">
        <v>5002</v>
      </c>
    </row>
    <row r="709" spans="1:12" x14ac:dyDescent="0.25">
      <c r="A709" s="3" t="s">
        <v>1442</v>
      </c>
      <c r="B709" s="4">
        <v>44973</v>
      </c>
      <c r="C709" s="3" t="s">
        <v>492</v>
      </c>
      <c r="D709" s="3" t="s">
        <v>29</v>
      </c>
      <c r="E709" s="3" t="s">
        <v>30</v>
      </c>
      <c r="F709" s="3" t="s">
        <v>31</v>
      </c>
      <c r="G709" s="3" t="s">
        <v>19</v>
      </c>
      <c r="H709" s="3" t="s">
        <v>2354</v>
      </c>
      <c r="I709" s="3">
        <v>1</v>
      </c>
      <c r="J709" s="3" t="s">
        <v>20</v>
      </c>
      <c r="K709" s="3">
        <v>9500</v>
      </c>
      <c r="L709" s="3">
        <v>8000</v>
      </c>
    </row>
    <row r="710" spans="1:12" x14ac:dyDescent="0.25">
      <c r="A710" s="3" t="s">
        <v>1444</v>
      </c>
      <c r="B710" s="4">
        <v>44973</v>
      </c>
      <c r="C710" s="3" t="s">
        <v>494</v>
      </c>
      <c r="D710" s="3" t="s">
        <v>29</v>
      </c>
      <c r="E710" s="3" t="s">
        <v>35</v>
      </c>
      <c r="F710" s="3" t="s">
        <v>36</v>
      </c>
      <c r="G710" s="3" t="s">
        <v>25</v>
      </c>
      <c r="H710" s="3" t="s">
        <v>2354</v>
      </c>
      <c r="I710" s="3">
        <v>1</v>
      </c>
      <c r="J710" s="3" t="s">
        <v>20</v>
      </c>
      <c r="K710" s="3">
        <v>4700</v>
      </c>
      <c r="L710" s="3">
        <v>4000</v>
      </c>
    </row>
    <row r="711" spans="1:12" x14ac:dyDescent="0.25">
      <c r="A711" s="3" t="s">
        <v>1446</v>
      </c>
      <c r="B711" s="4">
        <v>44973</v>
      </c>
      <c r="C711" s="3" t="s">
        <v>498</v>
      </c>
      <c r="D711" s="3" t="s">
        <v>29</v>
      </c>
      <c r="E711" s="3" t="s">
        <v>17</v>
      </c>
      <c r="F711" s="3" t="s">
        <v>18</v>
      </c>
      <c r="G711" s="3" t="s">
        <v>37</v>
      </c>
      <c r="H711" s="3" t="s">
        <v>38</v>
      </c>
      <c r="I711" s="3">
        <v>2</v>
      </c>
      <c r="J711" s="3" t="s">
        <v>20</v>
      </c>
      <c r="K711" s="3">
        <v>100</v>
      </c>
      <c r="L711" s="3">
        <v>90</v>
      </c>
    </row>
    <row r="712" spans="1:12" x14ac:dyDescent="0.25">
      <c r="A712" s="3" t="s">
        <v>1448</v>
      </c>
      <c r="B712" s="4">
        <v>44973</v>
      </c>
      <c r="C712" s="3" t="s">
        <v>554</v>
      </c>
      <c r="D712" s="3" t="s">
        <v>29</v>
      </c>
      <c r="E712" s="3" t="s">
        <v>35</v>
      </c>
      <c r="F712" s="3" t="s">
        <v>36</v>
      </c>
      <c r="G712" s="3" t="s">
        <v>2351</v>
      </c>
      <c r="H712" s="3" t="s">
        <v>38</v>
      </c>
      <c r="I712" s="3">
        <v>2</v>
      </c>
      <c r="J712" s="3" t="s">
        <v>20</v>
      </c>
      <c r="K712" s="3">
        <v>2000</v>
      </c>
      <c r="L712" s="3">
        <v>1850</v>
      </c>
    </row>
    <row r="713" spans="1:12" x14ac:dyDescent="0.25">
      <c r="A713" s="3" t="s">
        <v>1450</v>
      </c>
      <c r="B713" s="4">
        <v>44973</v>
      </c>
      <c r="C713" s="3" t="s">
        <v>556</v>
      </c>
      <c r="D713" s="3" t="s">
        <v>16</v>
      </c>
      <c r="E713" s="3" t="s">
        <v>17</v>
      </c>
      <c r="F713" s="3" t="s">
        <v>18</v>
      </c>
      <c r="G713" s="3" t="s">
        <v>66</v>
      </c>
      <c r="H713" s="3" t="s">
        <v>2354</v>
      </c>
      <c r="I713" s="3">
        <v>1</v>
      </c>
      <c r="J713" s="3" t="s">
        <v>20</v>
      </c>
      <c r="K713" s="3">
        <v>9500</v>
      </c>
      <c r="L713" s="3">
        <v>8000</v>
      </c>
    </row>
    <row r="714" spans="1:12" x14ac:dyDescent="0.25">
      <c r="A714" s="3" t="s">
        <v>1452</v>
      </c>
      <c r="B714" s="4">
        <v>44973</v>
      </c>
      <c r="C714" s="3" t="s">
        <v>560</v>
      </c>
      <c r="D714" s="3" t="s">
        <v>16</v>
      </c>
      <c r="E714" s="3" t="s">
        <v>23</v>
      </c>
      <c r="F714" s="3" t="s">
        <v>24</v>
      </c>
      <c r="G714" s="3" t="s">
        <v>72</v>
      </c>
      <c r="H714" s="3" t="s">
        <v>2354</v>
      </c>
      <c r="I714" s="3">
        <v>2</v>
      </c>
      <c r="J714" s="3" t="s">
        <v>20</v>
      </c>
      <c r="K714" s="3">
        <v>400</v>
      </c>
      <c r="L714" s="3">
        <v>360</v>
      </c>
    </row>
    <row r="715" spans="1:12" x14ac:dyDescent="0.25">
      <c r="A715" s="3" t="s">
        <v>1453</v>
      </c>
      <c r="B715" s="4">
        <v>44973</v>
      </c>
      <c r="C715" s="3" t="s">
        <v>614</v>
      </c>
      <c r="D715" s="3" t="s">
        <v>29</v>
      </c>
      <c r="E715" s="3" t="s">
        <v>17</v>
      </c>
      <c r="F715" s="3" t="s">
        <v>18</v>
      </c>
      <c r="G715" s="3" t="s">
        <v>44</v>
      </c>
      <c r="H715" s="3" t="s">
        <v>45</v>
      </c>
      <c r="I715" s="3">
        <v>2</v>
      </c>
      <c r="J715" s="3" t="s">
        <v>20</v>
      </c>
      <c r="K715" s="3">
        <v>9950</v>
      </c>
      <c r="L715" s="3">
        <v>9000</v>
      </c>
    </row>
    <row r="716" spans="1:12" x14ac:dyDescent="0.25">
      <c r="A716" s="3" t="s">
        <v>1455</v>
      </c>
      <c r="B716" s="4">
        <v>44973</v>
      </c>
      <c r="C716" s="3" t="s">
        <v>616</v>
      </c>
      <c r="D716" s="3" t="s">
        <v>29</v>
      </c>
      <c r="E716" s="3" t="s">
        <v>17</v>
      </c>
      <c r="F716" s="3" t="s">
        <v>18</v>
      </c>
      <c r="G716" s="3" t="s">
        <v>2352</v>
      </c>
      <c r="H716" s="3" t="s">
        <v>2354</v>
      </c>
      <c r="I716" s="3">
        <v>2</v>
      </c>
      <c r="J716" s="3" t="s">
        <v>20</v>
      </c>
      <c r="K716" s="3">
        <v>7700</v>
      </c>
      <c r="L716" s="3">
        <v>7000</v>
      </c>
    </row>
    <row r="717" spans="1:12" x14ac:dyDescent="0.25">
      <c r="A717" s="3" t="s">
        <v>1457</v>
      </c>
      <c r="B717" s="4">
        <v>44973</v>
      </c>
      <c r="C717" s="3" t="s">
        <v>620</v>
      </c>
      <c r="D717" s="3" t="s">
        <v>29</v>
      </c>
      <c r="E717" s="3" t="s">
        <v>30</v>
      </c>
      <c r="F717" s="3" t="s">
        <v>31</v>
      </c>
      <c r="G717" s="3" t="s">
        <v>19</v>
      </c>
      <c r="H717" s="3" t="s">
        <v>2354</v>
      </c>
      <c r="I717" s="3">
        <v>1</v>
      </c>
      <c r="J717" s="3" t="s">
        <v>20</v>
      </c>
      <c r="K717" s="3">
        <v>13200.000000000002</v>
      </c>
      <c r="L717" s="3">
        <v>12000</v>
      </c>
    </row>
    <row r="718" spans="1:12" x14ac:dyDescent="0.25">
      <c r="A718" s="3" t="s">
        <v>1459</v>
      </c>
      <c r="B718" s="4">
        <v>44974</v>
      </c>
      <c r="C718" s="3" t="s">
        <v>74</v>
      </c>
      <c r="D718" s="3" t="s">
        <v>29</v>
      </c>
      <c r="E718" s="3" t="s">
        <v>35</v>
      </c>
      <c r="F718" s="3" t="s">
        <v>36</v>
      </c>
      <c r="G718" s="3" t="s">
        <v>75</v>
      </c>
      <c r="H718" s="3" t="s">
        <v>2354</v>
      </c>
      <c r="I718" s="3">
        <v>2</v>
      </c>
      <c r="J718" s="3" t="s">
        <v>20</v>
      </c>
      <c r="K718" s="3">
        <v>9950</v>
      </c>
      <c r="L718" s="3">
        <v>9000</v>
      </c>
    </row>
    <row r="719" spans="1:12" x14ac:dyDescent="0.25">
      <c r="A719" s="3" t="s">
        <v>1461</v>
      </c>
      <c r="B719" s="4">
        <v>44974</v>
      </c>
      <c r="C719" s="3" t="s">
        <v>201</v>
      </c>
      <c r="D719" s="3" t="s">
        <v>29</v>
      </c>
      <c r="E719" s="3" t="s">
        <v>17</v>
      </c>
      <c r="F719" s="3" t="s">
        <v>18</v>
      </c>
      <c r="G719" s="3" t="s">
        <v>37</v>
      </c>
      <c r="H719" s="3" t="s">
        <v>38</v>
      </c>
      <c r="I719" s="3">
        <v>1</v>
      </c>
      <c r="J719" s="3" t="s">
        <v>26</v>
      </c>
      <c r="K719" s="3">
        <v>10000</v>
      </c>
      <c r="L719" s="3">
        <v>9000</v>
      </c>
    </row>
    <row r="720" spans="1:12" x14ac:dyDescent="0.25">
      <c r="A720" s="3" t="s">
        <v>1463</v>
      </c>
      <c r="B720" s="4">
        <v>44974</v>
      </c>
      <c r="C720" s="3" t="s">
        <v>2316</v>
      </c>
      <c r="D720" s="3" t="s">
        <v>29</v>
      </c>
      <c r="E720" s="3" t="s">
        <v>35</v>
      </c>
      <c r="F720" s="3" t="s">
        <v>36</v>
      </c>
      <c r="G720" s="3" t="s">
        <v>44</v>
      </c>
      <c r="H720" s="3" t="s">
        <v>45</v>
      </c>
      <c r="I720" s="3">
        <v>1</v>
      </c>
      <c r="J720" s="3" t="s">
        <v>20</v>
      </c>
      <c r="K720" s="3">
        <v>9500</v>
      </c>
      <c r="L720" s="3">
        <v>8000</v>
      </c>
    </row>
    <row r="721" spans="1:12" x14ac:dyDescent="0.25">
      <c r="A721" s="3" t="s">
        <v>1465</v>
      </c>
      <c r="B721" s="4">
        <v>44974</v>
      </c>
      <c r="C721" s="3" t="s">
        <v>443</v>
      </c>
      <c r="D721" s="3" t="s">
        <v>29</v>
      </c>
      <c r="E721" s="3" t="s">
        <v>23</v>
      </c>
      <c r="F721" s="3" t="s">
        <v>24</v>
      </c>
      <c r="G721" s="3" t="s">
        <v>60</v>
      </c>
      <c r="H721" s="3" t="s">
        <v>45</v>
      </c>
      <c r="I721" s="3">
        <v>2</v>
      </c>
      <c r="J721" s="3" t="s">
        <v>20</v>
      </c>
      <c r="K721" s="3">
        <v>7700</v>
      </c>
      <c r="L721" s="3">
        <v>7000</v>
      </c>
    </row>
    <row r="722" spans="1:12" x14ac:dyDescent="0.25">
      <c r="A722" s="3" t="s">
        <v>1467</v>
      </c>
      <c r="B722" s="4">
        <v>44974</v>
      </c>
      <c r="C722" s="3" t="s">
        <v>560</v>
      </c>
      <c r="D722" s="3" t="s">
        <v>29</v>
      </c>
      <c r="E722" s="3" t="s">
        <v>17</v>
      </c>
      <c r="F722" s="3" t="s">
        <v>18</v>
      </c>
      <c r="G722" s="3" t="s">
        <v>66</v>
      </c>
      <c r="H722" s="3" t="s">
        <v>2354</v>
      </c>
      <c r="I722" s="3">
        <v>1</v>
      </c>
      <c r="J722" s="3" t="s">
        <v>20</v>
      </c>
      <c r="K722" s="3">
        <v>8500</v>
      </c>
      <c r="L722" s="3">
        <v>7600</v>
      </c>
    </row>
    <row r="723" spans="1:12" x14ac:dyDescent="0.25">
      <c r="A723" s="3" t="s">
        <v>1469</v>
      </c>
      <c r="B723" s="4">
        <v>44974</v>
      </c>
      <c r="C723" s="3" t="s">
        <v>682</v>
      </c>
      <c r="D723" s="3" t="s">
        <v>29</v>
      </c>
      <c r="E723" s="3" t="s">
        <v>35</v>
      </c>
      <c r="F723" s="3" t="s">
        <v>36</v>
      </c>
      <c r="G723" s="3" t="s">
        <v>19</v>
      </c>
      <c r="H723" s="3" t="s">
        <v>2354</v>
      </c>
      <c r="I723" s="3">
        <v>1</v>
      </c>
      <c r="J723" s="3" t="s">
        <v>20</v>
      </c>
      <c r="K723" s="3">
        <v>6700</v>
      </c>
      <c r="L723" s="3">
        <v>5002</v>
      </c>
    </row>
    <row r="724" spans="1:12" x14ac:dyDescent="0.25">
      <c r="A724" s="3" t="s">
        <v>1471</v>
      </c>
      <c r="B724" s="4">
        <v>44974</v>
      </c>
      <c r="C724" s="3" t="s">
        <v>799</v>
      </c>
      <c r="D724" s="3" t="s">
        <v>16</v>
      </c>
      <c r="E724" s="3" t="s">
        <v>30</v>
      </c>
      <c r="F724" s="3" t="s">
        <v>31</v>
      </c>
      <c r="G724" s="3" t="s">
        <v>32</v>
      </c>
      <c r="H724" s="3" t="s">
        <v>2354</v>
      </c>
      <c r="I724" s="3">
        <v>4</v>
      </c>
      <c r="J724" s="3" t="s">
        <v>20</v>
      </c>
      <c r="K724" s="3">
        <v>11000</v>
      </c>
      <c r="L724" s="3">
        <v>10000</v>
      </c>
    </row>
    <row r="725" spans="1:12" x14ac:dyDescent="0.25">
      <c r="A725" s="3" t="s">
        <v>1473</v>
      </c>
      <c r="B725" s="4">
        <v>44974</v>
      </c>
      <c r="C725" s="3" t="s">
        <v>924</v>
      </c>
      <c r="D725" s="3" t="s">
        <v>29</v>
      </c>
      <c r="E725" s="3" t="s">
        <v>17</v>
      </c>
      <c r="F725" s="3" t="s">
        <v>18</v>
      </c>
      <c r="G725" s="3" t="s">
        <v>2351</v>
      </c>
      <c r="H725" s="3" t="s">
        <v>38</v>
      </c>
      <c r="I725" s="3">
        <v>1</v>
      </c>
      <c r="J725" s="3" t="s">
        <v>20</v>
      </c>
      <c r="K725" s="3">
        <v>22000</v>
      </c>
      <c r="L725" s="3">
        <v>20000</v>
      </c>
    </row>
    <row r="726" spans="1:12" x14ac:dyDescent="0.25">
      <c r="A726" s="3" t="s">
        <v>1475</v>
      </c>
      <c r="B726" s="4">
        <v>44974</v>
      </c>
      <c r="C726" s="3" t="s">
        <v>1042</v>
      </c>
      <c r="D726" s="3" t="s">
        <v>16</v>
      </c>
      <c r="E726" s="3" t="s">
        <v>17</v>
      </c>
      <c r="F726" s="3" t="s">
        <v>18</v>
      </c>
      <c r="G726" s="3" t="s">
        <v>2353</v>
      </c>
      <c r="H726" s="3" t="s">
        <v>45</v>
      </c>
      <c r="I726" s="3">
        <v>2</v>
      </c>
      <c r="J726" s="3" t="s">
        <v>20</v>
      </c>
      <c r="K726" s="3">
        <v>19800</v>
      </c>
      <c r="L726" s="3">
        <v>18000</v>
      </c>
    </row>
    <row r="727" spans="1:12" x14ac:dyDescent="0.25">
      <c r="A727" s="3" t="s">
        <v>1477</v>
      </c>
      <c r="B727" s="4">
        <v>44974</v>
      </c>
      <c r="C727" s="3" t="s">
        <v>1167</v>
      </c>
      <c r="D727" s="3" t="s">
        <v>16</v>
      </c>
      <c r="E727" s="3" t="s">
        <v>30</v>
      </c>
      <c r="F727" s="3" t="s">
        <v>31</v>
      </c>
      <c r="G727" s="3" t="s">
        <v>75</v>
      </c>
      <c r="H727" s="3" t="s">
        <v>2354</v>
      </c>
      <c r="I727" s="3">
        <v>2</v>
      </c>
      <c r="J727" s="3" t="s">
        <v>20</v>
      </c>
      <c r="K727" s="3">
        <v>9950</v>
      </c>
      <c r="L727" s="3">
        <v>9000</v>
      </c>
    </row>
    <row r="728" spans="1:12" x14ac:dyDescent="0.25">
      <c r="A728" s="3" t="s">
        <v>1479</v>
      </c>
      <c r="B728" s="4">
        <v>44974</v>
      </c>
      <c r="C728" s="3" t="s">
        <v>373</v>
      </c>
      <c r="D728" s="3" t="s">
        <v>29</v>
      </c>
      <c r="E728" s="3" t="s">
        <v>30</v>
      </c>
      <c r="F728" s="3" t="s">
        <v>31</v>
      </c>
      <c r="G728" s="3" t="s">
        <v>2350</v>
      </c>
      <c r="H728" s="3" t="s">
        <v>38</v>
      </c>
      <c r="I728" s="3">
        <v>1</v>
      </c>
      <c r="J728" s="3" t="s">
        <v>20</v>
      </c>
      <c r="K728" s="3">
        <v>22000</v>
      </c>
      <c r="L728" s="3">
        <v>20000</v>
      </c>
    </row>
    <row r="729" spans="1:12" x14ac:dyDescent="0.25">
      <c r="A729" s="3" t="s">
        <v>1481</v>
      </c>
      <c r="B729" s="4">
        <v>44974</v>
      </c>
      <c r="C729" s="3" t="s">
        <v>435</v>
      </c>
      <c r="D729" s="3" t="s">
        <v>16</v>
      </c>
      <c r="E729" s="3" t="s">
        <v>17</v>
      </c>
      <c r="F729" s="3" t="s">
        <v>18</v>
      </c>
      <c r="G729" s="3" t="s">
        <v>44</v>
      </c>
      <c r="H729" s="3" t="s">
        <v>45</v>
      </c>
      <c r="I729" s="3">
        <v>2</v>
      </c>
      <c r="J729" s="3" t="s">
        <v>20</v>
      </c>
      <c r="K729" s="3">
        <v>6700</v>
      </c>
      <c r="L729" s="3">
        <v>5001</v>
      </c>
    </row>
    <row r="730" spans="1:12" x14ac:dyDescent="0.25">
      <c r="A730" s="3" t="s">
        <v>1483</v>
      </c>
      <c r="B730" s="4">
        <v>44974</v>
      </c>
      <c r="C730" s="3" t="s">
        <v>496</v>
      </c>
      <c r="D730" s="3" t="s">
        <v>29</v>
      </c>
      <c r="E730" s="3" t="s">
        <v>17</v>
      </c>
      <c r="F730" s="3" t="s">
        <v>18</v>
      </c>
      <c r="G730" s="3" t="s">
        <v>32</v>
      </c>
      <c r="H730" s="3" t="s">
        <v>2354</v>
      </c>
      <c r="I730" s="3">
        <v>2</v>
      </c>
      <c r="J730" s="3" t="s">
        <v>20</v>
      </c>
      <c r="K730" s="3">
        <v>400</v>
      </c>
      <c r="L730" s="3">
        <v>360</v>
      </c>
    </row>
    <row r="731" spans="1:12" x14ac:dyDescent="0.25">
      <c r="A731" s="3" t="s">
        <v>1485</v>
      </c>
      <c r="B731" s="4">
        <v>44974</v>
      </c>
      <c r="C731" s="3" t="s">
        <v>558</v>
      </c>
      <c r="D731" s="3" t="s">
        <v>16</v>
      </c>
      <c r="E731" s="3" t="s">
        <v>17</v>
      </c>
      <c r="F731" s="3" t="s">
        <v>18</v>
      </c>
      <c r="G731" s="3" t="s">
        <v>69</v>
      </c>
      <c r="H731" s="3" t="s">
        <v>38</v>
      </c>
      <c r="I731" s="3">
        <v>1</v>
      </c>
      <c r="J731" s="3" t="s">
        <v>20</v>
      </c>
      <c r="K731" s="3">
        <v>4700</v>
      </c>
      <c r="L731" s="3">
        <v>4000</v>
      </c>
    </row>
    <row r="732" spans="1:12" x14ac:dyDescent="0.25">
      <c r="A732" s="3" t="s">
        <v>1487</v>
      </c>
      <c r="B732" s="4">
        <v>44974</v>
      </c>
      <c r="C732" s="3" t="s">
        <v>618</v>
      </c>
      <c r="D732" s="3" t="s">
        <v>29</v>
      </c>
      <c r="E732" s="3" t="s">
        <v>23</v>
      </c>
      <c r="F732" s="3" t="s">
        <v>24</v>
      </c>
      <c r="G732" s="3" t="s">
        <v>2350</v>
      </c>
      <c r="H732" s="3" t="s">
        <v>38</v>
      </c>
      <c r="I732" s="3">
        <v>4</v>
      </c>
      <c r="J732" s="3" t="s">
        <v>20</v>
      </c>
      <c r="K732" s="3">
        <v>11000</v>
      </c>
      <c r="L732" s="3">
        <v>10000</v>
      </c>
    </row>
    <row r="733" spans="1:12" x14ac:dyDescent="0.25">
      <c r="A733" s="3" t="s">
        <v>1489</v>
      </c>
      <c r="B733" s="4">
        <v>44975</v>
      </c>
      <c r="C733" s="3" t="s">
        <v>77</v>
      </c>
      <c r="D733" s="3" t="s">
        <v>29</v>
      </c>
      <c r="E733" s="3" t="s">
        <v>30</v>
      </c>
      <c r="F733" s="3" t="s">
        <v>31</v>
      </c>
      <c r="G733" s="3" t="s">
        <v>78</v>
      </c>
      <c r="H733" s="3" t="s">
        <v>45</v>
      </c>
      <c r="I733" s="3">
        <v>2</v>
      </c>
      <c r="J733" s="3" t="s">
        <v>20</v>
      </c>
      <c r="K733" s="3">
        <v>7700</v>
      </c>
      <c r="L733" s="3">
        <v>7000</v>
      </c>
    </row>
    <row r="734" spans="1:12" x14ac:dyDescent="0.25">
      <c r="A734" s="3" t="s">
        <v>1491</v>
      </c>
      <c r="B734" s="4">
        <v>44975</v>
      </c>
      <c r="C734" s="3" t="s">
        <v>203</v>
      </c>
      <c r="D734" s="3" t="s">
        <v>29</v>
      </c>
      <c r="E734" s="3" t="s">
        <v>17</v>
      </c>
      <c r="F734" s="3" t="s">
        <v>18</v>
      </c>
      <c r="G734" s="3" t="s">
        <v>41</v>
      </c>
      <c r="H734" s="3" t="s">
        <v>2354</v>
      </c>
      <c r="I734" s="3">
        <v>1</v>
      </c>
      <c r="J734" s="3" t="s">
        <v>20</v>
      </c>
      <c r="K734" s="3">
        <v>8500</v>
      </c>
      <c r="L734" s="3">
        <v>7600</v>
      </c>
    </row>
    <row r="735" spans="1:12" x14ac:dyDescent="0.25">
      <c r="A735" s="3" t="s">
        <v>1493</v>
      </c>
      <c r="B735" s="4">
        <v>44975</v>
      </c>
      <c r="C735" s="3" t="s">
        <v>320</v>
      </c>
      <c r="D735" s="3" t="s">
        <v>29</v>
      </c>
      <c r="E735" s="3" t="s">
        <v>17</v>
      </c>
      <c r="F735" s="3" t="s">
        <v>18</v>
      </c>
      <c r="G735" s="3" t="s">
        <v>2352</v>
      </c>
      <c r="H735" s="3" t="s">
        <v>2354</v>
      </c>
      <c r="I735" s="3">
        <v>1</v>
      </c>
      <c r="J735" s="3" t="s">
        <v>20</v>
      </c>
      <c r="K735" s="3">
        <v>4700</v>
      </c>
      <c r="L735" s="3">
        <v>4000</v>
      </c>
    </row>
    <row r="736" spans="1:12" x14ac:dyDescent="0.25">
      <c r="A736" s="3" t="s">
        <v>1495</v>
      </c>
      <c r="B736" s="4">
        <v>44975</v>
      </c>
      <c r="C736" s="3" t="s">
        <v>445</v>
      </c>
      <c r="D736" s="3" t="s">
        <v>29</v>
      </c>
      <c r="E736" s="3" t="s">
        <v>30</v>
      </c>
      <c r="F736" s="3" t="s">
        <v>31</v>
      </c>
      <c r="G736" s="3" t="s">
        <v>63</v>
      </c>
      <c r="H736" s="3" t="s">
        <v>2354</v>
      </c>
      <c r="I736" s="3">
        <v>4</v>
      </c>
      <c r="J736" s="3" t="s">
        <v>20</v>
      </c>
      <c r="K736" s="3">
        <v>11000</v>
      </c>
      <c r="L736" s="3">
        <v>10000</v>
      </c>
    </row>
    <row r="737" spans="1:12" x14ac:dyDescent="0.25">
      <c r="A737" s="3" t="s">
        <v>1497</v>
      </c>
      <c r="B737" s="4">
        <v>44975</v>
      </c>
      <c r="C737" s="3" t="s">
        <v>562</v>
      </c>
      <c r="D737" s="3" t="s">
        <v>16</v>
      </c>
      <c r="E737" s="3" t="s">
        <v>23</v>
      </c>
      <c r="F737" s="3" t="s">
        <v>24</v>
      </c>
      <c r="G737" s="3" t="s">
        <v>69</v>
      </c>
      <c r="H737" s="3" t="s">
        <v>38</v>
      </c>
      <c r="I737" s="3">
        <v>2</v>
      </c>
      <c r="J737" s="3" t="s">
        <v>26</v>
      </c>
      <c r="K737" s="3">
        <v>8500</v>
      </c>
      <c r="L737" s="3">
        <v>7600</v>
      </c>
    </row>
    <row r="738" spans="1:12" x14ac:dyDescent="0.25">
      <c r="A738" s="3" t="s">
        <v>1499</v>
      </c>
      <c r="B738" s="4">
        <v>44975</v>
      </c>
      <c r="C738" s="3" t="s">
        <v>684</v>
      </c>
      <c r="D738" s="3" t="s">
        <v>16</v>
      </c>
      <c r="E738" s="3" t="s">
        <v>17</v>
      </c>
      <c r="F738" s="3" t="s">
        <v>18</v>
      </c>
      <c r="G738" s="3" t="s">
        <v>25</v>
      </c>
      <c r="H738" s="3" t="s">
        <v>2354</v>
      </c>
      <c r="I738" s="3">
        <v>2</v>
      </c>
      <c r="J738" s="3" t="s">
        <v>20</v>
      </c>
      <c r="K738" s="3">
        <v>6700</v>
      </c>
      <c r="L738" s="3">
        <v>5000</v>
      </c>
    </row>
    <row r="739" spans="1:12" x14ac:dyDescent="0.25">
      <c r="A739" s="3" t="s">
        <v>1501</v>
      </c>
      <c r="B739" s="4">
        <v>44975</v>
      </c>
      <c r="C739" s="3" t="s">
        <v>801</v>
      </c>
      <c r="D739" s="3" t="s">
        <v>29</v>
      </c>
      <c r="E739" s="3" t="s">
        <v>35</v>
      </c>
      <c r="F739" s="3" t="s">
        <v>36</v>
      </c>
      <c r="G739" s="3" t="s">
        <v>37</v>
      </c>
      <c r="H739" s="3" t="s">
        <v>38</v>
      </c>
      <c r="I739" s="3">
        <v>1</v>
      </c>
      <c r="J739" s="3" t="s">
        <v>20</v>
      </c>
      <c r="K739" s="3">
        <v>13200.000000000002</v>
      </c>
      <c r="L739" s="3">
        <v>12000</v>
      </c>
    </row>
    <row r="740" spans="1:12" x14ac:dyDescent="0.25">
      <c r="A740" s="3" t="s">
        <v>1503</v>
      </c>
      <c r="B740" s="4">
        <v>44975</v>
      </c>
      <c r="C740" s="3" t="s">
        <v>926</v>
      </c>
      <c r="D740" s="3" t="s">
        <v>29</v>
      </c>
      <c r="E740" s="3" t="s">
        <v>23</v>
      </c>
      <c r="F740" s="3" t="s">
        <v>24</v>
      </c>
      <c r="G740" s="3" t="s">
        <v>54</v>
      </c>
      <c r="H740" s="3" t="s">
        <v>55</v>
      </c>
      <c r="I740" s="3">
        <v>1</v>
      </c>
      <c r="J740" s="3" t="s">
        <v>26</v>
      </c>
      <c r="K740" s="3">
        <v>11000</v>
      </c>
      <c r="L740" s="3">
        <v>10000</v>
      </c>
    </row>
    <row r="741" spans="1:12" x14ac:dyDescent="0.25">
      <c r="A741" s="3" t="s">
        <v>1505</v>
      </c>
      <c r="B741" s="4">
        <v>44975</v>
      </c>
      <c r="C741" s="3" t="s">
        <v>1044</v>
      </c>
      <c r="D741" s="3" t="s">
        <v>16</v>
      </c>
      <c r="E741" s="3" t="s">
        <v>17</v>
      </c>
      <c r="F741" s="3" t="s">
        <v>18</v>
      </c>
      <c r="G741" s="3" t="s">
        <v>60</v>
      </c>
      <c r="H741" s="3" t="s">
        <v>45</v>
      </c>
      <c r="I741" s="3">
        <v>1</v>
      </c>
      <c r="J741" s="3" t="s">
        <v>20</v>
      </c>
      <c r="K741" s="3">
        <v>44000</v>
      </c>
      <c r="L741" s="3">
        <v>40000</v>
      </c>
    </row>
    <row r="742" spans="1:12" x14ac:dyDescent="0.25">
      <c r="A742" s="3" t="s">
        <v>1507</v>
      </c>
      <c r="B742" s="4">
        <v>44975</v>
      </c>
      <c r="C742" s="3" t="s">
        <v>1169</v>
      </c>
      <c r="D742" s="3" t="s">
        <v>16</v>
      </c>
      <c r="E742" s="3" t="s">
        <v>35</v>
      </c>
      <c r="F742" s="3" t="s">
        <v>36</v>
      </c>
      <c r="G742" s="3" t="s">
        <v>78</v>
      </c>
      <c r="H742" s="3" t="s">
        <v>45</v>
      </c>
      <c r="I742" s="3">
        <v>2</v>
      </c>
      <c r="J742" s="3" t="s">
        <v>20</v>
      </c>
      <c r="K742" s="3">
        <v>7700</v>
      </c>
      <c r="L742" s="3">
        <v>7000</v>
      </c>
    </row>
    <row r="743" spans="1:12" x14ac:dyDescent="0.25">
      <c r="A743" s="3" t="s">
        <v>1509</v>
      </c>
      <c r="B743" s="4">
        <v>44976</v>
      </c>
      <c r="C743" s="3" t="s">
        <v>80</v>
      </c>
      <c r="D743" s="3" t="s">
        <v>29</v>
      </c>
      <c r="E743" s="3" t="s">
        <v>35</v>
      </c>
      <c r="F743" s="3" t="s">
        <v>36</v>
      </c>
      <c r="G743" s="3" t="s">
        <v>81</v>
      </c>
      <c r="H743" s="3" t="s">
        <v>2354</v>
      </c>
      <c r="I743" s="3">
        <v>4</v>
      </c>
      <c r="J743" s="3" t="s">
        <v>20</v>
      </c>
      <c r="K743" s="3">
        <v>11000</v>
      </c>
      <c r="L743" s="3">
        <v>10000</v>
      </c>
    </row>
    <row r="744" spans="1:12" x14ac:dyDescent="0.25">
      <c r="A744" s="3" t="s">
        <v>1511</v>
      </c>
      <c r="B744" s="4">
        <v>44976</v>
      </c>
      <c r="C744" s="3" t="s">
        <v>205</v>
      </c>
      <c r="D744" s="3" t="s">
        <v>29</v>
      </c>
      <c r="E744" s="3" t="s">
        <v>23</v>
      </c>
      <c r="F744" s="3" t="s">
        <v>24</v>
      </c>
      <c r="G744" s="3" t="s">
        <v>44</v>
      </c>
      <c r="H744" s="3" t="s">
        <v>45</v>
      </c>
      <c r="I744" s="3">
        <v>2</v>
      </c>
      <c r="J744" s="3" t="s">
        <v>20</v>
      </c>
      <c r="K744" s="3">
        <v>8500</v>
      </c>
      <c r="L744" s="3">
        <v>7600</v>
      </c>
    </row>
    <row r="745" spans="1:12" x14ac:dyDescent="0.25">
      <c r="A745" s="3" t="s">
        <v>1513</v>
      </c>
      <c r="B745" s="4">
        <v>44976</v>
      </c>
      <c r="C745" s="3" t="s">
        <v>322</v>
      </c>
      <c r="D745" s="3" t="s">
        <v>29</v>
      </c>
      <c r="E745" s="3" t="s">
        <v>17</v>
      </c>
      <c r="F745" s="3" t="s">
        <v>18</v>
      </c>
      <c r="G745" s="3" t="s">
        <v>2350</v>
      </c>
      <c r="H745" s="3" t="s">
        <v>38</v>
      </c>
      <c r="I745" s="3">
        <v>2</v>
      </c>
      <c r="J745" s="3" t="s">
        <v>20</v>
      </c>
      <c r="K745" s="3">
        <v>400</v>
      </c>
      <c r="L745" s="3">
        <v>360</v>
      </c>
    </row>
    <row r="746" spans="1:12" x14ac:dyDescent="0.25">
      <c r="A746" s="3" t="s">
        <v>1515</v>
      </c>
      <c r="B746" s="4">
        <v>44976</v>
      </c>
      <c r="C746" s="3" t="s">
        <v>447</v>
      </c>
      <c r="D746" s="3" t="s">
        <v>29</v>
      </c>
      <c r="E746" s="3" t="s">
        <v>35</v>
      </c>
      <c r="F746" s="3" t="s">
        <v>36</v>
      </c>
      <c r="G746" s="3" t="s">
        <v>66</v>
      </c>
      <c r="H746" s="3" t="s">
        <v>2354</v>
      </c>
      <c r="I746" s="3">
        <v>1</v>
      </c>
      <c r="J746" s="3" t="s">
        <v>20</v>
      </c>
      <c r="K746" s="3">
        <v>13200.000000000002</v>
      </c>
      <c r="L746" s="3">
        <v>12000</v>
      </c>
    </row>
    <row r="747" spans="1:12" x14ac:dyDescent="0.25">
      <c r="A747" s="3" t="s">
        <v>1517</v>
      </c>
      <c r="B747" s="4">
        <v>44976</v>
      </c>
      <c r="C747" s="3" t="s">
        <v>564</v>
      </c>
      <c r="D747" s="3" t="s">
        <v>29</v>
      </c>
      <c r="E747" s="3" t="s">
        <v>30</v>
      </c>
      <c r="F747" s="3" t="s">
        <v>31</v>
      </c>
      <c r="G747" s="3" t="s">
        <v>72</v>
      </c>
      <c r="H747" s="3" t="s">
        <v>2354</v>
      </c>
      <c r="I747" s="3">
        <v>3</v>
      </c>
      <c r="J747" s="3" t="s">
        <v>20</v>
      </c>
      <c r="K747" s="3">
        <v>13200.000000000002</v>
      </c>
      <c r="L747" s="3">
        <v>12000</v>
      </c>
    </row>
    <row r="748" spans="1:12" x14ac:dyDescent="0.25">
      <c r="A748" s="3" t="s">
        <v>1519</v>
      </c>
      <c r="B748" s="4">
        <v>44976</v>
      </c>
      <c r="C748" s="3" t="s">
        <v>686</v>
      </c>
      <c r="D748" s="3" t="s">
        <v>29</v>
      </c>
      <c r="E748" s="3" t="s">
        <v>17</v>
      </c>
      <c r="F748" s="3" t="s">
        <v>18</v>
      </c>
      <c r="G748" s="3" t="s">
        <v>32</v>
      </c>
      <c r="H748" s="3" t="s">
        <v>2354</v>
      </c>
      <c r="I748" s="3">
        <v>2</v>
      </c>
      <c r="J748" s="3" t="s">
        <v>20</v>
      </c>
      <c r="K748" s="3">
        <v>6700</v>
      </c>
      <c r="L748" s="3">
        <v>5001</v>
      </c>
    </row>
    <row r="749" spans="1:12" x14ac:dyDescent="0.25">
      <c r="A749" s="3" t="s">
        <v>1521</v>
      </c>
      <c r="B749" s="4">
        <v>44976</v>
      </c>
      <c r="C749" s="3" t="s">
        <v>803</v>
      </c>
      <c r="D749" s="3" t="s">
        <v>29</v>
      </c>
      <c r="E749" s="3" t="s">
        <v>17</v>
      </c>
      <c r="F749" s="3" t="s">
        <v>18</v>
      </c>
      <c r="G749" s="3" t="s">
        <v>41</v>
      </c>
      <c r="H749" s="3" t="s">
        <v>2354</v>
      </c>
      <c r="I749" s="3">
        <v>2</v>
      </c>
      <c r="J749" s="3" t="s">
        <v>20</v>
      </c>
      <c r="K749" s="3">
        <v>44000</v>
      </c>
      <c r="L749" s="3">
        <v>40000</v>
      </c>
    </row>
    <row r="750" spans="1:12" x14ac:dyDescent="0.25">
      <c r="A750" s="3" t="s">
        <v>1523</v>
      </c>
      <c r="B750" s="4">
        <v>44976</v>
      </c>
      <c r="C750" s="3" t="s">
        <v>928</v>
      </c>
      <c r="D750" s="3" t="s">
        <v>29</v>
      </c>
      <c r="E750" s="3" t="s">
        <v>30</v>
      </c>
      <c r="F750" s="3" t="s">
        <v>31</v>
      </c>
      <c r="G750" s="3" t="s">
        <v>2353</v>
      </c>
      <c r="H750" s="3" t="s">
        <v>45</v>
      </c>
      <c r="I750" s="3">
        <v>1</v>
      </c>
      <c r="J750" s="3" t="s">
        <v>20</v>
      </c>
      <c r="K750" s="3">
        <v>8500</v>
      </c>
      <c r="L750" s="3">
        <v>7600</v>
      </c>
    </row>
    <row r="751" spans="1:12" x14ac:dyDescent="0.25">
      <c r="A751" s="3" t="s">
        <v>1525</v>
      </c>
      <c r="B751" s="4">
        <v>44976</v>
      </c>
      <c r="C751" s="3" t="s">
        <v>1046</v>
      </c>
      <c r="D751" s="3" t="s">
        <v>16</v>
      </c>
      <c r="E751" s="3" t="s">
        <v>23</v>
      </c>
      <c r="F751" s="3" t="s">
        <v>24</v>
      </c>
      <c r="G751" s="3" t="s">
        <v>63</v>
      </c>
      <c r="H751" s="3" t="s">
        <v>2354</v>
      </c>
      <c r="I751" s="3">
        <v>1</v>
      </c>
      <c r="J751" s="3" t="s">
        <v>20</v>
      </c>
      <c r="K751" s="3">
        <v>22000</v>
      </c>
      <c r="L751" s="3">
        <v>20000</v>
      </c>
    </row>
    <row r="752" spans="1:12" x14ac:dyDescent="0.25">
      <c r="A752" s="3" t="s">
        <v>1527</v>
      </c>
      <c r="B752" s="4">
        <v>44976</v>
      </c>
      <c r="C752" s="3" t="s">
        <v>1171</v>
      </c>
      <c r="D752" s="3" t="s">
        <v>16</v>
      </c>
      <c r="E752" s="3" t="s">
        <v>17</v>
      </c>
      <c r="F752" s="3" t="s">
        <v>18</v>
      </c>
      <c r="G752" s="3" t="s">
        <v>81</v>
      </c>
      <c r="H752" s="3" t="s">
        <v>2354</v>
      </c>
      <c r="I752" s="3">
        <v>4</v>
      </c>
      <c r="J752" s="3" t="s">
        <v>20</v>
      </c>
      <c r="K752" s="3">
        <v>11000</v>
      </c>
      <c r="L752" s="3">
        <v>10000</v>
      </c>
    </row>
    <row r="753" spans="1:12" x14ac:dyDescent="0.25">
      <c r="A753" s="3" t="s">
        <v>1529</v>
      </c>
      <c r="B753" s="4">
        <v>44976</v>
      </c>
      <c r="C753" s="3" t="s">
        <v>377</v>
      </c>
      <c r="D753" s="3" t="s">
        <v>29</v>
      </c>
      <c r="E753" s="3" t="s">
        <v>17</v>
      </c>
      <c r="F753" s="3" t="s">
        <v>18</v>
      </c>
      <c r="G753" s="3" t="s">
        <v>81</v>
      </c>
      <c r="H753" s="3" t="s">
        <v>2354</v>
      </c>
      <c r="I753" s="3">
        <v>1</v>
      </c>
      <c r="J753" s="3" t="s">
        <v>20</v>
      </c>
      <c r="K753" s="3">
        <v>8500</v>
      </c>
      <c r="L753" s="3">
        <v>7600</v>
      </c>
    </row>
    <row r="754" spans="1:12" x14ac:dyDescent="0.25">
      <c r="A754" s="3" t="s">
        <v>1531</v>
      </c>
      <c r="B754" s="4">
        <v>44976</v>
      </c>
      <c r="C754" s="3" t="s">
        <v>439</v>
      </c>
      <c r="D754" s="3" t="s">
        <v>29</v>
      </c>
      <c r="E754" s="3" t="s">
        <v>17</v>
      </c>
      <c r="F754" s="3" t="s">
        <v>18</v>
      </c>
      <c r="G754" s="3" t="s">
        <v>2350</v>
      </c>
      <c r="H754" s="3" t="s">
        <v>38</v>
      </c>
      <c r="I754" s="3">
        <v>1</v>
      </c>
      <c r="J754" s="3" t="s">
        <v>20</v>
      </c>
      <c r="K754" s="3">
        <v>6700</v>
      </c>
      <c r="L754" s="3">
        <v>5000</v>
      </c>
    </row>
    <row r="755" spans="1:12" x14ac:dyDescent="0.25">
      <c r="A755" s="3" t="s">
        <v>1533</v>
      </c>
      <c r="B755" s="4">
        <v>44976</v>
      </c>
      <c r="C755" s="3" t="s">
        <v>500</v>
      </c>
      <c r="D755" s="3" t="s">
        <v>29</v>
      </c>
      <c r="E755" s="3" t="s">
        <v>23</v>
      </c>
      <c r="F755" s="3" t="s">
        <v>24</v>
      </c>
      <c r="G755" s="3" t="s">
        <v>41</v>
      </c>
      <c r="H755" s="3" t="s">
        <v>2354</v>
      </c>
      <c r="I755" s="3">
        <v>1</v>
      </c>
      <c r="J755" s="3" t="s">
        <v>20</v>
      </c>
      <c r="K755" s="3">
        <v>1600</v>
      </c>
      <c r="L755" s="3">
        <v>1590</v>
      </c>
    </row>
    <row r="756" spans="1:12" x14ac:dyDescent="0.25">
      <c r="A756" s="3" t="s">
        <v>1535</v>
      </c>
      <c r="B756" s="4">
        <v>44976</v>
      </c>
      <c r="C756" s="3" t="s">
        <v>562</v>
      </c>
      <c r="D756" s="3" t="s">
        <v>29</v>
      </c>
      <c r="E756" s="3" t="s">
        <v>30</v>
      </c>
      <c r="F756" s="3" t="s">
        <v>31</v>
      </c>
      <c r="G756" s="3" t="s">
        <v>75</v>
      </c>
      <c r="H756" s="3" t="s">
        <v>2354</v>
      </c>
      <c r="I756" s="3">
        <v>2</v>
      </c>
      <c r="J756" s="3" t="s">
        <v>20</v>
      </c>
      <c r="K756" s="3">
        <v>100</v>
      </c>
      <c r="L756" s="3">
        <v>90</v>
      </c>
    </row>
    <row r="757" spans="1:12" x14ac:dyDescent="0.25">
      <c r="A757" s="3" t="s">
        <v>1537</v>
      </c>
      <c r="B757" s="4">
        <v>44976</v>
      </c>
      <c r="C757" s="3" t="s">
        <v>622</v>
      </c>
      <c r="D757" s="3" t="s">
        <v>29</v>
      </c>
      <c r="E757" s="3" t="s">
        <v>35</v>
      </c>
      <c r="F757" s="3" t="s">
        <v>36</v>
      </c>
      <c r="G757" s="3" t="s">
        <v>25</v>
      </c>
      <c r="H757" s="3" t="s">
        <v>2354</v>
      </c>
      <c r="I757" s="3">
        <v>2</v>
      </c>
      <c r="J757" s="3" t="s">
        <v>20</v>
      </c>
      <c r="K757" s="3">
        <v>9950</v>
      </c>
      <c r="L757" s="3">
        <v>9000</v>
      </c>
    </row>
    <row r="758" spans="1:12" x14ac:dyDescent="0.25">
      <c r="A758" s="3" t="s">
        <v>1539</v>
      </c>
      <c r="B758" s="4">
        <v>44977</v>
      </c>
      <c r="C758" s="3" t="s">
        <v>83</v>
      </c>
      <c r="D758" s="3" t="s">
        <v>29</v>
      </c>
      <c r="E758" s="3" t="s">
        <v>30</v>
      </c>
      <c r="F758" s="3" t="s">
        <v>31</v>
      </c>
      <c r="G758" s="3" t="s">
        <v>19</v>
      </c>
      <c r="H758" s="3" t="s">
        <v>2354</v>
      </c>
      <c r="I758" s="3">
        <v>100</v>
      </c>
      <c r="J758" s="3" t="s">
        <v>20</v>
      </c>
      <c r="K758" s="3">
        <v>13200.000000000002</v>
      </c>
      <c r="L758" s="3">
        <v>12000</v>
      </c>
    </row>
    <row r="759" spans="1:12" x14ac:dyDescent="0.25">
      <c r="A759" s="3" t="s">
        <v>1541</v>
      </c>
      <c r="B759" s="4">
        <v>44977</v>
      </c>
      <c r="C759" s="3" t="s">
        <v>207</v>
      </c>
      <c r="D759" s="3" t="s">
        <v>29</v>
      </c>
      <c r="E759" s="3" t="s">
        <v>30</v>
      </c>
      <c r="F759" s="3" t="s">
        <v>31</v>
      </c>
      <c r="G759" s="3" t="s">
        <v>2352</v>
      </c>
      <c r="H759" s="3" t="s">
        <v>2354</v>
      </c>
      <c r="I759" s="3">
        <v>3</v>
      </c>
      <c r="J759" s="3" t="s">
        <v>20</v>
      </c>
      <c r="K759" s="3">
        <v>13200.000000000002</v>
      </c>
      <c r="L759" s="3">
        <v>12000</v>
      </c>
    </row>
    <row r="760" spans="1:12" x14ac:dyDescent="0.25">
      <c r="A760" s="3" t="s">
        <v>1543</v>
      </c>
      <c r="B760" s="4">
        <v>44977</v>
      </c>
      <c r="C760" s="3" t="s">
        <v>324</v>
      </c>
      <c r="D760" s="3" t="s">
        <v>29</v>
      </c>
      <c r="E760" s="3" t="s">
        <v>23</v>
      </c>
      <c r="F760" s="3" t="s">
        <v>24</v>
      </c>
      <c r="G760" s="3" t="s">
        <v>2351</v>
      </c>
      <c r="H760" s="3" t="s">
        <v>38</v>
      </c>
      <c r="I760" s="3">
        <v>2</v>
      </c>
      <c r="J760" s="3" t="s">
        <v>20</v>
      </c>
      <c r="K760" s="3">
        <v>100</v>
      </c>
      <c r="L760" s="3">
        <v>90</v>
      </c>
    </row>
    <row r="761" spans="1:12" x14ac:dyDescent="0.25">
      <c r="A761" s="3" t="s">
        <v>1545</v>
      </c>
      <c r="B761" s="4">
        <v>44977</v>
      </c>
      <c r="C761" s="3" t="s">
        <v>449</v>
      </c>
      <c r="D761" s="3" t="s">
        <v>29</v>
      </c>
      <c r="E761" s="3" t="s">
        <v>35</v>
      </c>
      <c r="F761" s="3" t="s">
        <v>36</v>
      </c>
      <c r="G761" s="3" t="s">
        <v>69</v>
      </c>
      <c r="H761" s="3" t="s">
        <v>38</v>
      </c>
      <c r="I761" s="3">
        <v>2</v>
      </c>
      <c r="J761" s="3" t="s">
        <v>20</v>
      </c>
      <c r="K761" s="3">
        <v>9950</v>
      </c>
      <c r="L761" s="3">
        <v>9000</v>
      </c>
    </row>
    <row r="762" spans="1:12" x14ac:dyDescent="0.25">
      <c r="A762" s="3" t="s">
        <v>1547</v>
      </c>
      <c r="B762" s="4">
        <v>44977</v>
      </c>
      <c r="C762" s="3" t="s">
        <v>566</v>
      </c>
      <c r="D762" s="3" t="s">
        <v>29</v>
      </c>
      <c r="E762" s="3" t="s">
        <v>35</v>
      </c>
      <c r="F762" s="3" t="s">
        <v>36</v>
      </c>
      <c r="G762" s="3" t="s">
        <v>75</v>
      </c>
      <c r="H762" s="3" t="s">
        <v>2354</v>
      </c>
      <c r="I762" s="3">
        <v>2</v>
      </c>
      <c r="J762" s="3" t="s">
        <v>20</v>
      </c>
      <c r="K762" s="3">
        <v>22000</v>
      </c>
      <c r="L762" s="3">
        <v>20000</v>
      </c>
    </row>
    <row r="763" spans="1:12" x14ac:dyDescent="0.25">
      <c r="A763" s="3" t="s">
        <v>1549</v>
      </c>
      <c r="B763" s="4">
        <v>44977</v>
      </c>
      <c r="C763" s="3" t="s">
        <v>688</v>
      </c>
      <c r="D763" s="3" t="s">
        <v>29</v>
      </c>
      <c r="E763" s="3" t="s">
        <v>23</v>
      </c>
      <c r="F763" s="3" t="s">
        <v>24</v>
      </c>
      <c r="G763" s="3" t="s">
        <v>37</v>
      </c>
      <c r="H763" s="3" t="s">
        <v>38</v>
      </c>
      <c r="I763" s="3">
        <v>1</v>
      </c>
      <c r="J763" s="3" t="s">
        <v>20</v>
      </c>
      <c r="K763" s="3">
        <v>6700</v>
      </c>
      <c r="L763" s="3">
        <v>5002</v>
      </c>
    </row>
    <row r="764" spans="1:12" x14ac:dyDescent="0.25">
      <c r="A764" s="3" t="s">
        <v>1550</v>
      </c>
      <c r="B764" s="4">
        <v>44977</v>
      </c>
      <c r="C764" s="3" t="s">
        <v>805</v>
      </c>
      <c r="D764" s="3" t="s">
        <v>29</v>
      </c>
      <c r="E764" s="3" t="s">
        <v>17</v>
      </c>
      <c r="F764" s="3" t="s">
        <v>18</v>
      </c>
      <c r="G764" s="3" t="s">
        <v>44</v>
      </c>
      <c r="H764" s="3" t="s">
        <v>45</v>
      </c>
      <c r="I764" s="3">
        <v>2</v>
      </c>
      <c r="J764" s="3" t="s">
        <v>26</v>
      </c>
      <c r="K764" s="3">
        <v>7700</v>
      </c>
      <c r="L764" s="3">
        <v>7000</v>
      </c>
    </row>
    <row r="765" spans="1:12" x14ac:dyDescent="0.25">
      <c r="A765" s="3" t="s">
        <v>1551</v>
      </c>
      <c r="B765" s="4">
        <v>44977</v>
      </c>
      <c r="C765" s="3" t="s">
        <v>930</v>
      </c>
      <c r="D765" s="3" t="s">
        <v>16</v>
      </c>
      <c r="E765" s="3" t="s">
        <v>35</v>
      </c>
      <c r="F765" s="3" t="s">
        <v>36</v>
      </c>
      <c r="G765" s="3" t="s">
        <v>60</v>
      </c>
      <c r="H765" s="3" t="s">
        <v>45</v>
      </c>
      <c r="I765" s="3">
        <v>2</v>
      </c>
      <c r="J765" s="3" t="s">
        <v>26</v>
      </c>
      <c r="K765" s="3">
        <v>8500</v>
      </c>
      <c r="L765" s="3">
        <v>7600</v>
      </c>
    </row>
    <row r="766" spans="1:12" x14ac:dyDescent="0.25">
      <c r="A766" s="3" t="s">
        <v>1552</v>
      </c>
      <c r="B766" s="4">
        <v>44977</v>
      </c>
      <c r="C766" s="3" t="s">
        <v>1048</v>
      </c>
      <c r="D766" s="3" t="s">
        <v>29</v>
      </c>
      <c r="E766" s="3" t="s">
        <v>30</v>
      </c>
      <c r="F766" s="3" t="s">
        <v>31</v>
      </c>
      <c r="G766" s="3" t="s">
        <v>66</v>
      </c>
      <c r="H766" s="3" t="s">
        <v>2354</v>
      </c>
      <c r="I766" s="3">
        <v>2</v>
      </c>
      <c r="J766" s="3" t="s">
        <v>20</v>
      </c>
      <c r="K766" s="3">
        <v>13000</v>
      </c>
      <c r="L766" s="3">
        <v>12000</v>
      </c>
    </row>
    <row r="767" spans="1:12" x14ac:dyDescent="0.25">
      <c r="A767" s="3" t="s">
        <v>1553</v>
      </c>
      <c r="B767" s="4">
        <v>44977</v>
      </c>
      <c r="C767" s="3" t="s">
        <v>1173</v>
      </c>
      <c r="D767" s="3" t="s">
        <v>29</v>
      </c>
      <c r="E767" s="3" t="s">
        <v>17</v>
      </c>
      <c r="F767" s="3" t="s">
        <v>18</v>
      </c>
      <c r="G767" s="3" t="s">
        <v>19</v>
      </c>
      <c r="H767" s="3" t="s">
        <v>2354</v>
      </c>
      <c r="I767" s="3">
        <v>1</v>
      </c>
      <c r="J767" s="3" t="s">
        <v>20</v>
      </c>
      <c r="K767" s="3">
        <v>13200.000000000002</v>
      </c>
      <c r="L767" s="3">
        <v>12000</v>
      </c>
    </row>
    <row r="768" spans="1:12" x14ac:dyDescent="0.25">
      <c r="A768" s="3" t="s">
        <v>1554</v>
      </c>
      <c r="B768" s="4">
        <v>44977</v>
      </c>
      <c r="C768" s="3" t="s">
        <v>379</v>
      </c>
      <c r="D768" s="3" t="s">
        <v>29</v>
      </c>
      <c r="E768" s="3" t="s">
        <v>17</v>
      </c>
      <c r="F768" s="3" t="s">
        <v>18</v>
      </c>
      <c r="G768" s="3" t="s">
        <v>19</v>
      </c>
      <c r="H768" s="3" t="s">
        <v>2354</v>
      </c>
      <c r="I768" s="3">
        <v>2</v>
      </c>
      <c r="J768" s="3" t="s">
        <v>20</v>
      </c>
      <c r="K768" s="3">
        <v>8500</v>
      </c>
      <c r="L768" s="3">
        <v>7600</v>
      </c>
    </row>
    <row r="769" spans="1:12" x14ac:dyDescent="0.25">
      <c r="A769" s="3" t="s">
        <v>1555</v>
      </c>
      <c r="B769" s="4">
        <v>44977</v>
      </c>
      <c r="C769" s="3" t="s">
        <v>441</v>
      </c>
      <c r="D769" s="3" t="s">
        <v>29</v>
      </c>
      <c r="E769" s="3" t="s">
        <v>35</v>
      </c>
      <c r="F769" s="3" t="s">
        <v>36</v>
      </c>
      <c r="G769" s="3" t="s">
        <v>2351</v>
      </c>
      <c r="H769" s="3" t="s">
        <v>38</v>
      </c>
      <c r="I769" s="3">
        <v>2</v>
      </c>
      <c r="J769" s="3" t="s">
        <v>20</v>
      </c>
      <c r="K769" s="3">
        <v>6700</v>
      </c>
      <c r="L769" s="3">
        <v>5001</v>
      </c>
    </row>
    <row r="770" spans="1:12" x14ac:dyDescent="0.25">
      <c r="A770" s="3" t="s">
        <v>1556</v>
      </c>
      <c r="B770" s="4">
        <v>44977</v>
      </c>
      <c r="C770" s="3" t="s">
        <v>502</v>
      </c>
      <c r="D770" s="3" t="s">
        <v>29</v>
      </c>
      <c r="E770" s="3" t="s">
        <v>30</v>
      </c>
      <c r="F770" s="3" t="s">
        <v>31</v>
      </c>
      <c r="G770" s="3" t="s">
        <v>19</v>
      </c>
      <c r="H770" s="3" t="s">
        <v>2354</v>
      </c>
      <c r="I770" s="3">
        <v>1</v>
      </c>
      <c r="J770" s="3" t="s">
        <v>20</v>
      </c>
      <c r="K770" s="3">
        <v>50</v>
      </c>
      <c r="L770" s="3">
        <v>45</v>
      </c>
    </row>
    <row r="771" spans="1:12" x14ac:dyDescent="0.25">
      <c r="A771" s="3" t="s">
        <v>1557</v>
      </c>
      <c r="B771" s="4">
        <v>44977</v>
      </c>
      <c r="C771" s="3" t="s">
        <v>564</v>
      </c>
      <c r="D771" s="3" t="s">
        <v>29</v>
      </c>
      <c r="E771" s="3" t="s">
        <v>35</v>
      </c>
      <c r="F771" s="3" t="s">
        <v>36</v>
      </c>
      <c r="G771" s="3" t="s">
        <v>78</v>
      </c>
      <c r="H771" s="3" t="s">
        <v>45</v>
      </c>
      <c r="I771" s="3">
        <v>1</v>
      </c>
      <c r="J771" s="3" t="s">
        <v>20</v>
      </c>
      <c r="K771" s="3">
        <v>1600</v>
      </c>
      <c r="L771" s="3">
        <v>1590</v>
      </c>
    </row>
    <row r="772" spans="1:12" x14ac:dyDescent="0.25">
      <c r="A772" s="3" t="s">
        <v>1558</v>
      </c>
      <c r="B772" s="4">
        <v>44977</v>
      </c>
      <c r="C772" s="3" t="s">
        <v>624</v>
      </c>
      <c r="D772" s="3" t="s">
        <v>29</v>
      </c>
      <c r="E772" s="3" t="s">
        <v>35</v>
      </c>
      <c r="F772" s="3" t="s">
        <v>36</v>
      </c>
      <c r="G772" s="3" t="s">
        <v>32</v>
      </c>
      <c r="H772" s="3" t="s">
        <v>2354</v>
      </c>
      <c r="I772" s="3">
        <v>2</v>
      </c>
      <c r="J772" s="3" t="s">
        <v>20</v>
      </c>
      <c r="K772" s="3">
        <v>7700</v>
      </c>
      <c r="L772" s="3">
        <v>7000</v>
      </c>
    </row>
    <row r="773" spans="1:12" x14ac:dyDescent="0.25">
      <c r="A773" s="3" t="s">
        <v>1559</v>
      </c>
      <c r="B773" s="4">
        <v>44978</v>
      </c>
      <c r="C773" s="3" t="s">
        <v>85</v>
      </c>
      <c r="D773" s="3" t="s">
        <v>29</v>
      </c>
      <c r="E773" s="3" t="s">
        <v>35</v>
      </c>
      <c r="F773" s="3" t="s">
        <v>36</v>
      </c>
      <c r="G773" s="3" t="s">
        <v>25</v>
      </c>
      <c r="H773" s="3" t="s">
        <v>2354</v>
      </c>
      <c r="I773" s="3">
        <v>100</v>
      </c>
      <c r="J773" s="3" t="s">
        <v>20</v>
      </c>
      <c r="K773" s="3">
        <v>9950</v>
      </c>
      <c r="L773" s="3">
        <v>9000</v>
      </c>
    </row>
    <row r="774" spans="1:12" x14ac:dyDescent="0.25">
      <c r="A774" s="3" t="s">
        <v>1560</v>
      </c>
      <c r="B774" s="4">
        <v>44978</v>
      </c>
      <c r="C774" s="3" t="s">
        <v>209</v>
      </c>
      <c r="D774" s="3" t="s">
        <v>29</v>
      </c>
      <c r="E774" s="3" t="s">
        <v>35</v>
      </c>
      <c r="F774" s="3" t="s">
        <v>36</v>
      </c>
      <c r="G774" s="3" t="s">
        <v>2350</v>
      </c>
      <c r="H774" s="3" t="s">
        <v>38</v>
      </c>
      <c r="I774" s="3">
        <v>2</v>
      </c>
      <c r="J774" s="3" t="s">
        <v>20</v>
      </c>
      <c r="K774" s="3">
        <v>22000</v>
      </c>
      <c r="L774" s="3">
        <v>20000</v>
      </c>
    </row>
    <row r="775" spans="1:12" x14ac:dyDescent="0.25">
      <c r="A775" s="3" t="s">
        <v>1561</v>
      </c>
      <c r="B775" s="4">
        <v>44978</v>
      </c>
      <c r="C775" s="3" t="s">
        <v>326</v>
      </c>
      <c r="D775" s="3" t="s">
        <v>29</v>
      </c>
      <c r="E775" s="3" t="s">
        <v>30</v>
      </c>
      <c r="F775" s="3" t="s">
        <v>31</v>
      </c>
      <c r="G775" s="3" t="s">
        <v>54</v>
      </c>
      <c r="H775" s="3" t="s">
        <v>55</v>
      </c>
      <c r="I775" s="3">
        <v>1</v>
      </c>
      <c r="J775" s="3" t="s">
        <v>20</v>
      </c>
      <c r="K775" s="3">
        <v>1600</v>
      </c>
      <c r="L775" s="3">
        <v>1590</v>
      </c>
    </row>
    <row r="776" spans="1:12" x14ac:dyDescent="0.25">
      <c r="A776" s="3" t="s">
        <v>1562</v>
      </c>
      <c r="B776" s="4">
        <v>44978</v>
      </c>
      <c r="C776" s="3" t="s">
        <v>451</v>
      </c>
      <c r="D776" s="3" t="s">
        <v>29</v>
      </c>
      <c r="E776" s="3" t="s">
        <v>35</v>
      </c>
      <c r="F776" s="3" t="s">
        <v>36</v>
      </c>
      <c r="G776" s="3" t="s">
        <v>72</v>
      </c>
      <c r="H776" s="3" t="s">
        <v>2354</v>
      </c>
      <c r="I776" s="3">
        <v>2</v>
      </c>
      <c r="J776" s="3" t="s">
        <v>20</v>
      </c>
      <c r="K776" s="3">
        <v>7700</v>
      </c>
      <c r="L776" s="3">
        <v>7000</v>
      </c>
    </row>
    <row r="777" spans="1:12" x14ac:dyDescent="0.25">
      <c r="A777" s="3" t="s">
        <v>1563</v>
      </c>
      <c r="B777" s="4">
        <v>44978</v>
      </c>
      <c r="C777" s="3" t="s">
        <v>568</v>
      </c>
      <c r="D777" s="3" t="s">
        <v>29</v>
      </c>
      <c r="E777" s="3" t="s">
        <v>17</v>
      </c>
      <c r="F777" s="3" t="s">
        <v>18</v>
      </c>
      <c r="G777" s="3" t="s">
        <v>78</v>
      </c>
      <c r="H777" s="3" t="s">
        <v>45</v>
      </c>
      <c r="I777" s="3">
        <v>2</v>
      </c>
      <c r="J777" s="3" t="s">
        <v>20</v>
      </c>
      <c r="K777" s="3">
        <v>7700</v>
      </c>
      <c r="L777" s="3">
        <v>7000</v>
      </c>
    </row>
    <row r="778" spans="1:12" x14ac:dyDescent="0.25">
      <c r="A778" s="3" t="s">
        <v>1564</v>
      </c>
      <c r="B778" s="4">
        <v>44978</v>
      </c>
      <c r="C778" s="3" t="s">
        <v>690</v>
      </c>
      <c r="D778" s="3" t="s">
        <v>29</v>
      </c>
      <c r="E778" s="3" t="s">
        <v>30</v>
      </c>
      <c r="F778" s="3" t="s">
        <v>31</v>
      </c>
      <c r="G778" s="3" t="s">
        <v>41</v>
      </c>
      <c r="H778" s="3" t="s">
        <v>2354</v>
      </c>
      <c r="I778" s="3">
        <v>1</v>
      </c>
      <c r="J778" s="3" t="s">
        <v>20</v>
      </c>
      <c r="K778" s="3">
        <v>6700</v>
      </c>
      <c r="L778" s="3">
        <v>5000</v>
      </c>
    </row>
    <row r="779" spans="1:12" x14ac:dyDescent="0.25">
      <c r="A779" s="3" t="s">
        <v>1565</v>
      </c>
      <c r="B779" s="4">
        <v>44978</v>
      </c>
      <c r="C779" s="3" t="s">
        <v>807</v>
      </c>
      <c r="D779" s="3" t="s">
        <v>29</v>
      </c>
      <c r="E779" s="3" t="s">
        <v>23</v>
      </c>
      <c r="F779" s="3" t="s">
        <v>24</v>
      </c>
      <c r="G779" s="3" t="s">
        <v>2352</v>
      </c>
      <c r="H779" s="3" t="s">
        <v>2354</v>
      </c>
      <c r="I779" s="3">
        <v>10</v>
      </c>
      <c r="J779" s="3" t="s">
        <v>20</v>
      </c>
      <c r="K779" s="3">
        <v>22000</v>
      </c>
      <c r="L779" s="3">
        <v>20000</v>
      </c>
    </row>
    <row r="780" spans="1:12" x14ac:dyDescent="0.25">
      <c r="A780" s="3" t="s">
        <v>1566</v>
      </c>
      <c r="B780" s="4">
        <v>44978</v>
      </c>
      <c r="C780" s="3" t="s">
        <v>932</v>
      </c>
      <c r="D780" s="3" t="s">
        <v>29</v>
      </c>
      <c r="E780" s="3" t="s">
        <v>17</v>
      </c>
      <c r="F780" s="3" t="s">
        <v>18</v>
      </c>
      <c r="G780" s="3" t="s">
        <v>63</v>
      </c>
      <c r="H780" s="3" t="s">
        <v>2354</v>
      </c>
      <c r="I780" s="3">
        <v>3</v>
      </c>
      <c r="J780" s="3" t="s">
        <v>20</v>
      </c>
      <c r="K780" s="3">
        <v>13200.000000000002</v>
      </c>
      <c r="L780" s="3">
        <v>12000</v>
      </c>
    </row>
    <row r="781" spans="1:12" x14ac:dyDescent="0.25">
      <c r="A781" s="3" t="s">
        <v>1567</v>
      </c>
      <c r="B781" s="4">
        <v>44978</v>
      </c>
      <c r="C781" s="3" t="s">
        <v>1050</v>
      </c>
      <c r="D781" s="3" t="s">
        <v>29</v>
      </c>
      <c r="E781" s="3" t="s">
        <v>35</v>
      </c>
      <c r="F781" s="3" t="s">
        <v>36</v>
      </c>
      <c r="G781" s="3" t="s">
        <v>69</v>
      </c>
      <c r="H781" s="3" t="s">
        <v>38</v>
      </c>
      <c r="I781" s="3">
        <v>2</v>
      </c>
      <c r="J781" s="3" t="s">
        <v>20</v>
      </c>
      <c r="K781" s="3">
        <v>6700</v>
      </c>
      <c r="L781" s="3">
        <v>5000</v>
      </c>
    </row>
    <row r="782" spans="1:12" x14ac:dyDescent="0.25">
      <c r="A782" s="3" t="s">
        <v>1568</v>
      </c>
      <c r="B782" s="4">
        <v>44978</v>
      </c>
      <c r="C782" s="3" t="s">
        <v>1175</v>
      </c>
      <c r="D782" s="3" t="s">
        <v>29</v>
      </c>
      <c r="E782" s="3" t="s">
        <v>23</v>
      </c>
      <c r="F782" s="3" t="s">
        <v>24</v>
      </c>
      <c r="G782" s="3" t="s">
        <v>25</v>
      </c>
      <c r="H782" s="3" t="s">
        <v>2354</v>
      </c>
      <c r="I782" s="3">
        <v>2</v>
      </c>
      <c r="J782" s="3" t="s">
        <v>20</v>
      </c>
      <c r="K782" s="3">
        <v>44000</v>
      </c>
      <c r="L782" s="3">
        <v>40000</v>
      </c>
    </row>
    <row r="783" spans="1:12" x14ac:dyDescent="0.25">
      <c r="A783" s="3" t="s">
        <v>1569</v>
      </c>
      <c r="B783" s="4">
        <v>44978</v>
      </c>
      <c r="C783" s="3" t="s">
        <v>381</v>
      </c>
      <c r="D783" s="3" t="s">
        <v>29</v>
      </c>
      <c r="E783" s="3" t="s">
        <v>23</v>
      </c>
      <c r="F783" s="3" t="s">
        <v>24</v>
      </c>
      <c r="G783" s="3" t="s">
        <v>25</v>
      </c>
      <c r="H783" s="3" t="s">
        <v>2354</v>
      </c>
      <c r="I783" s="3">
        <v>3</v>
      </c>
      <c r="J783" s="3" t="s">
        <v>20</v>
      </c>
      <c r="K783" s="3">
        <v>13200.000000000002</v>
      </c>
      <c r="L783" s="3">
        <v>12000</v>
      </c>
    </row>
    <row r="784" spans="1:12" x14ac:dyDescent="0.25">
      <c r="A784" s="3" t="s">
        <v>1570</v>
      </c>
      <c r="B784" s="4">
        <v>44978</v>
      </c>
      <c r="C784" s="3" t="s">
        <v>443</v>
      </c>
      <c r="D784" s="3" t="s">
        <v>29</v>
      </c>
      <c r="E784" s="3" t="s">
        <v>17</v>
      </c>
      <c r="F784" s="3" t="s">
        <v>18</v>
      </c>
      <c r="G784" s="3" t="s">
        <v>66</v>
      </c>
      <c r="H784" s="3" t="s">
        <v>2354</v>
      </c>
      <c r="I784" s="3">
        <v>2</v>
      </c>
      <c r="J784" s="3" t="s">
        <v>20</v>
      </c>
      <c r="K784" s="3">
        <v>6700</v>
      </c>
      <c r="L784" s="3">
        <v>5002</v>
      </c>
    </row>
    <row r="785" spans="1:12" x14ac:dyDescent="0.25">
      <c r="A785" s="3" t="s">
        <v>1571</v>
      </c>
      <c r="B785" s="4">
        <v>44978</v>
      </c>
      <c r="C785" s="3" t="s">
        <v>504</v>
      </c>
      <c r="D785" s="3" t="s">
        <v>29</v>
      </c>
      <c r="E785" s="3" t="s">
        <v>35</v>
      </c>
      <c r="F785" s="3" t="s">
        <v>36</v>
      </c>
      <c r="G785" s="3" t="s">
        <v>25</v>
      </c>
      <c r="H785" s="3" t="s">
        <v>2354</v>
      </c>
      <c r="I785" s="3">
        <v>2</v>
      </c>
      <c r="J785" s="3" t="s">
        <v>20</v>
      </c>
      <c r="K785" s="3">
        <v>600</v>
      </c>
      <c r="L785" s="3">
        <v>450</v>
      </c>
    </row>
    <row r="786" spans="1:12" x14ac:dyDescent="0.25">
      <c r="A786" s="3" t="s">
        <v>1572</v>
      </c>
      <c r="B786" s="4">
        <v>44978</v>
      </c>
      <c r="C786" s="3" t="s">
        <v>566</v>
      </c>
      <c r="D786" s="3" t="s">
        <v>29</v>
      </c>
      <c r="E786" s="3" t="s">
        <v>17</v>
      </c>
      <c r="F786" s="3" t="s">
        <v>18</v>
      </c>
      <c r="G786" s="3" t="s">
        <v>81</v>
      </c>
      <c r="H786" s="3" t="s">
        <v>2354</v>
      </c>
      <c r="I786" s="3">
        <v>1</v>
      </c>
      <c r="J786" s="3" t="s">
        <v>20</v>
      </c>
      <c r="K786" s="3">
        <v>50</v>
      </c>
      <c r="L786" s="3">
        <v>45</v>
      </c>
    </row>
    <row r="787" spans="1:12" x14ac:dyDescent="0.25">
      <c r="A787" s="3" t="s">
        <v>1573</v>
      </c>
      <c r="B787" s="4">
        <v>44978</v>
      </c>
      <c r="C787" s="3" t="s">
        <v>626</v>
      </c>
      <c r="D787" s="3" t="s">
        <v>29</v>
      </c>
      <c r="E787" s="3" t="s">
        <v>35</v>
      </c>
      <c r="F787" s="3" t="s">
        <v>36</v>
      </c>
      <c r="G787" s="3" t="s">
        <v>37</v>
      </c>
      <c r="H787" s="3" t="s">
        <v>38</v>
      </c>
      <c r="I787" s="3">
        <v>1</v>
      </c>
      <c r="J787" s="3" t="s">
        <v>20</v>
      </c>
      <c r="K787" s="3">
        <v>11000</v>
      </c>
      <c r="L787" s="3">
        <v>10000</v>
      </c>
    </row>
    <row r="788" spans="1:12" x14ac:dyDescent="0.25">
      <c r="A788" s="3" t="s">
        <v>1574</v>
      </c>
      <c r="B788" s="4">
        <v>44979</v>
      </c>
      <c r="C788" s="3" t="s">
        <v>87</v>
      </c>
      <c r="D788" s="3" t="s">
        <v>29</v>
      </c>
      <c r="E788" s="3" t="s">
        <v>30</v>
      </c>
      <c r="F788" s="3" t="s">
        <v>31</v>
      </c>
      <c r="G788" s="3" t="s">
        <v>32</v>
      </c>
      <c r="H788" s="3" t="s">
        <v>2354</v>
      </c>
      <c r="I788" s="3">
        <v>2</v>
      </c>
      <c r="J788" s="3" t="s">
        <v>20</v>
      </c>
      <c r="K788" s="3">
        <v>7700</v>
      </c>
      <c r="L788" s="3">
        <v>7000</v>
      </c>
    </row>
    <row r="789" spans="1:12" x14ac:dyDescent="0.25">
      <c r="A789" s="3" t="s">
        <v>1575</v>
      </c>
      <c r="B789" s="4">
        <v>44979</v>
      </c>
      <c r="C789" s="3" t="s">
        <v>211</v>
      </c>
      <c r="D789" s="3" t="s">
        <v>29</v>
      </c>
      <c r="E789" s="3" t="s">
        <v>17</v>
      </c>
      <c r="F789" s="3" t="s">
        <v>18</v>
      </c>
      <c r="G789" s="3" t="s">
        <v>2351</v>
      </c>
      <c r="H789" s="3" t="s">
        <v>38</v>
      </c>
      <c r="I789" s="3">
        <v>2</v>
      </c>
      <c r="J789" s="3" t="s">
        <v>20</v>
      </c>
      <c r="K789" s="3">
        <v>7700</v>
      </c>
      <c r="L789" s="3">
        <v>7000</v>
      </c>
    </row>
    <row r="790" spans="1:12" x14ac:dyDescent="0.25">
      <c r="A790" s="3" t="s">
        <v>1576</v>
      </c>
      <c r="B790" s="4">
        <v>44979</v>
      </c>
      <c r="C790" s="3" t="s">
        <v>328</v>
      </c>
      <c r="D790" s="3" t="s">
        <v>29</v>
      </c>
      <c r="E790" s="3" t="s">
        <v>35</v>
      </c>
      <c r="F790" s="3" t="s">
        <v>36</v>
      </c>
      <c r="G790" s="3" t="s">
        <v>2353</v>
      </c>
      <c r="H790" s="3" t="s">
        <v>45</v>
      </c>
      <c r="I790" s="3">
        <v>1</v>
      </c>
      <c r="J790" s="3" t="s">
        <v>20</v>
      </c>
      <c r="K790" s="3">
        <v>50</v>
      </c>
      <c r="L790" s="3">
        <v>45</v>
      </c>
    </row>
    <row r="791" spans="1:12" x14ac:dyDescent="0.25">
      <c r="A791" s="3" t="s">
        <v>1577</v>
      </c>
      <c r="B791" s="4">
        <v>44979</v>
      </c>
      <c r="C791" s="3" t="s">
        <v>453</v>
      </c>
      <c r="D791" s="3" t="s">
        <v>29</v>
      </c>
      <c r="E791" s="3" t="s">
        <v>35</v>
      </c>
      <c r="F791" s="3" t="s">
        <v>36</v>
      </c>
      <c r="G791" s="3" t="s">
        <v>75</v>
      </c>
      <c r="H791" s="3" t="s">
        <v>2354</v>
      </c>
      <c r="I791" s="3">
        <v>1</v>
      </c>
      <c r="J791" s="3" t="s">
        <v>20</v>
      </c>
      <c r="K791" s="3">
        <v>11000</v>
      </c>
      <c r="L791" s="3">
        <v>10000</v>
      </c>
    </row>
    <row r="792" spans="1:12" x14ac:dyDescent="0.25">
      <c r="A792" s="3" t="s">
        <v>1578</v>
      </c>
      <c r="B792" s="4">
        <v>44979</v>
      </c>
      <c r="C792" s="3" t="s">
        <v>570</v>
      </c>
      <c r="D792" s="3" t="s">
        <v>29</v>
      </c>
      <c r="E792" s="3" t="s">
        <v>17</v>
      </c>
      <c r="F792" s="3" t="s">
        <v>18</v>
      </c>
      <c r="G792" s="3" t="s">
        <v>81</v>
      </c>
      <c r="H792" s="3" t="s">
        <v>2354</v>
      </c>
      <c r="I792" s="3">
        <v>3</v>
      </c>
      <c r="J792" s="3" t="s">
        <v>20</v>
      </c>
      <c r="K792" s="3">
        <v>22000</v>
      </c>
      <c r="L792" s="3">
        <v>20000</v>
      </c>
    </row>
    <row r="793" spans="1:12" x14ac:dyDescent="0.25">
      <c r="A793" s="3" t="s">
        <v>1579</v>
      </c>
      <c r="B793" s="4">
        <v>44979</v>
      </c>
      <c r="C793" s="3" t="s">
        <v>692</v>
      </c>
      <c r="D793" s="3" t="s">
        <v>29</v>
      </c>
      <c r="E793" s="3" t="s">
        <v>35</v>
      </c>
      <c r="F793" s="3" t="s">
        <v>36</v>
      </c>
      <c r="G793" s="3" t="s">
        <v>44</v>
      </c>
      <c r="H793" s="3" t="s">
        <v>45</v>
      </c>
      <c r="I793" s="3">
        <v>2</v>
      </c>
      <c r="J793" s="3" t="s">
        <v>20</v>
      </c>
      <c r="K793" s="3">
        <v>6700</v>
      </c>
      <c r="L793" s="3">
        <v>5001</v>
      </c>
    </row>
    <row r="794" spans="1:12" x14ac:dyDescent="0.25">
      <c r="A794" s="3" t="s">
        <v>1580</v>
      </c>
      <c r="B794" s="4">
        <v>44979</v>
      </c>
      <c r="C794" s="3" t="s">
        <v>809</v>
      </c>
      <c r="D794" s="3" t="s">
        <v>29</v>
      </c>
      <c r="E794" s="3" t="s">
        <v>30</v>
      </c>
      <c r="F794" s="3" t="s">
        <v>31</v>
      </c>
      <c r="G794" s="3" t="s">
        <v>2350</v>
      </c>
      <c r="H794" s="3" t="s">
        <v>38</v>
      </c>
      <c r="I794" s="3">
        <v>10</v>
      </c>
      <c r="J794" s="3" t="s">
        <v>20</v>
      </c>
      <c r="K794" s="3">
        <v>9950</v>
      </c>
      <c r="L794" s="3">
        <v>9000</v>
      </c>
    </row>
    <row r="795" spans="1:12" x14ac:dyDescent="0.25">
      <c r="A795" s="3" t="s">
        <v>1581</v>
      </c>
      <c r="B795" s="4">
        <v>44979</v>
      </c>
      <c r="C795" s="3" t="s">
        <v>934</v>
      </c>
      <c r="D795" s="3" t="s">
        <v>29</v>
      </c>
      <c r="E795" s="3" t="s">
        <v>17</v>
      </c>
      <c r="F795" s="3" t="s">
        <v>18</v>
      </c>
      <c r="G795" s="3" t="s">
        <v>66</v>
      </c>
      <c r="H795" s="3" t="s">
        <v>2354</v>
      </c>
      <c r="I795" s="3">
        <v>2</v>
      </c>
      <c r="J795" s="3" t="s">
        <v>20</v>
      </c>
      <c r="K795" s="3">
        <v>22000</v>
      </c>
      <c r="L795" s="3">
        <v>20000</v>
      </c>
    </row>
    <row r="796" spans="1:12" x14ac:dyDescent="0.25">
      <c r="A796" s="3" t="s">
        <v>1582</v>
      </c>
      <c r="B796" s="4">
        <v>44979</v>
      </c>
      <c r="C796" s="3" t="s">
        <v>1052</v>
      </c>
      <c r="D796" s="3" t="s">
        <v>29</v>
      </c>
      <c r="E796" s="3" t="s">
        <v>17</v>
      </c>
      <c r="F796" s="3" t="s">
        <v>18</v>
      </c>
      <c r="G796" s="3" t="s">
        <v>72</v>
      </c>
      <c r="H796" s="3" t="s">
        <v>2354</v>
      </c>
      <c r="I796" s="3">
        <v>1</v>
      </c>
      <c r="J796" s="3" t="s">
        <v>20</v>
      </c>
      <c r="K796" s="3">
        <v>6700</v>
      </c>
      <c r="L796" s="3">
        <v>5001</v>
      </c>
    </row>
    <row r="797" spans="1:12" x14ac:dyDescent="0.25">
      <c r="A797" s="3" t="s">
        <v>1583</v>
      </c>
      <c r="B797" s="4">
        <v>44979</v>
      </c>
      <c r="C797" s="3" t="s">
        <v>1177</v>
      </c>
      <c r="D797" s="3" t="s">
        <v>29</v>
      </c>
      <c r="E797" s="3" t="s">
        <v>30</v>
      </c>
      <c r="F797" s="3" t="s">
        <v>31</v>
      </c>
      <c r="G797" s="3" t="s">
        <v>32</v>
      </c>
      <c r="H797" s="3" t="s">
        <v>2354</v>
      </c>
      <c r="I797" s="3">
        <v>2</v>
      </c>
      <c r="J797" s="3" t="s">
        <v>26</v>
      </c>
      <c r="K797" s="3">
        <v>7700</v>
      </c>
      <c r="L797" s="3">
        <v>7000</v>
      </c>
    </row>
    <row r="798" spans="1:12" x14ac:dyDescent="0.25">
      <c r="A798" s="3" t="s">
        <v>1584</v>
      </c>
      <c r="B798" s="4">
        <v>44979</v>
      </c>
      <c r="C798" s="3" t="s">
        <v>383</v>
      </c>
      <c r="D798" s="3" t="s">
        <v>29</v>
      </c>
      <c r="E798" s="3" t="s">
        <v>30</v>
      </c>
      <c r="F798" s="3" t="s">
        <v>31</v>
      </c>
      <c r="G798" s="3" t="s">
        <v>32</v>
      </c>
      <c r="H798" s="3" t="s">
        <v>2354</v>
      </c>
      <c r="I798" s="3">
        <v>2</v>
      </c>
      <c r="J798" s="3" t="s">
        <v>20</v>
      </c>
      <c r="K798" s="3">
        <v>22000</v>
      </c>
      <c r="L798" s="3">
        <v>20000</v>
      </c>
    </row>
    <row r="799" spans="1:12" x14ac:dyDescent="0.25">
      <c r="A799" s="3" t="s">
        <v>1585</v>
      </c>
      <c r="B799" s="4">
        <v>44979</v>
      </c>
      <c r="C799" s="3" t="s">
        <v>445</v>
      </c>
      <c r="D799" s="3" t="s">
        <v>16</v>
      </c>
      <c r="E799" s="3" t="s">
        <v>35</v>
      </c>
      <c r="F799" s="3" t="s">
        <v>36</v>
      </c>
      <c r="G799" s="3" t="s">
        <v>69</v>
      </c>
      <c r="H799" s="3" t="s">
        <v>38</v>
      </c>
      <c r="I799" s="3">
        <v>1</v>
      </c>
      <c r="J799" s="3" t="s">
        <v>20</v>
      </c>
      <c r="K799" s="3">
        <v>22000</v>
      </c>
      <c r="L799" s="3">
        <v>20000</v>
      </c>
    </row>
    <row r="800" spans="1:12" x14ac:dyDescent="0.25">
      <c r="A800" s="3" t="s">
        <v>1586</v>
      </c>
      <c r="B800" s="4">
        <v>44979</v>
      </c>
      <c r="C800" s="3" t="s">
        <v>506</v>
      </c>
      <c r="D800" s="3" t="s">
        <v>29</v>
      </c>
      <c r="E800" s="3" t="s">
        <v>17</v>
      </c>
      <c r="F800" s="3" t="s">
        <v>18</v>
      </c>
      <c r="G800" s="3" t="s">
        <v>32</v>
      </c>
      <c r="H800" s="3" t="s">
        <v>2354</v>
      </c>
      <c r="I800" s="3">
        <v>2</v>
      </c>
      <c r="J800" s="3" t="s">
        <v>20</v>
      </c>
      <c r="K800" s="3">
        <v>170</v>
      </c>
      <c r="L800" s="3">
        <v>150</v>
      </c>
    </row>
    <row r="801" spans="1:12" x14ac:dyDescent="0.25">
      <c r="A801" s="3" t="s">
        <v>1587</v>
      </c>
      <c r="B801" s="4">
        <v>44979</v>
      </c>
      <c r="C801" s="3" t="s">
        <v>568</v>
      </c>
      <c r="D801" s="3" t="s">
        <v>29</v>
      </c>
      <c r="E801" s="3" t="s">
        <v>17</v>
      </c>
      <c r="F801" s="3" t="s">
        <v>18</v>
      </c>
      <c r="G801" s="3" t="s">
        <v>19</v>
      </c>
      <c r="H801" s="3" t="s">
        <v>2354</v>
      </c>
      <c r="I801" s="3">
        <v>2</v>
      </c>
      <c r="J801" s="3" t="s">
        <v>20</v>
      </c>
      <c r="K801" s="3">
        <v>600</v>
      </c>
      <c r="L801" s="3">
        <v>450</v>
      </c>
    </row>
    <row r="802" spans="1:12" x14ac:dyDescent="0.25">
      <c r="A802" s="3" t="s">
        <v>1588</v>
      </c>
      <c r="B802" s="4">
        <v>44979</v>
      </c>
      <c r="C802" s="3" t="s">
        <v>2316</v>
      </c>
      <c r="D802" s="3" t="s">
        <v>29</v>
      </c>
      <c r="E802" s="3" t="s">
        <v>35</v>
      </c>
      <c r="F802" s="3" t="s">
        <v>36</v>
      </c>
      <c r="G802" s="3" t="s">
        <v>2352</v>
      </c>
      <c r="H802" s="3" t="s">
        <v>2354</v>
      </c>
      <c r="I802" s="3">
        <v>1</v>
      </c>
      <c r="J802" s="3" t="s">
        <v>20</v>
      </c>
      <c r="K802" s="3">
        <v>7700.0000000000009</v>
      </c>
      <c r="L802" s="3">
        <v>7000</v>
      </c>
    </row>
    <row r="803" spans="1:12" x14ac:dyDescent="0.25">
      <c r="A803" s="3" t="s">
        <v>1589</v>
      </c>
      <c r="B803" s="4">
        <v>44980</v>
      </c>
      <c r="C803" s="3" t="s">
        <v>89</v>
      </c>
      <c r="D803" s="3" t="s">
        <v>29</v>
      </c>
      <c r="E803" s="3" t="s">
        <v>35</v>
      </c>
      <c r="F803" s="3" t="s">
        <v>36</v>
      </c>
      <c r="G803" s="3" t="s">
        <v>37</v>
      </c>
      <c r="H803" s="3" t="s">
        <v>38</v>
      </c>
      <c r="I803" s="3">
        <v>4</v>
      </c>
      <c r="J803" s="3" t="s">
        <v>20</v>
      </c>
      <c r="K803" s="3">
        <v>11000</v>
      </c>
      <c r="L803" s="3">
        <v>10000</v>
      </c>
    </row>
    <row r="804" spans="1:12" x14ac:dyDescent="0.25">
      <c r="A804" s="3" t="s">
        <v>1590</v>
      </c>
      <c r="B804" s="4">
        <v>44980</v>
      </c>
      <c r="C804" s="3" t="s">
        <v>213</v>
      </c>
      <c r="D804" s="3" t="s">
        <v>29</v>
      </c>
      <c r="E804" s="3" t="s">
        <v>17</v>
      </c>
      <c r="F804" s="3" t="s">
        <v>18</v>
      </c>
      <c r="G804" s="3" t="s">
        <v>54</v>
      </c>
      <c r="H804" s="3" t="s">
        <v>55</v>
      </c>
      <c r="I804" s="3">
        <v>3</v>
      </c>
      <c r="J804" s="3" t="s">
        <v>20</v>
      </c>
      <c r="K804" s="3">
        <v>22000</v>
      </c>
      <c r="L804" s="3">
        <v>20000</v>
      </c>
    </row>
    <row r="805" spans="1:12" x14ac:dyDescent="0.25">
      <c r="A805" s="3" t="s">
        <v>1591</v>
      </c>
      <c r="B805" s="4">
        <v>44980</v>
      </c>
      <c r="C805" s="3" t="s">
        <v>330</v>
      </c>
      <c r="D805" s="3" t="s">
        <v>29</v>
      </c>
      <c r="E805" s="3" t="s">
        <v>17</v>
      </c>
      <c r="F805" s="3" t="s">
        <v>18</v>
      </c>
      <c r="G805" s="3" t="s">
        <v>60</v>
      </c>
      <c r="H805" s="3" t="s">
        <v>45</v>
      </c>
      <c r="I805" s="3">
        <v>2</v>
      </c>
      <c r="J805" s="3" t="s">
        <v>20</v>
      </c>
      <c r="K805" s="3">
        <v>600</v>
      </c>
      <c r="L805" s="3">
        <v>450</v>
      </c>
    </row>
    <row r="806" spans="1:12" x14ac:dyDescent="0.25">
      <c r="A806" s="3" t="s">
        <v>1592</v>
      </c>
      <c r="B806" s="4">
        <v>44980</v>
      </c>
      <c r="C806" s="3" t="s">
        <v>455</v>
      </c>
      <c r="D806" s="3" t="s">
        <v>29</v>
      </c>
      <c r="E806" s="3" t="s">
        <v>35</v>
      </c>
      <c r="F806" s="3" t="s">
        <v>36</v>
      </c>
      <c r="G806" s="3" t="s">
        <v>78</v>
      </c>
      <c r="H806" s="3" t="s">
        <v>45</v>
      </c>
      <c r="I806" s="3">
        <v>1</v>
      </c>
      <c r="J806" s="3" t="s">
        <v>20</v>
      </c>
      <c r="K806" s="3">
        <v>7700.0000000000009</v>
      </c>
      <c r="L806" s="3">
        <v>7000</v>
      </c>
    </row>
    <row r="807" spans="1:12" x14ac:dyDescent="0.25">
      <c r="A807" s="3" t="s">
        <v>1593</v>
      </c>
      <c r="B807" s="4">
        <v>44980</v>
      </c>
      <c r="C807" s="3" t="s">
        <v>572</v>
      </c>
      <c r="D807" s="3" t="s">
        <v>29</v>
      </c>
      <c r="E807" s="3" t="s">
        <v>23</v>
      </c>
      <c r="F807" s="3" t="s">
        <v>24</v>
      </c>
      <c r="G807" s="3" t="s">
        <v>19</v>
      </c>
      <c r="H807" s="3" t="s">
        <v>2354</v>
      </c>
      <c r="I807" s="3">
        <v>1</v>
      </c>
      <c r="J807" s="3" t="s">
        <v>20</v>
      </c>
      <c r="K807" s="3">
        <v>44000</v>
      </c>
      <c r="L807" s="3">
        <v>40000</v>
      </c>
    </row>
    <row r="808" spans="1:12" x14ac:dyDescent="0.25">
      <c r="A808" s="3" t="s">
        <v>1594</v>
      </c>
      <c r="B808" s="4">
        <v>44980</v>
      </c>
      <c r="C808" s="3" t="s">
        <v>694</v>
      </c>
      <c r="D808" s="3" t="s">
        <v>29</v>
      </c>
      <c r="E808" s="3" t="s">
        <v>17</v>
      </c>
      <c r="F808" s="3" t="s">
        <v>18</v>
      </c>
      <c r="G808" s="3" t="s">
        <v>2352</v>
      </c>
      <c r="H808" s="3" t="s">
        <v>2354</v>
      </c>
      <c r="I808" s="3">
        <v>2</v>
      </c>
      <c r="J808" s="3" t="s">
        <v>20</v>
      </c>
      <c r="K808" s="3">
        <v>6700</v>
      </c>
      <c r="L808" s="3">
        <v>5002</v>
      </c>
    </row>
    <row r="809" spans="1:12" x14ac:dyDescent="0.25">
      <c r="A809" s="3" t="s">
        <v>1595</v>
      </c>
      <c r="B809" s="4">
        <v>44980</v>
      </c>
      <c r="C809" s="3" t="s">
        <v>811</v>
      </c>
      <c r="D809" s="3" t="s">
        <v>29</v>
      </c>
      <c r="E809" s="3" t="s">
        <v>35</v>
      </c>
      <c r="F809" s="3" t="s">
        <v>36</v>
      </c>
      <c r="G809" s="3" t="s">
        <v>2351</v>
      </c>
      <c r="H809" s="3" t="s">
        <v>38</v>
      </c>
      <c r="I809" s="3">
        <v>10</v>
      </c>
      <c r="J809" s="3" t="s">
        <v>20</v>
      </c>
      <c r="K809" s="3">
        <v>7700.0000000000009</v>
      </c>
      <c r="L809" s="3">
        <v>7000</v>
      </c>
    </row>
    <row r="810" spans="1:12" x14ac:dyDescent="0.25">
      <c r="A810" s="3" t="s">
        <v>1596</v>
      </c>
      <c r="B810" s="4">
        <v>44980</v>
      </c>
      <c r="C810" s="3" t="s">
        <v>936</v>
      </c>
      <c r="D810" s="3" t="s">
        <v>29</v>
      </c>
      <c r="E810" s="3" t="s">
        <v>23</v>
      </c>
      <c r="F810" s="3" t="s">
        <v>24</v>
      </c>
      <c r="G810" s="3" t="s">
        <v>69</v>
      </c>
      <c r="H810" s="3" t="s">
        <v>38</v>
      </c>
      <c r="I810" s="3">
        <v>2</v>
      </c>
      <c r="J810" s="3" t="s">
        <v>20</v>
      </c>
      <c r="K810" s="3">
        <v>7700</v>
      </c>
      <c r="L810" s="3">
        <v>7000</v>
      </c>
    </row>
    <row r="811" spans="1:12" x14ac:dyDescent="0.25">
      <c r="A811" s="3" t="s">
        <v>1597</v>
      </c>
      <c r="B811" s="4">
        <v>44980</v>
      </c>
      <c r="C811" s="3" t="s">
        <v>1054</v>
      </c>
      <c r="D811" s="3" t="s">
        <v>29</v>
      </c>
      <c r="E811" s="3" t="s">
        <v>17</v>
      </c>
      <c r="F811" s="3" t="s">
        <v>18</v>
      </c>
      <c r="G811" s="3" t="s">
        <v>75</v>
      </c>
      <c r="H811" s="3" t="s">
        <v>2354</v>
      </c>
      <c r="I811" s="3">
        <v>1</v>
      </c>
      <c r="J811" s="3" t="s">
        <v>20</v>
      </c>
      <c r="K811" s="3">
        <v>6700</v>
      </c>
      <c r="L811" s="3">
        <v>5002</v>
      </c>
    </row>
    <row r="812" spans="1:12" x14ac:dyDescent="0.25">
      <c r="A812" s="3" t="s">
        <v>1598</v>
      </c>
      <c r="B812" s="4">
        <v>44980</v>
      </c>
      <c r="C812" s="3" t="s">
        <v>1179</v>
      </c>
      <c r="D812" s="3" t="s">
        <v>29</v>
      </c>
      <c r="E812" s="3" t="s">
        <v>35</v>
      </c>
      <c r="F812" s="3" t="s">
        <v>36</v>
      </c>
      <c r="G812" s="3" t="s">
        <v>37</v>
      </c>
      <c r="H812" s="3" t="s">
        <v>38</v>
      </c>
      <c r="I812" s="3">
        <v>10</v>
      </c>
      <c r="J812" s="3" t="s">
        <v>20</v>
      </c>
      <c r="K812" s="3">
        <v>22000</v>
      </c>
      <c r="L812" s="3">
        <v>20000</v>
      </c>
    </row>
    <row r="813" spans="1:12" x14ac:dyDescent="0.25">
      <c r="A813" s="3" t="s">
        <v>1599</v>
      </c>
      <c r="B813" s="4">
        <v>44980</v>
      </c>
      <c r="C813" s="3" t="s">
        <v>385</v>
      </c>
      <c r="D813" s="3" t="s">
        <v>29</v>
      </c>
      <c r="E813" s="3" t="s">
        <v>35</v>
      </c>
      <c r="F813" s="3" t="s">
        <v>36</v>
      </c>
      <c r="G813" s="3" t="s">
        <v>37</v>
      </c>
      <c r="H813" s="3" t="s">
        <v>38</v>
      </c>
      <c r="I813" s="3">
        <v>2</v>
      </c>
      <c r="J813" s="3" t="s">
        <v>20</v>
      </c>
      <c r="K813" s="3">
        <v>7700</v>
      </c>
      <c r="L813" s="3">
        <v>7000</v>
      </c>
    </row>
    <row r="814" spans="1:12" x14ac:dyDescent="0.25">
      <c r="A814" s="3" t="s">
        <v>1600</v>
      </c>
      <c r="B814" s="4">
        <v>44980</v>
      </c>
      <c r="C814" s="3" t="s">
        <v>447</v>
      </c>
      <c r="D814" s="3" t="s">
        <v>29</v>
      </c>
      <c r="E814" s="3" t="s">
        <v>17</v>
      </c>
      <c r="F814" s="3" t="s">
        <v>18</v>
      </c>
      <c r="G814" s="3" t="s">
        <v>72</v>
      </c>
      <c r="H814" s="3" t="s">
        <v>2354</v>
      </c>
      <c r="I814" s="3">
        <v>1</v>
      </c>
      <c r="J814" s="3" t="s">
        <v>26</v>
      </c>
      <c r="K814" s="3">
        <v>10000</v>
      </c>
      <c r="L814" s="3">
        <v>9000</v>
      </c>
    </row>
    <row r="815" spans="1:12" x14ac:dyDescent="0.25">
      <c r="A815" s="3" t="s">
        <v>1601</v>
      </c>
      <c r="B815" s="4">
        <v>44980</v>
      </c>
      <c r="C815" s="3" t="s">
        <v>508</v>
      </c>
      <c r="D815" s="3" t="s">
        <v>29</v>
      </c>
      <c r="E815" s="3" t="s">
        <v>17</v>
      </c>
      <c r="F815" s="3" t="s">
        <v>18</v>
      </c>
      <c r="G815" s="3" t="s">
        <v>37</v>
      </c>
      <c r="H815" s="3" t="s">
        <v>38</v>
      </c>
      <c r="I815" s="3">
        <v>1</v>
      </c>
      <c r="J815" s="3" t="s">
        <v>20</v>
      </c>
      <c r="K815" s="3">
        <v>25</v>
      </c>
      <c r="L815" s="3">
        <v>20</v>
      </c>
    </row>
    <row r="816" spans="1:12" x14ac:dyDescent="0.25">
      <c r="A816" s="3" t="s">
        <v>1602</v>
      </c>
      <c r="B816" s="4">
        <v>44980</v>
      </c>
      <c r="C816" s="3" t="s">
        <v>570</v>
      </c>
      <c r="D816" s="3" t="s">
        <v>16</v>
      </c>
      <c r="E816" s="3" t="s">
        <v>23</v>
      </c>
      <c r="F816" s="3" t="s">
        <v>24</v>
      </c>
      <c r="G816" s="3" t="s">
        <v>25</v>
      </c>
      <c r="H816" s="3" t="s">
        <v>2354</v>
      </c>
      <c r="I816" s="3">
        <v>2</v>
      </c>
      <c r="J816" s="3" t="s">
        <v>20</v>
      </c>
      <c r="K816" s="3">
        <v>170</v>
      </c>
      <c r="L816" s="3">
        <v>150</v>
      </c>
    </row>
    <row r="817" spans="1:12" x14ac:dyDescent="0.25">
      <c r="A817" s="3" t="s">
        <v>1603</v>
      </c>
      <c r="B817" s="4">
        <v>44980</v>
      </c>
      <c r="C817" s="3" t="s">
        <v>629</v>
      </c>
      <c r="D817" s="3" t="s">
        <v>29</v>
      </c>
      <c r="E817" s="3" t="s">
        <v>35</v>
      </c>
      <c r="F817" s="3" t="s">
        <v>36</v>
      </c>
      <c r="G817" s="3" t="s">
        <v>2350</v>
      </c>
      <c r="H817" s="3" t="s">
        <v>38</v>
      </c>
      <c r="I817" s="3">
        <v>2</v>
      </c>
      <c r="J817" s="3" t="s">
        <v>20</v>
      </c>
      <c r="K817" s="3">
        <v>9950</v>
      </c>
      <c r="L817" s="3">
        <v>9000</v>
      </c>
    </row>
    <row r="818" spans="1:12" x14ac:dyDescent="0.25">
      <c r="A818" s="3" t="s">
        <v>1604</v>
      </c>
      <c r="B818" s="4">
        <v>44981</v>
      </c>
      <c r="C818" s="3" t="s">
        <v>91</v>
      </c>
      <c r="D818" s="3" t="s">
        <v>16</v>
      </c>
      <c r="E818" s="3" t="s">
        <v>30</v>
      </c>
      <c r="F818" s="3" t="s">
        <v>31</v>
      </c>
      <c r="G818" s="3" t="s">
        <v>41</v>
      </c>
      <c r="H818" s="3" t="s">
        <v>2354</v>
      </c>
      <c r="I818" s="3">
        <v>1</v>
      </c>
      <c r="J818" s="3" t="s">
        <v>20</v>
      </c>
      <c r="K818" s="3">
        <v>13200.000000000002</v>
      </c>
      <c r="L818" s="3">
        <v>12000</v>
      </c>
    </row>
    <row r="819" spans="1:12" x14ac:dyDescent="0.25">
      <c r="A819" s="3" t="s">
        <v>1605</v>
      </c>
      <c r="B819" s="4">
        <v>44981</v>
      </c>
      <c r="C819" s="3" t="s">
        <v>215</v>
      </c>
      <c r="D819" s="3" t="s">
        <v>16</v>
      </c>
      <c r="E819" s="3" t="s">
        <v>23</v>
      </c>
      <c r="F819" s="3" t="s">
        <v>24</v>
      </c>
      <c r="G819" s="3" t="s">
        <v>2353</v>
      </c>
      <c r="H819" s="3" t="s">
        <v>45</v>
      </c>
      <c r="I819" s="3">
        <v>1</v>
      </c>
      <c r="J819" s="3" t="s">
        <v>20</v>
      </c>
      <c r="K819" s="3">
        <v>44000</v>
      </c>
      <c r="L819" s="3">
        <v>40000</v>
      </c>
    </row>
    <row r="820" spans="1:12" x14ac:dyDescent="0.25">
      <c r="A820" s="3" t="s">
        <v>1606</v>
      </c>
      <c r="B820" s="4">
        <v>44981</v>
      </c>
      <c r="C820" s="3" t="s">
        <v>332</v>
      </c>
      <c r="D820" s="3" t="s">
        <v>29</v>
      </c>
      <c r="E820" s="3" t="s">
        <v>17</v>
      </c>
      <c r="F820" s="3" t="s">
        <v>18</v>
      </c>
      <c r="G820" s="3" t="s">
        <v>63</v>
      </c>
      <c r="H820" s="3" t="s">
        <v>2354</v>
      </c>
      <c r="I820" s="3">
        <v>2</v>
      </c>
      <c r="J820" s="3" t="s">
        <v>20</v>
      </c>
      <c r="K820" s="3">
        <v>170</v>
      </c>
      <c r="L820" s="3">
        <v>150</v>
      </c>
    </row>
    <row r="821" spans="1:12" x14ac:dyDescent="0.25">
      <c r="A821" s="3" t="s">
        <v>1607</v>
      </c>
      <c r="B821" s="4">
        <v>44981</v>
      </c>
      <c r="C821" s="3" t="s">
        <v>457</v>
      </c>
      <c r="D821" s="3" t="s">
        <v>29</v>
      </c>
      <c r="E821" s="3" t="s">
        <v>35</v>
      </c>
      <c r="F821" s="3" t="s">
        <v>36</v>
      </c>
      <c r="G821" s="3" t="s">
        <v>81</v>
      </c>
      <c r="H821" s="3" t="s">
        <v>2354</v>
      </c>
      <c r="I821" s="3">
        <v>2</v>
      </c>
      <c r="J821" s="3" t="s">
        <v>20</v>
      </c>
      <c r="K821" s="3">
        <v>9950</v>
      </c>
      <c r="L821" s="3">
        <v>9000</v>
      </c>
    </row>
    <row r="822" spans="1:12" x14ac:dyDescent="0.25">
      <c r="A822" s="3" t="s">
        <v>1608</v>
      </c>
      <c r="B822" s="4">
        <v>44981</v>
      </c>
      <c r="C822" s="3" t="s">
        <v>574</v>
      </c>
      <c r="D822" s="3" t="s">
        <v>29</v>
      </c>
      <c r="E822" s="3" t="s">
        <v>30</v>
      </c>
      <c r="F822" s="3" t="s">
        <v>31</v>
      </c>
      <c r="G822" s="3" t="s">
        <v>25</v>
      </c>
      <c r="H822" s="3" t="s">
        <v>2354</v>
      </c>
      <c r="I822" s="3">
        <v>2</v>
      </c>
      <c r="J822" s="3" t="s">
        <v>20</v>
      </c>
      <c r="K822" s="3">
        <v>19800</v>
      </c>
      <c r="L822" s="3">
        <v>18000</v>
      </c>
    </row>
    <row r="823" spans="1:12" x14ac:dyDescent="0.25">
      <c r="A823" s="3" t="s">
        <v>1609</v>
      </c>
      <c r="B823" s="4">
        <v>44981</v>
      </c>
      <c r="C823" s="3" t="s">
        <v>696</v>
      </c>
      <c r="D823" s="3" t="s">
        <v>29</v>
      </c>
      <c r="E823" s="3" t="s">
        <v>17</v>
      </c>
      <c r="F823" s="3" t="s">
        <v>18</v>
      </c>
      <c r="G823" s="3" t="s">
        <v>2350</v>
      </c>
      <c r="H823" s="3" t="s">
        <v>38</v>
      </c>
      <c r="I823" s="3">
        <v>1</v>
      </c>
      <c r="J823" s="3" t="s">
        <v>20</v>
      </c>
      <c r="K823" s="3">
        <v>22000</v>
      </c>
      <c r="L823" s="3">
        <v>20000</v>
      </c>
    </row>
    <row r="824" spans="1:12" x14ac:dyDescent="0.25">
      <c r="A824" s="3" t="s">
        <v>1610</v>
      </c>
      <c r="B824" s="4">
        <v>44981</v>
      </c>
      <c r="C824" s="3" t="s">
        <v>813</v>
      </c>
      <c r="D824" s="3" t="s">
        <v>29</v>
      </c>
      <c r="E824" s="3" t="s">
        <v>17</v>
      </c>
      <c r="F824" s="3" t="s">
        <v>18</v>
      </c>
      <c r="G824" s="3" t="s">
        <v>54</v>
      </c>
      <c r="H824" s="3" t="s">
        <v>55</v>
      </c>
      <c r="I824" s="3">
        <v>10</v>
      </c>
      <c r="J824" s="3" t="s">
        <v>20</v>
      </c>
      <c r="K824" s="3">
        <v>9950</v>
      </c>
      <c r="L824" s="3">
        <v>9000</v>
      </c>
    </row>
    <row r="825" spans="1:12" x14ac:dyDescent="0.25">
      <c r="A825" s="3" t="s">
        <v>1611</v>
      </c>
      <c r="B825" s="4">
        <v>44981</v>
      </c>
      <c r="C825" s="3" t="s">
        <v>938</v>
      </c>
      <c r="D825" s="3" t="s">
        <v>29</v>
      </c>
      <c r="E825" s="3" t="s">
        <v>30</v>
      </c>
      <c r="F825" s="3" t="s">
        <v>31</v>
      </c>
      <c r="G825" s="3" t="s">
        <v>72</v>
      </c>
      <c r="H825" s="3" t="s">
        <v>2354</v>
      </c>
      <c r="I825" s="3">
        <v>3</v>
      </c>
      <c r="J825" s="3" t="s">
        <v>20</v>
      </c>
      <c r="K825" s="3">
        <v>22000</v>
      </c>
      <c r="L825" s="3">
        <v>20000</v>
      </c>
    </row>
    <row r="826" spans="1:12" x14ac:dyDescent="0.25">
      <c r="A826" s="3" t="s">
        <v>1612</v>
      </c>
      <c r="B826" s="4">
        <v>44981</v>
      </c>
      <c r="C826" s="3" t="s">
        <v>1056</v>
      </c>
      <c r="D826" s="3" t="s">
        <v>16</v>
      </c>
      <c r="E826" s="3" t="s">
        <v>23</v>
      </c>
      <c r="F826" s="3" t="s">
        <v>24</v>
      </c>
      <c r="G826" s="3" t="s">
        <v>78</v>
      </c>
      <c r="H826" s="3" t="s">
        <v>45</v>
      </c>
      <c r="I826" s="3">
        <v>2</v>
      </c>
      <c r="J826" s="3" t="s">
        <v>20</v>
      </c>
      <c r="K826" s="3">
        <v>6700</v>
      </c>
      <c r="L826" s="3">
        <v>5000</v>
      </c>
    </row>
    <row r="827" spans="1:12" x14ac:dyDescent="0.25">
      <c r="A827" s="3" t="s">
        <v>1613</v>
      </c>
      <c r="B827" s="4">
        <v>44981</v>
      </c>
      <c r="C827" s="3" t="s">
        <v>1181</v>
      </c>
      <c r="D827" s="3" t="s">
        <v>29</v>
      </c>
      <c r="E827" s="3" t="s">
        <v>17</v>
      </c>
      <c r="F827" s="3" t="s">
        <v>18</v>
      </c>
      <c r="G827" s="3" t="s">
        <v>41</v>
      </c>
      <c r="H827" s="3" t="s">
        <v>2354</v>
      </c>
      <c r="I827" s="3">
        <v>10</v>
      </c>
      <c r="J827" s="3" t="s">
        <v>20</v>
      </c>
      <c r="K827" s="3">
        <v>9950</v>
      </c>
      <c r="L827" s="3">
        <v>9000</v>
      </c>
    </row>
    <row r="828" spans="1:12" x14ac:dyDescent="0.25">
      <c r="A828" s="3" t="s">
        <v>1614</v>
      </c>
      <c r="B828" s="4">
        <v>44981</v>
      </c>
      <c r="C828" s="3" t="s">
        <v>387</v>
      </c>
      <c r="D828" s="3" t="s">
        <v>29</v>
      </c>
      <c r="E828" s="3" t="s">
        <v>17</v>
      </c>
      <c r="F828" s="3" t="s">
        <v>18</v>
      </c>
      <c r="G828" s="3" t="s">
        <v>41</v>
      </c>
      <c r="H828" s="3" t="s">
        <v>2354</v>
      </c>
      <c r="I828" s="3">
        <v>3</v>
      </c>
      <c r="J828" s="3" t="s">
        <v>20</v>
      </c>
      <c r="K828" s="3">
        <v>22000</v>
      </c>
      <c r="L828" s="3">
        <v>20000</v>
      </c>
    </row>
    <row r="829" spans="1:12" x14ac:dyDescent="0.25">
      <c r="A829" s="3" t="s">
        <v>1615</v>
      </c>
      <c r="B829" s="4">
        <v>44981</v>
      </c>
      <c r="C829" s="3" t="s">
        <v>449</v>
      </c>
      <c r="D829" s="3" t="s">
        <v>29</v>
      </c>
      <c r="E829" s="3" t="s">
        <v>17</v>
      </c>
      <c r="F829" s="3" t="s">
        <v>18</v>
      </c>
      <c r="G829" s="3" t="s">
        <v>75</v>
      </c>
      <c r="H829" s="3" t="s">
        <v>2354</v>
      </c>
      <c r="I829" s="3">
        <v>1</v>
      </c>
      <c r="J829" s="3" t="s">
        <v>20</v>
      </c>
      <c r="K829" s="3">
        <v>8500</v>
      </c>
      <c r="L829" s="3">
        <v>7600</v>
      </c>
    </row>
    <row r="830" spans="1:12" x14ac:dyDescent="0.25">
      <c r="A830" s="3" t="s">
        <v>1616</v>
      </c>
      <c r="B830" s="4">
        <v>44981</v>
      </c>
      <c r="C830" s="3" t="s">
        <v>510</v>
      </c>
      <c r="D830" s="3" t="s">
        <v>29</v>
      </c>
      <c r="E830" s="3" t="s">
        <v>23</v>
      </c>
      <c r="F830" s="3" t="s">
        <v>24</v>
      </c>
      <c r="G830" s="3" t="s">
        <v>54</v>
      </c>
      <c r="H830" s="3" t="s">
        <v>55</v>
      </c>
      <c r="I830" s="3">
        <v>1</v>
      </c>
      <c r="J830" s="3" t="s">
        <v>20</v>
      </c>
      <c r="K830" s="3">
        <v>6700</v>
      </c>
      <c r="L830" s="3">
        <v>5000</v>
      </c>
    </row>
    <row r="831" spans="1:12" x14ac:dyDescent="0.25">
      <c r="A831" s="3" t="s">
        <v>1617</v>
      </c>
      <c r="B831" s="4">
        <v>44981</v>
      </c>
      <c r="C831" s="3" t="s">
        <v>572</v>
      </c>
      <c r="D831" s="3" t="s">
        <v>29</v>
      </c>
      <c r="E831" s="3" t="s">
        <v>30</v>
      </c>
      <c r="F831" s="3" t="s">
        <v>31</v>
      </c>
      <c r="G831" s="3" t="s">
        <v>32</v>
      </c>
      <c r="H831" s="3" t="s">
        <v>2354</v>
      </c>
      <c r="I831" s="3">
        <v>1</v>
      </c>
      <c r="J831" s="3" t="s">
        <v>20</v>
      </c>
      <c r="K831" s="3">
        <v>25</v>
      </c>
      <c r="L831" s="3">
        <v>20</v>
      </c>
    </row>
    <row r="832" spans="1:12" x14ac:dyDescent="0.25">
      <c r="A832" s="3" t="s">
        <v>1618</v>
      </c>
      <c r="B832" s="4">
        <v>44981</v>
      </c>
      <c r="C832" s="3" t="s">
        <v>631</v>
      </c>
      <c r="D832" s="3" t="s">
        <v>29</v>
      </c>
      <c r="E832" s="3" t="s">
        <v>35</v>
      </c>
      <c r="F832" s="3" t="s">
        <v>36</v>
      </c>
      <c r="G832" s="3" t="s">
        <v>2351</v>
      </c>
      <c r="H832" s="3" t="s">
        <v>38</v>
      </c>
      <c r="I832" s="3">
        <v>2</v>
      </c>
      <c r="J832" s="3" t="s">
        <v>20</v>
      </c>
      <c r="K832" s="3">
        <v>19800</v>
      </c>
      <c r="L832" s="3">
        <v>18000</v>
      </c>
    </row>
    <row r="833" spans="1:12" x14ac:dyDescent="0.25">
      <c r="A833" s="3" t="s">
        <v>1619</v>
      </c>
      <c r="B833" s="4">
        <v>44982</v>
      </c>
      <c r="C833" s="3" t="s">
        <v>93</v>
      </c>
      <c r="D833" s="3" t="s">
        <v>16</v>
      </c>
      <c r="E833" s="3" t="s">
        <v>35</v>
      </c>
      <c r="F833" s="3" t="s">
        <v>36</v>
      </c>
      <c r="G833" s="3" t="s">
        <v>44</v>
      </c>
      <c r="H833" s="3" t="s">
        <v>45</v>
      </c>
      <c r="I833" s="3">
        <v>2</v>
      </c>
      <c r="J833" s="3" t="s">
        <v>20</v>
      </c>
      <c r="K833" s="3">
        <v>9950</v>
      </c>
      <c r="L833" s="3">
        <v>9000</v>
      </c>
    </row>
    <row r="834" spans="1:12" x14ac:dyDescent="0.25">
      <c r="A834" s="3" t="s">
        <v>1620</v>
      </c>
      <c r="B834" s="4">
        <v>44982</v>
      </c>
      <c r="C834" s="3" t="s">
        <v>217</v>
      </c>
      <c r="D834" s="3" t="s">
        <v>16</v>
      </c>
      <c r="E834" s="3" t="s">
        <v>30</v>
      </c>
      <c r="F834" s="3" t="s">
        <v>31</v>
      </c>
      <c r="G834" s="3" t="s">
        <v>60</v>
      </c>
      <c r="H834" s="3" t="s">
        <v>45</v>
      </c>
      <c r="I834" s="3">
        <v>2</v>
      </c>
      <c r="J834" s="3" t="s">
        <v>20</v>
      </c>
      <c r="K834" s="3">
        <v>19800</v>
      </c>
      <c r="L834" s="3">
        <v>18000</v>
      </c>
    </row>
    <row r="835" spans="1:12" x14ac:dyDescent="0.25">
      <c r="A835" s="3" t="s">
        <v>1621</v>
      </c>
      <c r="B835" s="4">
        <v>44982</v>
      </c>
      <c r="C835" s="3" t="s">
        <v>334</v>
      </c>
      <c r="D835" s="3" t="s">
        <v>29</v>
      </c>
      <c r="E835" s="3" t="s">
        <v>23</v>
      </c>
      <c r="F835" s="3" t="s">
        <v>24</v>
      </c>
      <c r="G835" s="3" t="s">
        <v>75</v>
      </c>
      <c r="H835" s="3" t="s">
        <v>2354</v>
      </c>
      <c r="I835" s="3">
        <v>1</v>
      </c>
      <c r="J835" s="3" t="s">
        <v>20</v>
      </c>
      <c r="K835" s="3">
        <v>25</v>
      </c>
      <c r="L835" s="3">
        <v>20</v>
      </c>
    </row>
    <row r="836" spans="1:12" x14ac:dyDescent="0.25">
      <c r="A836" s="3" t="s">
        <v>1622</v>
      </c>
      <c r="B836" s="4">
        <v>44982</v>
      </c>
      <c r="C836" s="3" t="s">
        <v>459</v>
      </c>
      <c r="D836" s="3" t="s">
        <v>29</v>
      </c>
      <c r="E836" s="3" t="s">
        <v>35</v>
      </c>
      <c r="F836" s="3" t="s">
        <v>36</v>
      </c>
      <c r="G836" s="3" t="s">
        <v>19</v>
      </c>
      <c r="H836" s="3" t="s">
        <v>2354</v>
      </c>
      <c r="I836" s="3">
        <v>2</v>
      </c>
      <c r="J836" s="3" t="s">
        <v>20</v>
      </c>
      <c r="K836" s="3">
        <v>19800</v>
      </c>
      <c r="L836" s="3">
        <v>18000</v>
      </c>
    </row>
    <row r="837" spans="1:12" x14ac:dyDescent="0.25">
      <c r="A837" s="3" t="s">
        <v>1623</v>
      </c>
      <c r="B837" s="4">
        <v>44982</v>
      </c>
      <c r="C837" s="3" t="s">
        <v>2316</v>
      </c>
      <c r="D837" s="3" t="s">
        <v>29</v>
      </c>
      <c r="E837" s="3" t="s">
        <v>35</v>
      </c>
      <c r="F837" s="3" t="s">
        <v>36</v>
      </c>
      <c r="G837" s="3" t="s">
        <v>32</v>
      </c>
      <c r="H837" s="3" t="s">
        <v>2354</v>
      </c>
      <c r="I837" s="3">
        <v>2</v>
      </c>
      <c r="J837" s="3" t="s">
        <v>20</v>
      </c>
      <c r="K837" s="3">
        <v>9950</v>
      </c>
      <c r="L837" s="3">
        <v>9000</v>
      </c>
    </row>
    <row r="838" spans="1:12" x14ac:dyDescent="0.25">
      <c r="A838" s="3" t="s">
        <v>1624</v>
      </c>
      <c r="B838" s="4">
        <v>44982</v>
      </c>
      <c r="C838" s="3" t="s">
        <v>698</v>
      </c>
      <c r="D838" s="3" t="s">
        <v>29</v>
      </c>
      <c r="E838" s="3" t="s">
        <v>23</v>
      </c>
      <c r="F838" s="3" t="s">
        <v>24</v>
      </c>
      <c r="G838" s="3" t="s">
        <v>2351</v>
      </c>
      <c r="H838" s="3" t="s">
        <v>38</v>
      </c>
      <c r="I838" s="3">
        <v>1</v>
      </c>
      <c r="J838" s="3" t="s">
        <v>26</v>
      </c>
      <c r="K838" s="3">
        <v>11000</v>
      </c>
      <c r="L838" s="3">
        <v>10000</v>
      </c>
    </row>
    <row r="839" spans="1:12" x14ac:dyDescent="0.25">
      <c r="A839" s="3" t="s">
        <v>1625</v>
      </c>
      <c r="B839" s="4">
        <v>44982</v>
      </c>
      <c r="C839" s="3" t="s">
        <v>815</v>
      </c>
      <c r="D839" s="3" t="s">
        <v>29</v>
      </c>
      <c r="E839" s="3" t="s">
        <v>17</v>
      </c>
      <c r="F839" s="3" t="s">
        <v>18</v>
      </c>
      <c r="G839" s="3" t="s">
        <v>2353</v>
      </c>
      <c r="H839" s="3" t="s">
        <v>45</v>
      </c>
      <c r="I839" s="3">
        <v>10</v>
      </c>
      <c r="J839" s="3" t="s">
        <v>20</v>
      </c>
      <c r="K839" s="3">
        <v>9950</v>
      </c>
      <c r="L839" s="3">
        <v>9000</v>
      </c>
    </row>
    <row r="840" spans="1:12" x14ac:dyDescent="0.25">
      <c r="A840" s="3" t="s">
        <v>1626</v>
      </c>
      <c r="B840" s="4">
        <v>44982</v>
      </c>
      <c r="C840" s="3" t="s">
        <v>940</v>
      </c>
      <c r="D840" s="3" t="s">
        <v>29</v>
      </c>
      <c r="E840" s="3" t="s">
        <v>35</v>
      </c>
      <c r="F840" s="3" t="s">
        <v>36</v>
      </c>
      <c r="G840" s="3" t="s">
        <v>75</v>
      </c>
      <c r="H840" s="3" t="s">
        <v>2354</v>
      </c>
      <c r="I840" s="3">
        <v>1</v>
      </c>
      <c r="J840" s="3" t="s">
        <v>20</v>
      </c>
      <c r="K840" s="3">
        <v>44000</v>
      </c>
      <c r="L840" s="3">
        <v>40000</v>
      </c>
    </row>
    <row r="841" spans="1:12" x14ac:dyDescent="0.25">
      <c r="A841" s="3" t="s">
        <v>1627</v>
      </c>
      <c r="B841" s="4">
        <v>44982</v>
      </c>
      <c r="C841" s="3" t="s">
        <v>1058</v>
      </c>
      <c r="D841" s="3" t="s">
        <v>29</v>
      </c>
      <c r="E841" s="3" t="s">
        <v>30</v>
      </c>
      <c r="F841" s="3" t="s">
        <v>31</v>
      </c>
      <c r="G841" s="3" t="s">
        <v>81</v>
      </c>
      <c r="H841" s="3" t="s">
        <v>2354</v>
      </c>
      <c r="I841" s="3">
        <v>2</v>
      </c>
      <c r="J841" s="3" t="s">
        <v>20</v>
      </c>
      <c r="K841" s="3">
        <v>6700</v>
      </c>
      <c r="L841" s="3">
        <v>5001</v>
      </c>
    </row>
    <row r="842" spans="1:12" x14ac:dyDescent="0.25">
      <c r="A842" s="3" t="s">
        <v>1628</v>
      </c>
      <c r="B842" s="4">
        <v>44982</v>
      </c>
      <c r="C842" s="3" t="s">
        <v>1183</v>
      </c>
      <c r="D842" s="3" t="s">
        <v>29</v>
      </c>
      <c r="E842" s="3" t="s">
        <v>17</v>
      </c>
      <c r="F842" s="3" t="s">
        <v>18</v>
      </c>
      <c r="G842" s="3" t="s">
        <v>44</v>
      </c>
      <c r="H842" s="3" t="s">
        <v>45</v>
      </c>
      <c r="I842" s="3">
        <v>10</v>
      </c>
      <c r="J842" s="3" t="s">
        <v>20</v>
      </c>
      <c r="K842" s="3">
        <v>7700.0000000000009</v>
      </c>
      <c r="L842" s="3">
        <v>7000</v>
      </c>
    </row>
    <row r="843" spans="1:12" x14ac:dyDescent="0.25">
      <c r="A843" s="3" t="s">
        <v>1629</v>
      </c>
      <c r="B843" s="4">
        <v>44983</v>
      </c>
      <c r="C843" s="3" t="s">
        <v>95</v>
      </c>
      <c r="D843" s="3" t="s">
        <v>16</v>
      </c>
      <c r="E843" s="3" t="s">
        <v>30</v>
      </c>
      <c r="F843" s="3" t="s">
        <v>31</v>
      </c>
      <c r="G843" s="3" t="s">
        <v>2352</v>
      </c>
      <c r="H843" s="3" t="s">
        <v>2354</v>
      </c>
      <c r="I843" s="3">
        <v>2</v>
      </c>
      <c r="J843" s="3" t="s">
        <v>20</v>
      </c>
      <c r="K843" s="3">
        <v>7700</v>
      </c>
      <c r="L843" s="3">
        <v>7000</v>
      </c>
    </row>
    <row r="844" spans="1:12" x14ac:dyDescent="0.25">
      <c r="A844" s="3" t="s">
        <v>1630</v>
      </c>
      <c r="B844" s="4">
        <v>44983</v>
      </c>
      <c r="C844" s="3" t="s">
        <v>219</v>
      </c>
      <c r="D844" s="3" t="s">
        <v>16</v>
      </c>
      <c r="E844" s="3" t="s">
        <v>35</v>
      </c>
      <c r="F844" s="3" t="s">
        <v>36</v>
      </c>
      <c r="G844" s="3" t="s">
        <v>63</v>
      </c>
      <c r="H844" s="3" t="s">
        <v>2354</v>
      </c>
      <c r="I844" s="3">
        <v>2</v>
      </c>
      <c r="J844" s="3" t="s">
        <v>20</v>
      </c>
      <c r="K844" s="3">
        <v>9950</v>
      </c>
      <c r="L844" s="3">
        <v>9000</v>
      </c>
    </row>
    <row r="845" spans="1:12" x14ac:dyDescent="0.25">
      <c r="A845" s="3" t="s">
        <v>1631</v>
      </c>
      <c r="B845" s="4">
        <v>44983</v>
      </c>
      <c r="C845" s="3" t="s">
        <v>336</v>
      </c>
      <c r="D845" s="3" t="s">
        <v>29</v>
      </c>
      <c r="E845" s="3" t="s">
        <v>30</v>
      </c>
      <c r="F845" s="3" t="s">
        <v>31</v>
      </c>
      <c r="G845" s="3" t="s">
        <v>78</v>
      </c>
      <c r="H845" s="3" t="s">
        <v>45</v>
      </c>
      <c r="I845" s="3">
        <v>1</v>
      </c>
      <c r="J845" s="3" t="s">
        <v>20</v>
      </c>
      <c r="K845" s="3">
        <v>6700</v>
      </c>
      <c r="L845" s="3">
        <v>5000</v>
      </c>
    </row>
    <row r="846" spans="1:12" x14ac:dyDescent="0.25">
      <c r="A846" s="3" t="s">
        <v>1632</v>
      </c>
      <c r="B846" s="4">
        <v>44983</v>
      </c>
      <c r="C846" s="3" t="s">
        <v>461</v>
      </c>
      <c r="D846" s="3" t="s">
        <v>29</v>
      </c>
      <c r="E846" s="3" t="s">
        <v>35</v>
      </c>
      <c r="F846" s="3" t="s">
        <v>36</v>
      </c>
      <c r="G846" s="3" t="s">
        <v>25</v>
      </c>
      <c r="H846" s="3" t="s">
        <v>2354</v>
      </c>
      <c r="I846" s="3">
        <v>1</v>
      </c>
      <c r="J846" s="3" t="s">
        <v>20</v>
      </c>
      <c r="K846" s="3">
        <v>44000</v>
      </c>
      <c r="L846" s="3">
        <v>40000</v>
      </c>
    </row>
    <row r="847" spans="1:12" x14ac:dyDescent="0.25">
      <c r="A847" s="3" t="s">
        <v>1633</v>
      </c>
      <c r="B847" s="4">
        <v>44983</v>
      </c>
      <c r="C847" s="3" t="s">
        <v>577</v>
      </c>
      <c r="D847" s="3" t="s">
        <v>29</v>
      </c>
      <c r="E847" s="3" t="s">
        <v>17</v>
      </c>
      <c r="F847" s="3" t="s">
        <v>18</v>
      </c>
      <c r="G847" s="3" t="s">
        <v>37</v>
      </c>
      <c r="H847" s="3" t="s">
        <v>38</v>
      </c>
      <c r="I847" s="3">
        <v>2</v>
      </c>
      <c r="J847" s="3" t="s">
        <v>20</v>
      </c>
      <c r="K847" s="3">
        <v>7700</v>
      </c>
      <c r="L847" s="3">
        <v>7000</v>
      </c>
    </row>
    <row r="848" spans="1:12" x14ac:dyDescent="0.25">
      <c r="A848" s="3" t="s">
        <v>1634</v>
      </c>
      <c r="B848" s="4">
        <v>44983</v>
      </c>
      <c r="C848" s="3" t="s">
        <v>700</v>
      </c>
      <c r="D848" s="3" t="s">
        <v>29</v>
      </c>
      <c r="E848" s="3" t="s">
        <v>30</v>
      </c>
      <c r="F848" s="3" t="s">
        <v>31</v>
      </c>
      <c r="G848" s="3" t="s">
        <v>54</v>
      </c>
      <c r="H848" s="3" t="s">
        <v>55</v>
      </c>
      <c r="I848" s="3">
        <v>1</v>
      </c>
      <c r="J848" s="3" t="s">
        <v>20</v>
      </c>
      <c r="K848" s="3">
        <v>8500</v>
      </c>
      <c r="L848" s="3">
        <v>7600</v>
      </c>
    </row>
    <row r="849" spans="1:12" x14ac:dyDescent="0.25">
      <c r="A849" s="3" t="s">
        <v>1635</v>
      </c>
      <c r="B849" s="4">
        <v>44983</v>
      </c>
      <c r="C849" s="3" t="s">
        <v>817</v>
      </c>
      <c r="D849" s="3" t="s">
        <v>29</v>
      </c>
      <c r="E849" s="3" t="s">
        <v>23</v>
      </c>
      <c r="F849" s="3" t="s">
        <v>24</v>
      </c>
      <c r="G849" s="3" t="s">
        <v>60</v>
      </c>
      <c r="H849" s="3" t="s">
        <v>45</v>
      </c>
      <c r="I849" s="3">
        <v>10</v>
      </c>
      <c r="J849" s="3" t="s">
        <v>20</v>
      </c>
      <c r="K849" s="3">
        <v>9950</v>
      </c>
      <c r="L849" s="3">
        <v>9000</v>
      </c>
    </row>
    <row r="850" spans="1:12" x14ac:dyDescent="0.25">
      <c r="A850" s="3" t="s">
        <v>1636</v>
      </c>
      <c r="B850" s="4">
        <v>44983</v>
      </c>
      <c r="C850" s="3" t="s">
        <v>942</v>
      </c>
      <c r="D850" s="3" t="s">
        <v>29</v>
      </c>
      <c r="E850" s="3" t="s">
        <v>17</v>
      </c>
      <c r="F850" s="3" t="s">
        <v>18</v>
      </c>
      <c r="G850" s="3" t="s">
        <v>78</v>
      </c>
      <c r="H850" s="3" t="s">
        <v>45</v>
      </c>
      <c r="I850" s="3">
        <v>2</v>
      </c>
      <c r="J850" s="3" t="s">
        <v>20</v>
      </c>
      <c r="K850" s="3">
        <v>19800</v>
      </c>
      <c r="L850" s="3">
        <v>18000</v>
      </c>
    </row>
    <row r="851" spans="1:12" x14ac:dyDescent="0.25">
      <c r="A851" s="3" t="s">
        <v>1637</v>
      </c>
      <c r="B851" s="4">
        <v>44983</v>
      </c>
      <c r="C851" s="3" t="s">
        <v>1060</v>
      </c>
      <c r="D851" s="3" t="s">
        <v>29</v>
      </c>
      <c r="E851" s="3" t="s">
        <v>35</v>
      </c>
      <c r="F851" s="3" t="s">
        <v>36</v>
      </c>
      <c r="G851" s="3" t="s">
        <v>19</v>
      </c>
      <c r="H851" s="3" t="s">
        <v>2354</v>
      </c>
      <c r="I851" s="3">
        <v>1</v>
      </c>
      <c r="J851" s="3" t="s">
        <v>20</v>
      </c>
      <c r="K851" s="3">
        <v>6700</v>
      </c>
      <c r="L851" s="3">
        <v>5002</v>
      </c>
    </row>
    <row r="852" spans="1:12" x14ac:dyDescent="0.25">
      <c r="A852" s="3" t="s">
        <v>1638</v>
      </c>
      <c r="B852" s="4">
        <v>44983</v>
      </c>
      <c r="C852" s="3" t="s">
        <v>1185</v>
      </c>
      <c r="D852" s="3" t="s">
        <v>29</v>
      </c>
      <c r="E852" s="3" t="s">
        <v>23</v>
      </c>
      <c r="F852" s="3" t="s">
        <v>24</v>
      </c>
      <c r="G852" s="3" t="s">
        <v>2352</v>
      </c>
      <c r="H852" s="3" t="s">
        <v>2354</v>
      </c>
      <c r="I852" s="3">
        <v>10</v>
      </c>
      <c r="J852" s="3" t="s">
        <v>20</v>
      </c>
      <c r="K852" s="3">
        <v>9950</v>
      </c>
      <c r="L852" s="3">
        <v>9000</v>
      </c>
    </row>
    <row r="853" spans="1:12" x14ac:dyDescent="0.25">
      <c r="A853" s="3" t="s">
        <v>1639</v>
      </c>
      <c r="B853" s="4">
        <v>44983</v>
      </c>
      <c r="C853" s="3" t="s">
        <v>389</v>
      </c>
      <c r="D853" s="3" t="s">
        <v>16</v>
      </c>
      <c r="E853" s="3" t="s">
        <v>17</v>
      </c>
      <c r="F853" s="3" t="s">
        <v>18</v>
      </c>
      <c r="G853" s="3" t="s">
        <v>44</v>
      </c>
      <c r="H853" s="3" t="s">
        <v>45</v>
      </c>
      <c r="I853" s="3">
        <v>1</v>
      </c>
      <c r="J853" s="3" t="s">
        <v>20</v>
      </c>
      <c r="K853" s="3">
        <v>44000</v>
      </c>
      <c r="L853" s="3">
        <v>40000</v>
      </c>
    </row>
    <row r="854" spans="1:12" x14ac:dyDescent="0.25">
      <c r="A854" s="3" t="s">
        <v>1640</v>
      </c>
      <c r="B854" s="4">
        <v>44983</v>
      </c>
      <c r="C854" s="3" t="s">
        <v>391</v>
      </c>
      <c r="D854" s="3" t="s">
        <v>16</v>
      </c>
      <c r="E854" s="3" t="s">
        <v>23</v>
      </c>
      <c r="F854" s="3" t="s">
        <v>24</v>
      </c>
      <c r="G854" s="3" t="s">
        <v>2352</v>
      </c>
      <c r="H854" s="3" t="s">
        <v>2354</v>
      </c>
      <c r="I854" s="3">
        <v>2</v>
      </c>
      <c r="J854" s="3" t="s">
        <v>20</v>
      </c>
      <c r="K854" s="3">
        <v>19800</v>
      </c>
      <c r="L854" s="3">
        <v>18000</v>
      </c>
    </row>
    <row r="855" spans="1:12" x14ac:dyDescent="0.25">
      <c r="A855" s="3" t="s">
        <v>1641</v>
      </c>
      <c r="B855" s="4">
        <v>44983</v>
      </c>
      <c r="C855" s="3" t="s">
        <v>395</v>
      </c>
      <c r="D855" s="3" t="s">
        <v>29</v>
      </c>
      <c r="E855" s="3" t="s">
        <v>35</v>
      </c>
      <c r="F855" s="3" t="s">
        <v>36</v>
      </c>
      <c r="G855" s="3" t="s">
        <v>2351</v>
      </c>
      <c r="H855" s="3" t="s">
        <v>38</v>
      </c>
      <c r="I855" s="3">
        <v>2</v>
      </c>
      <c r="J855" s="3" t="s">
        <v>20</v>
      </c>
      <c r="K855" s="3">
        <v>7700</v>
      </c>
      <c r="L855" s="3">
        <v>7000</v>
      </c>
    </row>
    <row r="856" spans="1:12" x14ac:dyDescent="0.25">
      <c r="A856" s="3" t="s">
        <v>1642</v>
      </c>
      <c r="B856" s="4">
        <v>44983</v>
      </c>
      <c r="C856" s="3" t="s">
        <v>451</v>
      </c>
      <c r="D856" s="3" t="s">
        <v>29</v>
      </c>
      <c r="E856" s="3" t="s">
        <v>23</v>
      </c>
      <c r="F856" s="3" t="s">
        <v>24</v>
      </c>
      <c r="G856" s="3" t="s">
        <v>78</v>
      </c>
      <c r="H856" s="3" t="s">
        <v>45</v>
      </c>
      <c r="I856" s="3">
        <v>2</v>
      </c>
      <c r="J856" s="3" t="s">
        <v>26</v>
      </c>
      <c r="K856" s="3">
        <v>8500</v>
      </c>
      <c r="L856" s="3">
        <v>7600</v>
      </c>
    </row>
    <row r="857" spans="1:12" x14ac:dyDescent="0.25">
      <c r="A857" s="3" t="s">
        <v>1643</v>
      </c>
      <c r="B857" s="4">
        <v>44983</v>
      </c>
      <c r="C857" s="3" t="s">
        <v>453</v>
      </c>
      <c r="D857" s="3" t="s">
        <v>29</v>
      </c>
      <c r="E857" s="3" t="s">
        <v>30</v>
      </c>
      <c r="F857" s="3" t="s">
        <v>31</v>
      </c>
      <c r="G857" s="3" t="s">
        <v>81</v>
      </c>
      <c r="H857" s="3" t="s">
        <v>2354</v>
      </c>
      <c r="I857" s="3">
        <v>3</v>
      </c>
      <c r="J857" s="3" t="s">
        <v>20</v>
      </c>
      <c r="K857" s="3">
        <v>13200.000000000002</v>
      </c>
      <c r="L857" s="3">
        <v>12000</v>
      </c>
    </row>
    <row r="858" spans="1:12" x14ac:dyDescent="0.25">
      <c r="A858" s="3" t="s">
        <v>1644</v>
      </c>
      <c r="B858" s="4">
        <v>44983</v>
      </c>
      <c r="C858" s="3" t="s">
        <v>457</v>
      </c>
      <c r="D858" s="3" t="s">
        <v>29</v>
      </c>
      <c r="E858" s="3" t="s">
        <v>17</v>
      </c>
      <c r="F858" s="3" t="s">
        <v>18</v>
      </c>
      <c r="G858" s="3" t="s">
        <v>25</v>
      </c>
      <c r="H858" s="3" t="s">
        <v>2354</v>
      </c>
      <c r="I858" s="3">
        <v>2</v>
      </c>
      <c r="J858" s="3" t="s">
        <v>20</v>
      </c>
      <c r="K858" s="3">
        <v>7700</v>
      </c>
      <c r="L858" s="3">
        <v>7000</v>
      </c>
    </row>
    <row r="859" spans="1:12" x14ac:dyDescent="0.25">
      <c r="A859" s="3" t="s">
        <v>1645</v>
      </c>
      <c r="B859" s="4">
        <v>44983</v>
      </c>
      <c r="C859" s="3" t="s">
        <v>512</v>
      </c>
      <c r="D859" s="3" t="s">
        <v>29</v>
      </c>
      <c r="E859" s="3" t="s">
        <v>30</v>
      </c>
      <c r="F859" s="3" t="s">
        <v>31</v>
      </c>
      <c r="G859" s="3" t="s">
        <v>2353</v>
      </c>
      <c r="H859" s="3" t="s">
        <v>45</v>
      </c>
      <c r="I859" s="3">
        <v>2</v>
      </c>
      <c r="J859" s="3" t="s">
        <v>20</v>
      </c>
      <c r="K859" s="3">
        <v>6700</v>
      </c>
      <c r="L859" s="3">
        <v>5001</v>
      </c>
    </row>
    <row r="860" spans="1:12" x14ac:dyDescent="0.25">
      <c r="A860" s="3" t="s">
        <v>1646</v>
      </c>
      <c r="B860" s="4">
        <v>44983</v>
      </c>
      <c r="C860" s="3" t="s">
        <v>514</v>
      </c>
      <c r="D860" s="3" t="s">
        <v>16</v>
      </c>
      <c r="E860" s="3" t="s">
        <v>35</v>
      </c>
      <c r="F860" s="3" t="s">
        <v>36</v>
      </c>
      <c r="G860" s="3" t="s">
        <v>60</v>
      </c>
      <c r="H860" s="3" t="s">
        <v>45</v>
      </c>
      <c r="I860" s="3">
        <v>2</v>
      </c>
      <c r="J860" s="3" t="s">
        <v>20</v>
      </c>
      <c r="K860" s="3">
        <v>6700</v>
      </c>
      <c r="L860" s="3">
        <v>5002</v>
      </c>
    </row>
    <row r="861" spans="1:12" x14ac:dyDescent="0.25">
      <c r="A861" s="3" t="s">
        <v>1647</v>
      </c>
      <c r="B861" s="4">
        <v>44983</v>
      </c>
      <c r="C861" s="3" t="s">
        <v>518</v>
      </c>
      <c r="D861" s="3" t="s">
        <v>16</v>
      </c>
      <c r="E861" s="3" t="s">
        <v>17</v>
      </c>
      <c r="F861" s="3" t="s">
        <v>18</v>
      </c>
      <c r="G861" s="3" t="s">
        <v>66</v>
      </c>
      <c r="H861" s="3" t="s">
        <v>2354</v>
      </c>
      <c r="I861" s="3">
        <v>1</v>
      </c>
      <c r="J861" s="3" t="s">
        <v>26</v>
      </c>
      <c r="K861" s="3">
        <v>11000</v>
      </c>
      <c r="L861" s="3">
        <v>10000</v>
      </c>
    </row>
    <row r="862" spans="1:12" x14ac:dyDescent="0.25">
      <c r="A862" s="3" t="s">
        <v>1648</v>
      </c>
      <c r="B862" s="4">
        <v>44983</v>
      </c>
      <c r="C862" s="3" t="s">
        <v>574</v>
      </c>
      <c r="D862" s="3" t="s">
        <v>29</v>
      </c>
      <c r="E862" s="3" t="s">
        <v>35</v>
      </c>
      <c r="F862" s="3" t="s">
        <v>36</v>
      </c>
      <c r="G862" s="3" t="s">
        <v>37</v>
      </c>
      <c r="H862" s="3" t="s">
        <v>38</v>
      </c>
      <c r="I862" s="3">
        <v>1</v>
      </c>
      <c r="J862" s="3" t="s">
        <v>20</v>
      </c>
      <c r="K862" s="3">
        <v>6700</v>
      </c>
      <c r="L862" s="3">
        <v>5002</v>
      </c>
    </row>
    <row r="863" spans="1:12" x14ac:dyDescent="0.25">
      <c r="A863" s="3" t="s">
        <v>1649</v>
      </c>
      <c r="B863" s="4">
        <v>44983</v>
      </c>
      <c r="C863" s="3" t="s">
        <v>2316</v>
      </c>
      <c r="D863" s="3" t="s">
        <v>29</v>
      </c>
      <c r="E863" s="3" t="s">
        <v>17</v>
      </c>
      <c r="F863" s="3" t="s">
        <v>18</v>
      </c>
      <c r="G863" s="3" t="s">
        <v>41</v>
      </c>
      <c r="H863" s="3" t="s">
        <v>2354</v>
      </c>
      <c r="I863" s="3">
        <v>2</v>
      </c>
      <c r="J863" s="3" t="s">
        <v>20</v>
      </c>
      <c r="K863" s="3">
        <v>6700</v>
      </c>
      <c r="L863" s="3">
        <v>5000</v>
      </c>
    </row>
    <row r="864" spans="1:12" x14ac:dyDescent="0.25">
      <c r="A864" s="3" t="s">
        <v>1650</v>
      </c>
      <c r="B864" s="4">
        <v>44983</v>
      </c>
      <c r="C864" s="3" t="s">
        <v>579</v>
      </c>
      <c r="D864" s="3" t="s">
        <v>29</v>
      </c>
      <c r="E864" s="3" t="s">
        <v>23</v>
      </c>
      <c r="F864" s="3" t="s">
        <v>24</v>
      </c>
      <c r="G864" s="3" t="s">
        <v>2352</v>
      </c>
      <c r="H864" s="3" t="s">
        <v>2354</v>
      </c>
      <c r="I864" s="3">
        <v>1</v>
      </c>
      <c r="J864" s="3" t="s">
        <v>20</v>
      </c>
      <c r="K864" s="3">
        <v>6700</v>
      </c>
      <c r="L864" s="3">
        <v>5002</v>
      </c>
    </row>
    <row r="865" spans="1:12" x14ac:dyDescent="0.25">
      <c r="A865" s="3" t="s">
        <v>1651</v>
      </c>
      <c r="B865" s="4">
        <v>44983</v>
      </c>
      <c r="C865" s="3" t="s">
        <v>633</v>
      </c>
      <c r="D865" s="3" t="s">
        <v>29</v>
      </c>
      <c r="E865" s="3" t="s">
        <v>35</v>
      </c>
      <c r="F865" s="3" t="s">
        <v>36</v>
      </c>
      <c r="G865" s="3" t="s">
        <v>72</v>
      </c>
      <c r="H865" s="3" t="s">
        <v>2354</v>
      </c>
      <c r="I865" s="3">
        <v>1</v>
      </c>
      <c r="J865" s="3" t="s">
        <v>20</v>
      </c>
      <c r="K865" s="3">
        <v>44000</v>
      </c>
      <c r="L865" s="3">
        <v>40000</v>
      </c>
    </row>
    <row r="866" spans="1:12" x14ac:dyDescent="0.25">
      <c r="A866" s="3" t="s">
        <v>1652</v>
      </c>
      <c r="B866" s="4">
        <v>44983</v>
      </c>
      <c r="C866" s="3" t="s">
        <v>635</v>
      </c>
      <c r="D866" s="3" t="s">
        <v>29</v>
      </c>
      <c r="E866" s="3" t="s">
        <v>35</v>
      </c>
      <c r="F866" s="3" t="s">
        <v>36</v>
      </c>
      <c r="G866" s="3" t="s">
        <v>75</v>
      </c>
      <c r="H866" s="3" t="s">
        <v>2354</v>
      </c>
      <c r="I866" s="3">
        <v>1</v>
      </c>
      <c r="J866" s="3" t="s">
        <v>20</v>
      </c>
      <c r="K866" s="3">
        <v>22000</v>
      </c>
      <c r="L866" s="3">
        <v>20000</v>
      </c>
    </row>
    <row r="867" spans="1:12" x14ac:dyDescent="0.25">
      <c r="A867" s="3" t="s">
        <v>1653</v>
      </c>
      <c r="B867" s="4">
        <v>44983</v>
      </c>
      <c r="C867" s="3" t="s">
        <v>639</v>
      </c>
      <c r="D867" s="3" t="s">
        <v>16</v>
      </c>
      <c r="E867" s="3" t="s">
        <v>35</v>
      </c>
      <c r="F867" s="3" t="s">
        <v>36</v>
      </c>
      <c r="G867" s="3" t="s">
        <v>81</v>
      </c>
      <c r="H867" s="3" t="s">
        <v>2354</v>
      </c>
      <c r="I867" s="3">
        <v>2</v>
      </c>
      <c r="J867" s="3" t="s">
        <v>20</v>
      </c>
      <c r="K867" s="3">
        <v>6700</v>
      </c>
      <c r="L867" s="3">
        <v>5000</v>
      </c>
    </row>
    <row r="868" spans="1:12" x14ac:dyDescent="0.25">
      <c r="A868" s="3" t="s">
        <v>1654</v>
      </c>
      <c r="B868" s="4">
        <v>44984</v>
      </c>
      <c r="C868" s="3" t="s">
        <v>97</v>
      </c>
      <c r="D868" s="3" t="s">
        <v>29</v>
      </c>
      <c r="E868" s="3" t="s">
        <v>23</v>
      </c>
      <c r="F868" s="3" t="s">
        <v>24</v>
      </c>
      <c r="G868" s="3" t="s">
        <v>2350</v>
      </c>
      <c r="H868" s="3" t="s">
        <v>38</v>
      </c>
      <c r="I868" s="3">
        <v>1</v>
      </c>
      <c r="J868" s="3" t="s">
        <v>20</v>
      </c>
      <c r="K868" s="3">
        <v>11000</v>
      </c>
      <c r="L868" s="3">
        <v>10000</v>
      </c>
    </row>
    <row r="869" spans="1:12" x14ac:dyDescent="0.25">
      <c r="A869" s="3" t="s">
        <v>1655</v>
      </c>
      <c r="B869" s="4">
        <v>44984</v>
      </c>
      <c r="C869" s="3" t="s">
        <v>101</v>
      </c>
      <c r="D869" s="3" t="s">
        <v>29</v>
      </c>
      <c r="E869" s="3" t="s">
        <v>35</v>
      </c>
      <c r="F869" s="3" t="s">
        <v>36</v>
      </c>
      <c r="G869" s="3" t="s">
        <v>54</v>
      </c>
      <c r="H869" s="3" t="s">
        <v>55</v>
      </c>
      <c r="I869" s="3">
        <v>2</v>
      </c>
      <c r="J869" s="3" t="s">
        <v>20</v>
      </c>
      <c r="K869" s="3">
        <v>9950</v>
      </c>
      <c r="L869" s="3">
        <v>9000</v>
      </c>
    </row>
    <row r="870" spans="1:12" x14ac:dyDescent="0.25">
      <c r="A870" s="3" t="s">
        <v>1656</v>
      </c>
      <c r="B870" s="4">
        <v>44984</v>
      </c>
      <c r="C870" s="3" t="s">
        <v>221</v>
      </c>
      <c r="D870" s="3" t="s">
        <v>29</v>
      </c>
      <c r="E870" s="3" t="s">
        <v>17</v>
      </c>
      <c r="F870" s="3" t="s">
        <v>18</v>
      </c>
      <c r="G870" s="3" t="s">
        <v>66</v>
      </c>
      <c r="H870" s="3" t="s">
        <v>2354</v>
      </c>
      <c r="I870" s="3">
        <v>2</v>
      </c>
      <c r="J870" s="3" t="s">
        <v>20</v>
      </c>
      <c r="K870" s="3">
        <v>7700</v>
      </c>
      <c r="L870" s="3">
        <v>7000</v>
      </c>
    </row>
    <row r="871" spans="1:12" x14ac:dyDescent="0.25">
      <c r="A871" s="3" t="s">
        <v>1657</v>
      </c>
      <c r="B871" s="4">
        <v>44984</v>
      </c>
      <c r="C871" s="3" t="s">
        <v>225</v>
      </c>
      <c r="D871" s="3" t="s">
        <v>29</v>
      </c>
      <c r="E871" s="3" t="s">
        <v>23</v>
      </c>
      <c r="F871" s="3" t="s">
        <v>24</v>
      </c>
      <c r="G871" s="3" t="s">
        <v>75</v>
      </c>
      <c r="H871" s="3" t="s">
        <v>2354</v>
      </c>
      <c r="I871" s="3">
        <v>1</v>
      </c>
      <c r="J871" s="3" t="s">
        <v>20</v>
      </c>
      <c r="K871" s="3">
        <v>13200.000000000002</v>
      </c>
      <c r="L871" s="3">
        <v>12000</v>
      </c>
    </row>
    <row r="872" spans="1:12" x14ac:dyDescent="0.25">
      <c r="A872" s="3" t="s">
        <v>1658</v>
      </c>
      <c r="B872" s="4">
        <v>44984</v>
      </c>
      <c r="C872" s="3" t="s">
        <v>338</v>
      </c>
      <c r="D872" s="3" t="s">
        <v>29</v>
      </c>
      <c r="E872" s="3" t="s">
        <v>35</v>
      </c>
      <c r="F872" s="3" t="s">
        <v>36</v>
      </c>
      <c r="G872" s="3" t="s">
        <v>81</v>
      </c>
      <c r="H872" s="3" t="s">
        <v>2354</v>
      </c>
      <c r="I872" s="3">
        <v>2</v>
      </c>
      <c r="J872" s="3" t="s">
        <v>20</v>
      </c>
      <c r="K872" s="3">
        <v>6700</v>
      </c>
      <c r="L872" s="3">
        <v>5001</v>
      </c>
    </row>
    <row r="873" spans="1:12" x14ac:dyDescent="0.25">
      <c r="A873" s="3" t="s">
        <v>1659</v>
      </c>
      <c r="B873" s="4">
        <v>44984</v>
      </c>
      <c r="C873" s="3" t="s">
        <v>341</v>
      </c>
      <c r="D873" s="3" t="s">
        <v>16</v>
      </c>
      <c r="E873" s="3" t="s">
        <v>17</v>
      </c>
      <c r="F873" s="3" t="s">
        <v>18</v>
      </c>
      <c r="G873" s="3" t="s">
        <v>78</v>
      </c>
      <c r="H873" s="3" t="s">
        <v>45</v>
      </c>
      <c r="I873" s="3">
        <v>1</v>
      </c>
      <c r="J873" s="3" t="s">
        <v>20</v>
      </c>
      <c r="K873" s="3">
        <v>22000</v>
      </c>
      <c r="L873" s="3">
        <v>20000</v>
      </c>
    </row>
    <row r="874" spans="1:12" x14ac:dyDescent="0.25">
      <c r="A874" s="3" t="s">
        <v>1660</v>
      </c>
      <c r="B874" s="4">
        <v>44984</v>
      </c>
      <c r="C874" s="3" t="s">
        <v>2316</v>
      </c>
      <c r="D874" s="3" t="s">
        <v>29</v>
      </c>
      <c r="E874" s="3" t="s">
        <v>35</v>
      </c>
      <c r="F874" s="3" t="s">
        <v>36</v>
      </c>
      <c r="G874" s="3" t="s">
        <v>32</v>
      </c>
      <c r="H874" s="3" t="s">
        <v>2354</v>
      </c>
      <c r="I874" s="3">
        <v>1</v>
      </c>
      <c r="J874" s="3" t="s">
        <v>20</v>
      </c>
      <c r="K874" s="3">
        <v>22000</v>
      </c>
      <c r="L874" s="3">
        <v>20000</v>
      </c>
    </row>
    <row r="875" spans="1:12" x14ac:dyDescent="0.25">
      <c r="A875" s="3" t="s">
        <v>1661</v>
      </c>
      <c r="B875" s="4">
        <v>44984</v>
      </c>
      <c r="C875" s="3" t="s">
        <v>466</v>
      </c>
      <c r="D875" s="3" t="s">
        <v>16</v>
      </c>
      <c r="E875" s="3" t="s">
        <v>35</v>
      </c>
      <c r="F875" s="3" t="s">
        <v>36</v>
      </c>
      <c r="G875" s="3" t="s">
        <v>41</v>
      </c>
      <c r="H875" s="3" t="s">
        <v>2354</v>
      </c>
      <c r="I875" s="3">
        <v>2</v>
      </c>
      <c r="J875" s="3" t="s">
        <v>20</v>
      </c>
      <c r="K875" s="3">
        <v>6700</v>
      </c>
      <c r="L875" s="3">
        <v>5000</v>
      </c>
    </row>
    <row r="876" spans="1:12" x14ac:dyDescent="0.25">
      <c r="A876" s="3" t="s">
        <v>1662</v>
      </c>
      <c r="B876" s="4">
        <v>44984</v>
      </c>
      <c r="C876" s="3" t="s">
        <v>579</v>
      </c>
      <c r="D876" s="3" t="s">
        <v>29</v>
      </c>
      <c r="E876" s="3" t="s">
        <v>17</v>
      </c>
      <c r="F876" s="3" t="s">
        <v>18</v>
      </c>
      <c r="G876" s="3" t="s">
        <v>41</v>
      </c>
      <c r="H876" s="3" t="s">
        <v>2354</v>
      </c>
      <c r="I876" s="3">
        <v>4</v>
      </c>
      <c r="J876" s="3" t="s">
        <v>20</v>
      </c>
      <c r="K876" s="3">
        <v>11000</v>
      </c>
      <c r="L876" s="3">
        <v>10000</v>
      </c>
    </row>
    <row r="877" spans="1:12" x14ac:dyDescent="0.25">
      <c r="A877" s="3" t="s">
        <v>1663</v>
      </c>
      <c r="B877" s="4">
        <v>44984</v>
      </c>
      <c r="C877" s="3" t="s">
        <v>2316</v>
      </c>
      <c r="D877" s="3" t="s">
        <v>29</v>
      </c>
      <c r="E877" s="3" t="s">
        <v>30</v>
      </c>
      <c r="F877" s="3" t="s">
        <v>31</v>
      </c>
      <c r="G877" s="3" t="s">
        <v>2352</v>
      </c>
      <c r="H877" s="3" t="s">
        <v>2354</v>
      </c>
      <c r="I877" s="3">
        <v>2</v>
      </c>
      <c r="J877" s="3" t="s">
        <v>20</v>
      </c>
      <c r="K877" s="3">
        <v>9950</v>
      </c>
      <c r="L877" s="3">
        <v>9000</v>
      </c>
    </row>
    <row r="878" spans="1:12" x14ac:dyDescent="0.25">
      <c r="A878" s="3" t="s">
        <v>1664</v>
      </c>
      <c r="B878" s="4">
        <v>44984</v>
      </c>
      <c r="C878" s="3" t="s">
        <v>702</v>
      </c>
      <c r="D878" s="3" t="s">
        <v>29</v>
      </c>
      <c r="E878" s="3" t="s">
        <v>35</v>
      </c>
      <c r="F878" s="3" t="s">
        <v>36</v>
      </c>
      <c r="G878" s="3" t="s">
        <v>2353</v>
      </c>
      <c r="H878" s="3" t="s">
        <v>45</v>
      </c>
      <c r="I878" s="3">
        <v>2</v>
      </c>
      <c r="J878" s="3" t="s">
        <v>26</v>
      </c>
      <c r="K878" s="3">
        <v>8500</v>
      </c>
      <c r="L878" s="3">
        <v>7600</v>
      </c>
    </row>
    <row r="879" spans="1:12" x14ac:dyDescent="0.25">
      <c r="A879" s="3" t="s">
        <v>1665</v>
      </c>
      <c r="B879" s="4">
        <v>44984</v>
      </c>
      <c r="C879" s="3" t="s">
        <v>706</v>
      </c>
      <c r="D879" s="3" t="s">
        <v>29</v>
      </c>
      <c r="E879" s="3" t="s">
        <v>17</v>
      </c>
      <c r="F879" s="3" t="s">
        <v>18</v>
      </c>
      <c r="G879" s="3" t="s">
        <v>63</v>
      </c>
      <c r="H879" s="3" t="s">
        <v>2354</v>
      </c>
      <c r="I879" s="3">
        <v>2</v>
      </c>
      <c r="J879" s="3" t="s">
        <v>20</v>
      </c>
      <c r="K879" s="3">
        <v>22000</v>
      </c>
      <c r="L879" s="3">
        <v>20000</v>
      </c>
    </row>
    <row r="880" spans="1:12" x14ac:dyDescent="0.25">
      <c r="A880" s="3" t="s">
        <v>1666</v>
      </c>
      <c r="B880" s="4">
        <v>44984</v>
      </c>
      <c r="C880" s="3" t="s">
        <v>819</v>
      </c>
      <c r="D880" s="3" t="s">
        <v>29</v>
      </c>
      <c r="E880" s="3" t="s">
        <v>30</v>
      </c>
      <c r="F880" s="3" t="s">
        <v>31</v>
      </c>
      <c r="G880" s="3" t="s">
        <v>63</v>
      </c>
      <c r="H880" s="3" t="s">
        <v>2354</v>
      </c>
      <c r="I880" s="3">
        <v>10</v>
      </c>
      <c r="J880" s="3" t="s">
        <v>20</v>
      </c>
      <c r="K880" s="3">
        <v>9950</v>
      </c>
      <c r="L880" s="3">
        <v>9000</v>
      </c>
    </row>
    <row r="881" spans="1:12" x14ac:dyDescent="0.25">
      <c r="A881" s="3" t="s">
        <v>1667</v>
      </c>
      <c r="B881" s="4">
        <v>44984</v>
      </c>
      <c r="C881" s="3" t="s">
        <v>823</v>
      </c>
      <c r="D881" s="3" t="s">
        <v>29</v>
      </c>
      <c r="E881" s="3" t="s">
        <v>17</v>
      </c>
      <c r="F881" s="3" t="s">
        <v>18</v>
      </c>
      <c r="G881" s="3" t="s">
        <v>69</v>
      </c>
      <c r="H881" s="3" t="s">
        <v>38</v>
      </c>
      <c r="I881" s="3">
        <v>10</v>
      </c>
      <c r="J881" s="3" t="s">
        <v>20</v>
      </c>
      <c r="K881" s="3">
        <v>9950</v>
      </c>
      <c r="L881" s="3">
        <v>9000</v>
      </c>
    </row>
    <row r="882" spans="1:12" x14ac:dyDescent="0.25">
      <c r="A882" s="3" t="s">
        <v>1668</v>
      </c>
      <c r="B882" s="4">
        <v>44984</v>
      </c>
      <c r="C882" s="3" t="s">
        <v>944</v>
      </c>
      <c r="D882" s="3" t="s">
        <v>29</v>
      </c>
      <c r="E882" s="3" t="s">
        <v>17</v>
      </c>
      <c r="F882" s="3" t="s">
        <v>18</v>
      </c>
      <c r="G882" s="3" t="s">
        <v>81</v>
      </c>
      <c r="H882" s="3" t="s">
        <v>2354</v>
      </c>
      <c r="I882" s="3">
        <v>2</v>
      </c>
      <c r="J882" s="3" t="s">
        <v>20</v>
      </c>
      <c r="K882" s="3">
        <v>9950</v>
      </c>
      <c r="L882" s="3">
        <v>9000</v>
      </c>
    </row>
    <row r="883" spans="1:12" x14ac:dyDescent="0.25">
      <c r="A883" s="3" t="s">
        <v>1669</v>
      </c>
      <c r="B883" s="4">
        <v>44984</v>
      </c>
      <c r="C883" s="3" t="s">
        <v>948</v>
      </c>
      <c r="D883" s="3" t="s">
        <v>29</v>
      </c>
      <c r="E883" s="3" t="s">
        <v>30</v>
      </c>
      <c r="F883" s="3" t="s">
        <v>31</v>
      </c>
      <c r="G883" s="3" t="s">
        <v>25</v>
      </c>
      <c r="H883" s="3" t="s">
        <v>2354</v>
      </c>
      <c r="I883" s="3">
        <v>4</v>
      </c>
      <c r="J883" s="3" t="s">
        <v>20</v>
      </c>
      <c r="K883" s="3">
        <v>11000</v>
      </c>
      <c r="L883" s="3">
        <v>10000</v>
      </c>
    </row>
    <row r="884" spans="1:12" x14ac:dyDescent="0.25">
      <c r="A884" s="3" t="s">
        <v>1670</v>
      </c>
      <c r="B884" s="4">
        <v>44984</v>
      </c>
      <c r="C884" s="3" t="s">
        <v>1062</v>
      </c>
      <c r="D884" s="3" t="s">
        <v>29</v>
      </c>
      <c r="E884" s="3" t="s">
        <v>17</v>
      </c>
      <c r="F884" s="3" t="s">
        <v>18</v>
      </c>
      <c r="G884" s="3" t="s">
        <v>25</v>
      </c>
      <c r="H884" s="3" t="s">
        <v>2354</v>
      </c>
      <c r="I884" s="3">
        <v>1</v>
      </c>
      <c r="J884" s="3" t="s">
        <v>20</v>
      </c>
      <c r="K884" s="3">
        <v>6700</v>
      </c>
      <c r="L884" s="3">
        <v>5000</v>
      </c>
    </row>
    <row r="885" spans="1:12" x14ac:dyDescent="0.25">
      <c r="A885" s="3" t="s">
        <v>1671</v>
      </c>
      <c r="B885" s="4">
        <v>44984</v>
      </c>
      <c r="C885" s="3" t="s">
        <v>1066</v>
      </c>
      <c r="D885" s="3" t="s">
        <v>29</v>
      </c>
      <c r="E885" s="3" t="s">
        <v>23</v>
      </c>
      <c r="F885" s="3" t="s">
        <v>24</v>
      </c>
      <c r="G885" s="3" t="s">
        <v>37</v>
      </c>
      <c r="H885" s="3" t="s">
        <v>38</v>
      </c>
      <c r="I885" s="3">
        <v>2</v>
      </c>
      <c r="J885" s="3" t="s">
        <v>20</v>
      </c>
      <c r="K885" s="3">
        <v>6700</v>
      </c>
      <c r="L885" s="3">
        <v>5002</v>
      </c>
    </row>
    <row r="886" spans="1:12" x14ac:dyDescent="0.25">
      <c r="A886" s="3" t="s">
        <v>1672</v>
      </c>
      <c r="B886" s="4">
        <v>44984</v>
      </c>
      <c r="C886" s="3" t="s">
        <v>1187</v>
      </c>
      <c r="D886" s="3" t="s">
        <v>29</v>
      </c>
      <c r="E886" s="3" t="s">
        <v>30</v>
      </c>
      <c r="F886" s="3" t="s">
        <v>31</v>
      </c>
      <c r="G886" s="3" t="s">
        <v>2350</v>
      </c>
      <c r="H886" s="3" t="s">
        <v>38</v>
      </c>
      <c r="I886" s="3">
        <v>10</v>
      </c>
      <c r="J886" s="3" t="s">
        <v>20</v>
      </c>
      <c r="K886" s="3">
        <v>9950</v>
      </c>
      <c r="L886" s="3">
        <v>9000</v>
      </c>
    </row>
    <row r="887" spans="1:12" x14ac:dyDescent="0.25">
      <c r="A887" s="3" t="s">
        <v>1673</v>
      </c>
      <c r="B887" s="4">
        <v>44984</v>
      </c>
      <c r="C887" s="3" t="s">
        <v>1191</v>
      </c>
      <c r="D887" s="3" t="s">
        <v>29</v>
      </c>
      <c r="E887" s="3" t="s">
        <v>17</v>
      </c>
      <c r="F887" s="3" t="s">
        <v>18</v>
      </c>
      <c r="G887" s="3" t="s">
        <v>54</v>
      </c>
      <c r="H887" s="3" t="s">
        <v>55</v>
      </c>
      <c r="I887" s="3">
        <v>10</v>
      </c>
      <c r="J887" s="3" t="s">
        <v>20</v>
      </c>
      <c r="K887" s="3">
        <v>9950</v>
      </c>
      <c r="L887" s="3">
        <v>9000</v>
      </c>
    </row>
    <row r="888" spans="1:12" x14ac:dyDescent="0.25">
      <c r="A888" s="3" t="s">
        <v>1674</v>
      </c>
      <c r="B888" s="4">
        <v>44984</v>
      </c>
      <c r="C888" s="3" t="s">
        <v>393</v>
      </c>
      <c r="D888" s="3" t="s">
        <v>16</v>
      </c>
      <c r="E888" s="3" t="s">
        <v>30</v>
      </c>
      <c r="F888" s="3" t="s">
        <v>31</v>
      </c>
      <c r="G888" s="3" t="s">
        <v>2350</v>
      </c>
      <c r="H888" s="3" t="s">
        <v>38</v>
      </c>
      <c r="I888" s="3">
        <v>2</v>
      </c>
      <c r="J888" s="3" t="s">
        <v>20</v>
      </c>
      <c r="K888" s="3">
        <v>9950</v>
      </c>
      <c r="L888" s="3">
        <v>9000</v>
      </c>
    </row>
    <row r="889" spans="1:12" x14ac:dyDescent="0.25">
      <c r="A889" s="3" t="s">
        <v>1675</v>
      </c>
      <c r="B889" s="4">
        <v>44984</v>
      </c>
      <c r="C889" s="3" t="s">
        <v>397</v>
      </c>
      <c r="D889" s="3" t="s">
        <v>29</v>
      </c>
      <c r="E889" s="3" t="s">
        <v>17</v>
      </c>
      <c r="F889" s="3" t="s">
        <v>18</v>
      </c>
      <c r="G889" s="3" t="s">
        <v>54</v>
      </c>
      <c r="H889" s="3" t="s">
        <v>55</v>
      </c>
      <c r="I889" s="3">
        <v>4</v>
      </c>
      <c r="J889" s="3" t="s">
        <v>20</v>
      </c>
      <c r="K889" s="3">
        <v>11000</v>
      </c>
      <c r="L889" s="3">
        <v>10000</v>
      </c>
    </row>
    <row r="890" spans="1:12" x14ac:dyDescent="0.25">
      <c r="A890" s="3" t="s">
        <v>1676</v>
      </c>
      <c r="B890" s="4">
        <v>44984</v>
      </c>
      <c r="C890" s="3" t="s">
        <v>455</v>
      </c>
      <c r="D890" s="3" t="s">
        <v>29</v>
      </c>
      <c r="E890" s="3" t="s">
        <v>35</v>
      </c>
      <c r="F890" s="3" t="s">
        <v>36</v>
      </c>
      <c r="G890" s="3" t="s">
        <v>19</v>
      </c>
      <c r="H890" s="3" t="s">
        <v>2354</v>
      </c>
      <c r="I890" s="3">
        <v>2</v>
      </c>
      <c r="J890" s="3" t="s">
        <v>20</v>
      </c>
      <c r="K890" s="3">
        <v>22000</v>
      </c>
      <c r="L890" s="3">
        <v>20000</v>
      </c>
    </row>
    <row r="891" spans="1:12" x14ac:dyDescent="0.25">
      <c r="A891" s="3" t="s">
        <v>1677</v>
      </c>
      <c r="B891" s="4">
        <v>44984</v>
      </c>
      <c r="C891" s="3" t="s">
        <v>459</v>
      </c>
      <c r="D891" s="3" t="s">
        <v>29</v>
      </c>
      <c r="E891" s="3" t="s">
        <v>17</v>
      </c>
      <c r="F891" s="3" t="s">
        <v>18</v>
      </c>
      <c r="G891" s="3" t="s">
        <v>44</v>
      </c>
      <c r="H891" s="3" t="s">
        <v>45</v>
      </c>
      <c r="I891" s="3">
        <v>3</v>
      </c>
      <c r="J891" s="3" t="s">
        <v>20</v>
      </c>
      <c r="K891" s="3">
        <v>22000</v>
      </c>
      <c r="L891" s="3">
        <v>20000</v>
      </c>
    </row>
    <row r="892" spans="1:12" x14ac:dyDescent="0.25">
      <c r="A892" s="3" t="s">
        <v>1678</v>
      </c>
      <c r="B892" s="4">
        <v>44984</v>
      </c>
      <c r="C892" s="3" t="s">
        <v>516</v>
      </c>
      <c r="D892" s="3" t="s">
        <v>16</v>
      </c>
      <c r="E892" s="3" t="s">
        <v>17</v>
      </c>
      <c r="F892" s="3" t="s">
        <v>18</v>
      </c>
      <c r="G892" s="3" t="s">
        <v>63</v>
      </c>
      <c r="H892" s="3" t="s">
        <v>2354</v>
      </c>
      <c r="I892" s="3">
        <v>1</v>
      </c>
      <c r="J892" s="3" t="s">
        <v>20</v>
      </c>
      <c r="K892" s="3">
        <v>22000</v>
      </c>
      <c r="L892" s="3">
        <v>20000</v>
      </c>
    </row>
    <row r="893" spans="1:12" x14ac:dyDescent="0.25">
      <c r="A893" s="3" t="s">
        <v>1679</v>
      </c>
      <c r="B893" s="4">
        <v>44984</v>
      </c>
      <c r="C893" s="3" t="s">
        <v>520</v>
      </c>
      <c r="D893" s="3" t="s">
        <v>29</v>
      </c>
      <c r="E893" s="3" t="s">
        <v>23</v>
      </c>
      <c r="F893" s="3" t="s">
        <v>24</v>
      </c>
      <c r="G893" s="3" t="s">
        <v>69</v>
      </c>
      <c r="H893" s="3" t="s">
        <v>38</v>
      </c>
      <c r="I893" s="3">
        <v>1</v>
      </c>
      <c r="J893" s="3" t="s">
        <v>20</v>
      </c>
      <c r="K893" s="3">
        <v>8500</v>
      </c>
      <c r="L893" s="3">
        <v>7600</v>
      </c>
    </row>
    <row r="894" spans="1:12" x14ac:dyDescent="0.25">
      <c r="A894" s="3" t="s">
        <v>1680</v>
      </c>
      <c r="B894" s="4">
        <v>44984</v>
      </c>
      <c r="C894" s="3" t="s">
        <v>577</v>
      </c>
      <c r="D894" s="3" t="s">
        <v>29</v>
      </c>
      <c r="E894" s="3" t="s">
        <v>17</v>
      </c>
      <c r="F894" s="3" t="s">
        <v>18</v>
      </c>
      <c r="G894" s="3" t="s">
        <v>44</v>
      </c>
      <c r="H894" s="3" t="s">
        <v>45</v>
      </c>
      <c r="I894" s="3">
        <v>2</v>
      </c>
      <c r="J894" s="3" t="s">
        <v>20</v>
      </c>
      <c r="K894" s="3">
        <v>6700</v>
      </c>
      <c r="L894" s="3">
        <v>5001</v>
      </c>
    </row>
    <row r="895" spans="1:12" x14ac:dyDescent="0.25">
      <c r="A895" s="3" t="s">
        <v>1681</v>
      </c>
      <c r="B895" s="4">
        <v>44984</v>
      </c>
      <c r="C895" s="3" t="s">
        <v>581</v>
      </c>
      <c r="D895" s="3" t="s">
        <v>29</v>
      </c>
      <c r="E895" s="3" t="s">
        <v>30</v>
      </c>
      <c r="F895" s="3" t="s">
        <v>31</v>
      </c>
      <c r="G895" s="3" t="s">
        <v>19</v>
      </c>
      <c r="H895" s="3" t="s">
        <v>2354</v>
      </c>
      <c r="I895" s="3">
        <v>1</v>
      </c>
      <c r="J895" s="3" t="s">
        <v>20</v>
      </c>
      <c r="K895" s="3">
        <v>6700</v>
      </c>
      <c r="L895" s="3">
        <v>5000</v>
      </c>
    </row>
    <row r="896" spans="1:12" x14ac:dyDescent="0.25">
      <c r="A896" s="3" t="s">
        <v>1682</v>
      </c>
      <c r="B896" s="4">
        <v>44984</v>
      </c>
      <c r="C896" s="3" t="s">
        <v>637</v>
      </c>
      <c r="D896" s="3" t="s">
        <v>16</v>
      </c>
      <c r="E896" s="3" t="s">
        <v>35</v>
      </c>
      <c r="F896" s="3" t="s">
        <v>36</v>
      </c>
      <c r="G896" s="3" t="s">
        <v>78</v>
      </c>
      <c r="H896" s="3" t="s">
        <v>45</v>
      </c>
      <c r="I896" s="3">
        <v>2</v>
      </c>
      <c r="J896" s="3" t="s">
        <v>20</v>
      </c>
      <c r="K896" s="3">
        <v>13000</v>
      </c>
      <c r="L896" s="3">
        <v>12000</v>
      </c>
    </row>
    <row r="897" spans="1:12" x14ac:dyDescent="0.25">
      <c r="A897" s="3" t="s">
        <v>1683</v>
      </c>
      <c r="B897" s="4">
        <v>44984</v>
      </c>
      <c r="C897" s="3" t="s">
        <v>641</v>
      </c>
      <c r="D897" s="3" t="s">
        <v>16</v>
      </c>
      <c r="E897" s="3" t="s">
        <v>35</v>
      </c>
      <c r="F897" s="3" t="s">
        <v>36</v>
      </c>
      <c r="G897" s="3" t="s">
        <v>19</v>
      </c>
      <c r="H897" s="3" t="s">
        <v>2354</v>
      </c>
      <c r="I897" s="3">
        <v>1</v>
      </c>
      <c r="J897" s="3" t="s">
        <v>20</v>
      </c>
      <c r="K897" s="3">
        <v>6700</v>
      </c>
      <c r="L897" s="3">
        <v>5001</v>
      </c>
    </row>
    <row r="898" spans="1:12" x14ac:dyDescent="0.25">
      <c r="A898" s="3" t="s">
        <v>1684</v>
      </c>
      <c r="B898" s="4">
        <v>44985</v>
      </c>
      <c r="C898" s="3" t="s">
        <v>99</v>
      </c>
      <c r="D898" s="3" t="s">
        <v>29</v>
      </c>
      <c r="E898" s="3" t="s">
        <v>30</v>
      </c>
      <c r="F898" s="3" t="s">
        <v>31</v>
      </c>
      <c r="G898" s="3" t="s">
        <v>2351</v>
      </c>
      <c r="H898" s="3" t="s">
        <v>38</v>
      </c>
      <c r="I898" s="3">
        <v>1</v>
      </c>
      <c r="J898" s="3" t="s">
        <v>20</v>
      </c>
      <c r="K898" s="3">
        <v>7700.0000000000009</v>
      </c>
      <c r="L898" s="3">
        <v>7000</v>
      </c>
    </row>
    <row r="899" spans="1:12" x14ac:dyDescent="0.25">
      <c r="A899" s="3" t="s">
        <v>1685</v>
      </c>
      <c r="B899" s="4">
        <v>44985</v>
      </c>
      <c r="C899" s="3" t="s">
        <v>103</v>
      </c>
      <c r="D899" s="3" t="s">
        <v>29</v>
      </c>
      <c r="E899" s="3" t="s">
        <v>17</v>
      </c>
      <c r="F899" s="3" t="s">
        <v>18</v>
      </c>
      <c r="G899" s="3" t="s">
        <v>2353</v>
      </c>
      <c r="H899" s="3" t="s">
        <v>45</v>
      </c>
      <c r="I899" s="3">
        <v>2</v>
      </c>
      <c r="J899" s="3" t="s">
        <v>20</v>
      </c>
      <c r="K899" s="3">
        <v>19800</v>
      </c>
      <c r="L899" s="3">
        <v>18000</v>
      </c>
    </row>
    <row r="900" spans="1:12" x14ac:dyDescent="0.25">
      <c r="A900" s="3" t="s">
        <v>1686</v>
      </c>
      <c r="B900" s="4">
        <v>44985</v>
      </c>
      <c r="C900" s="3" t="s">
        <v>223</v>
      </c>
      <c r="D900" s="3" t="s">
        <v>29</v>
      </c>
      <c r="E900" s="3" t="s">
        <v>17</v>
      </c>
      <c r="F900" s="3" t="s">
        <v>18</v>
      </c>
      <c r="G900" s="3" t="s">
        <v>69</v>
      </c>
      <c r="H900" s="3" t="s">
        <v>38</v>
      </c>
      <c r="I900" s="3">
        <v>4</v>
      </c>
      <c r="J900" s="3" t="s">
        <v>20</v>
      </c>
      <c r="K900" s="3">
        <v>11000</v>
      </c>
      <c r="L900" s="3">
        <v>10000</v>
      </c>
    </row>
    <row r="901" spans="1:12" x14ac:dyDescent="0.25">
      <c r="A901" s="3" t="s">
        <v>1687</v>
      </c>
      <c r="B901" s="4">
        <v>44985</v>
      </c>
      <c r="C901" s="3" t="s">
        <v>227</v>
      </c>
      <c r="D901" s="3" t="s">
        <v>29</v>
      </c>
      <c r="E901" s="3" t="s">
        <v>30</v>
      </c>
      <c r="F901" s="3" t="s">
        <v>31</v>
      </c>
      <c r="G901" s="3" t="s">
        <v>78</v>
      </c>
      <c r="H901" s="3" t="s">
        <v>45</v>
      </c>
      <c r="I901" s="3">
        <v>2</v>
      </c>
      <c r="J901" s="3" t="s">
        <v>20</v>
      </c>
      <c r="K901" s="3">
        <v>9950</v>
      </c>
      <c r="L901" s="3">
        <v>9000</v>
      </c>
    </row>
    <row r="902" spans="1:12" x14ac:dyDescent="0.25">
      <c r="A902" s="3" t="s">
        <v>1688</v>
      </c>
      <c r="B902" s="4">
        <v>44985</v>
      </c>
      <c r="C902" s="3" t="s">
        <v>2316</v>
      </c>
      <c r="D902" s="3" t="s">
        <v>16</v>
      </c>
      <c r="E902" s="3" t="s">
        <v>17</v>
      </c>
      <c r="F902" s="3" t="s">
        <v>18</v>
      </c>
      <c r="G902" s="3" t="s">
        <v>75</v>
      </c>
      <c r="H902" s="3" t="s">
        <v>2354</v>
      </c>
      <c r="I902" s="3">
        <v>2</v>
      </c>
      <c r="J902" s="3" t="s">
        <v>20</v>
      </c>
      <c r="K902" s="3">
        <v>6700</v>
      </c>
      <c r="L902" s="3">
        <v>5002</v>
      </c>
    </row>
    <row r="903" spans="1:12" x14ac:dyDescent="0.25">
      <c r="A903" s="3" t="s">
        <v>1689</v>
      </c>
      <c r="B903" s="4">
        <v>44985</v>
      </c>
      <c r="C903" s="3" t="s">
        <v>343</v>
      </c>
      <c r="D903" s="3" t="s">
        <v>16</v>
      </c>
      <c r="E903" s="3" t="s">
        <v>23</v>
      </c>
      <c r="F903" s="3" t="s">
        <v>24</v>
      </c>
      <c r="G903" s="3" t="s">
        <v>81</v>
      </c>
      <c r="H903" s="3" t="s">
        <v>2354</v>
      </c>
      <c r="I903" s="3">
        <v>1</v>
      </c>
      <c r="J903" s="3" t="s">
        <v>26</v>
      </c>
      <c r="K903" s="3">
        <v>11000</v>
      </c>
      <c r="L903" s="3">
        <v>10000</v>
      </c>
    </row>
    <row r="904" spans="1:12" x14ac:dyDescent="0.25">
      <c r="A904" s="3" t="s">
        <v>1690</v>
      </c>
      <c r="B904" s="4">
        <v>44985</v>
      </c>
      <c r="C904" s="3" t="s">
        <v>464</v>
      </c>
      <c r="D904" s="3" t="s">
        <v>16</v>
      </c>
      <c r="E904" s="3" t="s">
        <v>35</v>
      </c>
      <c r="F904" s="3" t="s">
        <v>36</v>
      </c>
      <c r="G904" s="3" t="s">
        <v>37</v>
      </c>
      <c r="H904" s="3" t="s">
        <v>38</v>
      </c>
      <c r="I904" s="3">
        <v>2</v>
      </c>
      <c r="J904" s="3" t="s">
        <v>20</v>
      </c>
      <c r="K904" s="3">
        <v>13000</v>
      </c>
      <c r="L904" s="3">
        <v>12000</v>
      </c>
    </row>
    <row r="905" spans="1:12" x14ac:dyDescent="0.25">
      <c r="A905" s="3" t="s">
        <v>1691</v>
      </c>
      <c r="B905" s="4">
        <v>44985</v>
      </c>
      <c r="C905" s="3" t="s">
        <v>468</v>
      </c>
      <c r="D905" s="3" t="s">
        <v>16</v>
      </c>
      <c r="E905" s="3" t="s">
        <v>35</v>
      </c>
      <c r="F905" s="3" t="s">
        <v>36</v>
      </c>
      <c r="G905" s="3" t="s">
        <v>44</v>
      </c>
      <c r="H905" s="3" t="s">
        <v>45</v>
      </c>
      <c r="I905" s="3">
        <v>1</v>
      </c>
      <c r="J905" s="3" t="s">
        <v>20</v>
      </c>
      <c r="K905" s="3">
        <v>6700</v>
      </c>
      <c r="L905" s="3">
        <v>5001</v>
      </c>
    </row>
    <row r="906" spans="1:12" x14ac:dyDescent="0.25">
      <c r="A906" s="3" t="s">
        <v>1692</v>
      </c>
      <c r="B906" s="4">
        <v>44985</v>
      </c>
      <c r="C906" s="3" t="s">
        <v>581</v>
      </c>
      <c r="D906" s="3" t="s">
        <v>29</v>
      </c>
      <c r="E906" s="3" t="s">
        <v>23</v>
      </c>
      <c r="F906" s="3" t="s">
        <v>24</v>
      </c>
      <c r="G906" s="3" t="s">
        <v>44</v>
      </c>
      <c r="H906" s="3" t="s">
        <v>45</v>
      </c>
      <c r="I906" s="3">
        <v>1</v>
      </c>
      <c r="J906" s="3" t="s">
        <v>20</v>
      </c>
      <c r="K906" s="3">
        <v>13200.000000000002</v>
      </c>
      <c r="L906" s="3">
        <v>12000</v>
      </c>
    </row>
    <row r="907" spans="1:12" x14ac:dyDescent="0.25">
      <c r="A907" s="3" t="s">
        <v>1693</v>
      </c>
      <c r="B907" s="4">
        <v>44985</v>
      </c>
      <c r="C907" s="3" t="s">
        <v>584</v>
      </c>
      <c r="D907" s="3" t="s">
        <v>29</v>
      </c>
      <c r="E907" s="3" t="s">
        <v>35</v>
      </c>
      <c r="F907" s="3" t="s">
        <v>36</v>
      </c>
      <c r="G907" s="3" t="s">
        <v>2350</v>
      </c>
      <c r="H907" s="3" t="s">
        <v>38</v>
      </c>
      <c r="I907" s="3">
        <v>2</v>
      </c>
      <c r="J907" s="3" t="s">
        <v>20</v>
      </c>
      <c r="K907" s="3">
        <v>7700</v>
      </c>
      <c r="L907" s="3">
        <v>7000</v>
      </c>
    </row>
    <row r="908" spans="1:12" x14ac:dyDescent="0.25">
      <c r="A908" s="3" t="s">
        <v>1694</v>
      </c>
      <c r="B908" s="4">
        <v>44985</v>
      </c>
      <c r="C908" s="3" t="s">
        <v>704</v>
      </c>
      <c r="D908" s="3" t="s">
        <v>29</v>
      </c>
      <c r="E908" s="3" t="s">
        <v>17</v>
      </c>
      <c r="F908" s="3" t="s">
        <v>18</v>
      </c>
      <c r="G908" s="3" t="s">
        <v>60</v>
      </c>
      <c r="H908" s="3" t="s">
        <v>45</v>
      </c>
      <c r="I908" s="3">
        <v>3</v>
      </c>
      <c r="J908" s="3" t="s">
        <v>20</v>
      </c>
      <c r="K908" s="3">
        <v>13200.000000000002</v>
      </c>
      <c r="L908" s="3">
        <v>12000</v>
      </c>
    </row>
    <row r="909" spans="1:12" x14ac:dyDescent="0.25">
      <c r="A909" s="3" t="s">
        <v>1695</v>
      </c>
      <c r="B909" s="4">
        <v>44985</v>
      </c>
      <c r="C909" s="3" t="s">
        <v>708</v>
      </c>
      <c r="D909" s="3" t="s">
        <v>29</v>
      </c>
      <c r="E909" s="3" t="s">
        <v>23</v>
      </c>
      <c r="F909" s="3" t="s">
        <v>24</v>
      </c>
      <c r="G909" s="3" t="s">
        <v>66</v>
      </c>
      <c r="H909" s="3" t="s">
        <v>2354</v>
      </c>
      <c r="I909" s="3">
        <v>2</v>
      </c>
      <c r="J909" s="3" t="s">
        <v>20</v>
      </c>
      <c r="K909" s="3">
        <v>7700</v>
      </c>
      <c r="L909" s="3">
        <v>7000</v>
      </c>
    </row>
    <row r="910" spans="1:12" x14ac:dyDescent="0.25">
      <c r="A910" s="3" t="s">
        <v>1696</v>
      </c>
      <c r="B910" s="4">
        <v>44985</v>
      </c>
      <c r="C910" s="3" t="s">
        <v>821</v>
      </c>
      <c r="D910" s="3" t="s">
        <v>29</v>
      </c>
      <c r="E910" s="3" t="s">
        <v>35</v>
      </c>
      <c r="F910" s="3" t="s">
        <v>36</v>
      </c>
      <c r="G910" s="3" t="s">
        <v>66</v>
      </c>
      <c r="H910" s="3" t="s">
        <v>2354</v>
      </c>
      <c r="I910" s="3">
        <v>10</v>
      </c>
      <c r="J910" s="3" t="s">
        <v>20</v>
      </c>
      <c r="K910" s="3">
        <v>9950</v>
      </c>
      <c r="L910" s="3">
        <v>9000</v>
      </c>
    </row>
    <row r="911" spans="1:12" x14ac:dyDescent="0.25">
      <c r="A911" s="3" t="s">
        <v>1697</v>
      </c>
      <c r="B911" s="4">
        <v>44985</v>
      </c>
      <c r="C911" s="3" t="s">
        <v>825</v>
      </c>
      <c r="D911" s="3" t="s">
        <v>29</v>
      </c>
      <c r="E911" s="3" t="s">
        <v>17</v>
      </c>
      <c r="F911" s="3" t="s">
        <v>18</v>
      </c>
      <c r="G911" s="3" t="s">
        <v>72</v>
      </c>
      <c r="H911" s="3" t="s">
        <v>2354</v>
      </c>
      <c r="I911" s="3">
        <v>10</v>
      </c>
      <c r="J911" s="3" t="s">
        <v>20</v>
      </c>
      <c r="K911" s="3">
        <v>9950</v>
      </c>
      <c r="L911" s="3">
        <v>9000</v>
      </c>
    </row>
    <row r="912" spans="1:12" x14ac:dyDescent="0.25">
      <c r="A912" s="3" t="s">
        <v>1698</v>
      </c>
      <c r="B912" s="4">
        <v>44985</v>
      </c>
      <c r="C912" s="3" t="s">
        <v>946</v>
      </c>
      <c r="D912" s="3" t="s">
        <v>29</v>
      </c>
      <c r="E912" s="3" t="s">
        <v>23</v>
      </c>
      <c r="F912" s="3" t="s">
        <v>24</v>
      </c>
      <c r="G912" s="3" t="s">
        <v>19</v>
      </c>
      <c r="H912" s="3" t="s">
        <v>2354</v>
      </c>
      <c r="I912" s="3">
        <v>2</v>
      </c>
      <c r="J912" s="3" t="s">
        <v>20</v>
      </c>
      <c r="K912" s="3">
        <v>7700</v>
      </c>
      <c r="L912" s="3">
        <v>7000</v>
      </c>
    </row>
    <row r="913" spans="1:12" x14ac:dyDescent="0.25">
      <c r="A913" s="3" t="s">
        <v>1699</v>
      </c>
      <c r="B913" s="4">
        <v>44985</v>
      </c>
      <c r="C913" s="3" t="s">
        <v>950</v>
      </c>
      <c r="D913" s="3" t="s">
        <v>29</v>
      </c>
      <c r="E913" s="3" t="s">
        <v>35</v>
      </c>
      <c r="F913" s="3" t="s">
        <v>36</v>
      </c>
      <c r="G913" s="3" t="s">
        <v>32</v>
      </c>
      <c r="H913" s="3" t="s">
        <v>2354</v>
      </c>
      <c r="I913" s="3">
        <v>1</v>
      </c>
      <c r="J913" s="3" t="s">
        <v>20</v>
      </c>
      <c r="K913" s="3">
        <v>13200.000000000002</v>
      </c>
      <c r="L913" s="3">
        <v>12000</v>
      </c>
    </row>
    <row r="914" spans="1:12" x14ac:dyDescent="0.25">
      <c r="A914" s="3" t="s">
        <v>1700</v>
      </c>
      <c r="B914" s="4">
        <v>44985</v>
      </c>
      <c r="C914" s="3" t="s">
        <v>1064</v>
      </c>
      <c r="D914" s="3" t="s">
        <v>29</v>
      </c>
      <c r="E914" s="3" t="s">
        <v>17</v>
      </c>
      <c r="F914" s="3" t="s">
        <v>18</v>
      </c>
      <c r="G914" s="3" t="s">
        <v>32</v>
      </c>
      <c r="H914" s="3" t="s">
        <v>2354</v>
      </c>
      <c r="I914" s="3">
        <v>2</v>
      </c>
      <c r="J914" s="3" t="s">
        <v>20</v>
      </c>
      <c r="K914" s="3">
        <v>6700</v>
      </c>
      <c r="L914" s="3">
        <v>5001</v>
      </c>
    </row>
    <row r="915" spans="1:12" x14ac:dyDescent="0.25">
      <c r="A915" s="3" t="s">
        <v>1701</v>
      </c>
      <c r="B915" s="4">
        <v>44985</v>
      </c>
      <c r="C915" s="3" t="s">
        <v>1068</v>
      </c>
      <c r="D915" s="3" t="s">
        <v>29</v>
      </c>
      <c r="E915" s="3" t="s">
        <v>30</v>
      </c>
      <c r="F915" s="3" t="s">
        <v>31</v>
      </c>
      <c r="G915" s="3" t="s">
        <v>41</v>
      </c>
      <c r="H915" s="3" t="s">
        <v>2354</v>
      </c>
      <c r="I915" s="3">
        <v>1</v>
      </c>
      <c r="J915" s="3" t="s">
        <v>20</v>
      </c>
      <c r="K915" s="3">
        <v>22000</v>
      </c>
      <c r="L915" s="3">
        <v>20000</v>
      </c>
    </row>
    <row r="916" spans="1:12" x14ac:dyDescent="0.25">
      <c r="A916" s="3" t="s">
        <v>1702</v>
      </c>
      <c r="B916" s="4">
        <v>44985</v>
      </c>
      <c r="C916" s="3" t="s">
        <v>1189</v>
      </c>
      <c r="D916" s="3" t="s">
        <v>29</v>
      </c>
      <c r="E916" s="3" t="s">
        <v>35</v>
      </c>
      <c r="F916" s="3" t="s">
        <v>36</v>
      </c>
      <c r="G916" s="3" t="s">
        <v>2351</v>
      </c>
      <c r="H916" s="3" t="s">
        <v>38</v>
      </c>
      <c r="I916" s="3">
        <v>10</v>
      </c>
      <c r="J916" s="3" t="s">
        <v>20</v>
      </c>
      <c r="K916" s="3">
        <v>9950</v>
      </c>
      <c r="L916" s="3">
        <v>9000</v>
      </c>
    </row>
    <row r="917" spans="1:12" x14ac:dyDescent="0.25">
      <c r="A917" s="3" t="s">
        <v>1703</v>
      </c>
      <c r="B917" s="4">
        <v>44985</v>
      </c>
      <c r="C917" s="3" t="s">
        <v>1193</v>
      </c>
      <c r="D917" s="3" t="s">
        <v>29</v>
      </c>
      <c r="E917" s="3" t="s">
        <v>17</v>
      </c>
      <c r="F917" s="3" t="s">
        <v>18</v>
      </c>
      <c r="G917" s="3" t="s">
        <v>2353</v>
      </c>
      <c r="H917" s="3" t="s">
        <v>45</v>
      </c>
      <c r="I917" s="3">
        <v>10</v>
      </c>
      <c r="J917" s="3" t="s">
        <v>20</v>
      </c>
      <c r="K917" s="3">
        <v>9950</v>
      </c>
      <c r="L917" s="3">
        <v>9000</v>
      </c>
    </row>
    <row r="918" spans="1:12" x14ac:dyDescent="0.25">
      <c r="A918" s="3" t="s">
        <v>1704</v>
      </c>
      <c r="B918" s="4">
        <v>44985</v>
      </c>
      <c r="C918" s="3" t="s">
        <v>399</v>
      </c>
      <c r="D918" s="3" t="s">
        <v>29</v>
      </c>
      <c r="E918" s="3" t="s">
        <v>17</v>
      </c>
      <c r="F918" s="3" t="s">
        <v>18</v>
      </c>
      <c r="G918" s="3" t="s">
        <v>2353</v>
      </c>
      <c r="H918" s="3" t="s">
        <v>45</v>
      </c>
      <c r="I918" s="3">
        <v>1</v>
      </c>
      <c r="J918" s="3" t="s">
        <v>20</v>
      </c>
      <c r="K918" s="3">
        <v>13200.000000000002</v>
      </c>
      <c r="L918" s="3">
        <v>12000</v>
      </c>
    </row>
    <row r="919" spans="1:12" x14ac:dyDescent="0.25">
      <c r="A919" s="3" t="s">
        <v>1705</v>
      </c>
      <c r="B919" s="4">
        <v>44985</v>
      </c>
      <c r="C919" s="3" t="s">
        <v>461</v>
      </c>
      <c r="D919" s="3" t="s">
        <v>29</v>
      </c>
      <c r="E919" s="3" t="s">
        <v>23</v>
      </c>
      <c r="F919" s="3" t="s">
        <v>24</v>
      </c>
      <c r="G919" s="3" t="s">
        <v>2352</v>
      </c>
      <c r="H919" s="3" t="s">
        <v>2354</v>
      </c>
      <c r="I919" s="3">
        <v>1</v>
      </c>
      <c r="J919" s="3" t="s">
        <v>20</v>
      </c>
      <c r="K919" s="3">
        <v>44000</v>
      </c>
      <c r="L919" s="3">
        <v>40000</v>
      </c>
    </row>
    <row r="920" spans="1:12" x14ac:dyDescent="0.25">
      <c r="A920" s="3" t="s">
        <v>1706</v>
      </c>
      <c r="B920" s="4">
        <v>44985</v>
      </c>
      <c r="C920" s="3" t="s">
        <v>522</v>
      </c>
      <c r="D920" s="3" t="s">
        <v>29</v>
      </c>
      <c r="E920" s="3" t="s">
        <v>30</v>
      </c>
      <c r="F920" s="3" t="s">
        <v>31</v>
      </c>
      <c r="G920" s="3" t="s">
        <v>44</v>
      </c>
      <c r="H920" s="3" t="s">
        <v>45</v>
      </c>
      <c r="I920" s="3">
        <v>2</v>
      </c>
      <c r="J920" s="3" t="s">
        <v>20</v>
      </c>
      <c r="K920" s="3">
        <v>8500</v>
      </c>
      <c r="L920" s="3">
        <v>7600</v>
      </c>
    </row>
    <row r="921" spans="1:12" x14ac:dyDescent="0.25">
      <c r="A921" s="3" t="s">
        <v>1707</v>
      </c>
      <c r="B921" s="4">
        <v>44985</v>
      </c>
      <c r="C921" s="3" t="s">
        <v>2316</v>
      </c>
      <c r="D921" s="3" t="s">
        <v>29</v>
      </c>
      <c r="E921" s="3" t="s">
        <v>35</v>
      </c>
      <c r="F921" s="3" t="s">
        <v>36</v>
      </c>
      <c r="G921" s="3" t="s">
        <v>25</v>
      </c>
      <c r="H921" s="3" t="s">
        <v>2354</v>
      </c>
      <c r="I921" s="3">
        <v>2</v>
      </c>
      <c r="J921" s="3" t="s">
        <v>20</v>
      </c>
      <c r="K921" s="3">
        <v>6700</v>
      </c>
      <c r="L921" s="3">
        <v>5001</v>
      </c>
    </row>
    <row r="922" spans="1:12" x14ac:dyDescent="0.25">
      <c r="A922" s="3" t="s">
        <v>1708</v>
      </c>
      <c r="B922" s="4">
        <v>44985</v>
      </c>
      <c r="C922" s="3" t="s">
        <v>643</v>
      </c>
      <c r="D922" s="3" t="s">
        <v>29</v>
      </c>
      <c r="E922" s="3" t="s">
        <v>35</v>
      </c>
      <c r="F922" s="3" t="s">
        <v>36</v>
      </c>
      <c r="G922" s="3" t="s">
        <v>25</v>
      </c>
      <c r="H922" s="3" t="s">
        <v>2354</v>
      </c>
      <c r="I922" s="3">
        <v>1</v>
      </c>
      <c r="J922" s="3" t="s">
        <v>20</v>
      </c>
      <c r="K922" s="3">
        <v>6700</v>
      </c>
      <c r="L922" s="3">
        <v>5002</v>
      </c>
    </row>
    <row r="923" spans="1:12" x14ac:dyDescent="0.25">
      <c r="A923" s="3" t="s">
        <v>1709</v>
      </c>
      <c r="B923" s="4">
        <v>44986</v>
      </c>
      <c r="C923" s="3" t="s">
        <v>105</v>
      </c>
      <c r="D923" s="3" t="s">
        <v>16</v>
      </c>
      <c r="E923" s="3" t="s">
        <v>17</v>
      </c>
      <c r="F923" s="3" t="s">
        <v>18</v>
      </c>
      <c r="G923" s="3" t="s">
        <v>60</v>
      </c>
      <c r="H923" s="3" t="s">
        <v>45</v>
      </c>
      <c r="I923" s="3">
        <v>1</v>
      </c>
      <c r="J923" s="3" t="s">
        <v>20</v>
      </c>
      <c r="K923" s="3">
        <v>44000</v>
      </c>
      <c r="L923" s="3">
        <v>40000</v>
      </c>
    </row>
    <row r="924" spans="1:12" x14ac:dyDescent="0.25">
      <c r="A924" s="3" t="s">
        <v>1710</v>
      </c>
      <c r="B924" s="4">
        <v>44986</v>
      </c>
      <c r="C924" s="3" t="s">
        <v>229</v>
      </c>
      <c r="D924" s="3" t="s">
        <v>16</v>
      </c>
      <c r="E924" s="3" t="s">
        <v>35</v>
      </c>
      <c r="F924" s="3" t="s">
        <v>36</v>
      </c>
      <c r="G924" s="3" t="s">
        <v>81</v>
      </c>
      <c r="H924" s="3" t="s">
        <v>2354</v>
      </c>
      <c r="I924" s="3">
        <v>2</v>
      </c>
      <c r="J924" s="3" t="s">
        <v>20</v>
      </c>
      <c r="K924" s="3">
        <v>7700</v>
      </c>
      <c r="L924" s="3">
        <v>7000</v>
      </c>
    </row>
    <row r="925" spans="1:12" x14ac:dyDescent="0.25">
      <c r="A925" s="3" t="s">
        <v>1711</v>
      </c>
      <c r="B925" s="4">
        <v>44986</v>
      </c>
      <c r="C925" s="3" t="s">
        <v>345</v>
      </c>
      <c r="D925" s="3" t="s">
        <v>29</v>
      </c>
      <c r="E925" s="3" t="s">
        <v>30</v>
      </c>
      <c r="F925" s="3" t="s">
        <v>31</v>
      </c>
      <c r="G925" s="3" t="s">
        <v>19</v>
      </c>
      <c r="H925" s="3" t="s">
        <v>2354</v>
      </c>
      <c r="I925" s="3">
        <v>1</v>
      </c>
      <c r="J925" s="3" t="s">
        <v>20</v>
      </c>
      <c r="K925" s="3">
        <v>8500</v>
      </c>
      <c r="L925" s="3">
        <v>7600</v>
      </c>
    </row>
    <row r="926" spans="1:12" x14ac:dyDescent="0.25">
      <c r="A926" s="3" t="s">
        <v>1712</v>
      </c>
      <c r="B926" s="4">
        <v>44986</v>
      </c>
      <c r="C926" s="3" t="s">
        <v>470</v>
      </c>
      <c r="D926" s="3" t="s">
        <v>29</v>
      </c>
      <c r="E926" s="3" t="s">
        <v>35</v>
      </c>
      <c r="F926" s="3" t="s">
        <v>36</v>
      </c>
      <c r="G926" s="3" t="s">
        <v>2352</v>
      </c>
      <c r="H926" s="3" t="s">
        <v>2354</v>
      </c>
      <c r="I926" s="3">
        <v>1</v>
      </c>
      <c r="J926" s="3" t="s">
        <v>20</v>
      </c>
      <c r="K926" s="3">
        <v>6700</v>
      </c>
      <c r="L926" s="3">
        <v>5002</v>
      </c>
    </row>
    <row r="927" spans="1:12" x14ac:dyDescent="0.25">
      <c r="A927" s="3" t="s">
        <v>1713</v>
      </c>
      <c r="B927" s="4">
        <v>44986</v>
      </c>
      <c r="C927" s="3" t="s">
        <v>586</v>
      </c>
      <c r="D927" s="3" t="s">
        <v>29</v>
      </c>
      <c r="E927" s="3" t="s">
        <v>17</v>
      </c>
      <c r="F927" s="3" t="s">
        <v>18</v>
      </c>
      <c r="G927" s="3" t="s">
        <v>2351</v>
      </c>
      <c r="H927" s="3" t="s">
        <v>38</v>
      </c>
      <c r="I927" s="3">
        <v>4</v>
      </c>
      <c r="J927" s="3" t="s">
        <v>20</v>
      </c>
      <c r="K927" s="3">
        <v>11000</v>
      </c>
      <c r="L927" s="3">
        <v>10000</v>
      </c>
    </row>
    <row r="928" spans="1:12" x14ac:dyDescent="0.25">
      <c r="A928" s="3" t="s">
        <v>1714</v>
      </c>
      <c r="B928" s="4">
        <v>44986</v>
      </c>
      <c r="C928" s="3" t="s">
        <v>710</v>
      </c>
      <c r="D928" s="3" t="s">
        <v>29</v>
      </c>
      <c r="E928" s="3" t="s">
        <v>30</v>
      </c>
      <c r="F928" s="3" t="s">
        <v>31</v>
      </c>
      <c r="G928" s="3" t="s">
        <v>69</v>
      </c>
      <c r="H928" s="3" t="s">
        <v>38</v>
      </c>
      <c r="I928" s="3">
        <v>3</v>
      </c>
      <c r="J928" s="3" t="s">
        <v>20</v>
      </c>
      <c r="K928" s="3">
        <v>22000</v>
      </c>
      <c r="L928" s="3">
        <v>20000</v>
      </c>
    </row>
    <row r="929" spans="1:12" x14ac:dyDescent="0.25">
      <c r="A929" s="3" t="s">
        <v>1715</v>
      </c>
      <c r="B929" s="4">
        <v>44986</v>
      </c>
      <c r="C929" s="3" t="s">
        <v>827</v>
      </c>
      <c r="D929" s="3" t="s">
        <v>29</v>
      </c>
      <c r="E929" s="3" t="s">
        <v>23</v>
      </c>
      <c r="F929" s="3" t="s">
        <v>24</v>
      </c>
      <c r="G929" s="3" t="s">
        <v>75</v>
      </c>
      <c r="H929" s="3" t="s">
        <v>2354</v>
      </c>
      <c r="I929" s="3">
        <v>10</v>
      </c>
      <c r="J929" s="3" t="s">
        <v>20</v>
      </c>
      <c r="K929" s="3">
        <v>9950</v>
      </c>
      <c r="L929" s="3">
        <v>9000</v>
      </c>
    </row>
    <row r="930" spans="1:12" x14ac:dyDescent="0.25">
      <c r="A930" s="3" t="s">
        <v>1716</v>
      </c>
      <c r="B930" s="4">
        <v>44986</v>
      </c>
      <c r="C930" s="3" t="s">
        <v>887</v>
      </c>
      <c r="D930" s="3" t="s">
        <v>29</v>
      </c>
      <c r="E930" s="3" t="s">
        <v>23</v>
      </c>
      <c r="F930" s="3" t="s">
        <v>24</v>
      </c>
      <c r="G930" s="3" t="s">
        <v>2351</v>
      </c>
      <c r="H930" s="3" t="s">
        <v>38</v>
      </c>
      <c r="I930" s="3">
        <v>1</v>
      </c>
      <c r="J930" s="3" t="s">
        <v>20</v>
      </c>
      <c r="K930" s="3">
        <v>13200.000000000002</v>
      </c>
      <c r="L930" s="3">
        <v>12000</v>
      </c>
    </row>
    <row r="931" spans="1:12" x14ac:dyDescent="0.25">
      <c r="A931" s="3" t="s">
        <v>1717</v>
      </c>
      <c r="B931" s="4">
        <v>44986</v>
      </c>
      <c r="C931" s="3" t="s">
        <v>952</v>
      </c>
      <c r="D931" s="3" t="s">
        <v>29</v>
      </c>
      <c r="E931" s="3" t="s">
        <v>17</v>
      </c>
      <c r="F931" s="3" t="s">
        <v>18</v>
      </c>
      <c r="G931" s="3" t="s">
        <v>37</v>
      </c>
      <c r="H931" s="3" t="s">
        <v>38</v>
      </c>
      <c r="I931" s="3">
        <v>2</v>
      </c>
      <c r="J931" s="3" t="s">
        <v>20</v>
      </c>
      <c r="K931" s="3">
        <v>9950</v>
      </c>
      <c r="L931" s="3">
        <v>9000</v>
      </c>
    </row>
    <row r="932" spans="1:12" x14ac:dyDescent="0.25">
      <c r="A932" s="3" t="s">
        <v>1718</v>
      </c>
      <c r="B932" s="4">
        <v>44986</v>
      </c>
      <c r="C932" s="3" t="s">
        <v>1070</v>
      </c>
      <c r="D932" s="3" t="s">
        <v>29</v>
      </c>
      <c r="E932" s="3" t="s">
        <v>35</v>
      </c>
      <c r="F932" s="3" t="s">
        <v>36</v>
      </c>
      <c r="G932" s="3" t="s">
        <v>44</v>
      </c>
      <c r="H932" s="3" t="s">
        <v>45</v>
      </c>
      <c r="I932" s="3">
        <v>1</v>
      </c>
      <c r="J932" s="3" t="s">
        <v>26</v>
      </c>
      <c r="K932" s="3">
        <v>11000</v>
      </c>
      <c r="L932" s="3">
        <v>10000</v>
      </c>
    </row>
    <row r="933" spans="1:12" x14ac:dyDescent="0.25">
      <c r="A933" s="3" t="s">
        <v>1719</v>
      </c>
      <c r="B933" s="4">
        <v>44986</v>
      </c>
      <c r="C933" s="3" t="s">
        <v>1195</v>
      </c>
      <c r="D933" s="3" t="s">
        <v>29</v>
      </c>
      <c r="E933" s="3" t="s">
        <v>23</v>
      </c>
      <c r="F933" s="3" t="s">
        <v>24</v>
      </c>
      <c r="G933" s="3" t="s">
        <v>60</v>
      </c>
      <c r="H933" s="3" t="s">
        <v>45</v>
      </c>
      <c r="I933" s="3">
        <v>10</v>
      </c>
      <c r="J933" s="3" t="s">
        <v>20</v>
      </c>
      <c r="K933" s="3">
        <v>9950</v>
      </c>
      <c r="L933" s="3">
        <v>9000</v>
      </c>
    </row>
    <row r="934" spans="1:12" x14ac:dyDescent="0.25">
      <c r="A934" s="3" t="s">
        <v>1720</v>
      </c>
      <c r="B934" s="4">
        <v>44986</v>
      </c>
      <c r="C934" s="3" t="s">
        <v>653</v>
      </c>
      <c r="D934" s="3" t="s">
        <v>29</v>
      </c>
      <c r="E934" s="3" t="s">
        <v>35</v>
      </c>
      <c r="F934" s="3" t="s">
        <v>36</v>
      </c>
      <c r="G934" s="3" t="s">
        <v>19</v>
      </c>
      <c r="H934" s="3" t="s">
        <v>2354</v>
      </c>
      <c r="I934" s="3">
        <v>1</v>
      </c>
      <c r="J934" s="3" t="s">
        <v>20</v>
      </c>
      <c r="K934" s="3">
        <v>2250</v>
      </c>
      <c r="L934" s="3">
        <v>2200</v>
      </c>
    </row>
    <row r="935" spans="1:12" x14ac:dyDescent="0.25">
      <c r="A935" s="3" t="s">
        <v>1721</v>
      </c>
      <c r="B935" s="4">
        <v>44986</v>
      </c>
      <c r="C935" s="3" t="s">
        <v>714</v>
      </c>
      <c r="D935" s="3" t="s">
        <v>16</v>
      </c>
      <c r="E935" s="3" t="s">
        <v>17</v>
      </c>
      <c r="F935" s="3" t="s">
        <v>18</v>
      </c>
      <c r="G935" s="3" t="s">
        <v>25</v>
      </c>
      <c r="H935" s="3" t="s">
        <v>2354</v>
      </c>
      <c r="I935" s="3">
        <v>2</v>
      </c>
      <c r="J935" s="3" t="s">
        <v>20</v>
      </c>
      <c r="K935" s="3">
        <v>7700</v>
      </c>
      <c r="L935" s="3">
        <v>7000</v>
      </c>
    </row>
    <row r="936" spans="1:12" x14ac:dyDescent="0.25">
      <c r="A936" s="3" t="s">
        <v>1722</v>
      </c>
      <c r="B936" s="4">
        <v>44986</v>
      </c>
      <c r="C936" s="3" t="s">
        <v>774</v>
      </c>
      <c r="D936" s="3" t="s">
        <v>29</v>
      </c>
      <c r="E936" s="3" t="s">
        <v>17</v>
      </c>
      <c r="F936" s="3" t="s">
        <v>18</v>
      </c>
      <c r="G936" s="3" t="s">
        <v>25</v>
      </c>
      <c r="H936" s="3" t="s">
        <v>2354</v>
      </c>
      <c r="I936" s="3">
        <v>2</v>
      </c>
      <c r="J936" s="3" t="s">
        <v>20</v>
      </c>
      <c r="K936" s="3">
        <v>19800</v>
      </c>
      <c r="L936" s="3">
        <v>18000</v>
      </c>
    </row>
    <row r="937" spans="1:12" x14ac:dyDescent="0.25">
      <c r="A937" s="3" t="s">
        <v>1723</v>
      </c>
      <c r="B937" s="4">
        <v>44986</v>
      </c>
      <c r="C937" s="3" t="s">
        <v>776</v>
      </c>
      <c r="D937" s="3" t="s">
        <v>29</v>
      </c>
      <c r="E937" s="3" t="s">
        <v>23</v>
      </c>
      <c r="F937" s="3" t="s">
        <v>24</v>
      </c>
      <c r="G937" s="3" t="s">
        <v>32</v>
      </c>
      <c r="H937" s="3" t="s">
        <v>2354</v>
      </c>
      <c r="I937" s="3">
        <v>2</v>
      </c>
      <c r="J937" s="3" t="s">
        <v>20</v>
      </c>
      <c r="K937" s="3">
        <v>9950</v>
      </c>
      <c r="L937" s="3">
        <v>9000</v>
      </c>
    </row>
    <row r="938" spans="1:12" x14ac:dyDescent="0.25">
      <c r="A938" s="3" t="s">
        <v>1724</v>
      </c>
      <c r="B938" s="4">
        <v>44986</v>
      </c>
      <c r="C938" s="3" t="s">
        <v>837</v>
      </c>
      <c r="D938" s="3" t="s">
        <v>29</v>
      </c>
      <c r="E938" s="3" t="s">
        <v>17</v>
      </c>
      <c r="F938" s="3" t="s">
        <v>18</v>
      </c>
      <c r="G938" s="3" t="s">
        <v>19</v>
      </c>
      <c r="H938" s="3" t="s">
        <v>38</v>
      </c>
      <c r="I938" s="3">
        <v>2</v>
      </c>
      <c r="J938" s="3" t="s">
        <v>20</v>
      </c>
      <c r="K938" s="3">
        <v>22000</v>
      </c>
      <c r="L938" s="3">
        <v>20000</v>
      </c>
    </row>
    <row r="939" spans="1:12" x14ac:dyDescent="0.25">
      <c r="A939" s="3" t="s">
        <v>1725</v>
      </c>
      <c r="B939" s="4">
        <v>44986</v>
      </c>
      <c r="C939" s="3" t="s">
        <v>899</v>
      </c>
      <c r="D939" s="3" t="s">
        <v>29</v>
      </c>
      <c r="E939" s="3" t="s">
        <v>35</v>
      </c>
      <c r="F939" s="3" t="s">
        <v>36</v>
      </c>
      <c r="G939" s="3" t="s">
        <v>25</v>
      </c>
      <c r="H939" s="3" t="s">
        <v>38</v>
      </c>
      <c r="I939" s="3">
        <v>1</v>
      </c>
      <c r="J939" s="3" t="s">
        <v>20</v>
      </c>
      <c r="K939" s="3">
        <v>22000</v>
      </c>
      <c r="L939" s="3">
        <v>20000</v>
      </c>
    </row>
    <row r="940" spans="1:12" x14ac:dyDescent="0.25">
      <c r="A940" s="3" t="s">
        <v>1726</v>
      </c>
      <c r="B940" s="4">
        <v>44986</v>
      </c>
      <c r="C940" s="3" t="s">
        <v>958</v>
      </c>
      <c r="D940" s="3" t="s">
        <v>29</v>
      </c>
      <c r="E940" s="3" t="s">
        <v>35</v>
      </c>
      <c r="F940" s="3" t="s">
        <v>36</v>
      </c>
      <c r="G940" s="3" t="s">
        <v>25</v>
      </c>
      <c r="H940" s="3" t="s">
        <v>2354</v>
      </c>
      <c r="I940" s="3">
        <v>2</v>
      </c>
      <c r="J940" s="3" t="s">
        <v>20</v>
      </c>
      <c r="K940" s="3">
        <v>6700</v>
      </c>
      <c r="L940" s="3">
        <v>5000</v>
      </c>
    </row>
    <row r="941" spans="1:12" x14ac:dyDescent="0.25">
      <c r="A941" s="3" t="s">
        <v>1727</v>
      </c>
      <c r="B941" s="4">
        <v>44986</v>
      </c>
      <c r="C941" s="3" t="s">
        <v>960</v>
      </c>
      <c r="D941" s="3" t="s">
        <v>29</v>
      </c>
      <c r="E941" s="3" t="s">
        <v>17</v>
      </c>
      <c r="F941" s="3" t="s">
        <v>18</v>
      </c>
      <c r="G941" s="3" t="s">
        <v>32</v>
      </c>
      <c r="H941" s="3" t="s">
        <v>38</v>
      </c>
      <c r="I941" s="3">
        <v>2</v>
      </c>
      <c r="J941" s="3" t="s">
        <v>20</v>
      </c>
      <c r="K941" s="3">
        <v>6700</v>
      </c>
      <c r="L941" s="3">
        <v>5001</v>
      </c>
    </row>
    <row r="942" spans="1:12" x14ac:dyDescent="0.25">
      <c r="A942" s="3" t="s">
        <v>1728</v>
      </c>
      <c r="B942" s="4">
        <v>44987</v>
      </c>
      <c r="C942" s="3" t="s">
        <v>107</v>
      </c>
      <c r="D942" s="3" t="s">
        <v>29</v>
      </c>
      <c r="E942" s="3" t="s">
        <v>23</v>
      </c>
      <c r="F942" s="3" t="s">
        <v>24</v>
      </c>
      <c r="G942" s="3" t="s">
        <v>63</v>
      </c>
      <c r="H942" s="3" t="s">
        <v>2354</v>
      </c>
      <c r="I942" s="3">
        <v>1</v>
      </c>
      <c r="J942" s="3" t="s">
        <v>20</v>
      </c>
      <c r="K942" s="3">
        <v>22000</v>
      </c>
      <c r="L942" s="3">
        <v>20000</v>
      </c>
    </row>
    <row r="943" spans="1:12" x14ac:dyDescent="0.25">
      <c r="A943" s="3" t="s">
        <v>1729</v>
      </c>
      <c r="B943" s="4">
        <v>44987</v>
      </c>
      <c r="C943" s="3" t="s">
        <v>231</v>
      </c>
      <c r="D943" s="3" t="s">
        <v>29</v>
      </c>
      <c r="E943" s="3" t="s">
        <v>17</v>
      </c>
      <c r="F943" s="3" t="s">
        <v>18</v>
      </c>
      <c r="G943" s="3" t="s">
        <v>81</v>
      </c>
      <c r="H943" s="3" t="s">
        <v>2354</v>
      </c>
      <c r="I943" s="3">
        <v>4</v>
      </c>
      <c r="J943" s="3" t="s">
        <v>20</v>
      </c>
      <c r="K943" s="3">
        <v>11000</v>
      </c>
      <c r="L943" s="3">
        <v>10000</v>
      </c>
    </row>
    <row r="944" spans="1:12" x14ac:dyDescent="0.25">
      <c r="A944" s="3" t="s">
        <v>1730</v>
      </c>
      <c r="B944" s="4">
        <v>44987</v>
      </c>
      <c r="C944" s="3" t="s">
        <v>347</v>
      </c>
      <c r="D944" s="3" t="s">
        <v>29</v>
      </c>
      <c r="E944" s="3" t="s">
        <v>35</v>
      </c>
      <c r="F944" s="3" t="s">
        <v>36</v>
      </c>
      <c r="G944" s="3" t="s">
        <v>25</v>
      </c>
      <c r="H944" s="3" t="s">
        <v>2354</v>
      </c>
      <c r="I944" s="3">
        <v>2</v>
      </c>
      <c r="J944" s="3" t="s">
        <v>20</v>
      </c>
      <c r="K944" s="3">
        <v>8500</v>
      </c>
      <c r="L944" s="3">
        <v>7600</v>
      </c>
    </row>
    <row r="945" spans="1:12" x14ac:dyDescent="0.25">
      <c r="A945" s="3" t="s">
        <v>1731</v>
      </c>
      <c r="B945" s="4">
        <v>44987</v>
      </c>
      <c r="C945" s="3" t="s">
        <v>472</v>
      </c>
      <c r="D945" s="3" t="s">
        <v>29</v>
      </c>
      <c r="E945" s="3" t="s">
        <v>23</v>
      </c>
      <c r="F945" s="3" t="s">
        <v>24</v>
      </c>
      <c r="G945" s="3" t="s">
        <v>2350</v>
      </c>
      <c r="H945" s="3" t="s">
        <v>38</v>
      </c>
      <c r="I945" s="3">
        <v>2</v>
      </c>
      <c r="J945" s="3" t="s">
        <v>20</v>
      </c>
      <c r="K945" s="3">
        <v>6700</v>
      </c>
      <c r="L945" s="3">
        <v>5000</v>
      </c>
    </row>
    <row r="946" spans="1:12" x14ac:dyDescent="0.25">
      <c r="A946" s="3" t="s">
        <v>1732</v>
      </c>
      <c r="B946" s="4">
        <v>44987</v>
      </c>
      <c r="C946" s="3" t="s">
        <v>588</v>
      </c>
      <c r="D946" s="3" t="s">
        <v>16</v>
      </c>
      <c r="E946" s="3" t="s">
        <v>17</v>
      </c>
      <c r="F946" s="3" t="s">
        <v>18</v>
      </c>
      <c r="G946" s="3" t="s">
        <v>54</v>
      </c>
      <c r="H946" s="3" t="s">
        <v>55</v>
      </c>
      <c r="I946" s="3">
        <v>1</v>
      </c>
      <c r="J946" s="3" t="s">
        <v>20</v>
      </c>
      <c r="K946" s="3">
        <v>13200.000000000002</v>
      </c>
      <c r="L946" s="3">
        <v>12000</v>
      </c>
    </row>
    <row r="947" spans="1:12" x14ac:dyDescent="0.25">
      <c r="A947" s="3" t="s">
        <v>1733</v>
      </c>
      <c r="B947" s="4">
        <v>44987</v>
      </c>
      <c r="C947" s="3" t="s">
        <v>712</v>
      </c>
      <c r="D947" s="3" t="s">
        <v>16</v>
      </c>
      <c r="E947" s="3" t="s">
        <v>35</v>
      </c>
      <c r="F947" s="3" t="s">
        <v>36</v>
      </c>
      <c r="G947" s="3" t="s">
        <v>72</v>
      </c>
      <c r="H947" s="3" t="s">
        <v>2354</v>
      </c>
      <c r="I947" s="3">
        <v>1</v>
      </c>
      <c r="J947" s="3" t="s">
        <v>20</v>
      </c>
      <c r="K947" s="3">
        <v>44000</v>
      </c>
      <c r="L947" s="3">
        <v>40000</v>
      </c>
    </row>
    <row r="948" spans="1:12" x14ac:dyDescent="0.25">
      <c r="A948" s="3" t="s">
        <v>1734</v>
      </c>
      <c r="B948" s="4">
        <v>44987</v>
      </c>
      <c r="C948" s="3" t="s">
        <v>829</v>
      </c>
      <c r="D948" s="3" t="s">
        <v>29</v>
      </c>
      <c r="E948" s="3" t="s">
        <v>30</v>
      </c>
      <c r="F948" s="3" t="s">
        <v>31</v>
      </c>
      <c r="G948" s="3" t="s">
        <v>78</v>
      </c>
      <c r="H948" s="3" t="s">
        <v>45</v>
      </c>
      <c r="I948" s="3">
        <v>10</v>
      </c>
      <c r="J948" s="3" t="s">
        <v>20</v>
      </c>
      <c r="K948" s="3">
        <v>9950</v>
      </c>
      <c r="L948" s="3">
        <v>9000</v>
      </c>
    </row>
    <row r="949" spans="1:12" x14ac:dyDescent="0.25">
      <c r="A949" s="3" t="s">
        <v>1735</v>
      </c>
      <c r="B949" s="4">
        <v>44987</v>
      </c>
      <c r="C949" s="3" t="s">
        <v>954</v>
      </c>
      <c r="D949" s="3" t="s">
        <v>29</v>
      </c>
      <c r="E949" s="3" t="s">
        <v>17</v>
      </c>
      <c r="F949" s="3" t="s">
        <v>18</v>
      </c>
      <c r="G949" s="3" t="s">
        <v>41</v>
      </c>
      <c r="H949" s="3" t="s">
        <v>2354</v>
      </c>
      <c r="I949" s="3">
        <v>2</v>
      </c>
      <c r="J949" s="3" t="s">
        <v>20</v>
      </c>
      <c r="K949" s="3">
        <v>7700</v>
      </c>
      <c r="L949" s="3">
        <v>7000</v>
      </c>
    </row>
    <row r="950" spans="1:12" x14ac:dyDescent="0.25">
      <c r="A950" s="3" t="s">
        <v>1736</v>
      </c>
      <c r="B950" s="4">
        <v>44987</v>
      </c>
      <c r="C950" s="3" t="s">
        <v>1072</v>
      </c>
      <c r="D950" s="3" t="s">
        <v>29</v>
      </c>
      <c r="E950" s="3" t="s">
        <v>17</v>
      </c>
      <c r="F950" s="3" t="s">
        <v>18</v>
      </c>
      <c r="G950" s="3" t="s">
        <v>2352</v>
      </c>
      <c r="H950" s="3" t="s">
        <v>2354</v>
      </c>
      <c r="I950" s="3">
        <v>1</v>
      </c>
      <c r="J950" s="3" t="s">
        <v>20</v>
      </c>
      <c r="K950" s="3">
        <v>8500</v>
      </c>
      <c r="L950" s="3">
        <v>7600</v>
      </c>
    </row>
    <row r="951" spans="1:12" x14ac:dyDescent="0.25">
      <c r="A951" s="3" t="s">
        <v>1737</v>
      </c>
      <c r="B951" s="4">
        <v>44987</v>
      </c>
      <c r="C951" s="3" t="s">
        <v>1197</v>
      </c>
      <c r="D951" s="3" t="s">
        <v>29</v>
      </c>
      <c r="E951" s="3" t="s">
        <v>30</v>
      </c>
      <c r="F951" s="3" t="s">
        <v>31</v>
      </c>
      <c r="G951" s="3" t="s">
        <v>63</v>
      </c>
      <c r="H951" s="3" t="s">
        <v>2354</v>
      </c>
      <c r="I951" s="3">
        <v>10</v>
      </c>
      <c r="J951" s="3" t="s">
        <v>20</v>
      </c>
      <c r="K951" s="3">
        <v>9950</v>
      </c>
      <c r="L951" s="3">
        <v>9000</v>
      </c>
    </row>
    <row r="952" spans="1:12" x14ac:dyDescent="0.25">
      <c r="A952" s="3" t="s">
        <v>1738</v>
      </c>
      <c r="B952" s="4">
        <v>44987</v>
      </c>
      <c r="C952" s="3" t="s">
        <v>655</v>
      </c>
      <c r="D952" s="3" t="s">
        <v>29</v>
      </c>
      <c r="E952" s="3" t="s">
        <v>17</v>
      </c>
      <c r="F952" s="3" t="s">
        <v>18</v>
      </c>
      <c r="G952" s="3" t="s">
        <v>25</v>
      </c>
      <c r="H952" s="3" t="s">
        <v>2354</v>
      </c>
      <c r="I952" s="3">
        <v>1</v>
      </c>
      <c r="J952" s="3" t="s">
        <v>20</v>
      </c>
      <c r="K952" s="3">
        <v>100</v>
      </c>
      <c r="L952" s="3">
        <v>90</v>
      </c>
    </row>
    <row r="953" spans="1:12" x14ac:dyDescent="0.25">
      <c r="A953" s="3" t="s">
        <v>1739</v>
      </c>
      <c r="B953" s="4">
        <v>44987</v>
      </c>
      <c r="C953" s="3" t="s">
        <v>716</v>
      </c>
      <c r="D953" s="3" t="s">
        <v>29</v>
      </c>
      <c r="E953" s="3" t="s">
        <v>23</v>
      </c>
      <c r="F953" s="3" t="s">
        <v>24</v>
      </c>
      <c r="G953" s="3" t="s">
        <v>32</v>
      </c>
      <c r="H953" s="3" t="s">
        <v>2354</v>
      </c>
      <c r="I953" s="3">
        <v>4</v>
      </c>
      <c r="J953" s="3" t="s">
        <v>20</v>
      </c>
      <c r="K953" s="3">
        <v>11000</v>
      </c>
      <c r="L953" s="3">
        <v>10000</v>
      </c>
    </row>
    <row r="954" spans="1:12" x14ac:dyDescent="0.25">
      <c r="A954" s="3" t="s">
        <v>1740</v>
      </c>
      <c r="B954" s="4">
        <v>44987</v>
      </c>
      <c r="C954" s="3" t="s">
        <v>778</v>
      </c>
      <c r="D954" s="3" t="s">
        <v>29</v>
      </c>
      <c r="E954" s="3" t="s">
        <v>30</v>
      </c>
      <c r="F954" s="3" t="s">
        <v>31</v>
      </c>
      <c r="G954" s="3" t="s">
        <v>19</v>
      </c>
      <c r="H954" s="3" t="s">
        <v>2354</v>
      </c>
      <c r="I954" s="3">
        <v>2</v>
      </c>
      <c r="J954" s="3" t="s">
        <v>20</v>
      </c>
      <c r="K954" s="3">
        <v>7700</v>
      </c>
      <c r="L954" s="3">
        <v>7000</v>
      </c>
    </row>
    <row r="955" spans="1:12" x14ac:dyDescent="0.25">
      <c r="A955" s="3" t="s">
        <v>1741</v>
      </c>
      <c r="B955" s="4">
        <v>44987</v>
      </c>
      <c r="C955" s="3" t="s">
        <v>839</v>
      </c>
      <c r="D955" s="3" t="s">
        <v>16</v>
      </c>
      <c r="E955" s="3" t="s">
        <v>17</v>
      </c>
      <c r="F955" s="3" t="s">
        <v>18</v>
      </c>
      <c r="G955" s="3" t="s">
        <v>25</v>
      </c>
      <c r="H955" s="3" t="s">
        <v>38</v>
      </c>
      <c r="I955" s="3">
        <v>2</v>
      </c>
      <c r="J955" s="3" t="s">
        <v>20</v>
      </c>
      <c r="K955" s="3">
        <v>7700</v>
      </c>
      <c r="L955" s="3">
        <v>7000</v>
      </c>
    </row>
    <row r="956" spans="1:12" x14ac:dyDescent="0.25">
      <c r="A956" s="3" t="s">
        <v>1742</v>
      </c>
      <c r="B956" s="4">
        <v>44987</v>
      </c>
      <c r="C956" s="3" t="s">
        <v>901</v>
      </c>
      <c r="D956" s="3" t="s">
        <v>29</v>
      </c>
      <c r="E956" s="3" t="s">
        <v>17</v>
      </c>
      <c r="F956" s="3" t="s">
        <v>18</v>
      </c>
      <c r="G956" s="3" t="s">
        <v>32</v>
      </c>
      <c r="H956" s="3" t="s">
        <v>45</v>
      </c>
      <c r="I956" s="3">
        <v>1</v>
      </c>
      <c r="J956" s="3" t="s">
        <v>26</v>
      </c>
      <c r="K956" s="3">
        <v>11000</v>
      </c>
      <c r="L956" s="3">
        <v>10000</v>
      </c>
    </row>
    <row r="957" spans="1:12" x14ac:dyDescent="0.25">
      <c r="A957" s="3" t="s">
        <v>1743</v>
      </c>
      <c r="B957" s="4">
        <v>44987</v>
      </c>
      <c r="C957" s="3" t="s">
        <v>962</v>
      </c>
      <c r="D957" s="3" t="s">
        <v>29</v>
      </c>
      <c r="E957" s="3" t="s">
        <v>17</v>
      </c>
      <c r="F957" s="3" t="s">
        <v>18</v>
      </c>
      <c r="G957" s="3" t="s">
        <v>19</v>
      </c>
      <c r="H957" s="3" t="s">
        <v>2354</v>
      </c>
      <c r="I957" s="3">
        <v>1</v>
      </c>
      <c r="J957" s="3" t="s">
        <v>20</v>
      </c>
      <c r="K957" s="3">
        <v>6700</v>
      </c>
      <c r="L957" s="3">
        <v>5002</v>
      </c>
    </row>
    <row r="958" spans="1:12" x14ac:dyDescent="0.25">
      <c r="A958" s="3" t="s">
        <v>1744</v>
      </c>
      <c r="B958" s="4">
        <v>44988</v>
      </c>
      <c r="C958" s="3" t="s">
        <v>109</v>
      </c>
      <c r="D958" s="3" t="s">
        <v>29</v>
      </c>
      <c r="E958" s="3" t="s">
        <v>30</v>
      </c>
      <c r="F958" s="3" t="s">
        <v>31</v>
      </c>
      <c r="G958" s="3" t="s">
        <v>66</v>
      </c>
      <c r="H958" s="3" t="s">
        <v>2354</v>
      </c>
      <c r="I958" s="3">
        <v>2</v>
      </c>
      <c r="J958" s="3" t="s">
        <v>20</v>
      </c>
      <c r="K958" s="3">
        <v>13000</v>
      </c>
      <c r="L958" s="3">
        <v>12000</v>
      </c>
    </row>
    <row r="959" spans="1:12" x14ac:dyDescent="0.25">
      <c r="A959" s="3" t="s">
        <v>1745</v>
      </c>
      <c r="B959" s="4">
        <v>44988</v>
      </c>
      <c r="C959" s="3" t="s">
        <v>233</v>
      </c>
      <c r="D959" s="3" t="s">
        <v>29</v>
      </c>
      <c r="E959" s="3" t="s">
        <v>17</v>
      </c>
      <c r="F959" s="3" t="s">
        <v>18</v>
      </c>
      <c r="G959" s="3" t="s">
        <v>19</v>
      </c>
      <c r="H959" s="3" t="s">
        <v>2354</v>
      </c>
      <c r="I959" s="3">
        <v>1</v>
      </c>
      <c r="J959" s="3" t="s">
        <v>20</v>
      </c>
      <c r="K959" s="3">
        <v>13200.000000000002</v>
      </c>
      <c r="L959" s="3">
        <v>12000</v>
      </c>
    </row>
    <row r="960" spans="1:12" x14ac:dyDescent="0.25">
      <c r="A960" s="3" t="s">
        <v>1746</v>
      </c>
      <c r="B960" s="4">
        <v>44988</v>
      </c>
      <c r="C960" s="3" t="s">
        <v>349</v>
      </c>
      <c r="D960" s="3" t="s">
        <v>29</v>
      </c>
      <c r="E960" s="3" t="s">
        <v>17</v>
      </c>
      <c r="F960" s="3" t="s">
        <v>18</v>
      </c>
      <c r="G960" s="3" t="s">
        <v>32</v>
      </c>
      <c r="H960" s="3" t="s">
        <v>2354</v>
      </c>
      <c r="I960" s="3">
        <v>3</v>
      </c>
      <c r="J960" s="3" t="s">
        <v>20</v>
      </c>
      <c r="K960" s="3">
        <v>13200.000000000002</v>
      </c>
      <c r="L960" s="3">
        <v>12000</v>
      </c>
    </row>
    <row r="961" spans="1:12" x14ac:dyDescent="0.25">
      <c r="A961" s="3" t="s">
        <v>1747</v>
      </c>
      <c r="B961" s="4">
        <v>44988</v>
      </c>
      <c r="C961" s="3" t="s">
        <v>474</v>
      </c>
      <c r="D961" s="3" t="s">
        <v>29</v>
      </c>
      <c r="E961" s="3" t="s">
        <v>30</v>
      </c>
      <c r="F961" s="3" t="s">
        <v>31</v>
      </c>
      <c r="G961" s="3" t="s">
        <v>2351</v>
      </c>
      <c r="H961" s="3" t="s">
        <v>38</v>
      </c>
      <c r="I961" s="3">
        <v>2</v>
      </c>
      <c r="J961" s="3" t="s">
        <v>20</v>
      </c>
      <c r="K961" s="3">
        <v>6700</v>
      </c>
      <c r="L961" s="3">
        <v>5001</v>
      </c>
    </row>
    <row r="962" spans="1:12" x14ac:dyDescent="0.25">
      <c r="A962" s="3" t="s">
        <v>1748</v>
      </c>
      <c r="B962" s="4">
        <v>44988</v>
      </c>
      <c r="C962" s="3" t="s">
        <v>590</v>
      </c>
      <c r="D962" s="3" t="s">
        <v>16</v>
      </c>
      <c r="E962" s="3" t="s">
        <v>23</v>
      </c>
      <c r="F962" s="3" t="s">
        <v>24</v>
      </c>
      <c r="G962" s="3" t="s">
        <v>2353</v>
      </c>
      <c r="H962" s="3" t="s">
        <v>45</v>
      </c>
      <c r="I962" s="3">
        <v>2</v>
      </c>
      <c r="J962" s="3" t="s">
        <v>20</v>
      </c>
      <c r="K962" s="3">
        <v>9950</v>
      </c>
      <c r="L962" s="3">
        <v>9000</v>
      </c>
    </row>
    <row r="963" spans="1:12" x14ac:dyDescent="0.25">
      <c r="A963" s="3" t="s">
        <v>1749</v>
      </c>
      <c r="B963" s="4">
        <v>44988</v>
      </c>
      <c r="C963" s="3" t="s">
        <v>714</v>
      </c>
      <c r="D963" s="3" t="s">
        <v>16</v>
      </c>
      <c r="E963" s="3" t="s">
        <v>17</v>
      </c>
      <c r="F963" s="3" t="s">
        <v>18</v>
      </c>
      <c r="G963" s="3" t="s">
        <v>75</v>
      </c>
      <c r="H963" s="3" t="s">
        <v>2354</v>
      </c>
      <c r="I963" s="3">
        <v>2</v>
      </c>
      <c r="J963" s="3" t="s">
        <v>20</v>
      </c>
      <c r="K963" s="3">
        <v>19800</v>
      </c>
      <c r="L963" s="3">
        <v>18000</v>
      </c>
    </row>
    <row r="964" spans="1:12" x14ac:dyDescent="0.25">
      <c r="A964" s="3" t="s">
        <v>1750</v>
      </c>
      <c r="B964" s="4">
        <v>44988</v>
      </c>
      <c r="C964" s="3" t="s">
        <v>831</v>
      </c>
      <c r="D964" s="3" t="s">
        <v>29</v>
      </c>
      <c r="E964" s="3" t="s">
        <v>35</v>
      </c>
      <c r="F964" s="3" t="s">
        <v>36</v>
      </c>
      <c r="G964" s="3" t="s">
        <v>81</v>
      </c>
      <c r="H964" s="3" t="s">
        <v>2354</v>
      </c>
      <c r="I964" s="3">
        <v>10</v>
      </c>
      <c r="J964" s="3" t="s">
        <v>20</v>
      </c>
      <c r="K964" s="3">
        <v>9950</v>
      </c>
      <c r="L964" s="3">
        <v>9000</v>
      </c>
    </row>
    <row r="965" spans="1:12" x14ac:dyDescent="0.25">
      <c r="A965" s="3" t="s">
        <v>1751</v>
      </c>
      <c r="B965" s="4">
        <v>44988</v>
      </c>
      <c r="C965" s="3" t="s">
        <v>956</v>
      </c>
      <c r="D965" s="3" t="s">
        <v>29</v>
      </c>
      <c r="E965" s="3" t="s">
        <v>23</v>
      </c>
      <c r="F965" s="3" t="s">
        <v>24</v>
      </c>
      <c r="G965" s="3" t="s">
        <v>44</v>
      </c>
      <c r="H965" s="3" t="s">
        <v>45</v>
      </c>
      <c r="I965" s="3">
        <v>4</v>
      </c>
      <c r="J965" s="3" t="s">
        <v>20</v>
      </c>
      <c r="K965" s="3">
        <v>11000</v>
      </c>
      <c r="L965" s="3">
        <v>10000</v>
      </c>
    </row>
    <row r="966" spans="1:12" x14ac:dyDescent="0.25">
      <c r="A966" s="3" t="s">
        <v>1752</v>
      </c>
      <c r="B966" s="4">
        <v>44988</v>
      </c>
      <c r="C966" s="3" t="s">
        <v>1074</v>
      </c>
      <c r="D966" s="3" t="s">
        <v>29</v>
      </c>
      <c r="E966" s="3" t="s">
        <v>17</v>
      </c>
      <c r="F966" s="3" t="s">
        <v>18</v>
      </c>
      <c r="G966" s="3" t="s">
        <v>2350</v>
      </c>
      <c r="H966" s="3" t="s">
        <v>38</v>
      </c>
      <c r="I966" s="3">
        <v>2</v>
      </c>
      <c r="J966" s="3" t="s">
        <v>26</v>
      </c>
      <c r="K966" s="3">
        <v>8500</v>
      </c>
      <c r="L966" s="3">
        <v>7600</v>
      </c>
    </row>
    <row r="967" spans="1:12" x14ac:dyDescent="0.25">
      <c r="A967" s="3" t="s">
        <v>1753</v>
      </c>
      <c r="B967" s="4">
        <v>44988</v>
      </c>
      <c r="C967" s="3" t="s">
        <v>1199</v>
      </c>
      <c r="D967" s="3" t="s">
        <v>29</v>
      </c>
      <c r="E967" s="3" t="s">
        <v>35</v>
      </c>
      <c r="F967" s="3" t="s">
        <v>36</v>
      </c>
      <c r="G967" s="3" t="s">
        <v>66</v>
      </c>
      <c r="H967" s="3" t="s">
        <v>2354</v>
      </c>
      <c r="I967" s="3">
        <v>10</v>
      </c>
      <c r="J967" s="3" t="s">
        <v>20</v>
      </c>
      <c r="K967" s="3">
        <v>9950</v>
      </c>
      <c r="L967" s="3">
        <v>9000</v>
      </c>
    </row>
    <row r="968" spans="1:12" x14ac:dyDescent="0.25">
      <c r="A968" s="3" t="s">
        <v>1754</v>
      </c>
      <c r="B968" s="4">
        <v>44988</v>
      </c>
      <c r="C968" s="3" t="s">
        <v>657</v>
      </c>
      <c r="D968" s="3" t="s">
        <v>29</v>
      </c>
      <c r="E968" s="3" t="s">
        <v>23</v>
      </c>
      <c r="F968" s="3" t="s">
        <v>24</v>
      </c>
      <c r="G968" s="3" t="s">
        <v>32</v>
      </c>
      <c r="H968" s="3" t="s">
        <v>2354</v>
      </c>
      <c r="I968" s="3">
        <v>2</v>
      </c>
      <c r="J968" s="3" t="s">
        <v>20</v>
      </c>
      <c r="K968" s="3">
        <v>100</v>
      </c>
      <c r="L968" s="3">
        <v>80</v>
      </c>
    </row>
    <row r="969" spans="1:12" x14ac:dyDescent="0.25">
      <c r="A969" s="3" t="s">
        <v>1755</v>
      </c>
      <c r="B969" s="4">
        <v>44988</v>
      </c>
      <c r="C969" s="3" t="s">
        <v>712</v>
      </c>
      <c r="D969" s="3" t="s">
        <v>29</v>
      </c>
      <c r="E969" s="3" t="s">
        <v>17</v>
      </c>
      <c r="F969" s="3" t="s">
        <v>18</v>
      </c>
      <c r="G969" s="3" t="s">
        <v>19</v>
      </c>
      <c r="H969" s="3" t="s">
        <v>45</v>
      </c>
      <c r="I969" s="3">
        <v>2</v>
      </c>
      <c r="J969" s="3" t="s">
        <v>20</v>
      </c>
      <c r="K969" s="3">
        <v>9950</v>
      </c>
      <c r="L969" s="3">
        <v>9000</v>
      </c>
    </row>
    <row r="970" spans="1:12" x14ac:dyDescent="0.25">
      <c r="A970" s="3" t="s">
        <v>1756</v>
      </c>
      <c r="B970" s="4">
        <v>44988</v>
      </c>
      <c r="C970" s="3" t="s">
        <v>718</v>
      </c>
      <c r="D970" s="3" t="s">
        <v>29</v>
      </c>
      <c r="E970" s="3" t="s">
        <v>30</v>
      </c>
      <c r="F970" s="3" t="s">
        <v>31</v>
      </c>
      <c r="G970" s="3" t="s">
        <v>19</v>
      </c>
      <c r="H970" s="3" t="s">
        <v>38</v>
      </c>
      <c r="I970" s="3">
        <v>1</v>
      </c>
      <c r="J970" s="3" t="s">
        <v>20</v>
      </c>
      <c r="K970" s="3">
        <v>13200.000000000002</v>
      </c>
      <c r="L970" s="3">
        <v>12000</v>
      </c>
    </row>
    <row r="971" spans="1:12" x14ac:dyDescent="0.25">
      <c r="A971" s="3" t="s">
        <v>1757</v>
      </c>
      <c r="B971" s="4">
        <v>44988</v>
      </c>
      <c r="C971" s="3" t="s">
        <v>780</v>
      </c>
      <c r="D971" s="3" t="s">
        <v>29</v>
      </c>
      <c r="E971" s="3" t="s">
        <v>35</v>
      </c>
      <c r="F971" s="3" t="s">
        <v>36</v>
      </c>
      <c r="G971" s="3" t="s">
        <v>25</v>
      </c>
      <c r="H971" s="3" t="s">
        <v>38</v>
      </c>
      <c r="I971" s="3">
        <v>4</v>
      </c>
      <c r="J971" s="3" t="s">
        <v>20</v>
      </c>
      <c r="K971" s="3">
        <v>11000</v>
      </c>
      <c r="L971" s="3">
        <v>10000</v>
      </c>
    </row>
    <row r="972" spans="1:12" x14ac:dyDescent="0.25">
      <c r="A972" s="3" t="s">
        <v>1758</v>
      </c>
      <c r="B972" s="4">
        <v>44988</v>
      </c>
      <c r="C972" s="3" t="s">
        <v>835</v>
      </c>
      <c r="D972" s="3" t="s">
        <v>29</v>
      </c>
      <c r="E972" s="3" t="s">
        <v>17</v>
      </c>
      <c r="F972" s="3" t="s">
        <v>18</v>
      </c>
      <c r="G972" s="3" t="s">
        <v>32</v>
      </c>
      <c r="H972" s="3" t="s">
        <v>2354</v>
      </c>
      <c r="I972" s="3">
        <v>3</v>
      </c>
      <c r="J972" s="3" t="s">
        <v>20</v>
      </c>
      <c r="K972" s="3">
        <v>13200.000000000002</v>
      </c>
      <c r="L972" s="3">
        <v>12000</v>
      </c>
    </row>
    <row r="973" spans="1:12" x14ac:dyDescent="0.25">
      <c r="A973" s="3" t="s">
        <v>1759</v>
      </c>
      <c r="B973" s="4">
        <v>44988</v>
      </c>
      <c r="C973" s="3" t="s">
        <v>841</v>
      </c>
      <c r="D973" s="3" t="s">
        <v>29</v>
      </c>
      <c r="E973" s="3" t="s">
        <v>17</v>
      </c>
      <c r="F973" s="3" t="s">
        <v>18</v>
      </c>
      <c r="G973" s="3" t="s">
        <v>32</v>
      </c>
      <c r="H973" s="3" t="s">
        <v>2354</v>
      </c>
      <c r="I973" s="3">
        <v>3</v>
      </c>
      <c r="J973" s="3" t="s">
        <v>20</v>
      </c>
      <c r="K973" s="3">
        <v>22000</v>
      </c>
      <c r="L973" s="3">
        <v>20000</v>
      </c>
    </row>
    <row r="974" spans="1:12" x14ac:dyDescent="0.25">
      <c r="A974" s="3" t="s">
        <v>1760</v>
      </c>
      <c r="B974" s="4">
        <v>44988</v>
      </c>
      <c r="C974" s="3" t="s">
        <v>897</v>
      </c>
      <c r="D974" s="3" t="s">
        <v>29</v>
      </c>
      <c r="E974" s="3" t="s">
        <v>30</v>
      </c>
      <c r="F974" s="3" t="s">
        <v>31</v>
      </c>
      <c r="G974" s="3" t="s">
        <v>19</v>
      </c>
      <c r="H974" s="3" t="s">
        <v>2354</v>
      </c>
      <c r="I974" s="3">
        <v>2</v>
      </c>
      <c r="J974" s="3" t="s">
        <v>20</v>
      </c>
      <c r="K974" s="3">
        <v>6700</v>
      </c>
      <c r="L974" s="3">
        <v>5002</v>
      </c>
    </row>
    <row r="975" spans="1:12" x14ac:dyDescent="0.25">
      <c r="A975" s="3" t="s">
        <v>1761</v>
      </c>
      <c r="B975" s="4">
        <v>44988</v>
      </c>
      <c r="C975" s="3" t="s">
        <v>903</v>
      </c>
      <c r="D975" s="3" t="s">
        <v>29</v>
      </c>
      <c r="E975" s="3" t="s">
        <v>17</v>
      </c>
      <c r="F975" s="3" t="s">
        <v>18</v>
      </c>
      <c r="G975" s="3" t="s">
        <v>19</v>
      </c>
      <c r="H975" s="3" t="s">
        <v>2354</v>
      </c>
      <c r="I975" s="3">
        <v>1</v>
      </c>
      <c r="J975" s="3" t="s">
        <v>20</v>
      </c>
      <c r="K975" s="3">
        <v>8500</v>
      </c>
      <c r="L975" s="3">
        <v>7600</v>
      </c>
    </row>
    <row r="976" spans="1:12" x14ac:dyDescent="0.25">
      <c r="A976" s="3" t="s">
        <v>1762</v>
      </c>
      <c r="B976" s="4">
        <v>44988</v>
      </c>
      <c r="C976" s="3" t="s">
        <v>964</v>
      </c>
      <c r="D976" s="3" t="s">
        <v>16</v>
      </c>
      <c r="E976" s="3" t="s">
        <v>23</v>
      </c>
      <c r="F976" s="3" t="s">
        <v>24</v>
      </c>
      <c r="G976" s="3" t="s">
        <v>25</v>
      </c>
      <c r="H976" s="3" t="s">
        <v>45</v>
      </c>
      <c r="I976" s="3">
        <v>100</v>
      </c>
      <c r="J976" s="3" t="s">
        <v>20</v>
      </c>
      <c r="K976" s="3">
        <v>6700</v>
      </c>
      <c r="L976" s="3">
        <v>5000</v>
      </c>
    </row>
    <row r="977" spans="1:12" x14ac:dyDescent="0.25">
      <c r="A977" s="3" t="s">
        <v>1763</v>
      </c>
      <c r="B977" s="4">
        <v>44989</v>
      </c>
      <c r="C977" s="3" t="s">
        <v>111</v>
      </c>
      <c r="D977" s="3" t="s">
        <v>29</v>
      </c>
      <c r="E977" s="3" t="s">
        <v>35</v>
      </c>
      <c r="F977" s="3" t="s">
        <v>36</v>
      </c>
      <c r="G977" s="3" t="s">
        <v>69</v>
      </c>
      <c r="H977" s="3" t="s">
        <v>38</v>
      </c>
      <c r="I977" s="3">
        <v>2</v>
      </c>
      <c r="J977" s="3" t="s">
        <v>20</v>
      </c>
      <c r="K977" s="3">
        <v>6700</v>
      </c>
      <c r="L977" s="3">
        <v>5000</v>
      </c>
    </row>
    <row r="978" spans="1:12" x14ac:dyDescent="0.25">
      <c r="A978" s="3" t="s">
        <v>1764</v>
      </c>
      <c r="B978" s="4">
        <v>44989</v>
      </c>
      <c r="C978" s="3" t="s">
        <v>235</v>
      </c>
      <c r="D978" s="3" t="s">
        <v>29</v>
      </c>
      <c r="E978" s="3" t="s">
        <v>23</v>
      </c>
      <c r="F978" s="3" t="s">
        <v>24</v>
      </c>
      <c r="G978" s="3" t="s">
        <v>25</v>
      </c>
      <c r="H978" s="3" t="s">
        <v>2354</v>
      </c>
      <c r="I978" s="3">
        <v>2</v>
      </c>
      <c r="J978" s="3" t="s">
        <v>20</v>
      </c>
      <c r="K978" s="3">
        <v>9950</v>
      </c>
      <c r="L978" s="3">
        <v>9000</v>
      </c>
    </row>
    <row r="979" spans="1:12" x14ac:dyDescent="0.25">
      <c r="A979" s="3" t="s">
        <v>1765</v>
      </c>
      <c r="B979" s="4">
        <v>44989</v>
      </c>
      <c r="C979" s="3" t="s">
        <v>351</v>
      </c>
      <c r="D979" s="3" t="s">
        <v>29</v>
      </c>
      <c r="E979" s="3" t="s">
        <v>17</v>
      </c>
      <c r="F979" s="3" t="s">
        <v>18</v>
      </c>
      <c r="G979" s="3" t="s">
        <v>37</v>
      </c>
      <c r="H979" s="3" t="s">
        <v>38</v>
      </c>
      <c r="I979" s="3">
        <v>2</v>
      </c>
      <c r="J979" s="3" t="s">
        <v>20</v>
      </c>
      <c r="K979" s="3">
        <v>22000</v>
      </c>
      <c r="L979" s="3">
        <v>20000</v>
      </c>
    </row>
    <row r="980" spans="1:12" x14ac:dyDescent="0.25">
      <c r="A980" s="3" t="s">
        <v>1766</v>
      </c>
      <c r="B980" s="4">
        <v>44989</v>
      </c>
      <c r="C980" s="3" t="s">
        <v>476</v>
      </c>
      <c r="D980" s="3" t="s">
        <v>29</v>
      </c>
      <c r="E980" s="3" t="s">
        <v>35</v>
      </c>
      <c r="F980" s="3" t="s">
        <v>36</v>
      </c>
      <c r="G980" s="3" t="s">
        <v>54</v>
      </c>
      <c r="H980" s="3" t="s">
        <v>55</v>
      </c>
      <c r="I980" s="3">
        <v>1</v>
      </c>
      <c r="J980" s="3" t="s">
        <v>20</v>
      </c>
      <c r="K980" s="3">
        <v>6700</v>
      </c>
      <c r="L980" s="3">
        <v>5002</v>
      </c>
    </row>
    <row r="981" spans="1:12" x14ac:dyDescent="0.25">
      <c r="A981" s="3" t="s">
        <v>1767</v>
      </c>
      <c r="B981" s="4">
        <v>44989</v>
      </c>
      <c r="C981" s="3" t="s">
        <v>592</v>
      </c>
      <c r="D981" s="3" t="s">
        <v>16</v>
      </c>
      <c r="E981" s="3" t="s">
        <v>30</v>
      </c>
      <c r="F981" s="3" t="s">
        <v>31</v>
      </c>
      <c r="G981" s="3" t="s">
        <v>60</v>
      </c>
      <c r="H981" s="3" t="s">
        <v>45</v>
      </c>
      <c r="I981" s="3">
        <v>2</v>
      </c>
      <c r="J981" s="3" t="s">
        <v>20</v>
      </c>
      <c r="K981" s="3">
        <v>7700</v>
      </c>
      <c r="L981" s="3">
        <v>7000</v>
      </c>
    </row>
    <row r="982" spans="1:12" x14ac:dyDescent="0.25">
      <c r="A982" s="3" t="s">
        <v>1768</v>
      </c>
      <c r="B982" s="4">
        <v>44989</v>
      </c>
      <c r="C982" s="3" t="s">
        <v>716</v>
      </c>
      <c r="D982" s="3" t="s">
        <v>16</v>
      </c>
      <c r="E982" s="3" t="s">
        <v>17</v>
      </c>
      <c r="F982" s="3" t="s">
        <v>18</v>
      </c>
      <c r="G982" s="3" t="s">
        <v>78</v>
      </c>
      <c r="H982" s="3" t="s">
        <v>45</v>
      </c>
      <c r="I982" s="3">
        <v>2</v>
      </c>
      <c r="J982" s="3" t="s">
        <v>20</v>
      </c>
      <c r="K982" s="3">
        <v>9950</v>
      </c>
      <c r="L982" s="3">
        <v>9000</v>
      </c>
    </row>
    <row r="983" spans="1:12" x14ac:dyDescent="0.25">
      <c r="A983" s="3" t="s">
        <v>1769</v>
      </c>
      <c r="B983" s="4">
        <v>44989</v>
      </c>
      <c r="C983" s="3" t="s">
        <v>833</v>
      </c>
      <c r="D983" s="3" t="s">
        <v>29</v>
      </c>
      <c r="E983" s="3" t="s">
        <v>17</v>
      </c>
      <c r="F983" s="3" t="s">
        <v>18</v>
      </c>
      <c r="G983" s="3" t="s">
        <v>19</v>
      </c>
      <c r="H983" s="3" t="s">
        <v>2354</v>
      </c>
      <c r="I983" s="3">
        <v>10</v>
      </c>
      <c r="J983" s="3" t="s">
        <v>20</v>
      </c>
      <c r="K983" s="3">
        <v>9950</v>
      </c>
      <c r="L983" s="3">
        <v>9000</v>
      </c>
    </row>
    <row r="984" spans="1:12" x14ac:dyDescent="0.25">
      <c r="A984" s="3" t="s">
        <v>1770</v>
      </c>
      <c r="B984" s="4">
        <v>44989</v>
      </c>
      <c r="C984" s="3" t="s">
        <v>958</v>
      </c>
      <c r="D984" s="3" t="s">
        <v>16</v>
      </c>
      <c r="E984" s="3" t="s">
        <v>30</v>
      </c>
      <c r="F984" s="3" t="s">
        <v>31</v>
      </c>
      <c r="G984" s="3" t="s">
        <v>2352</v>
      </c>
      <c r="H984" s="3" t="s">
        <v>2354</v>
      </c>
      <c r="I984" s="3">
        <v>1</v>
      </c>
      <c r="J984" s="3" t="s">
        <v>20</v>
      </c>
      <c r="K984" s="3">
        <v>13200.000000000002</v>
      </c>
      <c r="L984" s="3">
        <v>12000</v>
      </c>
    </row>
    <row r="985" spans="1:12" x14ac:dyDescent="0.25">
      <c r="A985" s="3" t="s">
        <v>1771</v>
      </c>
      <c r="B985" s="4">
        <v>44989</v>
      </c>
      <c r="C985" s="3" t="s">
        <v>1076</v>
      </c>
      <c r="D985" s="3" t="s">
        <v>29</v>
      </c>
      <c r="E985" s="3" t="s">
        <v>23</v>
      </c>
      <c r="F985" s="3" t="s">
        <v>24</v>
      </c>
      <c r="G985" s="3" t="s">
        <v>2351</v>
      </c>
      <c r="H985" s="3" t="s">
        <v>38</v>
      </c>
      <c r="I985" s="3">
        <v>3</v>
      </c>
      <c r="J985" s="3" t="s">
        <v>20</v>
      </c>
      <c r="K985" s="3">
        <v>13200.000000000002</v>
      </c>
      <c r="L985" s="3">
        <v>12000</v>
      </c>
    </row>
    <row r="986" spans="1:12" x14ac:dyDescent="0.25">
      <c r="A986" s="3" t="s">
        <v>1772</v>
      </c>
      <c r="B986" s="4">
        <v>44989</v>
      </c>
      <c r="C986" s="3" t="s">
        <v>1201</v>
      </c>
      <c r="D986" s="3" t="s">
        <v>29</v>
      </c>
      <c r="E986" s="3" t="s">
        <v>17</v>
      </c>
      <c r="F986" s="3" t="s">
        <v>18</v>
      </c>
      <c r="G986" s="3" t="s">
        <v>69</v>
      </c>
      <c r="H986" s="3" t="s">
        <v>38</v>
      </c>
      <c r="I986" s="3">
        <v>10</v>
      </c>
      <c r="J986" s="3" t="s">
        <v>20</v>
      </c>
      <c r="K986" s="3">
        <v>9950</v>
      </c>
      <c r="L986" s="3">
        <v>9000</v>
      </c>
    </row>
    <row r="987" spans="1:12" x14ac:dyDescent="0.25">
      <c r="A987" s="3" t="s">
        <v>1773</v>
      </c>
      <c r="B987" s="4">
        <v>44989</v>
      </c>
      <c r="C987" s="3" t="s">
        <v>659</v>
      </c>
      <c r="D987" s="3" t="s">
        <v>16</v>
      </c>
      <c r="E987" s="3" t="s">
        <v>30</v>
      </c>
      <c r="F987" s="3" t="s">
        <v>31</v>
      </c>
      <c r="G987" s="3" t="s">
        <v>19</v>
      </c>
      <c r="H987" s="3" t="s">
        <v>38</v>
      </c>
      <c r="I987" s="3">
        <v>2</v>
      </c>
      <c r="J987" s="3" t="s">
        <v>20</v>
      </c>
      <c r="K987" s="3">
        <v>2000</v>
      </c>
      <c r="L987" s="3">
        <v>1850</v>
      </c>
    </row>
    <row r="988" spans="1:12" x14ac:dyDescent="0.25">
      <c r="A988" s="3" t="s">
        <v>1774</v>
      </c>
      <c r="B988" s="4">
        <v>44989</v>
      </c>
      <c r="C988" s="3" t="s">
        <v>720</v>
      </c>
      <c r="D988" s="3" t="s">
        <v>29</v>
      </c>
      <c r="E988" s="3" t="s">
        <v>35</v>
      </c>
      <c r="F988" s="3" t="s">
        <v>36</v>
      </c>
      <c r="G988" s="3" t="s">
        <v>25</v>
      </c>
      <c r="H988" s="3" t="s">
        <v>45</v>
      </c>
      <c r="I988" s="3">
        <v>2</v>
      </c>
      <c r="J988" s="3" t="s">
        <v>20</v>
      </c>
      <c r="K988" s="3">
        <v>9950</v>
      </c>
      <c r="L988" s="3">
        <v>9000</v>
      </c>
    </row>
    <row r="989" spans="1:12" x14ac:dyDescent="0.25">
      <c r="A989" s="3" t="s">
        <v>1775</v>
      </c>
      <c r="B989" s="4">
        <v>44989</v>
      </c>
      <c r="C989" s="3" t="s">
        <v>782</v>
      </c>
      <c r="D989" s="3" t="s">
        <v>29</v>
      </c>
      <c r="E989" s="3" t="s">
        <v>17</v>
      </c>
      <c r="F989" s="3" t="s">
        <v>18</v>
      </c>
      <c r="G989" s="3" t="s">
        <v>32</v>
      </c>
      <c r="H989" s="3" t="s">
        <v>38</v>
      </c>
      <c r="I989" s="3">
        <v>1</v>
      </c>
      <c r="J989" s="3" t="s">
        <v>20</v>
      </c>
      <c r="K989" s="3">
        <v>13200.000000000002</v>
      </c>
      <c r="L989" s="3">
        <v>12000</v>
      </c>
    </row>
    <row r="990" spans="1:12" x14ac:dyDescent="0.25">
      <c r="A990" s="3" t="s">
        <v>1776</v>
      </c>
      <c r="B990" s="4">
        <v>44989</v>
      </c>
      <c r="C990" s="3" t="s">
        <v>843</v>
      </c>
      <c r="D990" s="3" t="s">
        <v>29</v>
      </c>
      <c r="E990" s="3" t="s">
        <v>17</v>
      </c>
      <c r="F990" s="3" t="s">
        <v>18</v>
      </c>
      <c r="G990" s="3" t="s">
        <v>19</v>
      </c>
      <c r="H990" s="3" t="s">
        <v>2354</v>
      </c>
      <c r="I990" s="3">
        <v>1</v>
      </c>
      <c r="J990" s="3" t="s">
        <v>20</v>
      </c>
      <c r="K990" s="3">
        <v>44000</v>
      </c>
      <c r="L990" s="3">
        <v>40000</v>
      </c>
    </row>
    <row r="991" spans="1:12" x14ac:dyDescent="0.25">
      <c r="A991" s="3" t="s">
        <v>1777</v>
      </c>
      <c r="B991" s="4">
        <v>44989</v>
      </c>
      <c r="C991" s="3" t="s">
        <v>905</v>
      </c>
      <c r="D991" s="3" t="s">
        <v>29</v>
      </c>
      <c r="E991" s="3" t="s">
        <v>23</v>
      </c>
      <c r="F991" s="3" t="s">
        <v>24</v>
      </c>
      <c r="G991" s="3" t="s">
        <v>25</v>
      </c>
      <c r="H991" s="3" t="s">
        <v>2354</v>
      </c>
      <c r="I991" s="3">
        <v>2</v>
      </c>
      <c r="J991" s="3" t="s">
        <v>26</v>
      </c>
      <c r="K991" s="3">
        <v>8500</v>
      </c>
      <c r="L991" s="3">
        <v>7600</v>
      </c>
    </row>
    <row r="992" spans="1:12" x14ac:dyDescent="0.25">
      <c r="A992" s="3" t="s">
        <v>1778</v>
      </c>
      <c r="B992" s="4">
        <v>44990</v>
      </c>
      <c r="C992" s="3" t="s">
        <v>113</v>
      </c>
      <c r="D992" s="3" t="s">
        <v>29</v>
      </c>
      <c r="E992" s="3" t="s">
        <v>17</v>
      </c>
      <c r="F992" s="3" t="s">
        <v>18</v>
      </c>
      <c r="G992" s="3" t="s">
        <v>72</v>
      </c>
      <c r="H992" s="3" t="s">
        <v>2354</v>
      </c>
      <c r="I992" s="3">
        <v>1</v>
      </c>
      <c r="J992" s="3" t="s">
        <v>20</v>
      </c>
      <c r="K992" s="3">
        <v>6700</v>
      </c>
      <c r="L992" s="3">
        <v>5001</v>
      </c>
    </row>
    <row r="993" spans="1:12" x14ac:dyDescent="0.25">
      <c r="A993" s="3" t="s">
        <v>1779</v>
      </c>
      <c r="B993" s="4">
        <v>44990</v>
      </c>
      <c r="C993" s="3" t="s">
        <v>237</v>
      </c>
      <c r="D993" s="3" t="s">
        <v>29</v>
      </c>
      <c r="E993" s="3" t="s">
        <v>30</v>
      </c>
      <c r="F993" s="3" t="s">
        <v>31</v>
      </c>
      <c r="G993" s="3" t="s">
        <v>32</v>
      </c>
      <c r="H993" s="3" t="s">
        <v>2354</v>
      </c>
      <c r="I993" s="3">
        <v>2</v>
      </c>
      <c r="J993" s="3" t="s">
        <v>20</v>
      </c>
      <c r="K993" s="3">
        <v>7700</v>
      </c>
      <c r="L993" s="3">
        <v>7000</v>
      </c>
    </row>
    <row r="994" spans="1:12" x14ac:dyDescent="0.25">
      <c r="A994" s="3" t="s">
        <v>1780</v>
      </c>
      <c r="B994" s="4">
        <v>44990</v>
      </c>
      <c r="C994" s="3" t="s">
        <v>353</v>
      </c>
      <c r="D994" s="3" t="s">
        <v>16</v>
      </c>
      <c r="E994" s="3" t="s">
        <v>23</v>
      </c>
      <c r="F994" s="3" t="s">
        <v>24</v>
      </c>
      <c r="G994" s="3" t="s">
        <v>41</v>
      </c>
      <c r="H994" s="3" t="s">
        <v>2354</v>
      </c>
      <c r="I994" s="3">
        <v>2</v>
      </c>
      <c r="J994" s="3" t="s">
        <v>20</v>
      </c>
      <c r="K994" s="3">
        <v>7700</v>
      </c>
      <c r="L994" s="3">
        <v>7000</v>
      </c>
    </row>
    <row r="995" spans="1:12" x14ac:dyDescent="0.25">
      <c r="A995" s="3" t="s">
        <v>1781</v>
      </c>
      <c r="B995" s="4">
        <v>44990</v>
      </c>
      <c r="C995" s="3" t="s">
        <v>478</v>
      </c>
      <c r="D995" s="3" t="s">
        <v>16</v>
      </c>
      <c r="E995" s="3" t="s">
        <v>17</v>
      </c>
      <c r="F995" s="3" t="s">
        <v>18</v>
      </c>
      <c r="G995" s="3" t="s">
        <v>2353</v>
      </c>
      <c r="H995" s="3" t="s">
        <v>45</v>
      </c>
      <c r="I995" s="3">
        <v>1</v>
      </c>
      <c r="J995" s="3" t="s">
        <v>20</v>
      </c>
      <c r="K995" s="3">
        <v>6700</v>
      </c>
      <c r="L995" s="3">
        <v>5000</v>
      </c>
    </row>
    <row r="996" spans="1:12" x14ac:dyDescent="0.25">
      <c r="A996" s="3" t="s">
        <v>1782</v>
      </c>
      <c r="B996" s="4">
        <v>44990</v>
      </c>
      <c r="C996" s="3" t="s">
        <v>594</v>
      </c>
      <c r="D996" s="3" t="s">
        <v>29</v>
      </c>
      <c r="E996" s="3" t="s">
        <v>35</v>
      </c>
      <c r="F996" s="3" t="s">
        <v>36</v>
      </c>
      <c r="G996" s="3" t="s">
        <v>63</v>
      </c>
      <c r="H996" s="3" t="s">
        <v>2354</v>
      </c>
      <c r="I996" s="3">
        <v>1</v>
      </c>
      <c r="J996" s="3" t="s">
        <v>20</v>
      </c>
      <c r="K996" s="3">
        <v>11000</v>
      </c>
      <c r="L996" s="3">
        <v>10000</v>
      </c>
    </row>
    <row r="997" spans="1:12" x14ac:dyDescent="0.25">
      <c r="A997" s="3" t="s">
        <v>1783</v>
      </c>
      <c r="B997" s="4">
        <v>44990</v>
      </c>
      <c r="C997" s="3" t="s">
        <v>718</v>
      </c>
      <c r="D997" s="3" t="s">
        <v>29</v>
      </c>
      <c r="E997" s="3" t="s">
        <v>23</v>
      </c>
      <c r="F997" s="3" t="s">
        <v>24</v>
      </c>
      <c r="G997" s="3" t="s">
        <v>81</v>
      </c>
      <c r="H997" s="3" t="s">
        <v>2354</v>
      </c>
      <c r="I997" s="3">
        <v>2</v>
      </c>
      <c r="J997" s="3" t="s">
        <v>20</v>
      </c>
      <c r="K997" s="3">
        <v>7700</v>
      </c>
      <c r="L997" s="3">
        <v>7000</v>
      </c>
    </row>
    <row r="998" spans="1:12" x14ac:dyDescent="0.25">
      <c r="A998" s="3" t="s">
        <v>1784</v>
      </c>
      <c r="B998" s="4">
        <v>44990</v>
      </c>
      <c r="C998" s="3" t="s">
        <v>835</v>
      </c>
      <c r="D998" s="3" t="s">
        <v>29</v>
      </c>
      <c r="E998" s="3" t="s">
        <v>35</v>
      </c>
      <c r="F998" s="3" t="s">
        <v>36</v>
      </c>
      <c r="G998" s="3" t="s">
        <v>25</v>
      </c>
      <c r="H998" s="3" t="s">
        <v>2354</v>
      </c>
      <c r="I998" s="3">
        <v>10</v>
      </c>
      <c r="J998" s="3" t="s">
        <v>20</v>
      </c>
      <c r="K998" s="3">
        <v>9950</v>
      </c>
      <c r="L998" s="3">
        <v>9000</v>
      </c>
    </row>
    <row r="999" spans="1:12" x14ac:dyDescent="0.25">
      <c r="A999" s="3" t="s">
        <v>1785</v>
      </c>
      <c r="B999" s="4">
        <v>44990</v>
      </c>
      <c r="C999" s="3" t="s">
        <v>960</v>
      </c>
      <c r="D999" s="3" t="s">
        <v>16</v>
      </c>
      <c r="E999" s="3" t="s">
        <v>35</v>
      </c>
      <c r="F999" s="3" t="s">
        <v>36</v>
      </c>
      <c r="G999" s="3" t="s">
        <v>2350</v>
      </c>
      <c r="H999" s="3" t="s">
        <v>38</v>
      </c>
      <c r="I999" s="3">
        <v>2</v>
      </c>
      <c r="J999" s="3" t="s">
        <v>20</v>
      </c>
      <c r="K999" s="3">
        <v>9950</v>
      </c>
      <c r="L999" s="3">
        <v>9000</v>
      </c>
    </row>
    <row r="1000" spans="1:12" x14ac:dyDescent="0.25">
      <c r="A1000" s="3" t="s">
        <v>1786</v>
      </c>
      <c r="B1000" s="4">
        <v>44990</v>
      </c>
      <c r="C1000" s="3" t="s">
        <v>1078</v>
      </c>
      <c r="D1000" s="3" t="s">
        <v>29</v>
      </c>
      <c r="E1000" s="3" t="s">
        <v>30</v>
      </c>
      <c r="F1000" s="3" t="s">
        <v>31</v>
      </c>
      <c r="G1000" s="3" t="s">
        <v>54</v>
      </c>
      <c r="H1000" s="3" t="s">
        <v>55</v>
      </c>
      <c r="I1000" s="3">
        <v>2</v>
      </c>
      <c r="J1000" s="3" t="s">
        <v>20</v>
      </c>
      <c r="K1000" s="3">
        <v>22000</v>
      </c>
      <c r="L1000" s="3">
        <v>20000</v>
      </c>
    </row>
    <row r="1001" spans="1:12" x14ac:dyDescent="0.25">
      <c r="A1001" s="3" t="s">
        <v>1787</v>
      </c>
      <c r="B1001" s="4">
        <v>44990</v>
      </c>
      <c r="C1001" s="3" t="s">
        <v>2316</v>
      </c>
      <c r="D1001" s="3" t="s">
        <v>29</v>
      </c>
      <c r="E1001" s="3" t="s">
        <v>17</v>
      </c>
      <c r="F1001" s="3" t="s">
        <v>18</v>
      </c>
      <c r="G1001" s="3" t="s">
        <v>72</v>
      </c>
      <c r="H1001" s="3" t="s">
        <v>2354</v>
      </c>
      <c r="I1001" s="3">
        <v>10</v>
      </c>
      <c r="J1001" s="3" t="s">
        <v>20</v>
      </c>
      <c r="K1001" s="3">
        <v>9950</v>
      </c>
      <c r="L1001" s="3">
        <v>9000</v>
      </c>
    </row>
    <row r="1002" spans="1:12" x14ac:dyDescent="0.25">
      <c r="A1002" s="3" t="s">
        <v>1788</v>
      </c>
      <c r="B1002" s="4">
        <v>44991</v>
      </c>
      <c r="C1002" s="3" t="s">
        <v>115</v>
      </c>
      <c r="D1002" s="3" t="s">
        <v>29</v>
      </c>
      <c r="E1002" s="3" t="s">
        <v>17</v>
      </c>
      <c r="F1002" s="3" t="s">
        <v>18</v>
      </c>
      <c r="G1002" s="3" t="s">
        <v>75</v>
      </c>
      <c r="H1002" s="3" t="s">
        <v>2354</v>
      </c>
      <c r="I1002" s="3">
        <v>1</v>
      </c>
      <c r="J1002" s="3" t="s">
        <v>20</v>
      </c>
      <c r="K1002" s="3">
        <v>6700</v>
      </c>
      <c r="L1002" s="3">
        <v>5002</v>
      </c>
    </row>
    <row r="1003" spans="1:12" x14ac:dyDescent="0.25">
      <c r="A1003" s="3" t="s">
        <v>1789</v>
      </c>
      <c r="B1003" s="4">
        <v>44991</v>
      </c>
      <c r="C1003" s="3" t="s">
        <v>239</v>
      </c>
      <c r="D1003" s="3" t="s">
        <v>29</v>
      </c>
      <c r="E1003" s="3" t="s">
        <v>35</v>
      </c>
      <c r="F1003" s="3" t="s">
        <v>36</v>
      </c>
      <c r="G1003" s="3" t="s">
        <v>37</v>
      </c>
      <c r="H1003" s="3" t="s">
        <v>38</v>
      </c>
      <c r="I1003" s="3">
        <v>1</v>
      </c>
      <c r="J1003" s="3" t="s">
        <v>20</v>
      </c>
      <c r="K1003" s="3">
        <v>11000</v>
      </c>
      <c r="L1003" s="3">
        <v>10000</v>
      </c>
    </row>
    <row r="1004" spans="1:12" x14ac:dyDescent="0.25">
      <c r="A1004" s="3" t="s">
        <v>1790</v>
      </c>
      <c r="B1004" s="4">
        <v>44991</v>
      </c>
      <c r="C1004" s="3" t="s">
        <v>355</v>
      </c>
      <c r="D1004" s="3" t="s">
        <v>29</v>
      </c>
      <c r="E1004" s="3" t="s">
        <v>30</v>
      </c>
      <c r="F1004" s="3" t="s">
        <v>31</v>
      </c>
      <c r="G1004" s="3" t="s">
        <v>44</v>
      </c>
      <c r="H1004" s="3" t="s">
        <v>45</v>
      </c>
      <c r="I1004" s="3">
        <v>3</v>
      </c>
      <c r="J1004" s="3" t="s">
        <v>20</v>
      </c>
      <c r="K1004" s="3">
        <v>22000</v>
      </c>
      <c r="L1004" s="3">
        <v>20000</v>
      </c>
    </row>
    <row r="1005" spans="1:12" x14ac:dyDescent="0.25">
      <c r="A1005" s="3" t="s">
        <v>1791</v>
      </c>
      <c r="B1005" s="4">
        <v>44991</v>
      </c>
      <c r="C1005" s="3" t="s">
        <v>480</v>
      </c>
      <c r="D1005" s="3" t="s">
        <v>29</v>
      </c>
      <c r="E1005" s="3" t="s">
        <v>17</v>
      </c>
      <c r="F1005" s="3" t="s">
        <v>18</v>
      </c>
      <c r="G1005" s="3" t="s">
        <v>60</v>
      </c>
      <c r="H1005" s="3" t="s">
        <v>45</v>
      </c>
      <c r="I1005" s="3">
        <v>2</v>
      </c>
      <c r="J1005" s="3" t="s">
        <v>20</v>
      </c>
      <c r="K1005" s="3">
        <v>6700</v>
      </c>
      <c r="L1005" s="3">
        <v>5001</v>
      </c>
    </row>
    <row r="1006" spans="1:12" x14ac:dyDescent="0.25">
      <c r="A1006" s="3" t="s">
        <v>1792</v>
      </c>
      <c r="B1006" s="4">
        <v>44991</v>
      </c>
      <c r="C1006" s="3" t="s">
        <v>596</v>
      </c>
      <c r="D1006" s="3" t="s">
        <v>29</v>
      </c>
      <c r="E1006" s="3" t="s">
        <v>17</v>
      </c>
      <c r="F1006" s="3" t="s">
        <v>18</v>
      </c>
      <c r="G1006" s="3" t="s">
        <v>66</v>
      </c>
      <c r="H1006" s="3" t="s">
        <v>2354</v>
      </c>
      <c r="I1006" s="3">
        <v>1</v>
      </c>
      <c r="J1006" s="3" t="s">
        <v>20</v>
      </c>
      <c r="K1006" s="3">
        <v>7700.0000000000009</v>
      </c>
      <c r="L1006" s="3">
        <v>7000</v>
      </c>
    </row>
    <row r="1007" spans="1:12" x14ac:dyDescent="0.25">
      <c r="A1007" s="3" t="s">
        <v>1793</v>
      </c>
      <c r="B1007" s="4">
        <v>44991</v>
      </c>
      <c r="C1007" s="3" t="s">
        <v>720</v>
      </c>
      <c r="D1007" s="3" t="s">
        <v>29</v>
      </c>
      <c r="E1007" s="3" t="s">
        <v>30</v>
      </c>
      <c r="F1007" s="3" t="s">
        <v>31</v>
      </c>
      <c r="G1007" s="3" t="s">
        <v>19</v>
      </c>
      <c r="H1007" s="3" t="s">
        <v>2354</v>
      </c>
      <c r="I1007" s="3">
        <v>4</v>
      </c>
      <c r="J1007" s="3" t="s">
        <v>20</v>
      </c>
      <c r="K1007" s="3">
        <v>11000</v>
      </c>
      <c r="L1007" s="3">
        <v>10000</v>
      </c>
    </row>
    <row r="1008" spans="1:12" x14ac:dyDescent="0.25">
      <c r="A1008" s="3" t="s">
        <v>1794</v>
      </c>
      <c r="B1008" s="4">
        <v>44991</v>
      </c>
      <c r="C1008" s="3" t="s">
        <v>837</v>
      </c>
      <c r="D1008" s="3" t="s">
        <v>29</v>
      </c>
      <c r="E1008" s="3" t="s">
        <v>17</v>
      </c>
      <c r="F1008" s="3" t="s">
        <v>18</v>
      </c>
      <c r="G1008" s="3" t="s">
        <v>32</v>
      </c>
      <c r="H1008" s="3" t="s">
        <v>2354</v>
      </c>
      <c r="I1008" s="3">
        <v>11</v>
      </c>
      <c r="J1008" s="3" t="s">
        <v>20</v>
      </c>
      <c r="K1008" s="3">
        <v>9950</v>
      </c>
      <c r="L1008" s="3">
        <v>9000</v>
      </c>
    </row>
    <row r="1009" spans="1:12" x14ac:dyDescent="0.25">
      <c r="A1009" s="3" t="s">
        <v>1795</v>
      </c>
      <c r="B1009" s="4">
        <v>44991</v>
      </c>
      <c r="C1009" s="3" t="s">
        <v>962</v>
      </c>
      <c r="D1009" s="3" t="s">
        <v>16</v>
      </c>
      <c r="E1009" s="3" t="s">
        <v>17</v>
      </c>
      <c r="F1009" s="3" t="s">
        <v>18</v>
      </c>
      <c r="G1009" s="3" t="s">
        <v>2351</v>
      </c>
      <c r="H1009" s="3" t="s">
        <v>38</v>
      </c>
      <c r="I1009" s="3">
        <v>2</v>
      </c>
      <c r="J1009" s="3" t="s">
        <v>20</v>
      </c>
      <c r="K1009" s="3">
        <v>7700</v>
      </c>
      <c r="L1009" s="3">
        <v>7000</v>
      </c>
    </row>
    <row r="1010" spans="1:12" x14ac:dyDescent="0.25">
      <c r="A1010" s="3" t="s">
        <v>1796</v>
      </c>
      <c r="B1010" s="4">
        <v>44991</v>
      </c>
      <c r="C1010" s="3" t="s">
        <v>1080</v>
      </c>
      <c r="D1010" s="3" t="s">
        <v>29</v>
      </c>
      <c r="E1010" s="3" t="s">
        <v>35</v>
      </c>
      <c r="F1010" s="3" t="s">
        <v>36</v>
      </c>
      <c r="G1010" s="3" t="s">
        <v>2353</v>
      </c>
      <c r="H1010" s="3" t="s">
        <v>45</v>
      </c>
      <c r="I1010" s="3">
        <v>2</v>
      </c>
      <c r="J1010" s="3" t="s">
        <v>20</v>
      </c>
      <c r="K1010" s="3">
        <v>7700</v>
      </c>
      <c r="L1010" s="3">
        <v>7000</v>
      </c>
    </row>
    <row r="1011" spans="1:12" x14ac:dyDescent="0.25">
      <c r="A1011" s="3" t="s">
        <v>1797</v>
      </c>
      <c r="B1011" s="4">
        <v>44991</v>
      </c>
      <c r="C1011" s="3" t="s">
        <v>1204</v>
      </c>
      <c r="D1011" s="3" t="s">
        <v>29</v>
      </c>
      <c r="E1011" s="3" t="s">
        <v>23</v>
      </c>
      <c r="F1011" s="3" t="s">
        <v>24</v>
      </c>
      <c r="G1011" s="3" t="s">
        <v>75</v>
      </c>
      <c r="H1011" s="3" t="s">
        <v>2354</v>
      </c>
      <c r="I1011" s="3">
        <v>10</v>
      </c>
      <c r="J1011" s="3" t="s">
        <v>20</v>
      </c>
      <c r="K1011" s="3">
        <v>9950</v>
      </c>
      <c r="L1011" s="3">
        <v>9000</v>
      </c>
    </row>
    <row r="1012" spans="1:12" x14ac:dyDescent="0.25">
      <c r="A1012" s="3" t="s">
        <v>1798</v>
      </c>
      <c r="B1012" s="4">
        <v>44992</v>
      </c>
      <c r="C1012" s="3" t="s">
        <v>117</v>
      </c>
      <c r="D1012" s="3" t="s">
        <v>29</v>
      </c>
      <c r="E1012" s="3" t="s">
        <v>23</v>
      </c>
      <c r="F1012" s="3" t="s">
        <v>24</v>
      </c>
      <c r="G1012" s="3" t="s">
        <v>78</v>
      </c>
      <c r="H1012" s="3" t="s">
        <v>45</v>
      </c>
      <c r="I1012" s="3">
        <v>2</v>
      </c>
      <c r="J1012" s="3" t="s">
        <v>20</v>
      </c>
      <c r="K1012" s="3">
        <v>6700</v>
      </c>
      <c r="L1012" s="3">
        <v>5000</v>
      </c>
    </row>
    <row r="1013" spans="1:12" x14ac:dyDescent="0.25">
      <c r="A1013" s="3" t="s">
        <v>1799</v>
      </c>
      <c r="B1013" s="4">
        <v>44992</v>
      </c>
      <c r="C1013" s="3" t="s">
        <v>241</v>
      </c>
      <c r="D1013" s="3" t="s">
        <v>29</v>
      </c>
      <c r="E1013" s="3" t="s">
        <v>17</v>
      </c>
      <c r="F1013" s="3" t="s">
        <v>18</v>
      </c>
      <c r="G1013" s="3" t="s">
        <v>41</v>
      </c>
      <c r="H1013" s="3" t="s">
        <v>2354</v>
      </c>
      <c r="I1013" s="3">
        <v>1</v>
      </c>
      <c r="J1013" s="3" t="s">
        <v>20</v>
      </c>
      <c r="K1013" s="3">
        <v>7700.0000000000009</v>
      </c>
      <c r="L1013" s="3">
        <v>7000</v>
      </c>
    </row>
    <row r="1014" spans="1:12" x14ac:dyDescent="0.25">
      <c r="A1014" s="3" t="s">
        <v>1800</v>
      </c>
      <c r="B1014" s="4">
        <v>44992</v>
      </c>
      <c r="C1014" s="3" t="s">
        <v>357</v>
      </c>
      <c r="D1014" s="3" t="s">
        <v>29</v>
      </c>
      <c r="E1014" s="3" t="s">
        <v>35</v>
      </c>
      <c r="F1014" s="3" t="s">
        <v>36</v>
      </c>
      <c r="G1014" s="3" t="s">
        <v>2352</v>
      </c>
      <c r="H1014" s="3" t="s">
        <v>2354</v>
      </c>
      <c r="I1014" s="3">
        <v>1</v>
      </c>
      <c r="J1014" s="3" t="s">
        <v>20</v>
      </c>
      <c r="K1014" s="3">
        <v>44000</v>
      </c>
      <c r="L1014" s="3">
        <v>40000</v>
      </c>
    </row>
    <row r="1015" spans="1:12" x14ac:dyDescent="0.25">
      <c r="A1015" s="3" t="s">
        <v>1801</v>
      </c>
      <c r="B1015" s="4">
        <v>44992</v>
      </c>
      <c r="C1015" s="3" t="s">
        <v>482</v>
      </c>
      <c r="D1015" s="3" t="s">
        <v>29</v>
      </c>
      <c r="E1015" s="3" t="s">
        <v>23</v>
      </c>
      <c r="F1015" s="3" t="s">
        <v>24</v>
      </c>
      <c r="G1015" s="3" t="s">
        <v>63</v>
      </c>
      <c r="H1015" s="3" t="s">
        <v>2354</v>
      </c>
      <c r="I1015" s="3">
        <v>2</v>
      </c>
      <c r="J1015" s="3" t="s">
        <v>20</v>
      </c>
      <c r="K1015" s="3">
        <v>6700</v>
      </c>
      <c r="L1015" s="3">
        <v>5002</v>
      </c>
    </row>
    <row r="1016" spans="1:12" x14ac:dyDescent="0.25">
      <c r="A1016" s="3" t="s">
        <v>1802</v>
      </c>
      <c r="B1016" s="4">
        <v>44992</v>
      </c>
      <c r="C1016" s="3" t="s">
        <v>598</v>
      </c>
      <c r="D1016" s="3" t="s">
        <v>29</v>
      </c>
      <c r="E1016" s="3" t="s">
        <v>17</v>
      </c>
      <c r="F1016" s="3" t="s">
        <v>18</v>
      </c>
      <c r="G1016" s="3" t="s">
        <v>69</v>
      </c>
      <c r="H1016" s="3" t="s">
        <v>38</v>
      </c>
      <c r="I1016" s="3">
        <v>2</v>
      </c>
      <c r="J1016" s="3" t="s">
        <v>20</v>
      </c>
      <c r="K1016" s="3">
        <v>9950</v>
      </c>
      <c r="L1016" s="3">
        <v>9000</v>
      </c>
    </row>
    <row r="1017" spans="1:12" x14ac:dyDescent="0.25">
      <c r="A1017" s="3" t="s">
        <v>1803</v>
      </c>
      <c r="B1017" s="4">
        <v>44992</v>
      </c>
      <c r="C1017" s="3" t="s">
        <v>722</v>
      </c>
      <c r="D1017" s="3" t="s">
        <v>29</v>
      </c>
      <c r="E1017" s="3" t="s">
        <v>35</v>
      </c>
      <c r="F1017" s="3" t="s">
        <v>36</v>
      </c>
      <c r="G1017" s="3" t="s">
        <v>25</v>
      </c>
      <c r="H1017" s="3" t="s">
        <v>2354</v>
      </c>
      <c r="I1017" s="3">
        <v>1</v>
      </c>
      <c r="J1017" s="3" t="s">
        <v>20</v>
      </c>
      <c r="K1017" s="3">
        <v>13200.000000000002</v>
      </c>
      <c r="L1017" s="3">
        <v>12000</v>
      </c>
    </row>
    <row r="1018" spans="1:12" x14ac:dyDescent="0.25">
      <c r="A1018" s="3" t="s">
        <v>1804</v>
      </c>
      <c r="B1018" s="4">
        <v>44992</v>
      </c>
      <c r="C1018" s="3" t="s">
        <v>726</v>
      </c>
      <c r="D1018" s="3" t="s">
        <v>16</v>
      </c>
      <c r="E1018" s="3" t="s">
        <v>17</v>
      </c>
      <c r="F1018" s="3" t="s">
        <v>18</v>
      </c>
      <c r="G1018" s="3" t="s">
        <v>37</v>
      </c>
      <c r="H1018" s="3" t="s">
        <v>38</v>
      </c>
      <c r="I1018" s="3">
        <v>2</v>
      </c>
      <c r="J1018" s="3" t="s">
        <v>20</v>
      </c>
      <c r="K1018" s="3">
        <v>7700</v>
      </c>
      <c r="L1018" s="3">
        <v>7000</v>
      </c>
    </row>
    <row r="1019" spans="1:12" x14ac:dyDescent="0.25">
      <c r="A1019" s="3" t="s">
        <v>1805</v>
      </c>
      <c r="B1019" s="4">
        <v>44992</v>
      </c>
      <c r="C1019" s="3" t="s">
        <v>839</v>
      </c>
      <c r="D1019" s="3" t="s">
        <v>29</v>
      </c>
      <c r="E1019" s="3" t="s">
        <v>35</v>
      </c>
      <c r="F1019" s="3" t="s">
        <v>36</v>
      </c>
      <c r="G1019" s="3" t="s">
        <v>37</v>
      </c>
      <c r="H1019" s="3" t="s">
        <v>38</v>
      </c>
      <c r="I1019" s="3">
        <v>11</v>
      </c>
      <c r="J1019" s="3" t="s">
        <v>26</v>
      </c>
      <c r="K1019" s="3">
        <v>9950</v>
      </c>
      <c r="L1019" s="3">
        <v>9000</v>
      </c>
    </row>
    <row r="1020" spans="1:12" x14ac:dyDescent="0.25">
      <c r="A1020" s="3" t="s">
        <v>1806</v>
      </c>
      <c r="B1020" s="4">
        <v>44992</v>
      </c>
      <c r="C1020" s="3" t="s">
        <v>843</v>
      </c>
      <c r="D1020" s="3" t="s">
        <v>29</v>
      </c>
      <c r="E1020" s="3" t="s">
        <v>35</v>
      </c>
      <c r="F1020" s="3" t="s">
        <v>36</v>
      </c>
      <c r="G1020" s="3" t="s">
        <v>44</v>
      </c>
      <c r="H1020" s="3" t="s">
        <v>45</v>
      </c>
      <c r="I1020" s="3">
        <v>2</v>
      </c>
      <c r="J1020" s="3" t="s">
        <v>26</v>
      </c>
      <c r="K1020" s="3">
        <v>10000</v>
      </c>
      <c r="L1020" s="3">
        <v>9000</v>
      </c>
    </row>
    <row r="1021" spans="1:12" x14ac:dyDescent="0.25">
      <c r="A1021" s="3" t="s">
        <v>1807</v>
      </c>
      <c r="B1021" s="4">
        <v>44992</v>
      </c>
      <c r="C1021" s="3" t="s">
        <v>964</v>
      </c>
      <c r="D1021" s="3" t="s">
        <v>29</v>
      </c>
      <c r="E1021" s="3" t="s">
        <v>17</v>
      </c>
      <c r="F1021" s="3" t="s">
        <v>18</v>
      </c>
      <c r="G1021" s="3" t="s">
        <v>54</v>
      </c>
      <c r="H1021" s="3" t="s">
        <v>55</v>
      </c>
      <c r="I1021" s="3">
        <v>1</v>
      </c>
      <c r="J1021" s="3" t="s">
        <v>20</v>
      </c>
      <c r="K1021" s="3">
        <v>11000</v>
      </c>
      <c r="L1021" s="3">
        <v>10000</v>
      </c>
    </row>
    <row r="1022" spans="1:12" x14ac:dyDescent="0.25">
      <c r="A1022" s="3" t="s">
        <v>1808</v>
      </c>
      <c r="B1022" s="4">
        <v>44992</v>
      </c>
      <c r="C1022" s="3" t="s">
        <v>968</v>
      </c>
      <c r="D1022" s="3" t="s">
        <v>29</v>
      </c>
      <c r="E1022" s="3" t="s">
        <v>30</v>
      </c>
      <c r="F1022" s="3" t="s">
        <v>31</v>
      </c>
      <c r="G1022" s="3" t="s">
        <v>60</v>
      </c>
      <c r="H1022" s="3" t="s">
        <v>45</v>
      </c>
      <c r="I1022" s="3">
        <v>2</v>
      </c>
      <c r="J1022" s="3" t="s">
        <v>20</v>
      </c>
      <c r="K1022" s="3">
        <v>9950</v>
      </c>
      <c r="L1022" s="3">
        <v>9000</v>
      </c>
    </row>
    <row r="1023" spans="1:12" x14ac:dyDescent="0.25">
      <c r="A1023" s="3" t="s">
        <v>1809</v>
      </c>
      <c r="B1023" s="4">
        <v>44992</v>
      </c>
      <c r="C1023" s="3" t="s">
        <v>1082</v>
      </c>
      <c r="D1023" s="3" t="s">
        <v>29</v>
      </c>
      <c r="E1023" s="3" t="s">
        <v>17</v>
      </c>
      <c r="F1023" s="3" t="s">
        <v>18</v>
      </c>
      <c r="G1023" s="3" t="s">
        <v>60</v>
      </c>
      <c r="H1023" s="3" t="s">
        <v>45</v>
      </c>
      <c r="I1023" s="3">
        <v>3</v>
      </c>
      <c r="J1023" s="3" t="s">
        <v>20</v>
      </c>
      <c r="K1023" s="3">
        <v>22000</v>
      </c>
      <c r="L1023" s="3">
        <v>20000</v>
      </c>
    </row>
    <row r="1024" spans="1:12" x14ac:dyDescent="0.25">
      <c r="A1024" s="3" t="s">
        <v>1810</v>
      </c>
      <c r="B1024" s="4">
        <v>44992</v>
      </c>
      <c r="C1024" s="3" t="s">
        <v>1206</v>
      </c>
      <c r="D1024" s="3" t="s">
        <v>29</v>
      </c>
      <c r="E1024" s="3" t="s">
        <v>30</v>
      </c>
      <c r="F1024" s="3" t="s">
        <v>31</v>
      </c>
      <c r="G1024" s="3" t="s">
        <v>78</v>
      </c>
      <c r="H1024" s="3" t="s">
        <v>45</v>
      </c>
      <c r="I1024" s="3">
        <v>10</v>
      </c>
      <c r="J1024" s="3" t="s">
        <v>20</v>
      </c>
      <c r="K1024" s="3">
        <v>9950</v>
      </c>
      <c r="L1024" s="3">
        <v>9000</v>
      </c>
    </row>
    <row r="1025" spans="1:12" x14ac:dyDescent="0.25">
      <c r="A1025" s="3" t="s">
        <v>1811</v>
      </c>
      <c r="B1025" s="4">
        <v>44992</v>
      </c>
      <c r="C1025" s="3" t="s">
        <v>661</v>
      </c>
      <c r="D1025" s="3" t="s">
        <v>16</v>
      </c>
      <c r="E1025" s="3" t="s">
        <v>35</v>
      </c>
      <c r="F1025" s="3" t="s">
        <v>36</v>
      </c>
      <c r="G1025" s="3" t="s">
        <v>25</v>
      </c>
      <c r="H1025" s="3" t="s">
        <v>2354</v>
      </c>
      <c r="I1025" s="3">
        <v>1</v>
      </c>
      <c r="J1025" s="3" t="s">
        <v>20</v>
      </c>
      <c r="K1025" s="3">
        <v>9500</v>
      </c>
      <c r="L1025" s="3">
        <v>8000</v>
      </c>
    </row>
    <row r="1026" spans="1:12" x14ac:dyDescent="0.25">
      <c r="A1026" s="3" t="s">
        <v>1812</v>
      </c>
      <c r="B1026" s="4">
        <v>44992</v>
      </c>
      <c r="C1026" s="3" t="s">
        <v>663</v>
      </c>
      <c r="D1026" s="3" t="s">
        <v>16</v>
      </c>
      <c r="E1026" s="3" t="s">
        <v>17</v>
      </c>
      <c r="F1026" s="3" t="s">
        <v>18</v>
      </c>
      <c r="G1026" s="3" t="s">
        <v>32</v>
      </c>
      <c r="H1026" s="3" t="s">
        <v>45</v>
      </c>
      <c r="I1026" s="3">
        <v>100</v>
      </c>
      <c r="J1026" s="3" t="s">
        <v>20</v>
      </c>
      <c r="K1026" s="3">
        <v>4700</v>
      </c>
      <c r="L1026" s="3">
        <v>4000</v>
      </c>
    </row>
    <row r="1027" spans="1:12" x14ac:dyDescent="0.25">
      <c r="A1027" s="3" t="s">
        <v>1813</v>
      </c>
      <c r="B1027" s="4">
        <v>44992</v>
      </c>
      <c r="C1027" s="3" t="s">
        <v>665</v>
      </c>
      <c r="D1027" s="3" t="s">
        <v>29</v>
      </c>
      <c r="E1027" s="3" t="s">
        <v>17</v>
      </c>
      <c r="F1027" s="3" t="s">
        <v>18</v>
      </c>
      <c r="G1027" s="3" t="s">
        <v>19</v>
      </c>
      <c r="H1027" s="3" t="s">
        <v>2354</v>
      </c>
      <c r="I1027" s="3">
        <v>2</v>
      </c>
      <c r="J1027" s="3" t="s">
        <v>20</v>
      </c>
      <c r="K1027" s="3">
        <v>400</v>
      </c>
      <c r="L1027" s="3">
        <v>360</v>
      </c>
    </row>
    <row r="1028" spans="1:12" x14ac:dyDescent="0.25">
      <c r="A1028" s="3" t="s">
        <v>1814</v>
      </c>
      <c r="B1028" s="4">
        <v>44992</v>
      </c>
      <c r="C1028" s="3" t="s">
        <v>667</v>
      </c>
      <c r="D1028" s="3" t="s">
        <v>29</v>
      </c>
      <c r="E1028" s="3" t="s">
        <v>23</v>
      </c>
      <c r="F1028" s="3" t="s">
        <v>24</v>
      </c>
      <c r="G1028" s="3" t="s">
        <v>25</v>
      </c>
      <c r="H1028" s="3" t="s">
        <v>38</v>
      </c>
      <c r="I1028" s="3">
        <v>2</v>
      </c>
      <c r="J1028" s="3" t="s">
        <v>20</v>
      </c>
      <c r="K1028" s="3">
        <v>100</v>
      </c>
      <c r="L1028" s="3">
        <v>90</v>
      </c>
    </row>
    <row r="1029" spans="1:12" x14ac:dyDescent="0.25">
      <c r="A1029" s="3" t="s">
        <v>1815</v>
      </c>
      <c r="B1029" s="4">
        <v>44992</v>
      </c>
      <c r="C1029" s="3" t="s">
        <v>2316</v>
      </c>
      <c r="D1029" s="3" t="s">
        <v>29</v>
      </c>
      <c r="E1029" s="3" t="s">
        <v>30</v>
      </c>
      <c r="F1029" s="3" t="s">
        <v>31</v>
      </c>
      <c r="G1029" s="3" t="s">
        <v>32</v>
      </c>
      <c r="H1029" s="3" t="s">
        <v>2354</v>
      </c>
      <c r="I1029" s="3">
        <v>20</v>
      </c>
      <c r="J1029" s="3" t="s">
        <v>20</v>
      </c>
      <c r="K1029" s="3">
        <v>1600</v>
      </c>
      <c r="L1029" s="3">
        <v>1590</v>
      </c>
    </row>
    <row r="1030" spans="1:12" x14ac:dyDescent="0.25">
      <c r="A1030" s="3" t="s">
        <v>1816</v>
      </c>
      <c r="B1030" s="4">
        <v>44992</v>
      </c>
      <c r="C1030" s="3" t="s">
        <v>722</v>
      </c>
      <c r="D1030" s="3" t="s">
        <v>29</v>
      </c>
      <c r="E1030" s="3" t="s">
        <v>17</v>
      </c>
      <c r="F1030" s="3" t="s">
        <v>18</v>
      </c>
      <c r="G1030" s="3" t="s">
        <v>32</v>
      </c>
      <c r="H1030" s="3" t="s">
        <v>2354</v>
      </c>
      <c r="I1030" s="3">
        <v>2</v>
      </c>
      <c r="J1030" s="3" t="s">
        <v>20</v>
      </c>
      <c r="K1030" s="3">
        <v>7700</v>
      </c>
      <c r="L1030" s="3">
        <v>7000</v>
      </c>
    </row>
    <row r="1031" spans="1:12" x14ac:dyDescent="0.25">
      <c r="A1031" s="3" t="s">
        <v>1817</v>
      </c>
      <c r="B1031" s="4">
        <v>44992</v>
      </c>
      <c r="C1031" s="3" t="s">
        <v>724</v>
      </c>
      <c r="D1031" s="3" t="s">
        <v>29</v>
      </c>
      <c r="E1031" s="3" t="s">
        <v>17</v>
      </c>
      <c r="F1031" s="3" t="s">
        <v>18</v>
      </c>
      <c r="G1031" s="3" t="s">
        <v>19</v>
      </c>
      <c r="H1031" s="3" t="s">
        <v>38</v>
      </c>
      <c r="I1031" s="3">
        <v>1</v>
      </c>
      <c r="J1031" s="3" t="s">
        <v>20</v>
      </c>
      <c r="K1031" s="3">
        <v>11000</v>
      </c>
      <c r="L1031" s="3">
        <v>10000</v>
      </c>
    </row>
    <row r="1032" spans="1:12" x14ac:dyDescent="0.25">
      <c r="A1032" s="3" t="s">
        <v>1818</v>
      </c>
      <c r="B1032" s="4">
        <v>44992</v>
      </c>
      <c r="C1032" s="3" t="s">
        <v>726</v>
      </c>
      <c r="D1032" s="3" t="s">
        <v>29</v>
      </c>
      <c r="E1032" s="3" t="s">
        <v>23</v>
      </c>
      <c r="F1032" s="3" t="s">
        <v>24</v>
      </c>
      <c r="G1032" s="3" t="s">
        <v>25</v>
      </c>
      <c r="H1032" s="3" t="s">
        <v>38</v>
      </c>
      <c r="I1032" s="3">
        <v>1</v>
      </c>
      <c r="J1032" s="3" t="s">
        <v>20</v>
      </c>
      <c r="K1032" s="3">
        <v>7700.0000000000009</v>
      </c>
      <c r="L1032" s="3">
        <v>7000</v>
      </c>
    </row>
    <row r="1033" spans="1:12" x14ac:dyDescent="0.25">
      <c r="A1033" s="3" t="s">
        <v>1819</v>
      </c>
      <c r="B1033" s="4">
        <v>44992</v>
      </c>
      <c r="C1033" s="3" t="s">
        <v>728</v>
      </c>
      <c r="D1033" s="3" t="s">
        <v>29</v>
      </c>
      <c r="E1033" s="3" t="s">
        <v>30</v>
      </c>
      <c r="F1033" s="3" t="s">
        <v>31</v>
      </c>
      <c r="G1033" s="3" t="s">
        <v>32</v>
      </c>
      <c r="H1033" s="3" t="s">
        <v>2354</v>
      </c>
      <c r="I1033" s="3">
        <v>2</v>
      </c>
      <c r="J1033" s="3" t="s">
        <v>20</v>
      </c>
      <c r="K1033" s="3">
        <v>9950</v>
      </c>
      <c r="L1033" s="3">
        <v>9000</v>
      </c>
    </row>
    <row r="1034" spans="1:12" x14ac:dyDescent="0.25">
      <c r="A1034" s="3" t="s">
        <v>1820</v>
      </c>
      <c r="B1034" s="4">
        <v>44992</v>
      </c>
      <c r="C1034" s="3" t="s">
        <v>730</v>
      </c>
      <c r="D1034" s="3" t="s">
        <v>29</v>
      </c>
      <c r="E1034" s="3" t="s">
        <v>35</v>
      </c>
      <c r="F1034" s="3" t="s">
        <v>36</v>
      </c>
      <c r="G1034" s="3" t="s">
        <v>19</v>
      </c>
      <c r="H1034" s="3" t="s">
        <v>2354</v>
      </c>
      <c r="I1034" s="3">
        <v>2</v>
      </c>
      <c r="J1034" s="3" t="s">
        <v>20</v>
      </c>
      <c r="K1034" s="3">
        <v>19800</v>
      </c>
      <c r="L1034" s="3">
        <v>18000</v>
      </c>
    </row>
    <row r="1035" spans="1:12" x14ac:dyDescent="0.25">
      <c r="A1035" s="3" t="s">
        <v>1821</v>
      </c>
      <c r="B1035" s="4">
        <v>44992</v>
      </c>
      <c r="C1035" s="3" t="s">
        <v>784</v>
      </c>
      <c r="D1035" s="3" t="s">
        <v>16</v>
      </c>
      <c r="E1035" s="3" t="s">
        <v>17</v>
      </c>
      <c r="F1035" s="3" t="s">
        <v>18</v>
      </c>
      <c r="G1035" s="3" t="s">
        <v>19</v>
      </c>
      <c r="H1035" s="3" t="s">
        <v>55</v>
      </c>
      <c r="I1035" s="3">
        <v>2</v>
      </c>
      <c r="J1035" s="3" t="s">
        <v>20</v>
      </c>
      <c r="K1035" s="3">
        <v>9950</v>
      </c>
      <c r="L1035" s="3">
        <v>9000</v>
      </c>
    </row>
    <row r="1036" spans="1:12" x14ac:dyDescent="0.25">
      <c r="A1036" s="3" t="s">
        <v>1822</v>
      </c>
      <c r="B1036" s="4">
        <v>44992</v>
      </c>
      <c r="C1036" s="3" t="s">
        <v>786</v>
      </c>
      <c r="D1036" s="3" t="s">
        <v>16</v>
      </c>
      <c r="E1036" s="3" t="s">
        <v>23</v>
      </c>
      <c r="F1036" s="3" t="s">
        <v>24</v>
      </c>
      <c r="G1036" s="3" t="s">
        <v>25</v>
      </c>
      <c r="H1036" s="3" t="s">
        <v>45</v>
      </c>
      <c r="I1036" s="3">
        <v>2</v>
      </c>
      <c r="J1036" s="3" t="s">
        <v>20</v>
      </c>
      <c r="K1036" s="3">
        <v>7700</v>
      </c>
      <c r="L1036" s="3">
        <v>7000</v>
      </c>
    </row>
    <row r="1037" spans="1:12" x14ac:dyDescent="0.25">
      <c r="A1037" s="3" t="s">
        <v>1823</v>
      </c>
      <c r="B1037" s="4">
        <v>44992</v>
      </c>
      <c r="C1037" s="3" t="s">
        <v>788</v>
      </c>
      <c r="D1037" s="3" t="s">
        <v>16</v>
      </c>
      <c r="E1037" s="3" t="s">
        <v>30</v>
      </c>
      <c r="F1037" s="3" t="s">
        <v>31</v>
      </c>
      <c r="G1037" s="3" t="s">
        <v>32</v>
      </c>
      <c r="H1037" s="3" t="s">
        <v>45</v>
      </c>
      <c r="I1037" s="3">
        <v>4</v>
      </c>
      <c r="J1037" s="3" t="s">
        <v>20</v>
      </c>
      <c r="K1037" s="3">
        <v>11000</v>
      </c>
      <c r="L1037" s="3">
        <v>10000</v>
      </c>
    </row>
    <row r="1038" spans="1:12" x14ac:dyDescent="0.25">
      <c r="A1038" s="3" t="s">
        <v>1824</v>
      </c>
      <c r="B1038" s="4">
        <v>44992</v>
      </c>
      <c r="C1038" s="3" t="s">
        <v>790</v>
      </c>
      <c r="D1038" s="3" t="s">
        <v>29</v>
      </c>
      <c r="E1038" s="3" t="s">
        <v>35</v>
      </c>
      <c r="F1038" s="3" t="s">
        <v>36</v>
      </c>
      <c r="G1038" s="3" t="s">
        <v>19</v>
      </c>
      <c r="H1038" s="3" t="s">
        <v>2354</v>
      </c>
      <c r="I1038" s="3">
        <v>1</v>
      </c>
      <c r="J1038" s="3" t="s">
        <v>20</v>
      </c>
      <c r="K1038" s="3">
        <v>13200.000000000002</v>
      </c>
      <c r="L1038" s="3">
        <v>12000</v>
      </c>
    </row>
    <row r="1039" spans="1:12" x14ac:dyDescent="0.25">
      <c r="A1039" s="3" t="s">
        <v>1825</v>
      </c>
      <c r="B1039" s="4">
        <v>44992</v>
      </c>
      <c r="C1039" s="3" t="s">
        <v>792</v>
      </c>
      <c r="D1039" s="3" t="s">
        <v>29</v>
      </c>
      <c r="E1039" s="3" t="s">
        <v>17</v>
      </c>
      <c r="F1039" s="3" t="s">
        <v>18</v>
      </c>
      <c r="G1039" s="3" t="s">
        <v>25</v>
      </c>
      <c r="H1039" s="3" t="s">
        <v>2354</v>
      </c>
      <c r="I1039" s="3">
        <v>2</v>
      </c>
      <c r="J1039" s="3" t="s">
        <v>20</v>
      </c>
      <c r="K1039" s="3">
        <v>1900</v>
      </c>
      <c r="L1039" s="3">
        <v>1800</v>
      </c>
    </row>
    <row r="1040" spans="1:12" x14ac:dyDescent="0.25">
      <c r="A1040" s="3" t="s">
        <v>1826</v>
      </c>
      <c r="B1040" s="4">
        <v>44992</v>
      </c>
      <c r="C1040" s="3" t="s">
        <v>845</v>
      </c>
      <c r="D1040" s="3" t="s">
        <v>29</v>
      </c>
      <c r="E1040" s="3" t="s">
        <v>23</v>
      </c>
      <c r="F1040" s="3" t="s">
        <v>24</v>
      </c>
      <c r="G1040" s="3" t="s">
        <v>25</v>
      </c>
      <c r="H1040" s="3" t="s">
        <v>2354</v>
      </c>
      <c r="I1040" s="3">
        <v>2</v>
      </c>
      <c r="J1040" s="3" t="s">
        <v>20</v>
      </c>
      <c r="K1040" s="3">
        <v>19800</v>
      </c>
      <c r="L1040" s="3">
        <v>18000</v>
      </c>
    </row>
    <row r="1041" spans="1:12" x14ac:dyDescent="0.25">
      <c r="A1041" s="3" t="s">
        <v>1827</v>
      </c>
      <c r="B1041" s="4">
        <v>44992</v>
      </c>
      <c r="C1041" s="3" t="s">
        <v>847</v>
      </c>
      <c r="D1041" s="3" t="s">
        <v>29</v>
      </c>
      <c r="E1041" s="3" t="s">
        <v>30</v>
      </c>
      <c r="F1041" s="3" t="s">
        <v>31</v>
      </c>
      <c r="G1041" s="3" t="s">
        <v>32</v>
      </c>
      <c r="H1041" s="3" t="s">
        <v>38</v>
      </c>
      <c r="I1041" s="3">
        <v>2</v>
      </c>
      <c r="J1041" s="3" t="s">
        <v>20</v>
      </c>
      <c r="K1041" s="3">
        <v>9950</v>
      </c>
      <c r="L1041" s="3">
        <v>9000</v>
      </c>
    </row>
    <row r="1042" spans="1:12" x14ac:dyDescent="0.25">
      <c r="A1042" s="3" t="s">
        <v>1828</v>
      </c>
      <c r="B1042" s="4">
        <v>44992</v>
      </c>
      <c r="C1042" s="3" t="s">
        <v>849</v>
      </c>
      <c r="D1042" s="3" t="s">
        <v>29</v>
      </c>
      <c r="E1042" s="3" t="s">
        <v>35</v>
      </c>
      <c r="F1042" s="3" t="s">
        <v>36</v>
      </c>
      <c r="G1042" s="3" t="s">
        <v>19</v>
      </c>
      <c r="H1042" s="3" t="s">
        <v>2354</v>
      </c>
      <c r="I1042" s="3">
        <v>2</v>
      </c>
      <c r="J1042" s="3" t="s">
        <v>20</v>
      </c>
      <c r="K1042" s="3">
        <v>7700</v>
      </c>
      <c r="L1042" s="3">
        <v>7000</v>
      </c>
    </row>
    <row r="1043" spans="1:12" x14ac:dyDescent="0.25">
      <c r="A1043" s="3" t="s">
        <v>1829</v>
      </c>
      <c r="B1043" s="4">
        <v>44992</v>
      </c>
      <c r="C1043" s="3" t="s">
        <v>851</v>
      </c>
      <c r="D1043" s="3" t="s">
        <v>29</v>
      </c>
      <c r="E1043" s="3" t="s">
        <v>17</v>
      </c>
      <c r="F1043" s="3" t="s">
        <v>18</v>
      </c>
      <c r="G1043" s="3" t="s">
        <v>25</v>
      </c>
      <c r="H1043" s="3" t="s">
        <v>45</v>
      </c>
      <c r="I1043" s="3">
        <v>4</v>
      </c>
      <c r="J1043" s="3" t="s">
        <v>20</v>
      </c>
      <c r="K1043" s="3">
        <v>11000</v>
      </c>
      <c r="L1043" s="3">
        <v>10000</v>
      </c>
    </row>
    <row r="1044" spans="1:12" x14ac:dyDescent="0.25">
      <c r="A1044" s="3" t="s">
        <v>1830</v>
      </c>
      <c r="B1044" s="4">
        <v>44992</v>
      </c>
      <c r="C1044" s="3" t="s">
        <v>853</v>
      </c>
      <c r="D1044" s="3" t="s">
        <v>29</v>
      </c>
      <c r="E1044" s="3" t="s">
        <v>17</v>
      </c>
      <c r="F1044" s="3" t="s">
        <v>18</v>
      </c>
      <c r="G1044" s="3" t="s">
        <v>32</v>
      </c>
      <c r="H1044" s="3" t="s">
        <v>2354</v>
      </c>
      <c r="I1044" s="3">
        <v>1</v>
      </c>
      <c r="J1044" s="3" t="s">
        <v>20</v>
      </c>
      <c r="K1044" s="3">
        <v>13200.000000000002</v>
      </c>
      <c r="L1044" s="3">
        <v>12000</v>
      </c>
    </row>
    <row r="1045" spans="1:12" x14ac:dyDescent="0.25">
      <c r="A1045" s="3" t="s">
        <v>1831</v>
      </c>
      <c r="B1045" s="4">
        <v>44992</v>
      </c>
      <c r="C1045" s="3" t="s">
        <v>907</v>
      </c>
      <c r="D1045" s="3" t="s">
        <v>29</v>
      </c>
      <c r="E1045" s="3" t="s">
        <v>30</v>
      </c>
      <c r="F1045" s="3" t="s">
        <v>31</v>
      </c>
      <c r="G1045" s="3" t="s">
        <v>32</v>
      </c>
      <c r="H1045" s="3" t="s">
        <v>38</v>
      </c>
      <c r="I1045" s="3">
        <v>3</v>
      </c>
      <c r="J1045" s="3" t="s">
        <v>20</v>
      </c>
      <c r="K1045" s="3">
        <v>13200.000000000002</v>
      </c>
      <c r="L1045" s="3">
        <v>12000</v>
      </c>
    </row>
    <row r="1046" spans="1:12" x14ac:dyDescent="0.25">
      <c r="A1046" s="3" t="s">
        <v>1832</v>
      </c>
      <c r="B1046" s="4">
        <v>44992</v>
      </c>
      <c r="C1046" s="3" t="s">
        <v>909</v>
      </c>
      <c r="D1046" s="3" t="s">
        <v>16</v>
      </c>
      <c r="E1046" s="3" t="s">
        <v>35</v>
      </c>
      <c r="F1046" s="3" t="s">
        <v>36</v>
      </c>
      <c r="G1046" s="3" t="s">
        <v>19</v>
      </c>
      <c r="H1046" s="3" t="s">
        <v>2354</v>
      </c>
      <c r="I1046" s="3">
        <v>2</v>
      </c>
      <c r="J1046" s="3" t="s">
        <v>20</v>
      </c>
      <c r="K1046" s="3">
        <v>22000</v>
      </c>
      <c r="L1046" s="3">
        <v>20000</v>
      </c>
    </row>
    <row r="1047" spans="1:12" x14ac:dyDescent="0.25">
      <c r="A1047" s="3" t="s">
        <v>1833</v>
      </c>
      <c r="B1047" s="4">
        <v>44992</v>
      </c>
      <c r="C1047" s="3" t="s">
        <v>2316</v>
      </c>
      <c r="D1047" s="3" t="s">
        <v>16</v>
      </c>
      <c r="E1047" s="3" t="s">
        <v>17</v>
      </c>
      <c r="F1047" s="3" t="s">
        <v>18</v>
      </c>
      <c r="G1047" s="3" t="s">
        <v>25</v>
      </c>
      <c r="H1047" s="3" t="s">
        <v>2354</v>
      </c>
      <c r="I1047" s="3">
        <v>2</v>
      </c>
      <c r="J1047" s="3" t="s">
        <v>20</v>
      </c>
      <c r="K1047" s="3">
        <v>7700</v>
      </c>
      <c r="L1047" s="3">
        <v>7000</v>
      </c>
    </row>
    <row r="1048" spans="1:12" x14ac:dyDescent="0.25">
      <c r="A1048" s="3" t="s">
        <v>1834</v>
      </c>
      <c r="B1048" s="4">
        <v>44992</v>
      </c>
      <c r="C1048" s="3" t="s">
        <v>912</v>
      </c>
      <c r="D1048" s="3" t="s">
        <v>16</v>
      </c>
      <c r="E1048" s="3" t="s">
        <v>17</v>
      </c>
      <c r="F1048" s="3" t="s">
        <v>18</v>
      </c>
      <c r="G1048" s="3" t="s">
        <v>32</v>
      </c>
      <c r="H1048" s="3" t="s">
        <v>45</v>
      </c>
      <c r="I1048" s="3">
        <v>3</v>
      </c>
      <c r="J1048" s="3" t="s">
        <v>20</v>
      </c>
      <c r="K1048" s="3">
        <v>22000</v>
      </c>
      <c r="L1048" s="3">
        <v>20000</v>
      </c>
    </row>
    <row r="1049" spans="1:12" x14ac:dyDescent="0.25">
      <c r="A1049" s="3" t="s">
        <v>1835</v>
      </c>
      <c r="B1049" s="4">
        <v>44992</v>
      </c>
      <c r="C1049" s="3" t="s">
        <v>914</v>
      </c>
      <c r="D1049" s="3" t="s">
        <v>29</v>
      </c>
      <c r="E1049" s="3" t="s">
        <v>23</v>
      </c>
      <c r="F1049" s="3" t="s">
        <v>24</v>
      </c>
      <c r="G1049" s="3" t="s">
        <v>19</v>
      </c>
      <c r="H1049" s="3" t="s">
        <v>2354</v>
      </c>
      <c r="I1049" s="3">
        <v>1</v>
      </c>
      <c r="J1049" s="3" t="s">
        <v>20</v>
      </c>
      <c r="K1049" s="3">
        <v>44000</v>
      </c>
      <c r="L1049" s="3">
        <v>40000</v>
      </c>
    </row>
    <row r="1050" spans="1:12" x14ac:dyDescent="0.25">
      <c r="A1050" s="3" t="s">
        <v>1836</v>
      </c>
      <c r="B1050" s="4">
        <v>44993</v>
      </c>
      <c r="C1050" s="3" t="s">
        <v>119</v>
      </c>
      <c r="D1050" s="3" t="s">
        <v>29</v>
      </c>
      <c r="E1050" s="3" t="s">
        <v>30</v>
      </c>
      <c r="F1050" s="3" t="s">
        <v>31</v>
      </c>
      <c r="G1050" s="3" t="s">
        <v>81</v>
      </c>
      <c r="H1050" s="3" t="s">
        <v>2354</v>
      </c>
      <c r="I1050" s="3">
        <v>2</v>
      </c>
      <c r="J1050" s="3" t="s">
        <v>20</v>
      </c>
      <c r="K1050" s="3">
        <v>6700</v>
      </c>
      <c r="L1050" s="3">
        <v>5001</v>
      </c>
    </row>
    <row r="1051" spans="1:12" x14ac:dyDescent="0.25">
      <c r="A1051" s="3" t="s">
        <v>1837</v>
      </c>
      <c r="B1051" s="4">
        <v>44993</v>
      </c>
      <c r="C1051" s="3" t="s">
        <v>243</v>
      </c>
      <c r="D1051" s="3" t="s">
        <v>29</v>
      </c>
      <c r="E1051" s="3" t="s">
        <v>17</v>
      </c>
      <c r="F1051" s="3" t="s">
        <v>18</v>
      </c>
      <c r="G1051" s="3" t="s">
        <v>44</v>
      </c>
      <c r="H1051" s="3" t="s">
        <v>45</v>
      </c>
      <c r="I1051" s="3">
        <v>2</v>
      </c>
      <c r="J1051" s="3" t="s">
        <v>20</v>
      </c>
      <c r="K1051" s="3">
        <v>9950</v>
      </c>
      <c r="L1051" s="3">
        <v>9000</v>
      </c>
    </row>
    <row r="1052" spans="1:12" x14ac:dyDescent="0.25">
      <c r="A1052" s="3" t="s">
        <v>1838</v>
      </c>
      <c r="B1052" s="4">
        <v>44993</v>
      </c>
      <c r="C1052" s="3" t="s">
        <v>359</v>
      </c>
      <c r="D1052" s="3" t="s">
        <v>29</v>
      </c>
      <c r="E1052" s="3" t="s">
        <v>17</v>
      </c>
      <c r="F1052" s="3" t="s">
        <v>18</v>
      </c>
      <c r="G1052" s="3" t="s">
        <v>2350</v>
      </c>
      <c r="H1052" s="3" t="s">
        <v>38</v>
      </c>
      <c r="I1052" s="3">
        <v>2</v>
      </c>
      <c r="J1052" s="3" t="s">
        <v>20</v>
      </c>
      <c r="K1052" s="3">
        <v>19800</v>
      </c>
      <c r="L1052" s="3">
        <v>18000</v>
      </c>
    </row>
    <row r="1053" spans="1:12" x14ac:dyDescent="0.25">
      <c r="A1053" s="3" t="s">
        <v>1839</v>
      </c>
      <c r="B1053" s="4">
        <v>44993</v>
      </c>
      <c r="C1053" s="3" t="s">
        <v>484</v>
      </c>
      <c r="D1053" s="3" t="s">
        <v>29</v>
      </c>
      <c r="E1053" s="3" t="s">
        <v>30</v>
      </c>
      <c r="F1053" s="3" t="s">
        <v>31</v>
      </c>
      <c r="G1053" s="3" t="s">
        <v>66</v>
      </c>
      <c r="H1053" s="3" t="s">
        <v>2354</v>
      </c>
      <c r="I1053" s="3">
        <v>1</v>
      </c>
      <c r="J1053" s="3" t="s">
        <v>20</v>
      </c>
      <c r="K1053" s="3">
        <v>22000</v>
      </c>
      <c r="L1053" s="3">
        <v>20000</v>
      </c>
    </row>
    <row r="1054" spans="1:12" x14ac:dyDescent="0.25">
      <c r="A1054" s="3" t="s">
        <v>1840</v>
      </c>
      <c r="B1054" s="4">
        <v>44993</v>
      </c>
      <c r="C1054" s="3" t="s">
        <v>600</v>
      </c>
      <c r="D1054" s="3" t="s">
        <v>29</v>
      </c>
      <c r="E1054" s="3" t="s">
        <v>23</v>
      </c>
      <c r="F1054" s="3" t="s">
        <v>24</v>
      </c>
      <c r="G1054" s="3" t="s">
        <v>72</v>
      </c>
      <c r="H1054" s="3" t="s">
        <v>2354</v>
      </c>
      <c r="I1054" s="3">
        <v>2</v>
      </c>
      <c r="J1054" s="3" t="s">
        <v>20</v>
      </c>
      <c r="K1054" s="3">
        <v>19800</v>
      </c>
      <c r="L1054" s="3">
        <v>18000</v>
      </c>
    </row>
    <row r="1055" spans="1:12" x14ac:dyDescent="0.25">
      <c r="A1055" s="3" t="s">
        <v>1841</v>
      </c>
      <c r="B1055" s="4">
        <v>44993</v>
      </c>
      <c r="C1055" s="3" t="s">
        <v>724</v>
      </c>
      <c r="D1055" s="3" t="s">
        <v>29</v>
      </c>
      <c r="E1055" s="3" t="s">
        <v>17</v>
      </c>
      <c r="F1055" s="3" t="s">
        <v>18</v>
      </c>
      <c r="G1055" s="3" t="s">
        <v>32</v>
      </c>
      <c r="H1055" s="3" t="s">
        <v>2354</v>
      </c>
      <c r="I1055" s="3">
        <v>2</v>
      </c>
      <c r="J1055" s="3" t="s">
        <v>20</v>
      </c>
      <c r="K1055" s="3">
        <v>9950</v>
      </c>
      <c r="L1055" s="3">
        <v>9000</v>
      </c>
    </row>
    <row r="1056" spans="1:12" x14ac:dyDescent="0.25">
      <c r="A1056" s="3" t="s">
        <v>1842</v>
      </c>
      <c r="B1056" s="4">
        <v>44993</v>
      </c>
      <c r="C1056" s="3" t="s">
        <v>841</v>
      </c>
      <c r="D1056" s="3" t="s">
        <v>29</v>
      </c>
      <c r="E1056" s="3" t="s">
        <v>17</v>
      </c>
      <c r="F1056" s="3" t="s">
        <v>18</v>
      </c>
      <c r="G1056" s="3" t="s">
        <v>41</v>
      </c>
      <c r="H1056" s="3" t="s">
        <v>2354</v>
      </c>
      <c r="I1056" s="3">
        <v>11</v>
      </c>
      <c r="J1056" s="3" t="s">
        <v>20</v>
      </c>
      <c r="K1056" s="3">
        <v>9950</v>
      </c>
      <c r="L1056" s="3">
        <v>9000</v>
      </c>
    </row>
    <row r="1057" spans="1:12" x14ac:dyDescent="0.25">
      <c r="A1057" s="3" t="s">
        <v>1843</v>
      </c>
      <c r="B1057" s="4">
        <v>44993</v>
      </c>
      <c r="C1057" s="3" t="s">
        <v>966</v>
      </c>
      <c r="D1057" s="3" t="s">
        <v>29</v>
      </c>
      <c r="E1057" s="3" t="s">
        <v>23</v>
      </c>
      <c r="F1057" s="3" t="s">
        <v>24</v>
      </c>
      <c r="G1057" s="3" t="s">
        <v>2353</v>
      </c>
      <c r="H1057" s="3" t="s">
        <v>45</v>
      </c>
      <c r="I1057" s="3">
        <v>1</v>
      </c>
      <c r="J1057" s="3" t="s">
        <v>20</v>
      </c>
      <c r="K1057" s="3">
        <v>7700.0000000000009</v>
      </c>
      <c r="L1057" s="3">
        <v>7000</v>
      </c>
    </row>
    <row r="1058" spans="1:12" x14ac:dyDescent="0.25">
      <c r="A1058" s="3" t="s">
        <v>1844</v>
      </c>
      <c r="B1058" s="4">
        <v>44993</v>
      </c>
      <c r="C1058" s="3" t="s">
        <v>1084</v>
      </c>
      <c r="D1058" s="3" t="s">
        <v>16</v>
      </c>
      <c r="E1058" s="3" t="s">
        <v>17</v>
      </c>
      <c r="F1058" s="3" t="s">
        <v>18</v>
      </c>
      <c r="G1058" s="3" t="s">
        <v>63</v>
      </c>
      <c r="H1058" s="3" t="s">
        <v>2354</v>
      </c>
      <c r="I1058" s="3">
        <v>1</v>
      </c>
      <c r="J1058" s="3" t="s">
        <v>20</v>
      </c>
      <c r="K1058" s="3">
        <v>44000</v>
      </c>
      <c r="L1058" s="3">
        <v>40000</v>
      </c>
    </row>
    <row r="1059" spans="1:12" x14ac:dyDescent="0.25">
      <c r="A1059" s="3" t="s">
        <v>1845</v>
      </c>
      <c r="B1059" s="4">
        <v>44993</v>
      </c>
      <c r="C1059" s="3" t="s">
        <v>1208</v>
      </c>
      <c r="D1059" s="3" t="s">
        <v>29</v>
      </c>
      <c r="E1059" s="3" t="s">
        <v>35</v>
      </c>
      <c r="F1059" s="3" t="s">
        <v>36</v>
      </c>
      <c r="G1059" s="3" t="s">
        <v>81</v>
      </c>
      <c r="H1059" s="3" t="s">
        <v>2354</v>
      </c>
      <c r="I1059" s="3">
        <v>11</v>
      </c>
      <c r="J1059" s="3" t="s">
        <v>20</v>
      </c>
      <c r="K1059" s="3">
        <v>9950</v>
      </c>
      <c r="L1059" s="3">
        <v>9000</v>
      </c>
    </row>
    <row r="1060" spans="1:12" x14ac:dyDescent="0.25">
      <c r="A1060" s="3" t="s">
        <v>1846</v>
      </c>
      <c r="B1060" s="4">
        <v>44994</v>
      </c>
      <c r="C1060" s="3" t="s">
        <v>121</v>
      </c>
      <c r="D1060" s="3" t="s">
        <v>29</v>
      </c>
      <c r="E1060" s="3" t="s">
        <v>35</v>
      </c>
      <c r="F1060" s="3" t="s">
        <v>36</v>
      </c>
      <c r="G1060" s="3" t="s">
        <v>19</v>
      </c>
      <c r="H1060" s="3" t="s">
        <v>2354</v>
      </c>
      <c r="I1060" s="3">
        <v>1</v>
      </c>
      <c r="J1060" s="3" t="s">
        <v>20</v>
      </c>
      <c r="K1060" s="3">
        <v>13200.000000000002</v>
      </c>
      <c r="L1060" s="3">
        <v>12000</v>
      </c>
    </row>
    <row r="1061" spans="1:12" x14ac:dyDescent="0.25">
      <c r="A1061" s="3" t="s">
        <v>1847</v>
      </c>
      <c r="B1061" s="4">
        <v>44994</v>
      </c>
      <c r="C1061" s="3" t="s">
        <v>245</v>
      </c>
      <c r="D1061" s="3" t="s">
        <v>29</v>
      </c>
      <c r="E1061" s="3" t="s">
        <v>23</v>
      </c>
      <c r="F1061" s="3" t="s">
        <v>24</v>
      </c>
      <c r="G1061" s="3" t="s">
        <v>75</v>
      </c>
      <c r="H1061" s="3" t="s">
        <v>2354</v>
      </c>
      <c r="I1061" s="3">
        <v>2</v>
      </c>
      <c r="J1061" s="3" t="s">
        <v>20</v>
      </c>
      <c r="K1061" s="3">
        <v>19800</v>
      </c>
      <c r="L1061" s="3">
        <v>18000</v>
      </c>
    </row>
    <row r="1062" spans="1:12" x14ac:dyDescent="0.25">
      <c r="A1062" s="3" t="s">
        <v>1848</v>
      </c>
      <c r="B1062" s="4">
        <v>44994</v>
      </c>
      <c r="C1062" s="3" t="s">
        <v>361</v>
      </c>
      <c r="D1062" s="3" t="s">
        <v>29</v>
      </c>
      <c r="E1062" s="3" t="s">
        <v>17</v>
      </c>
      <c r="F1062" s="3" t="s">
        <v>18</v>
      </c>
      <c r="G1062" s="3" t="s">
        <v>2351</v>
      </c>
      <c r="H1062" s="3" t="s">
        <v>38</v>
      </c>
      <c r="I1062" s="3">
        <v>2</v>
      </c>
      <c r="J1062" s="3" t="s">
        <v>20</v>
      </c>
      <c r="K1062" s="3">
        <v>9950</v>
      </c>
      <c r="L1062" s="3">
        <v>9000</v>
      </c>
    </row>
    <row r="1063" spans="1:12" x14ac:dyDescent="0.25">
      <c r="A1063" s="3" t="s">
        <v>1849</v>
      </c>
      <c r="B1063" s="4">
        <v>44994</v>
      </c>
      <c r="C1063" s="3" t="s">
        <v>486</v>
      </c>
      <c r="D1063" s="3" t="s">
        <v>29</v>
      </c>
      <c r="E1063" s="3" t="s">
        <v>35</v>
      </c>
      <c r="F1063" s="3" t="s">
        <v>36</v>
      </c>
      <c r="G1063" s="3" t="s">
        <v>69</v>
      </c>
      <c r="H1063" s="3" t="s">
        <v>38</v>
      </c>
      <c r="I1063" s="3">
        <v>1</v>
      </c>
      <c r="J1063" s="3" t="s">
        <v>26</v>
      </c>
      <c r="K1063" s="3">
        <v>11000</v>
      </c>
      <c r="L1063" s="3">
        <v>10000</v>
      </c>
    </row>
    <row r="1064" spans="1:12" x14ac:dyDescent="0.25">
      <c r="A1064" s="3" t="s">
        <v>1850</v>
      </c>
      <c r="B1064" s="4">
        <v>44994</v>
      </c>
      <c r="C1064" s="3" t="s">
        <v>602</v>
      </c>
      <c r="D1064" s="3" t="s">
        <v>16</v>
      </c>
      <c r="E1064" s="3" t="s">
        <v>30</v>
      </c>
      <c r="F1064" s="3" t="s">
        <v>31</v>
      </c>
      <c r="G1064" s="3" t="s">
        <v>75</v>
      </c>
      <c r="H1064" s="3" t="s">
        <v>2354</v>
      </c>
      <c r="I1064" s="3">
        <v>1</v>
      </c>
      <c r="J1064" s="3" t="s">
        <v>20</v>
      </c>
      <c r="K1064" s="3">
        <v>44000</v>
      </c>
      <c r="L1064" s="3">
        <v>40000</v>
      </c>
    </row>
    <row r="1065" spans="1:12" x14ac:dyDescent="0.25">
      <c r="A1065" s="3" t="s">
        <v>1851</v>
      </c>
      <c r="B1065" s="4">
        <v>44994</v>
      </c>
      <c r="C1065" s="3" t="s">
        <v>1086</v>
      </c>
      <c r="D1065" s="3" t="s">
        <v>16</v>
      </c>
      <c r="E1065" s="3" t="s">
        <v>23</v>
      </c>
      <c r="F1065" s="3" t="s">
        <v>24</v>
      </c>
      <c r="G1065" s="3" t="s">
        <v>66</v>
      </c>
      <c r="H1065" s="3" t="s">
        <v>2354</v>
      </c>
      <c r="I1065" s="3">
        <v>2</v>
      </c>
      <c r="J1065" s="3" t="s">
        <v>20</v>
      </c>
      <c r="K1065" s="3">
        <v>19800</v>
      </c>
      <c r="L1065" s="3">
        <v>18000</v>
      </c>
    </row>
    <row r="1066" spans="1:12" x14ac:dyDescent="0.25">
      <c r="A1066" s="3" t="s">
        <v>1852</v>
      </c>
      <c r="B1066" s="4">
        <v>44994</v>
      </c>
      <c r="C1066" s="3" t="s">
        <v>1210</v>
      </c>
      <c r="D1066" s="3" t="s">
        <v>29</v>
      </c>
      <c r="E1066" s="3" t="s">
        <v>17</v>
      </c>
      <c r="F1066" s="3" t="s">
        <v>18</v>
      </c>
      <c r="G1066" s="3" t="s">
        <v>19</v>
      </c>
      <c r="H1066" s="3" t="s">
        <v>2354</v>
      </c>
      <c r="I1066" s="3">
        <v>11</v>
      </c>
      <c r="J1066" s="3" t="s">
        <v>26</v>
      </c>
      <c r="K1066" s="3">
        <v>9950</v>
      </c>
      <c r="L1066" s="3">
        <v>9000</v>
      </c>
    </row>
    <row r="1067" spans="1:12" x14ac:dyDescent="0.25">
      <c r="A1067" s="3" t="s">
        <v>1853</v>
      </c>
      <c r="B1067" s="4">
        <v>44995</v>
      </c>
      <c r="C1067" s="3" t="s">
        <v>123</v>
      </c>
      <c r="D1067" s="3" t="s">
        <v>29</v>
      </c>
      <c r="E1067" s="3" t="s">
        <v>17</v>
      </c>
      <c r="F1067" s="3" t="s">
        <v>18</v>
      </c>
      <c r="G1067" s="3" t="s">
        <v>25</v>
      </c>
      <c r="H1067" s="3" t="s">
        <v>2354</v>
      </c>
      <c r="I1067" s="3">
        <v>1</v>
      </c>
      <c r="J1067" s="3" t="s">
        <v>20</v>
      </c>
      <c r="K1067" s="3">
        <v>5500</v>
      </c>
      <c r="L1067" s="3">
        <v>5000</v>
      </c>
    </row>
    <row r="1068" spans="1:12" x14ac:dyDescent="0.25">
      <c r="A1068" s="3" t="s">
        <v>1854</v>
      </c>
      <c r="B1068" s="4">
        <v>44995</v>
      </c>
      <c r="C1068" s="3" t="s">
        <v>247</v>
      </c>
      <c r="D1068" s="3" t="s">
        <v>29</v>
      </c>
      <c r="E1068" s="3" t="s">
        <v>30</v>
      </c>
      <c r="F1068" s="3" t="s">
        <v>31</v>
      </c>
      <c r="G1068" s="3" t="s">
        <v>78</v>
      </c>
      <c r="H1068" s="3" t="s">
        <v>45</v>
      </c>
      <c r="I1068" s="3">
        <v>1</v>
      </c>
      <c r="J1068" s="3" t="s">
        <v>20</v>
      </c>
      <c r="K1068" s="3">
        <v>44000</v>
      </c>
      <c r="L1068" s="3">
        <v>40000</v>
      </c>
    </row>
    <row r="1069" spans="1:12" x14ac:dyDescent="0.25">
      <c r="A1069" s="3" t="s">
        <v>1855</v>
      </c>
      <c r="B1069" s="4">
        <v>44995</v>
      </c>
      <c r="C1069" s="3" t="s">
        <v>363</v>
      </c>
      <c r="D1069" s="3" t="s">
        <v>29</v>
      </c>
      <c r="E1069" s="3" t="s">
        <v>23</v>
      </c>
      <c r="F1069" s="3" t="s">
        <v>24</v>
      </c>
      <c r="G1069" s="3" t="s">
        <v>54</v>
      </c>
      <c r="H1069" s="3" t="s">
        <v>55</v>
      </c>
      <c r="I1069" s="3">
        <v>2</v>
      </c>
      <c r="J1069" s="3" t="s">
        <v>20</v>
      </c>
      <c r="K1069" s="3">
        <v>7700</v>
      </c>
      <c r="L1069" s="3">
        <v>7000</v>
      </c>
    </row>
    <row r="1070" spans="1:12" x14ac:dyDescent="0.25">
      <c r="A1070" s="3" t="s">
        <v>1856</v>
      </c>
      <c r="B1070" s="4">
        <v>44995</v>
      </c>
      <c r="C1070" s="3" t="s">
        <v>488</v>
      </c>
      <c r="D1070" s="3" t="s">
        <v>29</v>
      </c>
      <c r="E1070" s="3" t="s">
        <v>17</v>
      </c>
      <c r="F1070" s="3" t="s">
        <v>18</v>
      </c>
      <c r="G1070" s="3" t="s">
        <v>72</v>
      </c>
      <c r="H1070" s="3" t="s">
        <v>2354</v>
      </c>
      <c r="I1070" s="3">
        <v>1</v>
      </c>
      <c r="J1070" s="3" t="s">
        <v>20</v>
      </c>
      <c r="K1070" s="3">
        <v>8500</v>
      </c>
      <c r="L1070" s="3">
        <v>7600</v>
      </c>
    </row>
    <row r="1071" spans="1:12" x14ac:dyDescent="0.25">
      <c r="A1071" s="3" t="s">
        <v>1857</v>
      </c>
      <c r="B1071" s="4">
        <v>44995</v>
      </c>
      <c r="C1071" s="3" t="s">
        <v>604</v>
      </c>
      <c r="D1071" s="3" t="s">
        <v>29</v>
      </c>
      <c r="E1071" s="3" t="s">
        <v>35</v>
      </c>
      <c r="F1071" s="3" t="s">
        <v>36</v>
      </c>
      <c r="G1071" s="3" t="s">
        <v>78</v>
      </c>
      <c r="H1071" s="3" t="s">
        <v>45</v>
      </c>
      <c r="I1071" s="3">
        <v>1</v>
      </c>
      <c r="J1071" s="3" t="s">
        <v>20</v>
      </c>
      <c r="K1071" s="3">
        <v>22000</v>
      </c>
      <c r="L1071" s="3">
        <v>20000</v>
      </c>
    </row>
    <row r="1072" spans="1:12" x14ac:dyDescent="0.25">
      <c r="A1072" s="3" t="s">
        <v>1858</v>
      </c>
      <c r="B1072" s="4">
        <v>44995</v>
      </c>
      <c r="C1072" s="3" t="s">
        <v>728</v>
      </c>
      <c r="D1072" s="3" t="s">
        <v>29</v>
      </c>
      <c r="E1072" s="3" t="s">
        <v>23</v>
      </c>
      <c r="F1072" s="3" t="s">
        <v>24</v>
      </c>
      <c r="G1072" s="3" t="s">
        <v>41</v>
      </c>
      <c r="H1072" s="3" t="s">
        <v>2354</v>
      </c>
      <c r="I1072" s="3">
        <v>4</v>
      </c>
      <c r="J1072" s="3" t="s">
        <v>20</v>
      </c>
      <c r="K1072" s="3">
        <v>11000</v>
      </c>
      <c r="L1072" s="3">
        <v>10000</v>
      </c>
    </row>
    <row r="1073" spans="1:12" x14ac:dyDescent="0.25">
      <c r="A1073" s="3" t="s">
        <v>1859</v>
      </c>
      <c r="B1073" s="4">
        <v>44995</v>
      </c>
      <c r="C1073" s="3" t="s">
        <v>845</v>
      </c>
      <c r="D1073" s="3" t="s">
        <v>29</v>
      </c>
      <c r="E1073" s="3" t="s">
        <v>17</v>
      </c>
      <c r="F1073" s="3" t="s">
        <v>18</v>
      </c>
      <c r="G1073" s="3" t="s">
        <v>2352</v>
      </c>
      <c r="H1073" s="3" t="s">
        <v>2354</v>
      </c>
      <c r="I1073" s="3">
        <v>3</v>
      </c>
      <c r="J1073" s="3" t="s">
        <v>26</v>
      </c>
      <c r="K1073" s="3">
        <v>10000</v>
      </c>
      <c r="L1073" s="3">
        <v>9000</v>
      </c>
    </row>
    <row r="1074" spans="1:12" x14ac:dyDescent="0.25">
      <c r="A1074" s="3" t="s">
        <v>1860</v>
      </c>
      <c r="B1074" s="4">
        <v>44995</v>
      </c>
      <c r="C1074" s="3" t="s">
        <v>970</v>
      </c>
      <c r="D1074" s="3" t="s">
        <v>29</v>
      </c>
      <c r="E1074" s="3" t="s">
        <v>35</v>
      </c>
      <c r="F1074" s="3" t="s">
        <v>36</v>
      </c>
      <c r="G1074" s="3" t="s">
        <v>63</v>
      </c>
      <c r="H1074" s="3" t="s">
        <v>2354</v>
      </c>
      <c r="I1074" s="3">
        <v>2</v>
      </c>
      <c r="J1074" s="3" t="s">
        <v>20</v>
      </c>
      <c r="K1074" s="3">
        <v>19800</v>
      </c>
      <c r="L1074" s="3">
        <v>18000</v>
      </c>
    </row>
    <row r="1075" spans="1:12" x14ac:dyDescent="0.25">
      <c r="A1075" s="3" t="s">
        <v>1861</v>
      </c>
      <c r="B1075" s="4">
        <v>44995</v>
      </c>
      <c r="C1075" s="3" t="s">
        <v>1088</v>
      </c>
      <c r="D1075" s="3" t="s">
        <v>16</v>
      </c>
      <c r="E1075" s="3" t="s">
        <v>30</v>
      </c>
      <c r="F1075" s="3" t="s">
        <v>31</v>
      </c>
      <c r="G1075" s="3" t="s">
        <v>69</v>
      </c>
      <c r="H1075" s="3" t="s">
        <v>38</v>
      </c>
      <c r="I1075" s="3">
        <v>2</v>
      </c>
      <c r="J1075" s="3" t="s">
        <v>20</v>
      </c>
      <c r="K1075" s="3">
        <v>9950</v>
      </c>
      <c r="L1075" s="3">
        <v>9000</v>
      </c>
    </row>
    <row r="1076" spans="1:12" x14ac:dyDescent="0.25">
      <c r="A1076" s="3" t="s">
        <v>1862</v>
      </c>
      <c r="B1076" s="4">
        <v>44995</v>
      </c>
      <c r="C1076" s="3" t="s">
        <v>1212</v>
      </c>
      <c r="D1076" s="3" t="s">
        <v>29</v>
      </c>
      <c r="E1076" s="3" t="s">
        <v>17</v>
      </c>
      <c r="F1076" s="3" t="s">
        <v>18</v>
      </c>
      <c r="G1076" s="3" t="s">
        <v>25</v>
      </c>
      <c r="H1076" s="3" t="s">
        <v>2354</v>
      </c>
      <c r="I1076" s="3">
        <v>11</v>
      </c>
      <c r="J1076" s="3" t="s">
        <v>20</v>
      </c>
      <c r="K1076" s="3">
        <v>9950</v>
      </c>
      <c r="L1076" s="3">
        <v>9000</v>
      </c>
    </row>
    <row r="1077" spans="1:12" x14ac:dyDescent="0.25">
      <c r="A1077" s="3" t="s">
        <v>1863</v>
      </c>
      <c r="B1077" s="4">
        <v>44995</v>
      </c>
      <c r="C1077" s="3" t="s">
        <v>670</v>
      </c>
      <c r="D1077" s="3" t="s">
        <v>29</v>
      </c>
      <c r="E1077" s="3" t="s">
        <v>35</v>
      </c>
      <c r="F1077" s="3" t="s">
        <v>36</v>
      </c>
      <c r="G1077" s="3" t="s">
        <v>19</v>
      </c>
      <c r="H1077" s="3" t="s">
        <v>2354</v>
      </c>
      <c r="I1077" s="3">
        <v>1</v>
      </c>
      <c r="J1077" s="3" t="s">
        <v>20</v>
      </c>
      <c r="K1077" s="3">
        <v>50</v>
      </c>
      <c r="L1077" s="3">
        <v>45</v>
      </c>
    </row>
    <row r="1078" spans="1:12" x14ac:dyDescent="0.25">
      <c r="A1078" s="3" t="s">
        <v>1864</v>
      </c>
      <c r="B1078" s="4">
        <v>44995</v>
      </c>
      <c r="C1078" s="3" t="s">
        <v>732</v>
      </c>
      <c r="D1078" s="3" t="s">
        <v>29</v>
      </c>
      <c r="E1078" s="3" t="s">
        <v>17</v>
      </c>
      <c r="F1078" s="3" t="s">
        <v>18</v>
      </c>
      <c r="G1078" s="3" t="s">
        <v>25</v>
      </c>
      <c r="H1078" s="3" t="s">
        <v>2354</v>
      </c>
      <c r="I1078" s="3">
        <v>1</v>
      </c>
      <c r="J1078" s="3" t="s">
        <v>20</v>
      </c>
      <c r="K1078" s="3">
        <v>44000</v>
      </c>
      <c r="L1078" s="3">
        <v>40000</v>
      </c>
    </row>
    <row r="1079" spans="1:12" x14ac:dyDescent="0.25">
      <c r="A1079" s="3" t="s">
        <v>1865</v>
      </c>
      <c r="B1079" s="4">
        <v>44995</v>
      </c>
      <c r="C1079" s="3" t="s">
        <v>794</v>
      </c>
      <c r="D1079" s="3" t="s">
        <v>29</v>
      </c>
      <c r="E1079" s="3" t="s">
        <v>17</v>
      </c>
      <c r="F1079" s="3" t="s">
        <v>18</v>
      </c>
      <c r="G1079" s="3" t="s">
        <v>32</v>
      </c>
      <c r="H1079" s="3" t="s">
        <v>38</v>
      </c>
      <c r="I1079" s="3">
        <v>2</v>
      </c>
      <c r="J1079" s="3" t="s">
        <v>20</v>
      </c>
      <c r="K1079" s="3">
        <v>200</v>
      </c>
      <c r="L1079" s="3">
        <v>190</v>
      </c>
    </row>
    <row r="1080" spans="1:12" x14ac:dyDescent="0.25">
      <c r="A1080" s="3" t="s">
        <v>1866</v>
      </c>
      <c r="B1080" s="4">
        <v>44995</v>
      </c>
      <c r="C1080" s="3" t="s">
        <v>855</v>
      </c>
      <c r="D1080" s="3" t="s">
        <v>29</v>
      </c>
      <c r="E1080" s="3" t="s">
        <v>23</v>
      </c>
      <c r="F1080" s="3" t="s">
        <v>24</v>
      </c>
      <c r="G1080" s="3" t="s">
        <v>19</v>
      </c>
      <c r="H1080" s="3" t="s">
        <v>2354</v>
      </c>
      <c r="I1080" s="3">
        <v>2</v>
      </c>
      <c r="J1080" s="3" t="s">
        <v>20</v>
      </c>
      <c r="K1080" s="3">
        <v>1900</v>
      </c>
      <c r="L1080" s="3">
        <v>1800</v>
      </c>
    </row>
    <row r="1081" spans="1:12" x14ac:dyDescent="0.25">
      <c r="A1081" s="3" t="s">
        <v>1867</v>
      </c>
      <c r="B1081" s="4">
        <v>44995</v>
      </c>
      <c r="C1081" s="3" t="s">
        <v>916</v>
      </c>
      <c r="D1081" s="3" t="s">
        <v>29</v>
      </c>
      <c r="E1081" s="3" t="s">
        <v>30</v>
      </c>
      <c r="F1081" s="3" t="s">
        <v>31</v>
      </c>
      <c r="G1081" s="3" t="s">
        <v>25</v>
      </c>
      <c r="H1081" s="3" t="s">
        <v>2354</v>
      </c>
      <c r="I1081" s="3">
        <v>2</v>
      </c>
      <c r="J1081" s="3" t="s">
        <v>20</v>
      </c>
      <c r="K1081" s="3">
        <v>19800</v>
      </c>
      <c r="L1081" s="3">
        <v>18000</v>
      </c>
    </row>
    <row r="1082" spans="1:12" x14ac:dyDescent="0.25">
      <c r="A1082" s="3" t="s">
        <v>1868</v>
      </c>
      <c r="B1082" s="4">
        <v>44996</v>
      </c>
      <c r="C1082" s="3" t="s">
        <v>125</v>
      </c>
      <c r="D1082" s="3" t="s">
        <v>29</v>
      </c>
      <c r="E1082" s="3" t="s">
        <v>17</v>
      </c>
      <c r="F1082" s="3" t="s">
        <v>18</v>
      </c>
      <c r="G1082" s="3" t="s">
        <v>32</v>
      </c>
      <c r="H1082" s="3" t="s">
        <v>2354</v>
      </c>
      <c r="I1082" s="3">
        <v>2</v>
      </c>
      <c r="J1082" s="3" t="s">
        <v>20</v>
      </c>
      <c r="K1082" s="3">
        <v>3850.0000000000005</v>
      </c>
      <c r="L1082" s="3">
        <v>3500</v>
      </c>
    </row>
    <row r="1083" spans="1:12" x14ac:dyDescent="0.25">
      <c r="A1083" s="3" t="s">
        <v>1869</v>
      </c>
      <c r="B1083" s="4">
        <v>44996</v>
      </c>
      <c r="C1083" s="3" t="s">
        <v>249</v>
      </c>
      <c r="D1083" s="3" t="s">
        <v>29</v>
      </c>
      <c r="E1083" s="3" t="s">
        <v>35</v>
      </c>
      <c r="F1083" s="3" t="s">
        <v>36</v>
      </c>
      <c r="G1083" s="3" t="s">
        <v>81</v>
      </c>
      <c r="H1083" s="3" t="s">
        <v>2354</v>
      </c>
      <c r="I1083" s="3">
        <v>1</v>
      </c>
      <c r="J1083" s="3" t="s">
        <v>20</v>
      </c>
      <c r="K1083" s="3">
        <v>22000</v>
      </c>
      <c r="L1083" s="3">
        <v>20000</v>
      </c>
    </row>
    <row r="1084" spans="1:12" x14ac:dyDescent="0.25">
      <c r="A1084" s="3" t="s">
        <v>1870</v>
      </c>
      <c r="B1084" s="4">
        <v>44996</v>
      </c>
      <c r="C1084" s="3" t="s">
        <v>365</v>
      </c>
      <c r="D1084" s="3" t="s">
        <v>29</v>
      </c>
      <c r="E1084" s="3" t="s">
        <v>30</v>
      </c>
      <c r="F1084" s="3" t="s">
        <v>31</v>
      </c>
      <c r="G1084" s="3" t="s">
        <v>2353</v>
      </c>
      <c r="H1084" s="3" t="s">
        <v>45</v>
      </c>
      <c r="I1084" s="3">
        <v>4</v>
      </c>
      <c r="J1084" s="3" t="s">
        <v>20</v>
      </c>
      <c r="K1084" s="3">
        <v>11000</v>
      </c>
      <c r="L1084" s="3">
        <v>10000</v>
      </c>
    </row>
    <row r="1085" spans="1:12" x14ac:dyDescent="0.25">
      <c r="A1085" s="3" t="s">
        <v>1871</v>
      </c>
      <c r="B1085" s="4">
        <v>44996</v>
      </c>
      <c r="C1085" s="3" t="s">
        <v>490</v>
      </c>
      <c r="D1085" s="3" t="s">
        <v>29</v>
      </c>
      <c r="E1085" s="3" t="s">
        <v>17</v>
      </c>
      <c r="F1085" s="3" t="s">
        <v>18</v>
      </c>
      <c r="G1085" s="3" t="s">
        <v>75</v>
      </c>
      <c r="H1085" s="3" t="s">
        <v>2354</v>
      </c>
      <c r="I1085" s="3">
        <v>2</v>
      </c>
      <c r="J1085" s="3" t="s">
        <v>26</v>
      </c>
      <c r="K1085" s="3">
        <v>8500</v>
      </c>
      <c r="L1085" s="3">
        <v>7600</v>
      </c>
    </row>
    <row r="1086" spans="1:12" x14ac:dyDescent="0.25">
      <c r="A1086" s="3" t="s">
        <v>1872</v>
      </c>
      <c r="B1086" s="4">
        <v>44996</v>
      </c>
      <c r="C1086" s="3" t="s">
        <v>606</v>
      </c>
      <c r="D1086" s="3" t="s">
        <v>29</v>
      </c>
      <c r="E1086" s="3" t="s">
        <v>17</v>
      </c>
      <c r="F1086" s="3" t="s">
        <v>18</v>
      </c>
      <c r="G1086" s="3" t="s">
        <v>81</v>
      </c>
      <c r="H1086" s="3" t="s">
        <v>2354</v>
      </c>
      <c r="I1086" s="3">
        <v>2</v>
      </c>
      <c r="J1086" s="3" t="s">
        <v>20</v>
      </c>
      <c r="K1086" s="3">
        <v>13000</v>
      </c>
      <c r="L1086" s="3">
        <v>12000</v>
      </c>
    </row>
    <row r="1087" spans="1:12" x14ac:dyDescent="0.25">
      <c r="A1087" s="3" t="s">
        <v>1873</v>
      </c>
      <c r="B1087" s="4">
        <v>44996</v>
      </c>
      <c r="C1087" s="3" t="s">
        <v>730</v>
      </c>
      <c r="D1087" s="3" t="s">
        <v>29</v>
      </c>
      <c r="E1087" s="3" t="s">
        <v>30</v>
      </c>
      <c r="F1087" s="3" t="s">
        <v>31</v>
      </c>
      <c r="G1087" s="3" t="s">
        <v>44</v>
      </c>
      <c r="H1087" s="3" t="s">
        <v>45</v>
      </c>
      <c r="I1087" s="3">
        <v>1</v>
      </c>
      <c r="J1087" s="3" t="s">
        <v>20</v>
      </c>
      <c r="K1087" s="3">
        <v>13200.000000000002</v>
      </c>
      <c r="L1087" s="3">
        <v>12000</v>
      </c>
    </row>
    <row r="1088" spans="1:12" x14ac:dyDescent="0.25">
      <c r="A1088" s="3" t="s">
        <v>1874</v>
      </c>
      <c r="B1088" s="4">
        <v>44996</v>
      </c>
      <c r="C1088" s="3" t="s">
        <v>847</v>
      </c>
      <c r="D1088" s="3" t="s">
        <v>29</v>
      </c>
      <c r="E1088" s="3" t="s">
        <v>35</v>
      </c>
      <c r="F1088" s="3" t="s">
        <v>36</v>
      </c>
      <c r="G1088" s="3" t="s">
        <v>2350</v>
      </c>
      <c r="H1088" s="3" t="s">
        <v>38</v>
      </c>
      <c r="I1088" s="3">
        <v>4</v>
      </c>
      <c r="J1088" s="3" t="s">
        <v>26</v>
      </c>
      <c r="K1088" s="3">
        <v>10000</v>
      </c>
      <c r="L1088" s="3">
        <v>9000</v>
      </c>
    </row>
    <row r="1089" spans="1:12" x14ac:dyDescent="0.25">
      <c r="A1089" s="3" t="s">
        <v>1875</v>
      </c>
      <c r="B1089" s="4">
        <v>44996</v>
      </c>
      <c r="C1089" s="3" t="s">
        <v>972</v>
      </c>
      <c r="D1089" s="3" t="s">
        <v>16</v>
      </c>
      <c r="E1089" s="3" t="s">
        <v>17</v>
      </c>
      <c r="F1089" s="3" t="s">
        <v>18</v>
      </c>
      <c r="G1089" s="3" t="s">
        <v>66</v>
      </c>
      <c r="H1089" s="3" t="s">
        <v>2354</v>
      </c>
      <c r="I1089" s="3">
        <v>1</v>
      </c>
      <c r="J1089" s="3" t="s">
        <v>20</v>
      </c>
      <c r="K1089" s="3">
        <v>44000</v>
      </c>
      <c r="L1089" s="3">
        <v>40000</v>
      </c>
    </row>
    <row r="1090" spans="1:12" x14ac:dyDescent="0.25">
      <c r="A1090" s="3" t="s">
        <v>1876</v>
      </c>
      <c r="B1090" s="4">
        <v>44996</v>
      </c>
      <c r="C1090" s="3" t="s">
        <v>1090</v>
      </c>
      <c r="D1090" s="3" t="s">
        <v>29</v>
      </c>
      <c r="E1090" s="3" t="s">
        <v>35</v>
      </c>
      <c r="F1090" s="3" t="s">
        <v>36</v>
      </c>
      <c r="G1090" s="3" t="s">
        <v>72</v>
      </c>
      <c r="H1090" s="3" t="s">
        <v>2354</v>
      </c>
      <c r="I1090" s="3">
        <v>2</v>
      </c>
      <c r="J1090" s="3" t="s">
        <v>20</v>
      </c>
      <c r="K1090" s="3">
        <v>7700</v>
      </c>
      <c r="L1090" s="3">
        <v>7000</v>
      </c>
    </row>
    <row r="1091" spans="1:12" x14ac:dyDescent="0.25">
      <c r="A1091" s="3" t="s">
        <v>1877</v>
      </c>
      <c r="B1091" s="4">
        <v>44996</v>
      </c>
      <c r="C1091" s="3" t="s">
        <v>1214</v>
      </c>
      <c r="D1091" s="3" t="s">
        <v>29</v>
      </c>
      <c r="E1091" s="3" t="s">
        <v>23</v>
      </c>
      <c r="F1091" s="3" t="s">
        <v>24</v>
      </c>
      <c r="G1091" s="3" t="s">
        <v>32</v>
      </c>
      <c r="H1091" s="3" t="s">
        <v>2354</v>
      </c>
      <c r="I1091" s="3">
        <v>2</v>
      </c>
      <c r="J1091" s="3" t="s">
        <v>26</v>
      </c>
      <c r="K1091" s="3">
        <v>10000</v>
      </c>
      <c r="L1091" s="3">
        <v>9000</v>
      </c>
    </row>
    <row r="1092" spans="1:12" x14ac:dyDescent="0.25">
      <c r="A1092" s="3" t="s">
        <v>1878</v>
      </c>
      <c r="B1092" s="4">
        <v>44996</v>
      </c>
      <c r="C1092" s="3" t="s">
        <v>672</v>
      </c>
      <c r="D1092" s="3" t="s">
        <v>16</v>
      </c>
      <c r="E1092" s="3" t="s">
        <v>17</v>
      </c>
      <c r="F1092" s="3" t="s">
        <v>18</v>
      </c>
      <c r="G1092" s="3" t="s">
        <v>25</v>
      </c>
      <c r="H1092" s="3" t="s">
        <v>2354</v>
      </c>
      <c r="I1092" s="3">
        <v>2</v>
      </c>
      <c r="J1092" s="3" t="s">
        <v>20</v>
      </c>
      <c r="K1092" s="3">
        <v>600</v>
      </c>
      <c r="L1092" s="3">
        <v>450</v>
      </c>
    </row>
    <row r="1093" spans="1:12" x14ac:dyDescent="0.25">
      <c r="A1093" s="3" t="s">
        <v>1879</v>
      </c>
      <c r="B1093" s="4">
        <v>44996</v>
      </c>
      <c r="C1093" s="3" t="s">
        <v>734</v>
      </c>
      <c r="D1093" s="3" t="s">
        <v>29</v>
      </c>
      <c r="E1093" s="3" t="s">
        <v>17</v>
      </c>
      <c r="F1093" s="3" t="s">
        <v>18</v>
      </c>
      <c r="G1093" s="3" t="s">
        <v>32</v>
      </c>
      <c r="H1093" s="3" t="s">
        <v>2354</v>
      </c>
      <c r="I1093" s="3">
        <v>1</v>
      </c>
      <c r="J1093" s="3" t="s">
        <v>20</v>
      </c>
      <c r="K1093" s="3">
        <v>22000</v>
      </c>
      <c r="L1093" s="3">
        <v>20000</v>
      </c>
    </row>
    <row r="1094" spans="1:12" x14ac:dyDescent="0.25">
      <c r="A1094" s="3" t="s">
        <v>1880</v>
      </c>
      <c r="B1094" s="4">
        <v>44996</v>
      </c>
      <c r="C1094" s="3" t="s">
        <v>796</v>
      </c>
      <c r="D1094" s="3" t="s">
        <v>29</v>
      </c>
      <c r="E1094" s="3" t="s">
        <v>23</v>
      </c>
      <c r="F1094" s="3" t="s">
        <v>24</v>
      </c>
      <c r="G1094" s="3" t="s">
        <v>19</v>
      </c>
      <c r="H1094" s="3" t="s">
        <v>2354</v>
      </c>
      <c r="I1094" s="3">
        <v>1</v>
      </c>
      <c r="J1094" s="3" t="s">
        <v>20</v>
      </c>
      <c r="K1094" s="3">
        <v>2250</v>
      </c>
      <c r="L1094" s="3">
        <v>2200</v>
      </c>
    </row>
    <row r="1095" spans="1:12" x14ac:dyDescent="0.25">
      <c r="A1095" s="3" t="s">
        <v>1881</v>
      </c>
      <c r="B1095" s="4">
        <v>44996</v>
      </c>
      <c r="C1095" s="3" t="s">
        <v>857</v>
      </c>
      <c r="D1095" s="3" t="s">
        <v>29</v>
      </c>
      <c r="E1095" s="3" t="s">
        <v>30</v>
      </c>
      <c r="F1095" s="3" t="s">
        <v>31</v>
      </c>
      <c r="G1095" s="3" t="s">
        <v>25</v>
      </c>
      <c r="H1095" s="3" t="s">
        <v>2354</v>
      </c>
      <c r="I1095" s="3">
        <v>2</v>
      </c>
      <c r="J1095" s="3" t="s">
        <v>20</v>
      </c>
      <c r="K1095" s="3">
        <v>200</v>
      </c>
      <c r="L1095" s="3">
        <v>190</v>
      </c>
    </row>
    <row r="1096" spans="1:12" x14ac:dyDescent="0.25">
      <c r="A1096" s="3" t="s">
        <v>1882</v>
      </c>
      <c r="B1096" s="4">
        <v>44996</v>
      </c>
      <c r="C1096" s="3" t="s">
        <v>918</v>
      </c>
      <c r="D1096" s="3" t="s">
        <v>29</v>
      </c>
      <c r="E1096" s="3" t="s">
        <v>35</v>
      </c>
      <c r="F1096" s="3" t="s">
        <v>36</v>
      </c>
      <c r="G1096" s="3" t="s">
        <v>32</v>
      </c>
      <c r="H1096" s="3" t="s">
        <v>2354</v>
      </c>
      <c r="I1096" s="3">
        <v>2</v>
      </c>
      <c r="J1096" s="3" t="s">
        <v>20</v>
      </c>
      <c r="K1096" s="3">
        <v>9950</v>
      </c>
      <c r="L1096" s="3">
        <v>9000</v>
      </c>
    </row>
    <row r="1097" spans="1:12" x14ac:dyDescent="0.25">
      <c r="A1097" s="3" t="s">
        <v>1883</v>
      </c>
      <c r="B1097" s="4">
        <v>44997</v>
      </c>
      <c r="C1097" s="3" t="s">
        <v>127</v>
      </c>
      <c r="D1097" s="3" t="s">
        <v>29</v>
      </c>
      <c r="E1097" s="3" t="s">
        <v>23</v>
      </c>
      <c r="F1097" s="3" t="s">
        <v>24</v>
      </c>
      <c r="G1097" s="3" t="s">
        <v>37</v>
      </c>
      <c r="H1097" s="3" t="s">
        <v>38</v>
      </c>
      <c r="I1097" s="3">
        <v>2</v>
      </c>
      <c r="J1097" s="3" t="s">
        <v>20</v>
      </c>
      <c r="K1097" s="3">
        <v>10000</v>
      </c>
      <c r="L1097" s="3">
        <v>9000</v>
      </c>
    </row>
    <row r="1098" spans="1:12" x14ac:dyDescent="0.25">
      <c r="A1098" s="3" t="s">
        <v>1884</v>
      </c>
      <c r="B1098" s="4">
        <v>44997</v>
      </c>
      <c r="C1098" s="3" t="s">
        <v>251</v>
      </c>
      <c r="D1098" s="3" t="s">
        <v>29</v>
      </c>
      <c r="E1098" s="3" t="s">
        <v>17</v>
      </c>
      <c r="F1098" s="3" t="s">
        <v>18</v>
      </c>
      <c r="G1098" s="3" t="s">
        <v>54</v>
      </c>
      <c r="H1098" s="3" t="s">
        <v>55</v>
      </c>
      <c r="I1098" s="3">
        <v>2</v>
      </c>
      <c r="J1098" s="3" t="s">
        <v>20</v>
      </c>
      <c r="K1098" s="3">
        <v>13000</v>
      </c>
      <c r="L1098" s="3">
        <v>12000</v>
      </c>
    </row>
    <row r="1099" spans="1:12" x14ac:dyDescent="0.25">
      <c r="A1099" s="3" t="s">
        <v>1885</v>
      </c>
      <c r="B1099" s="4">
        <v>44997</v>
      </c>
      <c r="C1099" s="3" t="s">
        <v>367</v>
      </c>
      <c r="D1099" s="3" t="s">
        <v>29</v>
      </c>
      <c r="E1099" s="3" t="s">
        <v>35</v>
      </c>
      <c r="F1099" s="3" t="s">
        <v>36</v>
      </c>
      <c r="G1099" s="3" t="s">
        <v>60</v>
      </c>
      <c r="H1099" s="3" t="s">
        <v>45</v>
      </c>
      <c r="I1099" s="3">
        <v>1</v>
      </c>
      <c r="J1099" s="3" t="s">
        <v>20</v>
      </c>
      <c r="K1099" s="3">
        <v>13200.000000000002</v>
      </c>
      <c r="L1099" s="3">
        <v>12000</v>
      </c>
    </row>
    <row r="1100" spans="1:12" x14ac:dyDescent="0.25">
      <c r="A1100" s="3" t="s">
        <v>1886</v>
      </c>
      <c r="B1100" s="4">
        <v>44997</v>
      </c>
      <c r="C1100" s="3" t="s">
        <v>492</v>
      </c>
      <c r="D1100" s="3" t="s">
        <v>29</v>
      </c>
      <c r="E1100" s="3" t="s">
        <v>23</v>
      </c>
      <c r="F1100" s="3" t="s">
        <v>24</v>
      </c>
      <c r="G1100" s="3" t="s">
        <v>78</v>
      </c>
      <c r="H1100" s="3" t="s">
        <v>45</v>
      </c>
      <c r="I1100" s="3">
        <v>3</v>
      </c>
      <c r="J1100" s="3" t="s">
        <v>20</v>
      </c>
      <c r="K1100" s="3">
        <v>13200.000000000002</v>
      </c>
      <c r="L1100" s="3">
        <v>12000</v>
      </c>
    </row>
    <row r="1101" spans="1:12" x14ac:dyDescent="0.25">
      <c r="A1101" s="3" t="s">
        <v>1887</v>
      </c>
      <c r="B1101" s="4">
        <v>44997</v>
      </c>
      <c r="C1101" s="3" t="s">
        <v>608</v>
      </c>
      <c r="D1101" s="3" t="s">
        <v>29</v>
      </c>
      <c r="E1101" s="3" t="s">
        <v>17</v>
      </c>
      <c r="F1101" s="3" t="s">
        <v>18</v>
      </c>
      <c r="G1101" s="3" t="s">
        <v>19</v>
      </c>
      <c r="H1101" s="3" t="s">
        <v>2354</v>
      </c>
      <c r="I1101" s="3">
        <v>2</v>
      </c>
      <c r="J1101" s="3" t="s">
        <v>20</v>
      </c>
      <c r="K1101" s="3">
        <v>6700</v>
      </c>
      <c r="L1101" s="3">
        <v>5000</v>
      </c>
    </row>
    <row r="1102" spans="1:12" x14ac:dyDescent="0.25">
      <c r="A1102" s="3" t="s">
        <v>1888</v>
      </c>
      <c r="B1102" s="4">
        <v>44997</v>
      </c>
      <c r="C1102" s="3" t="s">
        <v>732</v>
      </c>
      <c r="D1102" s="3" t="s">
        <v>29</v>
      </c>
      <c r="E1102" s="3" t="s">
        <v>35</v>
      </c>
      <c r="F1102" s="3" t="s">
        <v>36</v>
      </c>
      <c r="G1102" s="3" t="s">
        <v>2352</v>
      </c>
      <c r="H1102" s="3" t="s">
        <v>2354</v>
      </c>
      <c r="I1102" s="3">
        <v>2</v>
      </c>
      <c r="J1102" s="3" t="s">
        <v>20</v>
      </c>
      <c r="K1102" s="3">
        <v>9950</v>
      </c>
      <c r="L1102" s="3">
        <v>9000</v>
      </c>
    </row>
    <row r="1103" spans="1:12" x14ac:dyDescent="0.25">
      <c r="A1103" s="3" t="s">
        <v>1889</v>
      </c>
      <c r="B1103" s="4">
        <v>44997</v>
      </c>
      <c r="C1103" s="3" t="s">
        <v>849</v>
      </c>
      <c r="D1103" s="3" t="s">
        <v>29</v>
      </c>
      <c r="E1103" s="3" t="s">
        <v>17</v>
      </c>
      <c r="F1103" s="3" t="s">
        <v>18</v>
      </c>
      <c r="G1103" s="3" t="s">
        <v>2351</v>
      </c>
      <c r="H1103" s="3" t="s">
        <v>38</v>
      </c>
      <c r="I1103" s="3">
        <v>2</v>
      </c>
      <c r="J1103" s="3" t="s">
        <v>20</v>
      </c>
      <c r="K1103" s="3">
        <v>6700</v>
      </c>
      <c r="L1103" s="3">
        <v>5001</v>
      </c>
    </row>
    <row r="1104" spans="1:12" x14ac:dyDescent="0.25">
      <c r="A1104" s="3" t="s">
        <v>1890</v>
      </c>
      <c r="B1104" s="4">
        <v>44997</v>
      </c>
      <c r="C1104" s="3" t="s">
        <v>974</v>
      </c>
      <c r="D1104" s="3" t="s">
        <v>29</v>
      </c>
      <c r="E1104" s="3" t="s">
        <v>17</v>
      </c>
      <c r="F1104" s="3" t="s">
        <v>18</v>
      </c>
      <c r="G1104" s="3" t="s">
        <v>69</v>
      </c>
      <c r="H1104" s="3" t="s">
        <v>38</v>
      </c>
      <c r="I1104" s="3">
        <v>1</v>
      </c>
      <c r="J1104" s="3" t="s">
        <v>20</v>
      </c>
      <c r="K1104" s="3">
        <v>22000</v>
      </c>
      <c r="L1104" s="3">
        <v>20000</v>
      </c>
    </row>
    <row r="1105" spans="1:12" x14ac:dyDescent="0.25">
      <c r="A1105" s="3" t="s">
        <v>1891</v>
      </c>
      <c r="B1105" s="4">
        <v>44997</v>
      </c>
      <c r="C1105" s="3" t="s">
        <v>1092</v>
      </c>
      <c r="D1105" s="3" t="s">
        <v>29</v>
      </c>
      <c r="E1105" s="3" t="s">
        <v>17</v>
      </c>
      <c r="F1105" s="3" t="s">
        <v>18</v>
      </c>
      <c r="G1105" s="3" t="s">
        <v>75</v>
      </c>
      <c r="H1105" s="3" t="s">
        <v>2354</v>
      </c>
      <c r="I1105" s="3">
        <v>4</v>
      </c>
      <c r="J1105" s="3" t="s">
        <v>20</v>
      </c>
      <c r="K1105" s="3">
        <v>11000</v>
      </c>
      <c r="L1105" s="3">
        <v>10000</v>
      </c>
    </row>
    <row r="1106" spans="1:12" x14ac:dyDescent="0.25">
      <c r="A1106" s="3" t="s">
        <v>1892</v>
      </c>
      <c r="B1106" s="4">
        <v>44997</v>
      </c>
      <c r="C1106" s="3" t="s">
        <v>1216</v>
      </c>
      <c r="D1106" s="3" t="s">
        <v>29</v>
      </c>
      <c r="E1106" s="3" t="s">
        <v>30</v>
      </c>
      <c r="F1106" s="3" t="s">
        <v>31</v>
      </c>
      <c r="G1106" s="3" t="s">
        <v>37</v>
      </c>
      <c r="H1106" s="3" t="s">
        <v>38</v>
      </c>
      <c r="I1106" s="3">
        <v>3</v>
      </c>
      <c r="J1106" s="3" t="s">
        <v>26</v>
      </c>
      <c r="K1106" s="3">
        <v>10000</v>
      </c>
      <c r="L1106" s="3">
        <v>9000</v>
      </c>
    </row>
    <row r="1107" spans="1:12" x14ac:dyDescent="0.25">
      <c r="A1107" s="3" t="s">
        <v>1893</v>
      </c>
      <c r="B1107" s="4">
        <v>44997</v>
      </c>
      <c r="C1107" s="3" t="s">
        <v>674</v>
      </c>
      <c r="D1107" s="3" t="s">
        <v>29</v>
      </c>
      <c r="E1107" s="3" t="s">
        <v>17</v>
      </c>
      <c r="F1107" s="3" t="s">
        <v>18</v>
      </c>
      <c r="G1107" s="3" t="s">
        <v>32</v>
      </c>
      <c r="H1107" s="3" t="s">
        <v>38</v>
      </c>
      <c r="I1107" s="3">
        <v>2</v>
      </c>
      <c r="J1107" s="3" t="s">
        <v>20</v>
      </c>
      <c r="K1107" s="3">
        <v>170</v>
      </c>
      <c r="L1107" s="3">
        <v>150</v>
      </c>
    </row>
    <row r="1108" spans="1:12" x14ac:dyDescent="0.25">
      <c r="A1108" s="3" t="s">
        <v>1894</v>
      </c>
      <c r="B1108" s="4">
        <v>44997</v>
      </c>
      <c r="C1108" s="3" t="s">
        <v>736</v>
      </c>
      <c r="D1108" s="3" t="s">
        <v>29</v>
      </c>
      <c r="E1108" s="3" t="s">
        <v>23</v>
      </c>
      <c r="F1108" s="3" t="s">
        <v>24</v>
      </c>
      <c r="G1108" s="3" t="s">
        <v>19</v>
      </c>
      <c r="H1108" s="3" t="s">
        <v>2354</v>
      </c>
      <c r="I1108" s="3">
        <v>2</v>
      </c>
      <c r="J1108" s="3" t="s">
        <v>20</v>
      </c>
      <c r="K1108" s="3">
        <v>13000</v>
      </c>
      <c r="L1108" s="3">
        <v>12000</v>
      </c>
    </row>
    <row r="1109" spans="1:12" x14ac:dyDescent="0.25">
      <c r="A1109" s="3" t="s">
        <v>1895</v>
      </c>
      <c r="B1109" s="4">
        <v>44997</v>
      </c>
      <c r="C1109" s="3" t="s">
        <v>2316</v>
      </c>
      <c r="D1109" s="3" t="s">
        <v>16</v>
      </c>
      <c r="E1109" s="3" t="s">
        <v>30</v>
      </c>
      <c r="F1109" s="3" t="s">
        <v>31</v>
      </c>
      <c r="G1109" s="3" t="s">
        <v>25</v>
      </c>
      <c r="H1109" s="3" t="s">
        <v>2354</v>
      </c>
      <c r="I1109" s="3">
        <v>1</v>
      </c>
      <c r="J1109" s="3" t="s">
        <v>20</v>
      </c>
      <c r="K1109" s="3">
        <v>100</v>
      </c>
      <c r="L1109" s="3">
        <v>90</v>
      </c>
    </row>
    <row r="1110" spans="1:12" x14ac:dyDescent="0.25">
      <c r="A1110" s="3" t="s">
        <v>1896</v>
      </c>
      <c r="B1110" s="4">
        <v>44997</v>
      </c>
      <c r="C1110" s="3" t="s">
        <v>859</v>
      </c>
      <c r="D1110" s="3" t="s">
        <v>29</v>
      </c>
      <c r="E1110" s="3" t="s">
        <v>35</v>
      </c>
      <c r="F1110" s="3" t="s">
        <v>36</v>
      </c>
      <c r="G1110" s="3" t="s">
        <v>32</v>
      </c>
      <c r="H1110" s="3" t="s">
        <v>38</v>
      </c>
      <c r="I1110" s="3">
        <v>4</v>
      </c>
      <c r="J1110" s="3" t="s">
        <v>20</v>
      </c>
      <c r="K1110" s="3">
        <v>2250</v>
      </c>
      <c r="L1110" s="3">
        <v>2200</v>
      </c>
    </row>
    <row r="1111" spans="1:12" x14ac:dyDescent="0.25">
      <c r="A1111" s="3" t="s">
        <v>1897</v>
      </c>
      <c r="B1111" s="4">
        <v>44997</v>
      </c>
      <c r="C1111" s="3" t="s">
        <v>920</v>
      </c>
      <c r="D1111" s="3" t="s">
        <v>29</v>
      </c>
      <c r="E1111" s="3" t="s">
        <v>17</v>
      </c>
      <c r="F1111" s="3" t="s">
        <v>18</v>
      </c>
      <c r="G1111" s="3" t="s">
        <v>19</v>
      </c>
      <c r="H1111" s="3" t="s">
        <v>2354</v>
      </c>
      <c r="I1111" s="3">
        <v>2</v>
      </c>
      <c r="J1111" s="3" t="s">
        <v>20</v>
      </c>
      <c r="K1111" s="3">
        <v>7700</v>
      </c>
      <c r="L1111" s="3">
        <v>7000</v>
      </c>
    </row>
    <row r="1112" spans="1:12" x14ac:dyDescent="0.25">
      <c r="A1112" s="3" t="s">
        <v>1898</v>
      </c>
      <c r="B1112" s="4">
        <v>44998</v>
      </c>
      <c r="C1112" s="3" t="s">
        <v>129</v>
      </c>
      <c r="D1112" s="3" t="s">
        <v>29</v>
      </c>
      <c r="E1112" s="3" t="s">
        <v>30</v>
      </c>
      <c r="F1112" s="3" t="s">
        <v>31</v>
      </c>
      <c r="G1112" s="3" t="s">
        <v>41</v>
      </c>
      <c r="H1112" s="3" t="s">
        <v>2354</v>
      </c>
      <c r="I1112" s="3">
        <v>1</v>
      </c>
      <c r="J1112" s="3" t="s">
        <v>20</v>
      </c>
      <c r="K1112" s="3">
        <v>8500</v>
      </c>
      <c r="L1112" s="3">
        <v>7600</v>
      </c>
    </row>
    <row r="1113" spans="1:12" x14ac:dyDescent="0.25">
      <c r="A1113" s="3" t="s">
        <v>1899</v>
      </c>
      <c r="B1113" s="4">
        <v>44998</v>
      </c>
      <c r="C1113" s="3" t="s">
        <v>253</v>
      </c>
      <c r="D1113" s="3" t="s">
        <v>29</v>
      </c>
      <c r="E1113" s="3" t="s">
        <v>17</v>
      </c>
      <c r="F1113" s="3" t="s">
        <v>18</v>
      </c>
      <c r="G1113" s="3" t="s">
        <v>2353</v>
      </c>
      <c r="H1113" s="3" t="s">
        <v>45</v>
      </c>
      <c r="I1113" s="3">
        <v>2</v>
      </c>
      <c r="J1113" s="3" t="s">
        <v>20</v>
      </c>
      <c r="K1113" s="3">
        <v>6700</v>
      </c>
      <c r="L1113" s="3">
        <v>5000</v>
      </c>
    </row>
    <row r="1114" spans="1:12" x14ac:dyDescent="0.25">
      <c r="A1114" s="3" t="s">
        <v>1900</v>
      </c>
      <c r="B1114" s="4">
        <v>44998</v>
      </c>
      <c r="C1114" s="3" t="s">
        <v>369</v>
      </c>
      <c r="D1114" s="3" t="s">
        <v>29</v>
      </c>
      <c r="E1114" s="3" t="s">
        <v>17</v>
      </c>
      <c r="F1114" s="3" t="s">
        <v>18</v>
      </c>
      <c r="G1114" s="3" t="s">
        <v>63</v>
      </c>
      <c r="H1114" s="3" t="s">
        <v>2354</v>
      </c>
      <c r="I1114" s="3">
        <v>2</v>
      </c>
      <c r="J1114" s="3" t="s">
        <v>20</v>
      </c>
      <c r="K1114" s="3">
        <v>1900</v>
      </c>
      <c r="L1114" s="3">
        <v>1800</v>
      </c>
    </row>
    <row r="1115" spans="1:12" x14ac:dyDescent="0.25">
      <c r="A1115" s="3" t="s">
        <v>1901</v>
      </c>
      <c r="B1115" s="4">
        <v>44998</v>
      </c>
      <c r="C1115" s="3" t="s">
        <v>494</v>
      </c>
      <c r="D1115" s="3" t="s">
        <v>29</v>
      </c>
      <c r="E1115" s="3" t="s">
        <v>30</v>
      </c>
      <c r="F1115" s="3" t="s">
        <v>31</v>
      </c>
      <c r="G1115" s="3" t="s">
        <v>81</v>
      </c>
      <c r="H1115" s="3" t="s">
        <v>2354</v>
      </c>
      <c r="I1115" s="3">
        <v>2</v>
      </c>
      <c r="J1115" s="3" t="s">
        <v>20</v>
      </c>
      <c r="K1115" s="3">
        <v>22000</v>
      </c>
      <c r="L1115" s="3">
        <v>20000</v>
      </c>
    </row>
    <row r="1116" spans="1:12" x14ac:dyDescent="0.25">
      <c r="A1116" s="3" t="s">
        <v>1902</v>
      </c>
      <c r="B1116" s="4">
        <v>44998</v>
      </c>
      <c r="C1116" s="3" t="s">
        <v>610</v>
      </c>
      <c r="D1116" s="3" t="s">
        <v>29</v>
      </c>
      <c r="E1116" s="3" t="s">
        <v>23</v>
      </c>
      <c r="F1116" s="3" t="s">
        <v>24</v>
      </c>
      <c r="G1116" s="3" t="s">
        <v>25</v>
      </c>
      <c r="H1116" s="3" t="s">
        <v>2354</v>
      </c>
      <c r="I1116" s="3">
        <v>1</v>
      </c>
      <c r="J1116" s="3" t="s">
        <v>20</v>
      </c>
      <c r="K1116" s="3">
        <v>6700</v>
      </c>
      <c r="L1116" s="3">
        <v>5001</v>
      </c>
    </row>
    <row r="1117" spans="1:12" x14ac:dyDescent="0.25">
      <c r="A1117" s="3" t="s">
        <v>1903</v>
      </c>
      <c r="B1117" s="4">
        <v>44998</v>
      </c>
      <c r="C1117" s="3" t="s">
        <v>734</v>
      </c>
      <c r="D1117" s="3" t="s">
        <v>29</v>
      </c>
      <c r="E1117" s="3" t="s">
        <v>17</v>
      </c>
      <c r="F1117" s="3" t="s">
        <v>18</v>
      </c>
      <c r="G1117" s="3" t="s">
        <v>2350</v>
      </c>
      <c r="H1117" s="3" t="s">
        <v>38</v>
      </c>
      <c r="I1117" s="3">
        <v>30</v>
      </c>
      <c r="J1117" s="3" t="s">
        <v>20</v>
      </c>
      <c r="K1117" s="3">
        <v>11000</v>
      </c>
      <c r="L1117" s="3">
        <v>10000</v>
      </c>
    </row>
    <row r="1118" spans="1:12" x14ac:dyDescent="0.25">
      <c r="A1118" s="3" t="s">
        <v>1904</v>
      </c>
      <c r="B1118" s="4">
        <v>44998</v>
      </c>
      <c r="C1118" s="3" t="s">
        <v>851</v>
      </c>
      <c r="D1118" s="3" t="s">
        <v>29</v>
      </c>
      <c r="E1118" s="3" t="s">
        <v>35</v>
      </c>
      <c r="F1118" s="3" t="s">
        <v>36</v>
      </c>
      <c r="G1118" s="3" t="s">
        <v>54</v>
      </c>
      <c r="H1118" s="3" t="s">
        <v>55</v>
      </c>
      <c r="I1118" s="3">
        <v>2</v>
      </c>
      <c r="J1118" s="3" t="s">
        <v>20</v>
      </c>
      <c r="K1118" s="3">
        <v>6700</v>
      </c>
      <c r="L1118" s="3">
        <v>5002</v>
      </c>
    </row>
    <row r="1119" spans="1:12" x14ac:dyDescent="0.25">
      <c r="A1119" s="3" t="s">
        <v>1905</v>
      </c>
      <c r="B1119" s="4">
        <v>44998</v>
      </c>
      <c r="C1119" s="3" t="s">
        <v>976</v>
      </c>
      <c r="D1119" s="3" t="s">
        <v>29</v>
      </c>
      <c r="E1119" s="3" t="s">
        <v>23</v>
      </c>
      <c r="F1119" s="3" t="s">
        <v>24</v>
      </c>
      <c r="G1119" s="3" t="s">
        <v>72</v>
      </c>
      <c r="H1119" s="3" t="s">
        <v>2354</v>
      </c>
      <c r="I1119" s="3">
        <v>2</v>
      </c>
      <c r="J1119" s="3" t="s">
        <v>20</v>
      </c>
      <c r="K1119" s="3">
        <v>13000</v>
      </c>
      <c r="L1119" s="3">
        <v>12000</v>
      </c>
    </row>
    <row r="1120" spans="1:12" x14ac:dyDescent="0.25">
      <c r="A1120" s="3" t="s">
        <v>1906</v>
      </c>
      <c r="B1120" s="4">
        <v>44998</v>
      </c>
      <c r="C1120" s="3" t="s">
        <v>1094</v>
      </c>
      <c r="D1120" s="3" t="s">
        <v>29</v>
      </c>
      <c r="E1120" s="3" t="s">
        <v>17</v>
      </c>
      <c r="F1120" s="3" t="s">
        <v>18</v>
      </c>
      <c r="G1120" s="3" t="s">
        <v>78</v>
      </c>
      <c r="H1120" s="3" t="s">
        <v>45</v>
      </c>
      <c r="I1120" s="3">
        <v>1</v>
      </c>
      <c r="J1120" s="3" t="s">
        <v>20</v>
      </c>
      <c r="K1120" s="3">
        <v>13200.000000000002</v>
      </c>
      <c r="L1120" s="3">
        <v>12000</v>
      </c>
    </row>
    <row r="1121" spans="1:12" x14ac:dyDescent="0.25">
      <c r="A1121" s="3" t="s">
        <v>1907</v>
      </c>
      <c r="B1121" s="4">
        <v>44998</v>
      </c>
      <c r="C1121" s="3" t="s">
        <v>1218</v>
      </c>
      <c r="D1121" s="3" t="s">
        <v>29</v>
      </c>
      <c r="E1121" s="3" t="s">
        <v>35</v>
      </c>
      <c r="F1121" s="3" t="s">
        <v>36</v>
      </c>
      <c r="G1121" s="3" t="s">
        <v>41</v>
      </c>
      <c r="H1121" s="3" t="s">
        <v>2354</v>
      </c>
      <c r="I1121" s="3">
        <v>4</v>
      </c>
      <c r="J1121" s="3" t="s">
        <v>26</v>
      </c>
      <c r="K1121" s="3">
        <v>10000</v>
      </c>
      <c r="L1121" s="3">
        <v>9000</v>
      </c>
    </row>
    <row r="1122" spans="1:12" x14ac:dyDescent="0.25">
      <c r="A1122" s="3" t="s">
        <v>1908</v>
      </c>
      <c r="B1122" s="4">
        <v>44998</v>
      </c>
      <c r="C1122" s="3" t="s">
        <v>676</v>
      </c>
      <c r="D1122" s="3" t="s">
        <v>29</v>
      </c>
      <c r="E1122" s="3" t="s">
        <v>23</v>
      </c>
      <c r="F1122" s="3" t="s">
        <v>24</v>
      </c>
      <c r="G1122" s="3" t="s">
        <v>19</v>
      </c>
      <c r="H1122" s="3" t="s">
        <v>2354</v>
      </c>
      <c r="I1122" s="3">
        <v>1</v>
      </c>
      <c r="J1122" s="3" t="s">
        <v>20</v>
      </c>
      <c r="K1122" s="3">
        <v>25</v>
      </c>
      <c r="L1122" s="3">
        <v>20</v>
      </c>
    </row>
    <row r="1123" spans="1:12" x14ac:dyDescent="0.25">
      <c r="A1123" s="3" t="s">
        <v>1909</v>
      </c>
      <c r="B1123" s="4">
        <v>44998</v>
      </c>
      <c r="C1123" s="3" t="s">
        <v>738</v>
      </c>
      <c r="D1123" s="3" t="s">
        <v>29</v>
      </c>
      <c r="E1123" s="3" t="s">
        <v>30</v>
      </c>
      <c r="F1123" s="3" t="s">
        <v>31</v>
      </c>
      <c r="G1123" s="3" t="s">
        <v>25</v>
      </c>
      <c r="H1123" s="3" t="s">
        <v>38</v>
      </c>
      <c r="I1123" s="3">
        <v>2</v>
      </c>
      <c r="J1123" s="3" t="s">
        <v>20</v>
      </c>
      <c r="K1123" s="3">
        <v>6700</v>
      </c>
      <c r="L1123" s="3">
        <v>5000</v>
      </c>
    </row>
    <row r="1124" spans="1:12" x14ac:dyDescent="0.25">
      <c r="A1124" s="3" t="s">
        <v>1910</v>
      </c>
      <c r="B1124" s="4">
        <v>44998</v>
      </c>
      <c r="C1124" s="3" t="s">
        <v>799</v>
      </c>
      <c r="D1124" s="3" t="s">
        <v>29</v>
      </c>
      <c r="E1124" s="3" t="s">
        <v>35</v>
      </c>
      <c r="F1124" s="3" t="s">
        <v>36</v>
      </c>
      <c r="G1124" s="3" t="s">
        <v>32</v>
      </c>
      <c r="H1124" s="3" t="s">
        <v>45</v>
      </c>
      <c r="I1124" s="3">
        <v>2</v>
      </c>
      <c r="J1124" s="3" t="s">
        <v>20</v>
      </c>
      <c r="K1124" s="3">
        <v>100</v>
      </c>
      <c r="L1124" s="3">
        <v>80</v>
      </c>
    </row>
    <row r="1125" spans="1:12" x14ac:dyDescent="0.25">
      <c r="A1125" s="3" t="s">
        <v>1911</v>
      </c>
      <c r="B1125" s="4">
        <v>44998</v>
      </c>
      <c r="C1125" s="3" t="s">
        <v>861</v>
      </c>
      <c r="D1125" s="3" t="s">
        <v>29</v>
      </c>
      <c r="E1125" s="3" t="s">
        <v>17</v>
      </c>
      <c r="F1125" s="3" t="s">
        <v>18</v>
      </c>
      <c r="G1125" s="3" t="s">
        <v>19</v>
      </c>
      <c r="H1125" s="3" t="s">
        <v>2354</v>
      </c>
      <c r="I1125" s="3">
        <v>1</v>
      </c>
      <c r="J1125" s="3" t="s">
        <v>20</v>
      </c>
      <c r="K1125" s="3">
        <v>100</v>
      </c>
      <c r="L1125" s="3">
        <v>90</v>
      </c>
    </row>
    <row r="1126" spans="1:12" x14ac:dyDescent="0.25">
      <c r="A1126" s="3" t="s">
        <v>1912</v>
      </c>
      <c r="B1126" s="4">
        <v>44998</v>
      </c>
      <c r="C1126" s="3" t="s">
        <v>922</v>
      </c>
      <c r="D1126" s="3" t="s">
        <v>16</v>
      </c>
      <c r="E1126" s="3" t="s">
        <v>17</v>
      </c>
      <c r="F1126" s="3" t="s">
        <v>18</v>
      </c>
      <c r="G1126" s="3" t="s">
        <v>25</v>
      </c>
      <c r="H1126" s="3" t="s">
        <v>38</v>
      </c>
      <c r="I1126" s="3">
        <v>4</v>
      </c>
      <c r="J1126" s="3" t="s">
        <v>20</v>
      </c>
      <c r="K1126" s="3">
        <v>11000</v>
      </c>
      <c r="L1126" s="3">
        <v>10000</v>
      </c>
    </row>
    <row r="1127" spans="1:12" x14ac:dyDescent="0.25">
      <c r="A1127" s="3" t="s">
        <v>1913</v>
      </c>
      <c r="B1127" s="4">
        <v>44999</v>
      </c>
      <c r="C1127" s="3" t="s">
        <v>131</v>
      </c>
      <c r="D1127" s="3" t="s">
        <v>29</v>
      </c>
      <c r="E1127" s="3" t="s">
        <v>35</v>
      </c>
      <c r="F1127" s="3" t="s">
        <v>36</v>
      </c>
      <c r="G1127" s="3" t="s">
        <v>44</v>
      </c>
      <c r="H1127" s="3" t="s">
        <v>45</v>
      </c>
      <c r="I1127" s="3">
        <v>1</v>
      </c>
      <c r="J1127" s="3" t="s">
        <v>26</v>
      </c>
      <c r="K1127" s="3">
        <v>13200.000000000002</v>
      </c>
      <c r="L1127" s="3">
        <v>12000</v>
      </c>
    </row>
    <row r="1128" spans="1:12" x14ac:dyDescent="0.25">
      <c r="A1128" s="3" t="s">
        <v>1914</v>
      </c>
      <c r="B1128" s="4">
        <v>44999</v>
      </c>
      <c r="C1128" s="3" t="s">
        <v>255</v>
      </c>
      <c r="D1128" s="3" t="s">
        <v>29</v>
      </c>
      <c r="E1128" s="3" t="s">
        <v>23</v>
      </c>
      <c r="F1128" s="3" t="s">
        <v>24</v>
      </c>
      <c r="G1128" s="3" t="s">
        <v>60</v>
      </c>
      <c r="H1128" s="3" t="s">
        <v>45</v>
      </c>
      <c r="I1128" s="3">
        <v>1</v>
      </c>
      <c r="J1128" s="3" t="s">
        <v>20</v>
      </c>
      <c r="K1128" s="3">
        <v>6700</v>
      </c>
      <c r="L1128" s="3">
        <v>5001</v>
      </c>
    </row>
    <row r="1129" spans="1:12" x14ac:dyDescent="0.25">
      <c r="A1129" s="3" t="s">
        <v>1915</v>
      </c>
      <c r="B1129" s="4">
        <v>44999</v>
      </c>
      <c r="C1129" s="3" t="s">
        <v>371</v>
      </c>
      <c r="D1129" s="3" t="s">
        <v>29</v>
      </c>
      <c r="E1129" s="3" t="s">
        <v>17</v>
      </c>
      <c r="F1129" s="3" t="s">
        <v>18</v>
      </c>
      <c r="G1129" s="3" t="s">
        <v>66</v>
      </c>
      <c r="H1129" s="3" t="s">
        <v>2354</v>
      </c>
      <c r="I1129" s="3">
        <v>2</v>
      </c>
      <c r="J1129" s="3" t="s">
        <v>20</v>
      </c>
      <c r="K1129" s="3">
        <v>200</v>
      </c>
      <c r="L1129" s="3">
        <v>190</v>
      </c>
    </row>
    <row r="1130" spans="1:12" x14ac:dyDescent="0.25">
      <c r="A1130" s="3" t="s">
        <v>1916</v>
      </c>
      <c r="B1130" s="4">
        <v>44999</v>
      </c>
      <c r="C1130" s="3" t="s">
        <v>496</v>
      </c>
      <c r="D1130" s="3" t="s">
        <v>29</v>
      </c>
      <c r="E1130" s="3" t="s">
        <v>35</v>
      </c>
      <c r="F1130" s="3" t="s">
        <v>36</v>
      </c>
      <c r="G1130" s="3" t="s">
        <v>19</v>
      </c>
      <c r="H1130" s="3" t="s">
        <v>2354</v>
      </c>
      <c r="I1130" s="3">
        <v>2</v>
      </c>
      <c r="J1130" s="3" t="s">
        <v>20</v>
      </c>
      <c r="K1130" s="3">
        <v>7700</v>
      </c>
      <c r="L1130" s="3">
        <v>7000</v>
      </c>
    </row>
    <row r="1131" spans="1:12" x14ac:dyDescent="0.25">
      <c r="A1131" s="3" t="s">
        <v>1917</v>
      </c>
      <c r="B1131" s="4">
        <v>44999</v>
      </c>
      <c r="C1131" s="3" t="s">
        <v>612</v>
      </c>
      <c r="D1131" s="3" t="s">
        <v>29</v>
      </c>
      <c r="E1131" s="3" t="s">
        <v>30</v>
      </c>
      <c r="F1131" s="3" t="s">
        <v>31</v>
      </c>
      <c r="G1131" s="3" t="s">
        <v>32</v>
      </c>
      <c r="H1131" s="3" t="s">
        <v>2354</v>
      </c>
      <c r="I1131" s="3">
        <v>1</v>
      </c>
      <c r="J1131" s="3" t="s">
        <v>20</v>
      </c>
      <c r="K1131" s="3">
        <v>6700</v>
      </c>
      <c r="L1131" s="3">
        <v>5002</v>
      </c>
    </row>
    <row r="1132" spans="1:12" x14ac:dyDescent="0.25">
      <c r="A1132" s="3" t="s">
        <v>1918</v>
      </c>
      <c r="B1132" s="4">
        <v>44999</v>
      </c>
      <c r="C1132" s="3" t="s">
        <v>736</v>
      </c>
      <c r="D1132" s="3" t="s">
        <v>29</v>
      </c>
      <c r="E1132" s="3" t="s">
        <v>17</v>
      </c>
      <c r="F1132" s="3" t="s">
        <v>18</v>
      </c>
      <c r="G1132" s="3" t="s">
        <v>2351</v>
      </c>
      <c r="H1132" s="3" t="s">
        <v>38</v>
      </c>
      <c r="I1132" s="3">
        <v>1</v>
      </c>
      <c r="J1132" s="3" t="s">
        <v>20</v>
      </c>
      <c r="K1132" s="3">
        <v>11000</v>
      </c>
      <c r="L1132" s="3">
        <v>10000</v>
      </c>
    </row>
    <row r="1133" spans="1:12" x14ac:dyDescent="0.25">
      <c r="A1133" s="3" t="s">
        <v>1919</v>
      </c>
      <c r="B1133" s="4">
        <v>44999</v>
      </c>
      <c r="C1133" s="3" t="s">
        <v>853</v>
      </c>
      <c r="D1133" s="3" t="s">
        <v>29</v>
      </c>
      <c r="E1133" s="3" t="s">
        <v>17</v>
      </c>
      <c r="F1133" s="3" t="s">
        <v>18</v>
      </c>
      <c r="G1133" s="3" t="s">
        <v>2353</v>
      </c>
      <c r="H1133" s="3" t="s">
        <v>45</v>
      </c>
      <c r="I1133" s="3">
        <v>1</v>
      </c>
      <c r="J1133" s="3" t="s">
        <v>20</v>
      </c>
      <c r="K1133" s="3">
        <v>22000</v>
      </c>
      <c r="L1133" s="3">
        <v>20000</v>
      </c>
    </row>
    <row r="1134" spans="1:12" x14ac:dyDescent="0.25">
      <c r="A1134" s="3" t="s">
        <v>1920</v>
      </c>
      <c r="B1134" s="4">
        <v>44999</v>
      </c>
      <c r="C1134" s="3" t="s">
        <v>978</v>
      </c>
      <c r="D1134" s="3" t="s">
        <v>29</v>
      </c>
      <c r="E1134" s="3" t="s">
        <v>30</v>
      </c>
      <c r="F1134" s="3" t="s">
        <v>31</v>
      </c>
      <c r="G1134" s="3" t="s">
        <v>75</v>
      </c>
      <c r="H1134" s="3" t="s">
        <v>2354</v>
      </c>
      <c r="I1134" s="3">
        <v>2</v>
      </c>
      <c r="J1134" s="3" t="s">
        <v>20</v>
      </c>
      <c r="K1134" s="3">
        <v>6700</v>
      </c>
      <c r="L1134" s="3">
        <v>5000</v>
      </c>
    </row>
    <row r="1135" spans="1:12" x14ac:dyDescent="0.25">
      <c r="A1135" s="3" t="s">
        <v>1921</v>
      </c>
      <c r="B1135" s="4">
        <v>44999</v>
      </c>
      <c r="C1135" s="3" t="s">
        <v>1096</v>
      </c>
      <c r="D1135" s="3" t="s">
        <v>29</v>
      </c>
      <c r="E1135" s="3" t="s">
        <v>23</v>
      </c>
      <c r="F1135" s="3" t="s">
        <v>24</v>
      </c>
      <c r="G1135" s="3" t="s">
        <v>81</v>
      </c>
      <c r="H1135" s="3" t="s">
        <v>2354</v>
      </c>
      <c r="I1135" s="3">
        <v>2</v>
      </c>
      <c r="J1135" s="3" t="s">
        <v>20</v>
      </c>
      <c r="K1135" s="3">
        <v>9950</v>
      </c>
      <c r="L1135" s="3">
        <v>9000</v>
      </c>
    </row>
    <row r="1136" spans="1:12" x14ac:dyDescent="0.25">
      <c r="A1136" s="3" t="s">
        <v>1922</v>
      </c>
      <c r="B1136" s="4">
        <v>44999</v>
      </c>
      <c r="C1136" s="3" t="s">
        <v>678</v>
      </c>
      <c r="D1136" s="3" t="s">
        <v>29</v>
      </c>
      <c r="E1136" s="3" t="s">
        <v>30</v>
      </c>
      <c r="F1136" s="3" t="s">
        <v>31</v>
      </c>
      <c r="G1136" s="3" t="s">
        <v>25</v>
      </c>
      <c r="H1136" s="3" t="s">
        <v>2354</v>
      </c>
      <c r="I1136" s="3">
        <v>1</v>
      </c>
      <c r="J1136" s="3" t="s">
        <v>20</v>
      </c>
      <c r="K1136" s="3">
        <v>10000</v>
      </c>
      <c r="L1136" s="3">
        <v>9000</v>
      </c>
    </row>
    <row r="1137" spans="1:12" x14ac:dyDescent="0.25">
      <c r="A1137" s="3" t="s">
        <v>1923</v>
      </c>
      <c r="B1137" s="4">
        <v>44999</v>
      </c>
      <c r="C1137" s="3" t="s">
        <v>740</v>
      </c>
      <c r="D1137" s="3" t="s">
        <v>29</v>
      </c>
      <c r="E1137" s="3" t="s">
        <v>35</v>
      </c>
      <c r="F1137" s="3" t="s">
        <v>36</v>
      </c>
      <c r="G1137" s="3" t="s">
        <v>32</v>
      </c>
      <c r="H1137" s="3" t="s">
        <v>2354</v>
      </c>
      <c r="I1137" s="3">
        <v>1</v>
      </c>
      <c r="J1137" s="3" t="s">
        <v>20</v>
      </c>
      <c r="K1137" s="3">
        <v>6700</v>
      </c>
      <c r="L1137" s="3">
        <v>5001</v>
      </c>
    </row>
    <row r="1138" spans="1:12" x14ac:dyDescent="0.25">
      <c r="A1138" s="3" t="s">
        <v>1924</v>
      </c>
      <c r="B1138" s="4">
        <v>44999</v>
      </c>
      <c r="C1138" s="3" t="s">
        <v>801</v>
      </c>
      <c r="D1138" s="3" t="s">
        <v>29</v>
      </c>
      <c r="E1138" s="3" t="s">
        <v>17</v>
      </c>
      <c r="F1138" s="3" t="s">
        <v>18</v>
      </c>
      <c r="G1138" s="3" t="s">
        <v>19</v>
      </c>
      <c r="H1138" s="3" t="s">
        <v>2354</v>
      </c>
      <c r="I1138" s="3">
        <v>2</v>
      </c>
      <c r="J1138" s="3" t="s">
        <v>20</v>
      </c>
      <c r="K1138" s="3">
        <v>2000</v>
      </c>
      <c r="L1138" s="3">
        <v>1850</v>
      </c>
    </row>
    <row r="1139" spans="1:12" x14ac:dyDescent="0.25">
      <c r="A1139" s="3" t="s">
        <v>1925</v>
      </c>
      <c r="B1139" s="4">
        <v>44999</v>
      </c>
      <c r="C1139" s="3" t="s">
        <v>863</v>
      </c>
      <c r="D1139" s="3" t="s">
        <v>29</v>
      </c>
      <c r="E1139" s="3" t="s">
        <v>17</v>
      </c>
      <c r="F1139" s="3" t="s">
        <v>18</v>
      </c>
      <c r="G1139" s="3" t="s">
        <v>25</v>
      </c>
      <c r="H1139" s="3" t="s">
        <v>38</v>
      </c>
      <c r="I1139" s="3">
        <v>2</v>
      </c>
      <c r="J1139" s="3" t="s">
        <v>20</v>
      </c>
      <c r="K1139" s="3">
        <v>100</v>
      </c>
      <c r="L1139" s="3">
        <v>80</v>
      </c>
    </row>
    <row r="1140" spans="1:12" x14ac:dyDescent="0.25">
      <c r="A1140" s="3" t="s">
        <v>1926</v>
      </c>
      <c r="B1140" s="4">
        <v>44999</v>
      </c>
      <c r="C1140" s="3" t="s">
        <v>924</v>
      </c>
      <c r="D1140" s="3" t="s">
        <v>29</v>
      </c>
      <c r="E1140" s="3" t="s">
        <v>23</v>
      </c>
      <c r="F1140" s="3" t="s">
        <v>24</v>
      </c>
      <c r="G1140" s="3" t="s">
        <v>32</v>
      </c>
      <c r="H1140" s="3" t="s">
        <v>2354</v>
      </c>
      <c r="I1140" s="3">
        <v>1</v>
      </c>
      <c r="J1140" s="3" t="s">
        <v>20</v>
      </c>
      <c r="K1140" s="3">
        <v>13200.000000000002</v>
      </c>
      <c r="L1140" s="3">
        <v>12000</v>
      </c>
    </row>
    <row r="1141" spans="1:12" x14ac:dyDescent="0.25">
      <c r="A1141" s="3" t="s">
        <v>1927</v>
      </c>
      <c r="B1141" s="4">
        <v>45000</v>
      </c>
      <c r="C1141" s="3" t="s">
        <v>133</v>
      </c>
      <c r="D1141" s="3" t="s">
        <v>16</v>
      </c>
      <c r="E1141" s="3" t="s">
        <v>17</v>
      </c>
      <c r="F1141" s="3" t="s">
        <v>18</v>
      </c>
      <c r="G1141" s="3" t="s">
        <v>2352</v>
      </c>
      <c r="H1141" s="3" t="s">
        <v>2354</v>
      </c>
      <c r="I1141" s="3">
        <v>1</v>
      </c>
      <c r="J1141" s="3" t="s">
        <v>20</v>
      </c>
      <c r="K1141" s="3">
        <v>11000</v>
      </c>
      <c r="L1141" s="3">
        <v>10000</v>
      </c>
    </row>
    <row r="1142" spans="1:12" x14ac:dyDescent="0.25">
      <c r="A1142" s="3" t="s">
        <v>1928</v>
      </c>
      <c r="B1142" s="4">
        <v>45000</v>
      </c>
      <c r="C1142" s="3" t="s">
        <v>257</v>
      </c>
      <c r="D1142" s="3" t="s">
        <v>16</v>
      </c>
      <c r="E1142" s="3" t="s">
        <v>30</v>
      </c>
      <c r="F1142" s="3" t="s">
        <v>31</v>
      </c>
      <c r="G1142" s="3" t="s">
        <v>63</v>
      </c>
      <c r="H1142" s="3" t="s">
        <v>2354</v>
      </c>
      <c r="I1142" s="3">
        <v>1</v>
      </c>
      <c r="J1142" s="3" t="s">
        <v>20</v>
      </c>
      <c r="K1142" s="3">
        <v>6700</v>
      </c>
      <c r="L1142" s="3">
        <v>5002</v>
      </c>
    </row>
    <row r="1143" spans="1:12" x14ac:dyDescent="0.25">
      <c r="A1143" s="3" t="s">
        <v>1929</v>
      </c>
      <c r="B1143" s="4">
        <v>45000</v>
      </c>
      <c r="C1143" s="3" t="s">
        <v>373</v>
      </c>
      <c r="D1143" s="3" t="s">
        <v>29</v>
      </c>
      <c r="E1143" s="3" t="s">
        <v>23</v>
      </c>
      <c r="F1143" s="3" t="s">
        <v>24</v>
      </c>
      <c r="G1143" s="3" t="s">
        <v>69</v>
      </c>
      <c r="H1143" s="3" t="s">
        <v>38</v>
      </c>
      <c r="I1143" s="3">
        <v>4</v>
      </c>
      <c r="J1143" s="3" t="s">
        <v>20</v>
      </c>
      <c r="K1143" s="3">
        <v>2250</v>
      </c>
      <c r="L1143" s="3">
        <v>2200</v>
      </c>
    </row>
    <row r="1144" spans="1:12" x14ac:dyDescent="0.25">
      <c r="A1144" s="3" t="s">
        <v>1930</v>
      </c>
      <c r="B1144" s="4">
        <v>45000</v>
      </c>
      <c r="C1144" s="3" t="s">
        <v>498</v>
      </c>
      <c r="D1144" s="3" t="s">
        <v>29</v>
      </c>
      <c r="E1144" s="3" t="s">
        <v>17</v>
      </c>
      <c r="F1144" s="3" t="s">
        <v>18</v>
      </c>
      <c r="G1144" s="3" t="s">
        <v>25</v>
      </c>
      <c r="H1144" s="3" t="s">
        <v>2354</v>
      </c>
      <c r="I1144" s="3">
        <v>3</v>
      </c>
      <c r="J1144" s="3" t="s">
        <v>20</v>
      </c>
      <c r="K1144" s="3">
        <v>22000</v>
      </c>
      <c r="L1144" s="3">
        <v>20000</v>
      </c>
    </row>
    <row r="1145" spans="1:12" x14ac:dyDescent="0.25">
      <c r="A1145" s="3" t="s">
        <v>1931</v>
      </c>
      <c r="B1145" s="4">
        <v>45000</v>
      </c>
      <c r="C1145" s="3" t="s">
        <v>614</v>
      </c>
      <c r="D1145" s="3" t="s">
        <v>29</v>
      </c>
      <c r="E1145" s="3" t="s">
        <v>35</v>
      </c>
      <c r="F1145" s="3" t="s">
        <v>36</v>
      </c>
      <c r="G1145" s="3" t="s">
        <v>37</v>
      </c>
      <c r="H1145" s="3" t="s">
        <v>38</v>
      </c>
      <c r="I1145" s="3">
        <v>2</v>
      </c>
      <c r="J1145" s="3" t="s">
        <v>20</v>
      </c>
      <c r="K1145" s="3">
        <v>6700</v>
      </c>
      <c r="L1145" s="3">
        <v>5000</v>
      </c>
    </row>
    <row r="1146" spans="1:12" x14ac:dyDescent="0.25">
      <c r="A1146" s="3" t="s">
        <v>1932</v>
      </c>
      <c r="B1146" s="4">
        <v>45000</v>
      </c>
      <c r="C1146" s="3" t="s">
        <v>738</v>
      </c>
      <c r="D1146" s="3" t="s">
        <v>29</v>
      </c>
      <c r="E1146" s="3" t="s">
        <v>23</v>
      </c>
      <c r="F1146" s="3" t="s">
        <v>24</v>
      </c>
      <c r="G1146" s="3" t="s">
        <v>54</v>
      </c>
      <c r="H1146" s="3" t="s">
        <v>55</v>
      </c>
      <c r="I1146" s="3">
        <v>1</v>
      </c>
      <c r="J1146" s="3" t="s">
        <v>20</v>
      </c>
      <c r="K1146" s="3">
        <v>7700.0000000000009</v>
      </c>
      <c r="L1146" s="3">
        <v>7000</v>
      </c>
    </row>
    <row r="1147" spans="1:12" x14ac:dyDescent="0.25">
      <c r="A1147" s="3" t="s">
        <v>1933</v>
      </c>
      <c r="B1147" s="4">
        <v>45000</v>
      </c>
      <c r="C1147" s="3" t="s">
        <v>855</v>
      </c>
      <c r="D1147" s="3" t="s">
        <v>29</v>
      </c>
      <c r="E1147" s="3" t="s">
        <v>35</v>
      </c>
      <c r="F1147" s="3" t="s">
        <v>36</v>
      </c>
      <c r="G1147" s="3" t="s">
        <v>60</v>
      </c>
      <c r="H1147" s="3" t="s">
        <v>45</v>
      </c>
      <c r="I1147" s="3">
        <v>1</v>
      </c>
      <c r="J1147" s="3" t="s">
        <v>26</v>
      </c>
      <c r="K1147" s="3">
        <v>11000</v>
      </c>
      <c r="L1147" s="3">
        <v>10000</v>
      </c>
    </row>
    <row r="1148" spans="1:12" x14ac:dyDescent="0.25">
      <c r="A1148" s="3" t="s">
        <v>1934</v>
      </c>
      <c r="B1148" s="4">
        <v>45000</v>
      </c>
      <c r="C1148" s="3" t="s">
        <v>980</v>
      </c>
      <c r="D1148" s="3" t="s">
        <v>29</v>
      </c>
      <c r="E1148" s="3" t="s">
        <v>35</v>
      </c>
      <c r="F1148" s="3" t="s">
        <v>36</v>
      </c>
      <c r="G1148" s="3" t="s">
        <v>78</v>
      </c>
      <c r="H1148" s="3" t="s">
        <v>45</v>
      </c>
      <c r="I1148" s="3">
        <v>1</v>
      </c>
      <c r="J1148" s="3" t="s">
        <v>20</v>
      </c>
      <c r="K1148" s="3">
        <v>6700</v>
      </c>
      <c r="L1148" s="3">
        <v>5001</v>
      </c>
    </row>
    <row r="1149" spans="1:12" x14ac:dyDescent="0.25">
      <c r="A1149" s="3" t="s">
        <v>1935</v>
      </c>
      <c r="B1149" s="4">
        <v>45000</v>
      </c>
      <c r="C1149" s="3" t="s">
        <v>1098</v>
      </c>
      <c r="D1149" s="3" t="s">
        <v>16</v>
      </c>
      <c r="E1149" s="3" t="s">
        <v>30</v>
      </c>
      <c r="F1149" s="3" t="s">
        <v>31</v>
      </c>
      <c r="G1149" s="3" t="s">
        <v>19</v>
      </c>
      <c r="H1149" s="3" t="s">
        <v>2354</v>
      </c>
      <c r="I1149" s="3">
        <v>2</v>
      </c>
      <c r="J1149" s="3" t="s">
        <v>20</v>
      </c>
      <c r="K1149" s="3">
        <v>7700</v>
      </c>
      <c r="L1149" s="3">
        <v>7000</v>
      </c>
    </row>
    <row r="1150" spans="1:12" x14ac:dyDescent="0.25">
      <c r="A1150" s="3" t="s">
        <v>1936</v>
      </c>
      <c r="B1150" s="4">
        <v>45001</v>
      </c>
      <c r="C1150" s="3" t="s">
        <v>135</v>
      </c>
      <c r="D1150" s="3" t="s">
        <v>16</v>
      </c>
      <c r="E1150" s="3" t="s">
        <v>17</v>
      </c>
      <c r="F1150" s="3" t="s">
        <v>18</v>
      </c>
      <c r="G1150" s="3" t="s">
        <v>2350</v>
      </c>
      <c r="H1150" s="3" t="s">
        <v>38</v>
      </c>
      <c r="I1150" s="3">
        <v>2</v>
      </c>
      <c r="J1150" s="3" t="s">
        <v>26</v>
      </c>
      <c r="K1150" s="3">
        <v>7700</v>
      </c>
      <c r="L1150" s="3">
        <v>7000</v>
      </c>
    </row>
    <row r="1151" spans="1:12" x14ac:dyDescent="0.25">
      <c r="A1151" s="3" t="s">
        <v>1937</v>
      </c>
      <c r="B1151" s="4">
        <v>45001</v>
      </c>
      <c r="C1151" s="3" t="s">
        <v>259</v>
      </c>
      <c r="D1151" s="3" t="s">
        <v>16</v>
      </c>
      <c r="E1151" s="3" t="s">
        <v>35</v>
      </c>
      <c r="F1151" s="3" t="s">
        <v>36</v>
      </c>
      <c r="G1151" s="3" t="s">
        <v>66</v>
      </c>
      <c r="H1151" s="3" t="s">
        <v>2354</v>
      </c>
      <c r="I1151" s="3">
        <v>2</v>
      </c>
      <c r="J1151" s="3" t="s">
        <v>20</v>
      </c>
      <c r="K1151" s="3">
        <v>6700</v>
      </c>
      <c r="L1151" s="3">
        <v>5000</v>
      </c>
    </row>
    <row r="1152" spans="1:12" x14ac:dyDescent="0.25">
      <c r="A1152" s="3" t="s">
        <v>1938</v>
      </c>
      <c r="B1152" s="4">
        <v>45001</v>
      </c>
      <c r="C1152" s="3" t="s">
        <v>375</v>
      </c>
      <c r="D1152" s="3" t="s">
        <v>29</v>
      </c>
      <c r="E1152" s="3" t="s">
        <v>30</v>
      </c>
      <c r="F1152" s="3" t="s">
        <v>31</v>
      </c>
      <c r="G1152" s="3" t="s">
        <v>72</v>
      </c>
      <c r="H1152" s="3" t="s">
        <v>2354</v>
      </c>
      <c r="I1152" s="3">
        <v>1</v>
      </c>
      <c r="J1152" s="3" t="s">
        <v>20</v>
      </c>
      <c r="K1152" s="3">
        <v>100</v>
      </c>
      <c r="L1152" s="3">
        <v>90</v>
      </c>
    </row>
    <row r="1153" spans="1:12" x14ac:dyDescent="0.25">
      <c r="A1153" s="3" t="s">
        <v>1939</v>
      </c>
      <c r="B1153" s="4">
        <v>45001</v>
      </c>
      <c r="C1153" s="3" t="s">
        <v>500</v>
      </c>
      <c r="D1153" s="3" t="s">
        <v>29</v>
      </c>
      <c r="E1153" s="3" t="s">
        <v>17</v>
      </c>
      <c r="F1153" s="3" t="s">
        <v>18</v>
      </c>
      <c r="G1153" s="3" t="s">
        <v>32</v>
      </c>
      <c r="H1153" s="3" t="s">
        <v>2354</v>
      </c>
      <c r="I1153" s="3">
        <v>1</v>
      </c>
      <c r="J1153" s="3" t="s">
        <v>20</v>
      </c>
      <c r="K1153" s="3">
        <v>44000</v>
      </c>
      <c r="L1153" s="3">
        <v>40000</v>
      </c>
    </row>
    <row r="1154" spans="1:12" x14ac:dyDescent="0.25">
      <c r="A1154" s="3" t="s">
        <v>1940</v>
      </c>
      <c r="B1154" s="4">
        <v>45001</v>
      </c>
      <c r="C1154" s="3" t="s">
        <v>616</v>
      </c>
      <c r="D1154" s="3" t="s">
        <v>29</v>
      </c>
      <c r="E1154" s="3" t="s">
        <v>17</v>
      </c>
      <c r="F1154" s="3" t="s">
        <v>18</v>
      </c>
      <c r="G1154" s="3" t="s">
        <v>41</v>
      </c>
      <c r="H1154" s="3" t="s">
        <v>2354</v>
      </c>
      <c r="I1154" s="3">
        <v>2</v>
      </c>
      <c r="J1154" s="3" t="s">
        <v>20</v>
      </c>
      <c r="K1154" s="3">
        <v>6700</v>
      </c>
      <c r="L1154" s="3">
        <v>5001</v>
      </c>
    </row>
    <row r="1155" spans="1:12" x14ac:dyDescent="0.25">
      <c r="A1155" s="3" t="s">
        <v>1941</v>
      </c>
      <c r="B1155" s="4">
        <v>45001</v>
      </c>
      <c r="C1155" s="3" t="s">
        <v>740</v>
      </c>
      <c r="D1155" s="3" t="s">
        <v>29</v>
      </c>
      <c r="E1155" s="3" t="s">
        <v>30</v>
      </c>
      <c r="F1155" s="3" t="s">
        <v>31</v>
      </c>
      <c r="G1155" s="3" t="s">
        <v>2353</v>
      </c>
      <c r="H1155" s="3" t="s">
        <v>45</v>
      </c>
      <c r="I1155" s="3">
        <v>2</v>
      </c>
      <c r="J1155" s="3" t="s">
        <v>20</v>
      </c>
      <c r="K1155" s="3">
        <v>9950</v>
      </c>
      <c r="L1155" s="3">
        <v>9000</v>
      </c>
    </row>
    <row r="1156" spans="1:12" x14ac:dyDescent="0.25">
      <c r="A1156" s="3" t="s">
        <v>1942</v>
      </c>
      <c r="B1156" s="4">
        <v>45001</v>
      </c>
      <c r="C1156" s="3" t="s">
        <v>857</v>
      </c>
      <c r="D1156" s="3" t="s">
        <v>29</v>
      </c>
      <c r="E1156" s="3" t="s">
        <v>23</v>
      </c>
      <c r="F1156" s="3" t="s">
        <v>24</v>
      </c>
      <c r="G1156" s="3" t="s">
        <v>63</v>
      </c>
      <c r="H1156" s="3" t="s">
        <v>2354</v>
      </c>
      <c r="I1156" s="3">
        <v>1</v>
      </c>
      <c r="J1156" s="3" t="s">
        <v>20</v>
      </c>
      <c r="K1156" s="3">
        <v>8500</v>
      </c>
      <c r="L1156" s="3">
        <v>7600</v>
      </c>
    </row>
    <row r="1157" spans="1:12" x14ac:dyDescent="0.25">
      <c r="A1157" s="3" t="s">
        <v>1943</v>
      </c>
      <c r="B1157" s="4">
        <v>45001</v>
      </c>
      <c r="C1157" s="3" t="s">
        <v>982</v>
      </c>
      <c r="D1157" s="3" t="s">
        <v>29</v>
      </c>
      <c r="E1157" s="3" t="s">
        <v>17</v>
      </c>
      <c r="F1157" s="3" t="s">
        <v>18</v>
      </c>
      <c r="G1157" s="3" t="s">
        <v>81</v>
      </c>
      <c r="H1157" s="3" t="s">
        <v>2354</v>
      </c>
      <c r="I1157" s="3">
        <v>1</v>
      </c>
      <c r="J1157" s="3" t="s">
        <v>20</v>
      </c>
      <c r="K1157" s="3">
        <v>6700</v>
      </c>
      <c r="L1157" s="3">
        <v>5002</v>
      </c>
    </row>
    <row r="1158" spans="1:12" x14ac:dyDescent="0.25">
      <c r="A1158" s="3" t="s">
        <v>1944</v>
      </c>
      <c r="B1158" s="4">
        <v>45001</v>
      </c>
      <c r="C1158" s="3" t="s">
        <v>1100</v>
      </c>
      <c r="D1158" s="3" t="s">
        <v>29</v>
      </c>
      <c r="E1158" s="3" t="s">
        <v>35</v>
      </c>
      <c r="F1158" s="3" t="s">
        <v>36</v>
      </c>
      <c r="G1158" s="3" t="s">
        <v>25</v>
      </c>
      <c r="H1158" s="3" t="s">
        <v>2354</v>
      </c>
      <c r="I1158" s="3">
        <v>4</v>
      </c>
      <c r="J1158" s="3" t="s">
        <v>20</v>
      </c>
      <c r="K1158" s="3">
        <v>11000</v>
      </c>
      <c r="L1158" s="3">
        <v>10000</v>
      </c>
    </row>
    <row r="1159" spans="1:12" x14ac:dyDescent="0.25">
      <c r="A1159" s="3" t="s">
        <v>1945</v>
      </c>
      <c r="B1159" s="4">
        <v>45002</v>
      </c>
      <c r="C1159" s="3" t="s">
        <v>137</v>
      </c>
      <c r="D1159" s="3" t="s">
        <v>16</v>
      </c>
      <c r="E1159" s="3" t="s">
        <v>23</v>
      </c>
      <c r="F1159" s="3" t="s">
        <v>24</v>
      </c>
      <c r="G1159" s="3" t="s">
        <v>2351</v>
      </c>
      <c r="H1159" s="3" t="s">
        <v>38</v>
      </c>
      <c r="I1159" s="3">
        <v>3</v>
      </c>
      <c r="J1159" s="3" t="s">
        <v>20</v>
      </c>
      <c r="K1159" s="3">
        <v>9950</v>
      </c>
      <c r="L1159" s="3">
        <v>9000</v>
      </c>
    </row>
    <row r="1160" spans="1:12" x14ac:dyDescent="0.25">
      <c r="A1160" s="3" t="s">
        <v>1946</v>
      </c>
      <c r="B1160" s="4">
        <v>45002</v>
      </c>
      <c r="C1160" s="3" t="s">
        <v>261</v>
      </c>
      <c r="D1160" s="3" t="s">
        <v>16</v>
      </c>
      <c r="E1160" s="3" t="s">
        <v>17</v>
      </c>
      <c r="F1160" s="3" t="s">
        <v>18</v>
      </c>
      <c r="G1160" s="3" t="s">
        <v>69</v>
      </c>
      <c r="H1160" s="3" t="s">
        <v>38</v>
      </c>
      <c r="I1160" s="3">
        <v>2</v>
      </c>
      <c r="J1160" s="3" t="s">
        <v>20</v>
      </c>
      <c r="K1160" s="3">
        <v>6700</v>
      </c>
      <c r="L1160" s="3">
        <v>5001</v>
      </c>
    </row>
    <row r="1161" spans="1:12" x14ac:dyDescent="0.25">
      <c r="A1161" s="3" t="s">
        <v>1947</v>
      </c>
      <c r="B1161" s="4">
        <v>45002</v>
      </c>
      <c r="C1161" s="3" t="s">
        <v>377</v>
      </c>
      <c r="D1161" s="3" t="s">
        <v>29</v>
      </c>
      <c r="E1161" s="3" t="s">
        <v>35</v>
      </c>
      <c r="F1161" s="3" t="s">
        <v>36</v>
      </c>
      <c r="G1161" s="3" t="s">
        <v>75</v>
      </c>
      <c r="H1161" s="3" t="s">
        <v>2354</v>
      </c>
      <c r="I1161" s="3">
        <v>2</v>
      </c>
      <c r="J1161" s="3" t="s">
        <v>20</v>
      </c>
      <c r="K1161" s="3">
        <v>100</v>
      </c>
      <c r="L1161" s="3">
        <v>80</v>
      </c>
    </row>
    <row r="1162" spans="1:12" x14ac:dyDescent="0.25">
      <c r="A1162" s="3" t="s">
        <v>1948</v>
      </c>
      <c r="B1162" s="4">
        <v>45002</v>
      </c>
      <c r="C1162" s="3" t="s">
        <v>502</v>
      </c>
      <c r="D1162" s="3" t="s">
        <v>29</v>
      </c>
      <c r="E1162" s="3" t="s">
        <v>23</v>
      </c>
      <c r="F1162" s="3" t="s">
        <v>24</v>
      </c>
      <c r="G1162" s="3" t="s">
        <v>37</v>
      </c>
      <c r="H1162" s="3" t="s">
        <v>38</v>
      </c>
      <c r="I1162" s="3">
        <v>2</v>
      </c>
      <c r="J1162" s="3" t="s">
        <v>20</v>
      </c>
      <c r="K1162" s="3">
        <v>19800</v>
      </c>
      <c r="L1162" s="3">
        <v>18000</v>
      </c>
    </row>
    <row r="1163" spans="1:12" x14ac:dyDescent="0.25">
      <c r="A1163" s="3" t="s">
        <v>1949</v>
      </c>
      <c r="B1163" s="4">
        <v>45002</v>
      </c>
      <c r="C1163" s="3" t="s">
        <v>618</v>
      </c>
      <c r="D1163" s="3" t="s">
        <v>29</v>
      </c>
      <c r="E1163" s="3" t="s">
        <v>17</v>
      </c>
      <c r="F1163" s="3" t="s">
        <v>18</v>
      </c>
      <c r="G1163" s="3" t="s">
        <v>44</v>
      </c>
      <c r="H1163" s="3" t="s">
        <v>45</v>
      </c>
      <c r="I1163" s="3">
        <v>1</v>
      </c>
      <c r="J1163" s="3" t="s">
        <v>20</v>
      </c>
      <c r="K1163" s="3">
        <v>6700</v>
      </c>
      <c r="L1163" s="3">
        <v>5002</v>
      </c>
    </row>
    <row r="1164" spans="1:12" x14ac:dyDescent="0.25">
      <c r="A1164" s="3" t="s">
        <v>1950</v>
      </c>
      <c r="B1164" s="4">
        <v>45002</v>
      </c>
      <c r="C1164" s="3" t="s">
        <v>742</v>
      </c>
      <c r="D1164" s="3" t="s">
        <v>29</v>
      </c>
      <c r="E1164" s="3" t="s">
        <v>35</v>
      </c>
      <c r="F1164" s="3" t="s">
        <v>36</v>
      </c>
      <c r="G1164" s="3" t="s">
        <v>60</v>
      </c>
      <c r="H1164" s="3" t="s">
        <v>45</v>
      </c>
      <c r="I1164" s="3">
        <v>2</v>
      </c>
      <c r="J1164" s="3" t="s">
        <v>20</v>
      </c>
      <c r="K1164" s="3">
        <v>19800</v>
      </c>
      <c r="L1164" s="3">
        <v>18000</v>
      </c>
    </row>
    <row r="1165" spans="1:12" x14ac:dyDescent="0.25">
      <c r="A1165" s="3" t="s">
        <v>1951</v>
      </c>
      <c r="B1165" s="4">
        <v>45002</v>
      </c>
      <c r="C1165" s="3" t="s">
        <v>746</v>
      </c>
      <c r="D1165" s="3" t="s">
        <v>29</v>
      </c>
      <c r="E1165" s="3" t="s">
        <v>17</v>
      </c>
      <c r="F1165" s="3" t="s">
        <v>18</v>
      </c>
      <c r="G1165" s="3" t="s">
        <v>66</v>
      </c>
      <c r="H1165" s="3" t="s">
        <v>2354</v>
      </c>
      <c r="I1165" s="3">
        <v>20</v>
      </c>
      <c r="J1165" s="3" t="s">
        <v>20</v>
      </c>
      <c r="K1165" s="3">
        <v>13200.000000000002</v>
      </c>
      <c r="L1165" s="3">
        <v>12000</v>
      </c>
    </row>
    <row r="1166" spans="1:12" x14ac:dyDescent="0.25">
      <c r="A1166" s="3" t="s">
        <v>1952</v>
      </c>
      <c r="B1166" s="4">
        <v>45002</v>
      </c>
      <c r="C1166" s="3" t="s">
        <v>859</v>
      </c>
      <c r="D1166" s="3" t="s">
        <v>29</v>
      </c>
      <c r="E1166" s="3" t="s">
        <v>30</v>
      </c>
      <c r="F1166" s="3" t="s">
        <v>31</v>
      </c>
      <c r="G1166" s="3" t="s">
        <v>66</v>
      </c>
      <c r="H1166" s="3" t="s">
        <v>2354</v>
      </c>
      <c r="I1166" s="3">
        <v>2</v>
      </c>
      <c r="J1166" s="3" t="s">
        <v>26</v>
      </c>
      <c r="K1166" s="3">
        <v>8500</v>
      </c>
      <c r="L1166" s="3">
        <v>7600</v>
      </c>
    </row>
    <row r="1167" spans="1:12" x14ac:dyDescent="0.25">
      <c r="A1167" s="3" t="s">
        <v>1953</v>
      </c>
      <c r="B1167" s="4">
        <v>45002</v>
      </c>
      <c r="C1167" s="3" t="s">
        <v>863</v>
      </c>
      <c r="D1167" s="3" t="s">
        <v>29</v>
      </c>
      <c r="E1167" s="3" t="s">
        <v>17</v>
      </c>
      <c r="F1167" s="3" t="s">
        <v>18</v>
      </c>
      <c r="G1167" s="3" t="s">
        <v>72</v>
      </c>
      <c r="H1167" s="3" t="s">
        <v>2354</v>
      </c>
      <c r="I1167" s="3">
        <v>2</v>
      </c>
      <c r="J1167" s="3" t="s">
        <v>20</v>
      </c>
      <c r="K1167" s="3">
        <v>22000</v>
      </c>
      <c r="L1167" s="3">
        <v>20000</v>
      </c>
    </row>
    <row r="1168" spans="1:12" x14ac:dyDescent="0.25">
      <c r="A1168" s="3" t="s">
        <v>1954</v>
      </c>
      <c r="B1168" s="4">
        <v>45002</v>
      </c>
      <c r="C1168" s="3" t="s">
        <v>984</v>
      </c>
      <c r="D1168" s="3" t="s">
        <v>29</v>
      </c>
      <c r="E1168" s="3" t="s">
        <v>17</v>
      </c>
      <c r="F1168" s="3" t="s">
        <v>18</v>
      </c>
      <c r="G1168" s="3" t="s">
        <v>19</v>
      </c>
      <c r="H1168" s="3" t="s">
        <v>2354</v>
      </c>
      <c r="I1168" s="3">
        <v>2</v>
      </c>
      <c r="J1168" s="3" t="s">
        <v>20</v>
      </c>
      <c r="K1168" s="3">
        <v>6700</v>
      </c>
      <c r="L1168" s="3">
        <v>5000</v>
      </c>
    </row>
    <row r="1169" spans="1:12" x14ac:dyDescent="0.25">
      <c r="A1169" s="3" t="s">
        <v>1955</v>
      </c>
      <c r="B1169" s="4">
        <v>45002</v>
      </c>
      <c r="C1169" s="3" t="s">
        <v>988</v>
      </c>
      <c r="D1169" s="3" t="s">
        <v>29</v>
      </c>
      <c r="E1169" s="3" t="s">
        <v>30</v>
      </c>
      <c r="F1169" s="3" t="s">
        <v>31</v>
      </c>
      <c r="G1169" s="3" t="s">
        <v>32</v>
      </c>
      <c r="H1169" s="3" t="s">
        <v>2354</v>
      </c>
      <c r="I1169" s="3">
        <v>1</v>
      </c>
      <c r="J1169" s="3" t="s">
        <v>20</v>
      </c>
      <c r="K1169" s="3">
        <v>6700</v>
      </c>
      <c r="L1169" s="3">
        <v>5002</v>
      </c>
    </row>
    <row r="1170" spans="1:12" x14ac:dyDescent="0.25">
      <c r="A1170" s="3" t="s">
        <v>1956</v>
      </c>
      <c r="B1170" s="4">
        <v>45002</v>
      </c>
      <c r="C1170" s="3" t="s">
        <v>1102</v>
      </c>
      <c r="D1170" s="3" t="s">
        <v>29</v>
      </c>
      <c r="E1170" s="3" t="s">
        <v>17</v>
      </c>
      <c r="F1170" s="3" t="s">
        <v>18</v>
      </c>
      <c r="G1170" s="3" t="s">
        <v>32</v>
      </c>
      <c r="H1170" s="3" t="s">
        <v>2354</v>
      </c>
      <c r="I1170" s="3">
        <v>1</v>
      </c>
      <c r="J1170" s="3" t="s">
        <v>20</v>
      </c>
      <c r="K1170" s="3">
        <v>13200.000000000002</v>
      </c>
      <c r="L1170" s="3">
        <v>12000</v>
      </c>
    </row>
    <row r="1171" spans="1:12" x14ac:dyDescent="0.25">
      <c r="A1171" s="3" t="s">
        <v>1957</v>
      </c>
      <c r="B1171" s="4">
        <v>45002</v>
      </c>
      <c r="C1171" s="3" t="s">
        <v>680</v>
      </c>
      <c r="D1171" s="3" t="s">
        <v>29</v>
      </c>
      <c r="E1171" s="3" t="s">
        <v>35</v>
      </c>
      <c r="F1171" s="3" t="s">
        <v>36</v>
      </c>
      <c r="G1171" s="3" t="s">
        <v>32</v>
      </c>
      <c r="H1171" s="3" t="s">
        <v>45</v>
      </c>
      <c r="I1171" s="3">
        <v>2</v>
      </c>
      <c r="J1171" s="3" t="s">
        <v>20</v>
      </c>
      <c r="K1171" s="3">
        <v>6700</v>
      </c>
      <c r="L1171" s="3">
        <v>5001</v>
      </c>
    </row>
    <row r="1172" spans="1:12" x14ac:dyDescent="0.25">
      <c r="A1172" s="3" t="s">
        <v>1958</v>
      </c>
      <c r="B1172" s="4">
        <v>45002</v>
      </c>
      <c r="C1172" s="3" t="s">
        <v>682</v>
      </c>
      <c r="D1172" s="3" t="s">
        <v>29</v>
      </c>
      <c r="E1172" s="3" t="s">
        <v>17</v>
      </c>
      <c r="F1172" s="3" t="s">
        <v>18</v>
      </c>
      <c r="G1172" s="3" t="s">
        <v>19</v>
      </c>
      <c r="H1172" s="3" t="s">
        <v>2354</v>
      </c>
      <c r="I1172" s="3">
        <v>2</v>
      </c>
      <c r="J1172" s="3" t="s">
        <v>20</v>
      </c>
      <c r="K1172" s="3">
        <v>6700</v>
      </c>
      <c r="L1172" s="3">
        <v>5002</v>
      </c>
    </row>
    <row r="1173" spans="1:12" x14ac:dyDescent="0.25">
      <c r="A1173" s="3" t="s">
        <v>1959</v>
      </c>
      <c r="B1173" s="4">
        <v>45002</v>
      </c>
      <c r="C1173" s="3" t="s">
        <v>684</v>
      </c>
      <c r="D1173" s="3" t="s">
        <v>29</v>
      </c>
      <c r="E1173" s="3" t="s">
        <v>17</v>
      </c>
      <c r="F1173" s="3" t="s">
        <v>18</v>
      </c>
      <c r="G1173" s="3" t="s">
        <v>25</v>
      </c>
      <c r="H1173" s="3" t="s">
        <v>38</v>
      </c>
      <c r="I1173" s="3">
        <v>1</v>
      </c>
      <c r="J1173" s="3" t="s">
        <v>20</v>
      </c>
      <c r="K1173" s="3">
        <v>22000</v>
      </c>
      <c r="L1173" s="3">
        <v>20000</v>
      </c>
    </row>
    <row r="1174" spans="1:12" x14ac:dyDescent="0.25">
      <c r="A1174" s="3" t="s">
        <v>1960</v>
      </c>
      <c r="B1174" s="4">
        <v>45002</v>
      </c>
      <c r="C1174" s="3" t="s">
        <v>686</v>
      </c>
      <c r="D1174" s="3" t="s">
        <v>29</v>
      </c>
      <c r="E1174" s="3" t="s">
        <v>23</v>
      </c>
      <c r="F1174" s="3" t="s">
        <v>24</v>
      </c>
      <c r="G1174" s="3" t="s">
        <v>32</v>
      </c>
      <c r="H1174" s="3" t="s">
        <v>38</v>
      </c>
      <c r="I1174" s="3">
        <v>1</v>
      </c>
      <c r="J1174" s="3" t="s">
        <v>26</v>
      </c>
      <c r="K1174" s="3">
        <v>10000</v>
      </c>
      <c r="L1174" s="3">
        <v>9000</v>
      </c>
    </row>
    <row r="1175" spans="1:12" x14ac:dyDescent="0.25">
      <c r="A1175" s="3" t="s">
        <v>1961</v>
      </c>
      <c r="B1175" s="4">
        <v>45002</v>
      </c>
      <c r="C1175" s="3" t="s">
        <v>688</v>
      </c>
      <c r="D1175" s="3" t="s">
        <v>29</v>
      </c>
      <c r="E1175" s="3" t="s">
        <v>30</v>
      </c>
      <c r="F1175" s="3" t="s">
        <v>31</v>
      </c>
      <c r="G1175" s="3" t="s">
        <v>19</v>
      </c>
      <c r="H1175" s="3" t="s">
        <v>2354</v>
      </c>
      <c r="I1175" s="3">
        <v>1</v>
      </c>
      <c r="J1175" s="3" t="s">
        <v>20</v>
      </c>
      <c r="K1175" s="3">
        <v>8500</v>
      </c>
      <c r="L1175" s="3">
        <v>7600</v>
      </c>
    </row>
    <row r="1176" spans="1:12" x14ac:dyDescent="0.25">
      <c r="A1176" s="3" t="s">
        <v>1962</v>
      </c>
      <c r="B1176" s="4">
        <v>45002</v>
      </c>
      <c r="C1176" s="3" t="s">
        <v>742</v>
      </c>
      <c r="D1176" s="3" t="s">
        <v>16</v>
      </c>
      <c r="E1176" s="3" t="s">
        <v>17</v>
      </c>
      <c r="F1176" s="3" t="s">
        <v>18</v>
      </c>
      <c r="G1176" s="3" t="s">
        <v>19</v>
      </c>
      <c r="H1176" s="3" t="s">
        <v>38</v>
      </c>
      <c r="I1176" s="3">
        <v>1</v>
      </c>
      <c r="J1176" s="3" t="s">
        <v>20</v>
      </c>
      <c r="K1176" s="3">
        <v>6700</v>
      </c>
      <c r="L1176" s="3">
        <v>5002</v>
      </c>
    </row>
    <row r="1177" spans="1:12" x14ac:dyDescent="0.25">
      <c r="A1177" s="3" t="s">
        <v>1963</v>
      </c>
      <c r="B1177" s="4">
        <v>45002</v>
      </c>
      <c r="C1177" s="3" t="s">
        <v>744</v>
      </c>
      <c r="D1177" s="3" t="s">
        <v>16</v>
      </c>
      <c r="E1177" s="3" t="s">
        <v>17</v>
      </c>
      <c r="F1177" s="3" t="s">
        <v>18</v>
      </c>
      <c r="G1177" s="3" t="s">
        <v>25</v>
      </c>
      <c r="H1177" s="3" t="s">
        <v>38</v>
      </c>
      <c r="I1177" s="3">
        <v>2</v>
      </c>
      <c r="J1177" s="3" t="s">
        <v>20</v>
      </c>
      <c r="K1177" s="3">
        <v>6700</v>
      </c>
      <c r="L1177" s="3">
        <v>5000</v>
      </c>
    </row>
    <row r="1178" spans="1:12" x14ac:dyDescent="0.25">
      <c r="A1178" s="3" t="s">
        <v>1964</v>
      </c>
      <c r="B1178" s="4">
        <v>45002</v>
      </c>
      <c r="C1178" s="3" t="s">
        <v>746</v>
      </c>
      <c r="D1178" s="3" t="s">
        <v>16</v>
      </c>
      <c r="E1178" s="3" t="s">
        <v>23</v>
      </c>
      <c r="F1178" s="3" t="s">
        <v>24</v>
      </c>
      <c r="G1178" s="3" t="s">
        <v>32</v>
      </c>
      <c r="H1178" s="3" t="s">
        <v>45</v>
      </c>
      <c r="I1178" s="3">
        <v>2</v>
      </c>
      <c r="J1178" s="3" t="s">
        <v>20</v>
      </c>
      <c r="K1178" s="3">
        <v>6700</v>
      </c>
      <c r="L1178" s="3">
        <v>5001</v>
      </c>
    </row>
    <row r="1179" spans="1:12" x14ac:dyDescent="0.25">
      <c r="A1179" s="3" t="s">
        <v>1965</v>
      </c>
      <c r="B1179" s="4">
        <v>45002</v>
      </c>
      <c r="C1179" s="3" t="s">
        <v>748</v>
      </c>
      <c r="D1179" s="3" t="s">
        <v>29</v>
      </c>
      <c r="E1179" s="3" t="s">
        <v>30</v>
      </c>
      <c r="F1179" s="3" t="s">
        <v>31</v>
      </c>
      <c r="G1179" s="3" t="s">
        <v>19</v>
      </c>
      <c r="H1179" s="3" t="s">
        <v>2354</v>
      </c>
      <c r="I1179" s="3">
        <v>1</v>
      </c>
      <c r="J1179" s="3" t="s">
        <v>20</v>
      </c>
      <c r="K1179" s="3">
        <v>6700</v>
      </c>
      <c r="L1179" s="3">
        <v>5002</v>
      </c>
    </row>
    <row r="1180" spans="1:12" x14ac:dyDescent="0.25">
      <c r="A1180" s="3" t="s">
        <v>1966</v>
      </c>
      <c r="B1180" s="4">
        <v>45002</v>
      </c>
      <c r="C1180" s="3" t="s">
        <v>750</v>
      </c>
      <c r="D1180" s="3" t="s">
        <v>29</v>
      </c>
      <c r="E1180" s="3" t="s">
        <v>35</v>
      </c>
      <c r="F1180" s="3" t="s">
        <v>36</v>
      </c>
      <c r="G1180" s="3" t="s">
        <v>25</v>
      </c>
      <c r="H1180" s="3" t="s">
        <v>38</v>
      </c>
      <c r="I1180" s="3">
        <v>1</v>
      </c>
      <c r="J1180" s="3" t="s">
        <v>20</v>
      </c>
      <c r="K1180" s="3">
        <v>6700</v>
      </c>
      <c r="L1180" s="3">
        <v>5000</v>
      </c>
    </row>
    <row r="1181" spans="1:12" x14ac:dyDescent="0.25">
      <c r="A1181" s="3" t="s">
        <v>1967</v>
      </c>
      <c r="B1181" s="4">
        <v>45002</v>
      </c>
      <c r="C1181" s="3" t="s">
        <v>803</v>
      </c>
      <c r="D1181" s="3" t="s">
        <v>29</v>
      </c>
      <c r="E1181" s="3" t="s">
        <v>17</v>
      </c>
      <c r="F1181" s="3" t="s">
        <v>18</v>
      </c>
      <c r="G1181" s="3" t="s">
        <v>25</v>
      </c>
      <c r="H1181" s="3" t="s">
        <v>2354</v>
      </c>
      <c r="I1181" s="3">
        <v>1</v>
      </c>
      <c r="J1181" s="3" t="s">
        <v>20</v>
      </c>
      <c r="K1181" s="3">
        <v>9500</v>
      </c>
      <c r="L1181" s="3">
        <v>8000</v>
      </c>
    </row>
    <row r="1182" spans="1:12" x14ac:dyDescent="0.25">
      <c r="A1182" s="3" t="s">
        <v>1968</v>
      </c>
      <c r="B1182" s="4">
        <v>45002</v>
      </c>
      <c r="C1182" s="3" t="s">
        <v>805</v>
      </c>
      <c r="D1182" s="3" t="s">
        <v>29</v>
      </c>
      <c r="E1182" s="3" t="s">
        <v>23</v>
      </c>
      <c r="F1182" s="3" t="s">
        <v>24</v>
      </c>
      <c r="G1182" s="3" t="s">
        <v>32</v>
      </c>
      <c r="H1182" s="3" t="s">
        <v>2354</v>
      </c>
      <c r="I1182" s="3">
        <v>1</v>
      </c>
      <c r="J1182" s="3" t="s">
        <v>20</v>
      </c>
      <c r="K1182" s="3">
        <v>4700</v>
      </c>
      <c r="L1182" s="3">
        <v>4000</v>
      </c>
    </row>
    <row r="1183" spans="1:12" x14ac:dyDescent="0.25">
      <c r="A1183" s="3" t="s">
        <v>1969</v>
      </c>
      <c r="B1183" s="4">
        <v>45002</v>
      </c>
      <c r="C1183" s="3" t="s">
        <v>807</v>
      </c>
      <c r="D1183" s="3" t="s">
        <v>29</v>
      </c>
      <c r="E1183" s="3" t="s">
        <v>30</v>
      </c>
      <c r="F1183" s="3" t="s">
        <v>31</v>
      </c>
      <c r="G1183" s="3" t="s">
        <v>19</v>
      </c>
      <c r="H1183" s="3" t="s">
        <v>2354</v>
      </c>
      <c r="I1183" s="3">
        <v>2</v>
      </c>
      <c r="J1183" s="3" t="s">
        <v>20</v>
      </c>
      <c r="K1183" s="3">
        <v>400</v>
      </c>
      <c r="L1183" s="3">
        <v>360</v>
      </c>
    </row>
    <row r="1184" spans="1:12" x14ac:dyDescent="0.25">
      <c r="A1184" s="3" t="s">
        <v>1970</v>
      </c>
      <c r="B1184" s="4">
        <v>45002</v>
      </c>
      <c r="C1184" s="3" t="s">
        <v>809</v>
      </c>
      <c r="D1184" s="3" t="s">
        <v>29</v>
      </c>
      <c r="E1184" s="3" t="s">
        <v>35</v>
      </c>
      <c r="F1184" s="3" t="s">
        <v>36</v>
      </c>
      <c r="G1184" s="3" t="s">
        <v>25</v>
      </c>
      <c r="H1184" s="3" t="s">
        <v>38</v>
      </c>
      <c r="I1184" s="3">
        <v>2</v>
      </c>
      <c r="J1184" s="3" t="s">
        <v>20</v>
      </c>
      <c r="K1184" s="3">
        <v>100</v>
      </c>
      <c r="L1184" s="3">
        <v>90</v>
      </c>
    </row>
    <row r="1185" spans="1:12" x14ac:dyDescent="0.25">
      <c r="A1185" s="3" t="s">
        <v>1971</v>
      </c>
      <c r="B1185" s="4">
        <v>45002</v>
      </c>
      <c r="C1185" s="3" t="s">
        <v>811</v>
      </c>
      <c r="D1185" s="3" t="s">
        <v>29</v>
      </c>
      <c r="E1185" s="3" t="s">
        <v>17</v>
      </c>
      <c r="F1185" s="3" t="s">
        <v>18</v>
      </c>
      <c r="G1185" s="3" t="s">
        <v>32</v>
      </c>
      <c r="H1185" s="3" t="s">
        <v>2354</v>
      </c>
      <c r="I1185" s="3">
        <v>1</v>
      </c>
      <c r="J1185" s="3" t="s">
        <v>20</v>
      </c>
      <c r="K1185" s="3">
        <v>1600</v>
      </c>
      <c r="L1185" s="3">
        <v>1590</v>
      </c>
    </row>
    <row r="1186" spans="1:12" x14ac:dyDescent="0.25">
      <c r="A1186" s="3" t="s">
        <v>1972</v>
      </c>
      <c r="B1186" s="4">
        <v>45002</v>
      </c>
      <c r="C1186" s="3" t="s">
        <v>865</v>
      </c>
      <c r="D1186" s="3" t="s">
        <v>29</v>
      </c>
      <c r="E1186" s="3" t="s">
        <v>23</v>
      </c>
      <c r="F1186" s="3" t="s">
        <v>24</v>
      </c>
      <c r="G1186" s="3" t="s">
        <v>32</v>
      </c>
      <c r="H1186" s="3" t="s">
        <v>38</v>
      </c>
      <c r="I1186" s="3">
        <v>2</v>
      </c>
      <c r="J1186" s="3" t="s">
        <v>20</v>
      </c>
      <c r="K1186" s="3">
        <v>2000</v>
      </c>
      <c r="L1186" s="3">
        <v>1850</v>
      </c>
    </row>
    <row r="1187" spans="1:12" x14ac:dyDescent="0.25">
      <c r="A1187" s="3" t="s">
        <v>1973</v>
      </c>
      <c r="B1187" s="4">
        <v>45002</v>
      </c>
      <c r="C1187" s="3" t="s">
        <v>867</v>
      </c>
      <c r="D1187" s="3" t="s">
        <v>16</v>
      </c>
      <c r="E1187" s="3" t="s">
        <v>30</v>
      </c>
      <c r="F1187" s="3" t="s">
        <v>31</v>
      </c>
      <c r="G1187" s="3" t="s">
        <v>19</v>
      </c>
      <c r="H1187" s="3" t="s">
        <v>2354</v>
      </c>
      <c r="I1187" s="3">
        <v>1</v>
      </c>
      <c r="J1187" s="3" t="s">
        <v>20</v>
      </c>
      <c r="K1187" s="3">
        <v>9500</v>
      </c>
      <c r="L1187" s="3">
        <v>8000</v>
      </c>
    </row>
    <row r="1188" spans="1:12" x14ac:dyDescent="0.25">
      <c r="A1188" s="3" t="s">
        <v>1974</v>
      </c>
      <c r="B1188" s="4">
        <v>45002</v>
      </c>
      <c r="C1188" s="3" t="s">
        <v>869</v>
      </c>
      <c r="D1188" s="3" t="s">
        <v>16</v>
      </c>
      <c r="E1188" s="3" t="s">
        <v>35</v>
      </c>
      <c r="F1188" s="3" t="s">
        <v>36</v>
      </c>
      <c r="G1188" s="3" t="s">
        <v>25</v>
      </c>
      <c r="H1188" s="3" t="s">
        <v>38</v>
      </c>
      <c r="I1188" s="3">
        <v>1</v>
      </c>
      <c r="J1188" s="3" t="s">
        <v>20</v>
      </c>
      <c r="K1188" s="3">
        <v>4700</v>
      </c>
      <c r="L1188" s="3">
        <v>4000</v>
      </c>
    </row>
    <row r="1189" spans="1:12" x14ac:dyDescent="0.25">
      <c r="A1189" s="3" t="s">
        <v>1975</v>
      </c>
      <c r="B1189" s="4">
        <v>45002</v>
      </c>
      <c r="C1189" s="3" t="s">
        <v>871</v>
      </c>
      <c r="D1189" s="3" t="s">
        <v>16</v>
      </c>
      <c r="E1189" s="3" t="s">
        <v>17</v>
      </c>
      <c r="F1189" s="3" t="s">
        <v>18</v>
      </c>
      <c r="G1189" s="3" t="s">
        <v>32</v>
      </c>
      <c r="H1189" s="3" t="s">
        <v>2354</v>
      </c>
      <c r="I1189" s="3">
        <v>2</v>
      </c>
      <c r="J1189" s="3" t="s">
        <v>20</v>
      </c>
      <c r="K1189" s="3">
        <v>400</v>
      </c>
      <c r="L1189" s="3">
        <v>360</v>
      </c>
    </row>
    <row r="1190" spans="1:12" x14ac:dyDescent="0.25">
      <c r="A1190" s="3" t="s">
        <v>1976</v>
      </c>
      <c r="B1190" s="4">
        <v>45002</v>
      </c>
      <c r="C1190" s="3" t="s">
        <v>873</v>
      </c>
      <c r="D1190" s="3" t="s">
        <v>29</v>
      </c>
      <c r="E1190" s="3" t="s">
        <v>17</v>
      </c>
      <c r="F1190" s="3" t="s">
        <v>18</v>
      </c>
      <c r="G1190" s="3" t="s">
        <v>19</v>
      </c>
      <c r="H1190" s="3" t="s">
        <v>2354</v>
      </c>
      <c r="I1190" s="3">
        <v>2</v>
      </c>
      <c r="J1190" s="3" t="s">
        <v>20</v>
      </c>
      <c r="K1190" s="3">
        <v>100</v>
      </c>
      <c r="L1190" s="3">
        <v>90</v>
      </c>
    </row>
    <row r="1191" spans="1:12" x14ac:dyDescent="0.25">
      <c r="A1191" s="3" t="s">
        <v>1977</v>
      </c>
      <c r="B1191" s="4">
        <v>45002</v>
      </c>
      <c r="C1191" s="3" t="s">
        <v>926</v>
      </c>
      <c r="D1191" s="3" t="s">
        <v>29</v>
      </c>
      <c r="E1191" s="3" t="s">
        <v>30</v>
      </c>
      <c r="F1191" s="3" t="s">
        <v>31</v>
      </c>
      <c r="G1191" s="3" t="s">
        <v>19</v>
      </c>
      <c r="H1191" s="3" t="s">
        <v>45</v>
      </c>
      <c r="I1191" s="3">
        <v>2</v>
      </c>
      <c r="J1191" s="3" t="s">
        <v>20</v>
      </c>
      <c r="K1191" s="3">
        <v>9950</v>
      </c>
      <c r="L1191" s="3">
        <v>9000</v>
      </c>
    </row>
    <row r="1192" spans="1:12" x14ac:dyDescent="0.25">
      <c r="A1192" s="3" t="s">
        <v>1978</v>
      </c>
      <c r="B1192" s="4">
        <v>45002</v>
      </c>
      <c r="C1192" s="3" t="s">
        <v>928</v>
      </c>
      <c r="D1192" s="3" t="s">
        <v>29</v>
      </c>
      <c r="E1192" s="3" t="s">
        <v>35</v>
      </c>
      <c r="F1192" s="3" t="s">
        <v>36</v>
      </c>
      <c r="G1192" s="3" t="s">
        <v>25</v>
      </c>
      <c r="H1192" s="3" t="s">
        <v>2354</v>
      </c>
      <c r="I1192" s="3">
        <v>2</v>
      </c>
      <c r="J1192" s="3" t="s">
        <v>20</v>
      </c>
      <c r="K1192" s="3">
        <v>7700</v>
      </c>
      <c r="L1192" s="3">
        <v>7000</v>
      </c>
    </row>
    <row r="1193" spans="1:12" x14ac:dyDescent="0.25">
      <c r="A1193" s="3" t="s">
        <v>1979</v>
      </c>
      <c r="B1193" s="4">
        <v>45002</v>
      </c>
      <c r="C1193" s="3" t="s">
        <v>930</v>
      </c>
      <c r="D1193" s="3" t="s">
        <v>29</v>
      </c>
      <c r="E1193" s="3" t="s">
        <v>17</v>
      </c>
      <c r="F1193" s="3" t="s">
        <v>18</v>
      </c>
      <c r="G1193" s="3" t="s">
        <v>32</v>
      </c>
      <c r="H1193" s="3" t="s">
        <v>38</v>
      </c>
      <c r="I1193" s="3">
        <v>4</v>
      </c>
      <c r="J1193" s="3" t="s">
        <v>20</v>
      </c>
      <c r="K1193" s="3">
        <v>11000</v>
      </c>
      <c r="L1193" s="3">
        <v>10000</v>
      </c>
    </row>
    <row r="1194" spans="1:12" x14ac:dyDescent="0.25">
      <c r="A1194" s="3" t="s">
        <v>1980</v>
      </c>
      <c r="B1194" s="4">
        <v>45002</v>
      </c>
      <c r="C1194" s="3" t="s">
        <v>932</v>
      </c>
      <c r="D1194" s="3" t="s">
        <v>29</v>
      </c>
      <c r="E1194" s="3" t="s">
        <v>17</v>
      </c>
      <c r="F1194" s="3" t="s">
        <v>18</v>
      </c>
      <c r="G1194" s="3" t="s">
        <v>19</v>
      </c>
      <c r="H1194" s="3" t="s">
        <v>2354</v>
      </c>
      <c r="I1194" s="3">
        <v>1</v>
      </c>
      <c r="J1194" s="3" t="s">
        <v>20</v>
      </c>
      <c r="K1194" s="3">
        <v>13200.000000000002</v>
      </c>
      <c r="L1194" s="3">
        <v>12000</v>
      </c>
    </row>
    <row r="1195" spans="1:12" x14ac:dyDescent="0.25">
      <c r="A1195" s="3" t="s">
        <v>1981</v>
      </c>
      <c r="B1195" s="4">
        <v>45002</v>
      </c>
      <c r="C1195" s="3" t="s">
        <v>934</v>
      </c>
      <c r="D1195" s="3" t="s">
        <v>29</v>
      </c>
      <c r="E1195" s="3" t="s">
        <v>23</v>
      </c>
      <c r="F1195" s="3" t="s">
        <v>24</v>
      </c>
      <c r="G1195" s="3" t="s">
        <v>25</v>
      </c>
      <c r="H1195" s="3" t="s">
        <v>2354</v>
      </c>
      <c r="I1195" s="3">
        <v>2</v>
      </c>
      <c r="J1195" s="3" t="s">
        <v>20</v>
      </c>
      <c r="K1195" s="3">
        <v>9950</v>
      </c>
      <c r="L1195" s="3">
        <v>9000</v>
      </c>
    </row>
    <row r="1196" spans="1:12" x14ac:dyDescent="0.25">
      <c r="A1196" s="3" t="s">
        <v>1982</v>
      </c>
      <c r="B1196" s="4">
        <v>45003</v>
      </c>
      <c r="C1196" s="3" t="s">
        <v>139</v>
      </c>
      <c r="D1196" s="3" t="s">
        <v>29</v>
      </c>
      <c r="E1196" s="3" t="s">
        <v>30</v>
      </c>
      <c r="F1196" s="3" t="s">
        <v>31</v>
      </c>
      <c r="G1196" s="3" t="s">
        <v>54</v>
      </c>
      <c r="H1196" s="3" t="s">
        <v>55</v>
      </c>
      <c r="I1196" s="3">
        <v>2</v>
      </c>
      <c r="J1196" s="3" t="s">
        <v>20</v>
      </c>
      <c r="K1196" s="3">
        <v>19800</v>
      </c>
      <c r="L1196" s="3">
        <v>18000</v>
      </c>
    </row>
    <row r="1197" spans="1:12" x14ac:dyDescent="0.25">
      <c r="A1197" s="3" t="s">
        <v>1983</v>
      </c>
      <c r="B1197" s="4">
        <v>45003</v>
      </c>
      <c r="C1197" s="3" t="s">
        <v>263</v>
      </c>
      <c r="D1197" s="3" t="s">
        <v>29</v>
      </c>
      <c r="E1197" s="3" t="s">
        <v>17</v>
      </c>
      <c r="F1197" s="3" t="s">
        <v>18</v>
      </c>
      <c r="G1197" s="3" t="s">
        <v>72</v>
      </c>
      <c r="H1197" s="3" t="s">
        <v>2354</v>
      </c>
      <c r="I1197" s="3">
        <v>1</v>
      </c>
      <c r="J1197" s="3" t="s">
        <v>20</v>
      </c>
      <c r="K1197" s="3">
        <v>6700</v>
      </c>
      <c r="L1197" s="3">
        <v>5002</v>
      </c>
    </row>
    <row r="1198" spans="1:12" x14ac:dyDescent="0.25">
      <c r="A1198" s="3" t="s">
        <v>1984</v>
      </c>
      <c r="B1198" s="4">
        <v>45003</v>
      </c>
      <c r="C1198" s="3" t="s">
        <v>379</v>
      </c>
      <c r="D1198" s="3" t="s">
        <v>29</v>
      </c>
      <c r="E1198" s="3" t="s">
        <v>17</v>
      </c>
      <c r="F1198" s="3" t="s">
        <v>18</v>
      </c>
      <c r="G1198" s="3" t="s">
        <v>78</v>
      </c>
      <c r="H1198" s="3" t="s">
        <v>45</v>
      </c>
      <c r="I1198" s="3">
        <v>2</v>
      </c>
      <c r="J1198" s="3" t="s">
        <v>20</v>
      </c>
      <c r="K1198" s="3">
        <v>2000</v>
      </c>
      <c r="L1198" s="3">
        <v>1850</v>
      </c>
    </row>
    <row r="1199" spans="1:12" x14ac:dyDescent="0.25">
      <c r="A1199" s="3" t="s">
        <v>1985</v>
      </c>
      <c r="B1199" s="4">
        <v>45003</v>
      </c>
      <c r="C1199" s="3" t="s">
        <v>504</v>
      </c>
      <c r="D1199" s="3" t="s">
        <v>29</v>
      </c>
      <c r="E1199" s="3" t="s">
        <v>30</v>
      </c>
      <c r="F1199" s="3" t="s">
        <v>31</v>
      </c>
      <c r="G1199" s="3" t="s">
        <v>41</v>
      </c>
      <c r="H1199" s="3" t="s">
        <v>2354</v>
      </c>
      <c r="I1199" s="3">
        <v>2</v>
      </c>
      <c r="J1199" s="3" t="s">
        <v>20</v>
      </c>
      <c r="K1199" s="3">
        <v>9950</v>
      </c>
      <c r="L1199" s="3">
        <v>9000</v>
      </c>
    </row>
    <row r="1200" spans="1:12" x14ac:dyDescent="0.25">
      <c r="A1200" s="3" t="s">
        <v>1986</v>
      </c>
      <c r="B1200" s="4">
        <v>45003</v>
      </c>
      <c r="C1200" s="3" t="s">
        <v>620</v>
      </c>
      <c r="D1200" s="3" t="s">
        <v>29</v>
      </c>
      <c r="E1200" s="3" t="s">
        <v>23</v>
      </c>
      <c r="F1200" s="3" t="s">
        <v>24</v>
      </c>
      <c r="G1200" s="3" t="s">
        <v>2352</v>
      </c>
      <c r="H1200" s="3" t="s">
        <v>2354</v>
      </c>
      <c r="I1200" s="3">
        <v>1</v>
      </c>
      <c r="J1200" s="3" t="s">
        <v>20</v>
      </c>
      <c r="K1200" s="3">
        <v>6700</v>
      </c>
      <c r="L1200" s="3">
        <v>5000</v>
      </c>
    </row>
    <row r="1201" spans="1:12" x14ac:dyDescent="0.25">
      <c r="A1201" s="3" t="s">
        <v>1987</v>
      </c>
      <c r="B1201" s="4">
        <v>45003</v>
      </c>
      <c r="C1201" s="3" t="s">
        <v>744</v>
      </c>
      <c r="D1201" s="3" t="s">
        <v>29</v>
      </c>
      <c r="E1201" s="3" t="s">
        <v>17</v>
      </c>
      <c r="F1201" s="3" t="s">
        <v>18</v>
      </c>
      <c r="G1201" s="3" t="s">
        <v>63</v>
      </c>
      <c r="H1201" s="3" t="s">
        <v>2354</v>
      </c>
      <c r="I1201" s="3">
        <v>1</v>
      </c>
      <c r="J1201" s="3" t="s">
        <v>20</v>
      </c>
      <c r="K1201" s="3">
        <v>44000</v>
      </c>
      <c r="L1201" s="3">
        <v>40000</v>
      </c>
    </row>
    <row r="1202" spans="1:12" x14ac:dyDescent="0.25">
      <c r="A1202" s="3" t="s">
        <v>1988</v>
      </c>
      <c r="B1202" s="4">
        <v>45003</v>
      </c>
      <c r="C1202" s="3" t="s">
        <v>861</v>
      </c>
      <c r="D1202" s="3" t="s">
        <v>29</v>
      </c>
      <c r="E1202" s="3" t="s">
        <v>35</v>
      </c>
      <c r="F1202" s="3" t="s">
        <v>36</v>
      </c>
      <c r="G1202" s="3" t="s">
        <v>69</v>
      </c>
      <c r="H1202" s="3" t="s">
        <v>38</v>
      </c>
      <c r="I1202" s="3">
        <v>3</v>
      </c>
      <c r="J1202" s="3" t="s">
        <v>20</v>
      </c>
      <c r="K1202" s="3">
        <v>13200.000000000002</v>
      </c>
      <c r="L1202" s="3">
        <v>12000</v>
      </c>
    </row>
    <row r="1203" spans="1:12" x14ac:dyDescent="0.25">
      <c r="A1203" s="3" t="s">
        <v>1989</v>
      </c>
      <c r="B1203" s="4">
        <v>45003</v>
      </c>
      <c r="C1203" s="3" t="s">
        <v>986</v>
      </c>
      <c r="D1203" s="3" t="s">
        <v>29</v>
      </c>
      <c r="E1203" s="3" t="s">
        <v>23</v>
      </c>
      <c r="F1203" s="3" t="s">
        <v>24</v>
      </c>
      <c r="G1203" s="3" t="s">
        <v>25</v>
      </c>
      <c r="H1203" s="3" t="s">
        <v>2354</v>
      </c>
      <c r="I1203" s="3">
        <v>2</v>
      </c>
      <c r="J1203" s="3" t="s">
        <v>20</v>
      </c>
      <c r="K1203" s="3">
        <v>6700</v>
      </c>
      <c r="L1203" s="3">
        <v>5001</v>
      </c>
    </row>
    <row r="1204" spans="1:12" x14ac:dyDescent="0.25">
      <c r="A1204" s="3" t="s">
        <v>1990</v>
      </c>
      <c r="B1204" s="4">
        <v>45003</v>
      </c>
      <c r="C1204" s="3" t="s">
        <v>1104</v>
      </c>
      <c r="D1204" s="3" t="s">
        <v>29</v>
      </c>
      <c r="E1204" s="3" t="s">
        <v>17</v>
      </c>
      <c r="F1204" s="3" t="s">
        <v>18</v>
      </c>
      <c r="G1204" s="3" t="s">
        <v>37</v>
      </c>
      <c r="H1204" s="3" t="s">
        <v>38</v>
      </c>
      <c r="I1204" s="3">
        <v>2</v>
      </c>
      <c r="J1204" s="3" t="s">
        <v>20</v>
      </c>
      <c r="K1204" s="3">
        <v>9950</v>
      </c>
      <c r="L1204" s="3">
        <v>9000</v>
      </c>
    </row>
    <row r="1205" spans="1:12" x14ac:dyDescent="0.25">
      <c r="A1205" s="3" t="s">
        <v>1991</v>
      </c>
      <c r="B1205" s="4">
        <v>45004</v>
      </c>
      <c r="C1205" s="3" t="s">
        <v>141</v>
      </c>
      <c r="D1205" s="3" t="s">
        <v>29</v>
      </c>
      <c r="E1205" s="3" t="s">
        <v>35</v>
      </c>
      <c r="F1205" s="3" t="s">
        <v>36</v>
      </c>
      <c r="G1205" s="3" t="s">
        <v>2353</v>
      </c>
      <c r="H1205" s="3" t="s">
        <v>45</v>
      </c>
      <c r="I1205" s="3">
        <v>2</v>
      </c>
      <c r="J1205" s="3" t="s">
        <v>20</v>
      </c>
      <c r="K1205" s="3">
        <v>44000</v>
      </c>
      <c r="L1205" s="3">
        <v>40000</v>
      </c>
    </row>
    <row r="1206" spans="1:12" x14ac:dyDescent="0.25">
      <c r="A1206" s="3" t="s">
        <v>1992</v>
      </c>
      <c r="B1206" s="4">
        <v>45004</v>
      </c>
      <c r="C1206" s="3" t="s">
        <v>265</v>
      </c>
      <c r="D1206" s="3" t="s">
        <v>29</v>
      </c>
      <c r="E1206" s="3" t="s">
        <v>23</v>
      </c>
      <c r="F1206" s="3" t="s">
        <v>24</v>
      </c>
      <c r="G1206" s="3" t="s">
        <v>75</v>
      </c>
      <c r="H1206" s="3" t="s">
        <v>2354</v>
      </c>
      <c r="I1206" s="3">
        <v>1</v>
      </c>
      <c r="J1206" s="3" t="s">
        <v>20</v>
      </c>
      <c r="K1206" s="3">
        <v>6700</v>
      </c>
      <c r="L1206" s="3">
        <v>5000</v>
      </c>
    </row>
    <row r="1207" spans="1:12" x14ac:dyDescent="0.25">
      <c r="A1207" s="3" t="s">
        <v>1993</v>
      </c>
      <c r="B1207" s="4">
        <v>45004</v>
      </c>
      <c r="C1207" s="3" t="s">
        <v>381</v>
      </c>
      <c r="D1207" s="3" t="s">
        <v>16</v>
      </c>
      <c r="E1207" s="3" t="s">
        <v>17</v>
      </c>
      <c r="F1207" s="3" t="s">
        <v>18</v>
      </c>
      <c r="G1207" s="3" t="s">
        <v>81</v>
      </c>
      <c r="H1207" s="3" t="s">
        <v>2354</v>
      </c>
      <c r="I1207" s="3">
        <v>1</v>
      </c>
      <c r="J1207" s="3" t="s">
        <v>20</v>
      </c>
      <c r="K1207" s="3">
        <v>9500</v>
      </c>
      <c r="L1207" s="3">
        <v>8000</v>
      </c>
    </row>
    <row r="1208" spans="1:12" x14ac:dyDescent="0.25">
      <c r="A1208" s="3" t="s">
        <v>1994</v>
      </c>
      <c r="B1208" s="4">
        <v>45004</v>
      </c>
      <c r="C1208" s="3" t="s">
        <v>506</v>
      </c>
      <c r="D1208" s="3" t="s">
        <v>16</v>
      </c>
      <c r="E1208" s="3" t="s">
        <v>35</v>
      </c>
      <c r="F1208" s="3" t="s">
        <v>36</v>
      </c>
      <c r="G1208" s="3" t="s">
        <v>44</v>
      </c>
      <c r="H1208" s="3" t="s">
        <v>45</v>
      </c>
      <c r="I1208" s="3">
        <v>2</v>
      </c>
      <c r="J1208" s="3" t="s">
        <v>20</v>
      </c>
      <c r="K1208" s="3">
        <v>7700</v>
      </c>
      <c r="L1208" s="3">
        <v>7000</v>
      </c>
    </row>
    <row r="1209" spans="1:12" x14ac:dyDescent="0.25">
      <c r="A1209" s="3" t="s">
        <v>1995</v>
      </c>
      <c r="B1209" s="4">
        <v>45004</v>
      </c>
      <c r="C1209" s="3" t="s">
        <v>622</v>
      </c>
      <c r="D1209" s="3" t="s">
        <v>29</v>
      </c>
      <c r="E1209" s="3" t="s">
        <v>30</v>
      </c>
      <c r="F1209" s="3" t="s">
        <v>31</v>
      </c>
      <c r="G1209" s="3" t="s">
        <v>2350</v>
      </c>
      <c r="H1209" s="3" t="s">
        <v>38</v>
      </c>
      <c r="I1209" s="3">
        <v>2</v>
      </c>
      <c r="J1209" s="3" t="s">
        <v>20</v>
      </c>
      <c r="K1209" s="3">
        <v>6700</v>
      </c>
      <c r="L1209" s="3">
        <v>5001</v>
      </c>
    </row>
    <row r="1210" spans="1:12" x14ac:dyDescent="0.25">
      <c r="A1210" s="3" t="s">
        <v>1996</v>
      </c>
      <c r="B1210" s="4">
        <v>45004</v>
      </c>
      <c r="C1210" s="3" t="s">
        <v>1106</v>
      </c>
      <c r="D1210" s="3" t="s">
        <v>29</v>
      </c>
      <c r="E1210" s="3" t="s">
        <v>23</v>
      </c>
      <c r="F1210" s="3" t="s">
        <v>24</v>
      </c>
      <c r="G1210" s="3" t="s">
        <v>41</v>
      </c>
      <c r="H1210" s="3" t="s">
        <v>2354</v>
      </c>
      <c r="I1210" s="3">
        <v>30</v>
      </c>
      <c r="J1210" s="3" t="s">
        <v>20</v>
      </c>
      <c r="K1210" s="3">
        <v>11000</v>
      </c>
      <c r="L1210" s="3">
        <v>10000</v>
      </c>
    </row>
    <row r="1211" spans="1:12" x14ac:dyDescent="0.25">
      <c r="A1211" s="3" t="s">
        <v>1997</v>
      </c>
      <c r="B1211" s="4">
        <v>45005</v>
      </c>
      <c r="C1211" s="3" t="s">
        <v>143</v>
      </c>
      <c r="D1211" s="3" t="s">
        <v>29</v>
      </c>
      <c r="E1211" s="3" t="s">
        <v>17</v>
      </c>
      <c r="F1211" s="3" t="s">
        <v>18</v>
      </c>
      <c r="G1211" s="3" t="s">
        <v>60</v>
      </c>
      <c r="H1211" s="3" t="s">
        <v>45</v>
      </c>
      <c r="I1211" s="3">
        <v>3</v>
      </c>
      <c r="J1211" s="3" t="s">
        <v>20</v>
      </c>
      <c r="K1211" s="3">
        <v>22000</v>
      </c>
      <c r="L1211" s="3">
        <v>20000</v>
      </c>
    </row>
    <row r="1212" spans="1:12" x14ac:dyDescent="0.25">
      <c r="A1212" s="3" t="s">
        <v>1998</v>
      </c>
      <c r="B1212" s="4">
        <v>45005</v>
      </c>
      <c r="C1212" s="3" t="s">
        <v>267</v>
      </c>
      <c r="D1212" s="3" t="s">
        <v>29</v>
      </c>
      <c r="E1212" s="3" t="s">
        <v>30</v>
      </c>
      <c r="F1212" s="3" t="s">
        <v>31</v>
      </c>
      <c r="G1212" s="3" t="s">
        <v>78</v>
      </c>
      <c r="H1212" s="3" t="s">
        <v>45</v>
      </c>
      <c r="I1212" s="3">
        <v>2</v>
      </c>
      <c r="J1212" s="3" t="s">
        <v>20</v>
      </c>
      <c r="K1212" s="3">
        <v>6700</v>
      </c>
      <c r="L1212" s="3">
        <v>5001</v>
      </c>
    </row>
    <row r="1213" spans="1:12" x14ac:dyDescent="0.25">
      <c r="A1213" s="3" t="s">
        <v>1999</v>
      </c>
      <c r="B1213" s="4">
        <v>45005</v>
      </c>
      <c r="C1213" s="3" t="s">
        <v>383</v>
      </c>
      <c r="D1213" s="3" t="s">
        <v>16</v>
      </c>
      <c r="E1213" s="3" t="s">
        <v>23</v>
      </c>
      <c r="F1213" s="3" t="s">
        <v>24</v>
      </c>
      <c r="G1213" s="3" t="s">
        <v>19</v>
      </c>
      <c r="H1213" s="3" t="s">
        <v>2354</v>
      </c>
      <c r="I1213" s="3">
        <v>1</v>
      </c>
      <c r="J1213" s="3" t="s">
        <v>20</v>
      </c>
      <c r="K1213" s="3">
        <v>4700</v>
      </c>
      <c r="L1213" s="3">
        <v>4000</v>
      </c>
    </row>
    <row r="1214" spans="1:12" x14ac:dyDescent="0.25">
      <c r="A1214" s="3" t="s">
        <v>2000</v>
      </c>
      <c r="B1214" s="4">
        <v>45005</v>
      </c>
      <c r="C1214" s="3" t="s">
        <v>508</v>
      </c>
      <c r="D1214" s="3" t="s">
        <v>16</v>
      </c>
      <c r="E1214" s="3" t="s">
        <v>17</v>
      </c>
      <c r="F1214" s="3" t="s">
        <v>18</v>
      </c>
      <c r="G1214" s="3" t="s">
        <v>75</v>
      </c>
      <c r="H1214" s="3" t="s">
        <v>2354</v>
      </c>
      <c r="I1214" s="3">
        <v>4</v>
      </c>
      <c r="J1214" s="3" t="s">
        <v>20</v>
      </c>
      <c r="K1214" s="3">
        <v>11000</v>
      </c>
      <c r="L1214" s="3">
        <v>10000</v>
      </c>
    </row>
    <row r="1215" spans="1:12" x14ac:dyDescent="0.25">
      <c r="A1215" s="3" t="s">
        <v>2001</v>
      </c>
      <c r="B1215" s="4">
        <v>45005</v>
      </c>
      <c r="C1215" s="3" t="s">
        <v>624</v>
      </c>
      <c r="D1215" s="3" t="s">
        <v>29</v>
      </c>
      <c r="E1215" s="3" t="s">
        <v>35</v>
      </c>
      <c r="F1215" s="3" t="s">
        <v>36</v>
      </c>
      <c r="G1215" s="3" t="s">
        <v>2351</v>
      </c>
      <c r="H1215" s="3" t="s">
        <v>38</v>
      </c>
      <c r="I1215" s="3">
        <v>2</v>
      </c>
      <c r="J1215" s="3" t="s">
        <v>20</v>
      </c>
      <c r="K1215" s="3">
        <v>6700</v>
      </c>
      <c r="L1215" s="3">
        <v>5002</v>
      </c>
    </row>
    <row r="1216" spans="1:12" x14ac:dyDescent="0.25">
      <c r="A1216" s="3" t="s">
        <v>2002</v>
      </c>
      <c r="B1216" s="4">
        <v>45005</v>
      </c>
      <c r="C1216" s="3" t="s">
        <v>748</v>
      </c>
      <c r="D1216" s="3" t="s">
        <v>29</v>
      </c>
      <c r="E1216" s="3" t="s">
        <v>23</v>
      </c>
      <c r="F1216" s="3" t="s">
        <v>24</v>
      </c>
      <c r="G1216" s="3" t="s">
        <v>69</v>
      </c>
      <c r="H1216" s="3" t="s">
        <v>38</v>
      </c>
      <c r="I1216" s="3">
        <v>2</v>
      </c>
      <c r="J1216" s="3" t="s">
        <v>20</v>
      </c>
      <c r="K1216" s="3">
        <v>13000</v>
      </c>
      <c r="L1216" s="3">
        <v>12000</v>
      </c>
    </row>
    <row r="1217" spans="1:12" x14ac:dyDescent="0.25">
      <c r="A1217" s="3" t="s">
        <v>2003</v>
      </c>
      <c r="B1217" s="4">
        <v>45005</v>
      </c>
      <c r="C1217" s="3" t="s">
        <v>865</v>
      </c>
      <c r="D1217" s="3" t="s">
        <v>29</v>
      </c>
      <c r="E1217" s="3" t="s">
        <v>17</v>
      </c>
      <c r="F1217" s="3" t="s">
        <v>18</v>
      </c>
      <c r="G1217" s="3" t="s">
        <v>75</v>
      </c>
      <c r="H1217" s="3" t="s">
        <v>2354</v>
      </c>
      <c r="I1217" s="3">
        <v>2</v>
      </c>
      <c r="J1217" s="3" t="s">
        <v>20</v>
      </c>
      <c r="K1217" s="3">
        <v>7700</v>
      </c>
      <c r="L1217" s="3">
        <v>7000</v>
      </c>
    </row>
    <row r="1218" spans="1:12" x14ac:dyDescent="0.25">
      <c r="A1218" s="3" t="s">
        <v>2004</v>
      </c>
      <c r="B1218" s="4">
        <v>45005</v>
      </c>
      <c r="C1218" s="3" t="s">
        <v>990</v>
      </c>
      <c r="D1218" s="3" t="s">
        <v>29</v>
      </c>
      <c r="E1218" s="3" t="s">
        <v>35</v>
      </c>
      <c r="F1218" s="3" t="s">
        <v>36</v>
      </c>
      <c r="G1218" s="3" t="s">
        <v>37</v>
      </c>
      <c r="H1218" s="3" t="s">
        <v>38</v>
      </c>
      <c r="I1218" s="3">
        <v>1</v>
      </c>
      <c r="J1218" s="3" t="s">
        <v>20</v>
      </c>
      <c r="K1218" s="3">
        <v>6700</v>
      </c>
      <c r="L1218" s="3">
        <v>5000</v>
      </c>
    </row>
    <row r="1219" spans="1:12" x14ac:dyDescent="0.25">
      <c r="A1219" s="3" t="s">
        <v>2005</v>
      </c>
      <c r="B1219" s="4">
        <v>45005</v>
      </c>
      <c r="C1219" s="3" t="s">
        <v>1108</v>
      </c>
      <c r="D1219" s="3" t="s">
        <v>29</v>
      </c>
      <c r="E1219" s="3" t="s">
        <v>30</v>
      </c>
      <c r="F1219" s="3" t="s">
        <v>31</v>
      </c>
      <c r="G1219" s="3" t="s">
        <v>44</v>
      </c>
      <c r="H1219" s="3" t="s">
        <v>45</v>
      </c>
      <c r="I1219" s="3">
        <v>1</v>
      </c>
      <c r="J1219" s="3" t="s">
        <v>20</v>
      </c>
      <c r="K1219" s="3">
        <v>11000</v>
      </c>
      <c r="L1219" s="3">
        <v>10000</v>
      </c>
    </row>
    <row r="1220" spans="1:12" x14ac:dyDescent="0.25">
      <c r="A1220" s="3" t="s">
        <v>2006</v>
      </c>
      <c r="B1220" s="4">
        <v>45005</v>
      </c>
      <c r="C1220" s="3" t="s">
        <v>690</v>
      </c>
      <c r="D1220" s="3" t="s">
        <v>29</v>
      </c>
      <c r="E1220" s="3" t="s">
        <v>35</v>
      </c>
      <c r="F1220" s="3" t="s">
        <v>36</v>
      </c>
      <c r="G1220" s="3" t="s">
        <v>25</v>
      </c>
      <c r="H1220" s="3" t="s">
        <v>2354</v>
      </c>
      <c r="I1220" s="3">
        <v>2</v>
      </c>
      <c r="J1220" s="3" t="s">
        <v>20</v>
      </c>
      <c r="K1220" s="3">
        <v>8500</v>
      </c>
      <c r="L1220" s="3">
        <v>7600</v>
      </c>
    </row>
    <row r="1221" spans="1:12" x14ac:dyDescent="0.25">
      <c r="A1221" s="3" t="s">
        <v>2007</v>
      </c>
      <c r="B1221" s="4">
        <v>45005</v>
      </c>
      <c r="C1221" s="3" t="s">
        <v>752</v>
      </c>
      <c r="D1221" s="3" t="s">
        <v>29</v>
      </c>
      <c r="E1221" s="3" t="s">
        <v>17</v>
      </c>
      <c r="F1221" s="3" t="s">
        <v>18</v>
      </c>
      <c r="G1221" s="3" t="s">
        <v>32</v>
      </c>
      <c r="H1221" s="3" t="s">
        <v>38</v>
      </c>
      <c r="I1221" s="3">
        <v>2</v>
      </c>
      <c r="J1221" s="3" t="s">
        <v>20</v>
      </c>
      <c r="K1221" s="3">
        <v>6700</v>
      </c>
      <c r="L1221" s="3">
        <v>5001</v>
      </c>
    </row>
    <row r="1222" spans="1:12" x14ac:dyDescent="0.25">
      <c r="A1222" s="3" t="s">
        <v>2008</v>
      </c>
      <c r="B1222" s="4">
        <v>45005</v>
      </c>
      <c r="C1222" s="3" t="s">
        <v>813</v>
      </c>
      <c r="D1222" s="3" t="s">
        <v>29</v>
      </c>
      <c r="E1222" s="3" t="s">
        <v>17</v>
      </c>
      <c r="F1222" s="3" t="s">
        <v>18</v>
      </c>
      <c r="G1222" s="3" t="s">
        <v>19</v>
      </c>
      <c r="H1222" s="3" t="s">
        <v>2354</v>
      </c>
      <c r="I1222" s="3">
        <v>1</v>
      </c>
      <c r="J1222" s="3" t="s">
        <v>20</v>
      </c>
      <c r="K1222" s="3">
        <v>50</v>
      </c>
      <c r="L1222" s="3">
        <v>45</v>
      </c>
    </row>
    <row r="1223" spans="1:12" x14ac:dyDescent="0.25">
      <c r="A1223" s="3" t="s">
        <v>2009</v>
      </c>
      <c r="B1223" s="4">
        <v>45005</v>
      </c>
      <c r="C1223" s="3" t="s">
        <v>875</v>
      </c>
      <c r="D1223" s="3" t="s">
        <v>29</v>
      </c>
      <c r="E1223" s="3" t="s">
        <v>23</v>
      </c>
      <c r="F1223" s="3" t="s">
        <v>24</v>
      </c>
      <c r="G1223" s="3" t="s">
        <v>25</v>
      </c>
      <c r="H1223" s="3" t="s">
        <v>45</v>
      </c>
      <c r="I1223" s="3">
        <v>1</v>
      </c>
      <c r="J1223" s="3" t="s">
        <v>20</v>
      </c>
      <c r="K1223" s="3">
        <v>1600</v>
      </c>
      <c r="L1223" s="3">
        <v>1590</v>
      </c>
    </row>
    <row r="1224" spans="1:12" x14ac:dyDescent="0.25">
      <c r="A1224" s="3" t="s">
        <v>2010</v>
      </c>
      <c r="B1224" s="4">
        <v>45005</v>
      </c>
      <c r="C1224" s="3" t="s">
        <v>936</v>
      </c>
      <c r="D1224" s="3" t="s">
        <v>29</v>
      </c>
      <c r="E1224" s="3" t="s">
        <v>30</v>
      </c>
      <c r="F1224" s="3" t="s">
        <v>31</v>
      </c>
      <c r="G1224" s="3" t="s">
        <v>32</v>
      </c>
      <c r="H1224" s="3" t="s">
        <v>2354</v>
      </c>
      <c r="I1224" s="3">
        <v>2</v>
      </c>
      <c r="J1224" s="3" t="s">
        <v>20</v>
      </c>
      <c r="K1224" s="3">
        <v>7700</v>
      </c>
      <c r="L1224" s="3">
        <v>7000</v>
      </c>
    </row>
    <row r="1225" spans="1:12" x14ac:dyDescent="0.25">
      <c r="A1225" s="3" t="s">
        <v>2011</v>
      </c>
      <c r="B1225" s="4">
        <v>45006</v>
      </c>
      <c r="C1225" s="3" t="s">
        <v>2316</v>
      </c>
      <c r="D1225" s="3" t="s">
        <v>29</v>
      </c>
      <c r="E1225" s="3" t="s">
        <v>17</v>
      </c>
      <c r="F1225" s="3" t="s">
        <v>18</v>
      </c>
      <c r="G1225" s="3" t="s">
        <v>63</v>
      </c>
      <c r="H1225" s="3" t="s">
        <v>2354</v>
      </c>
      <c r="I1225" s="3">
        <v>1</v>
      </c>
      <c r="J1225" s="3" t="s">
        <v>20</v>
      </c>
      <c r="K1225" s="3">
        <v>11000</v>
      </c>
      <c r="L1225" s="3">
        <v>10000</v>
      </c>
    </row>
    <row r="1226" spans="1:12" x14ac:dyDescent="0.25">
      <c r="A1226" s="3" t="s">
        <v>2012</v>
      </c>
      <c r="B1226" s="4">
        <v>45006</v>
      </c>
      <c r="C1226" s="3" t="s">
        <v>269</v>
      </c>
      <c r="D1226" s="3" t="s">
        <v>29</v>
      </c>
      <c r="E1226" s="3" t="s">
        <v>35</v>
      </c>
      <c r="F1226" s="3" t="s">
        <v>36</v>
      </c>
      <c r="G1226" s="3" t="s">
        <v>81</v>
      </c>
      <c r="H1226" s="3" t="s">
        <v>2354</v>
      </c>
      <c r="I1226" s="3">
        <v>2</v>
      </c>
      <c r="J1226" s="3" t="s">
        <v>20</v>
      </c>
      <c r="K1226" s="3">
        <v>6700</v>
      </c>
      <c r="L1226" s="3">
        <v>5002</v>
      </c>
    </row>
    <row r="1227" spans="1:12" x14ac:dyDescent="0.25">
      <c r="A1227" s="3" t="s">
        <v>2013</v>
      </c>
      <c r="B1227" s="4">
        <v>45006</v>
      </c>
      <c r="C1227" s="3" t="s">
        <v>385</v>
      </c>
      <c r="D1227" s="3" t="s">
        <v>16</v>
      </c>
      <c r="E1227" s="3" t="s">
        <v>30</v>
      </c>
      <c r="F1227" s="3" t="s">
        <v>31</v>
      </c>
      <c r="G1227" s="3" t="s">
        <v>25</v>
      </c>
      <c r="H1227" s="3" t="s">
        <v>2354</v>
      </c>
      <c r="I1227" s="3">
        <v>2</v>
      </c>
      <c r="J1227" s="3" t="s">
        <v>20</v>
      </c>
      <c r="K1227" s="3">
        <v>400</v>
      </c>
      <c r="L1227" s="3">
        <v>360</v>
      </c>
    </row>
    <row r="1228" spans="1:12" x14ac:dyDescent="0.25">
      <c r="A1228" s="3" t="s">
        <v>2014</v>
      </c>
      <c r="B1228" s="4">
        <v>45006</v>
      </c>
      <c r="C1228" s="3" t="s">
        <v>510</v>
      </c>
      <c r="D1228" s="3" t="s">
        <v>16</v>
      </c>
      <c r="E1228" s="3" t="s">
        <v>17</v>
      </c>
      <c r="F1228" s="3" t="s">
        <v>18</v>
      </c>
      <c r="G1228" s="3" t="s">
        <v>78</v>
      </c>
      <c r="H1228" s="3" t="s">
        <v>45</v>
      </c>
      <c r="I1228" s="3">
        <v>1</v>
      </c>
      <c r="J1228" s="3" t="s">
        <v>20</v>
      </c>
      <c r="K1228" s="3">
        <v>13200.000000000002</v>
      </c>
      <c r="L1228" s="3">
        <v>12000</v>
      </c>
    </row>
    <row r="1229" spans="1:12" x14ac:dyDescent="0.25">
      <c r="A1229" s="3" t="s">
        <v>2015</v>
      </c>
      <c r="B1229" s="4">
        <v>45006</v>
      </c>
      <c r="C1229" s="3" t="s">
        <v>626</v>
      </c>
      <c r="D1229" s="3" t="s">
        <v>29</v>
      </c>
      <c r="E1229" s="3" t="s">
        <v>17</v>
      </c>
      <c r="F1229" s="3" t="s">
        <v>18</v>
      </c>
      <c r="G1229" s="3" t="s">
        <v>54</v>
      </c>
      <c r="H1229" s="3" t="s">
        <v>55</v>
      </c>
      <c r="I1229" s="3">
        <v>1</v>
      </c>
      <c r="J1229" s="3" t="s">
        <v>20</v>
      </c>
      <c r="K1229" s="3">
        <v>22000</v>
      </c>
      <c r="L1229" s="3">
        <v>20000</v>
      </c>
    </row>
    <row r="1230" spans="1:12" x14ac:dyDescent="0.25">
      <c r="A1230" s="3" t="s">
        <v>2016</v>
      </c>
      <c r="B1230" s="4">
        <v>45006</v>
      </c>
      <c r="C1230" s="3" t="s">
        <v>750</v>
      </c>
      <c r="D1230" s="3" t="s">
        <v>29</v>
      </c>
      <c r="E1230" s="3" t="s">
        <v>30</v>
      </c>
      <c r="F1230" s="3" t="s">
        <v>31</v>
      </c>
      <c r="G1230" s="3" t="s">
        <v>72</v>
      </c>
      <c r="H1230" s="3" t="s">
        <v>2354</v>
      </c>
      <c r="I1230" s="3">
        <v>2</v>
      </c>
      <c r="J1230" s="3" t="s">
        <v>20</v>
      </c>
      <c r="K1230" s="3">
        <v>6700</v>
      </c>
      <c r="L1230" s="3">
        <v>5000</v>
      </c>
    </row>
    <row r="1231" spans="1:12" x14ac:dyDescent="0.25">
      <c r="A1231" s="3" t="s">
        <v>2017</v>
      </c>
      <c r="B1231" s="4">
        <v>45006</v>
      </c>
      <c r="C1231" s="3" t="s">
        <v>867</v>
      </c>
      <c r="D1231" s="3" t="s">
        <v>29</v>
      </c>
      <c r="E1231" s="3" t="s">
        <v>23</v>
      </c>
      <c r="F1231" s="3" t="s">
        <v>24</v>
      </c>
      <c r="G1231" s="3" t="s">
        <v>78</v>
      </c>
      <c r="H1231" s="3" t="s">
        <v>45</v>
      </c>
      <c r="I1231" s="3">
        <v>3</v>
      </c>
      <c r="J1231" s="3" t="s">
        <v>20</v>
      </c>
      <c r="K1231" s="3">
        <v>22000</v>
      </c>
      <c r="L1231" s="3">
        <v>20000</v>
      </c>
    </row>
    <row r="1232" spans="1:12" x14ac:dyDescent="0.25">
      <c r="A1232" s="3" t="s">
        <v>2018</v>
      </c>
      <c r="B1232" s="4">
        <v>45006</v>
      </c>
      <c r="C1232" s="3" t="s">
        <v>992</v>
      </c>
      <c r="D1232" s="3" t="s">
        <v>29</v>
      </c>
      <c r="E1232" s="3" t="s">
        <v>17</v>
      </c>
      <c r="F1232" s="3" t="s">
        <v>18</v>
      </c>
      <c r="G1232" s="3" t="s">
        <v>41</v>
      </c>
      <c r="H1232" s="3" t="s">
        <v>2354</v>
      </c>
      <c r="I1232" s="3">
        <v>2</v>
      </c>
      <c r="J1232" s="3" t="s">
        <v>20</v>
      </c>
      <c r="K1232" s="3">
        <v>6700</v>
      </c>
      <c r="L1232" s="3">
        <v>5001</v>
      </c>
    </row>
    <row r="1233" spans="1:12" x14ac:dyDescent="0.25">
      <c r="A1233" s="3" t="s">
        <v>2019</v>
      </c>
      <c r="B1233" s="4">
        <v>45006</v>
      </c>
      <c r="C1233" s="3" t="s">
        <v>1110</v>
      </c>
      <c r="D1233" s="3" t="s">
        <v>29</v>
      </c>
      <c r="E1233" s="3" t="s">
        <v>35</v>
      </c>
      <c r="F1233" s="3" t="s">
        <v>36</v>
      </c>
      <c r="G1233" s="3" t="s">
        <v>2352</v>
      </c>
      <c r="H1233" s="3" t="s">
        <v>2354</v>
      </c>
      <c r="I1233" s="3">
        <v>1</v>
      </c>
      <c r="J1233" s="3" t="s">
        <v>20</v>
      </c>
      <c r="K1233" s="3">
        <v>7700.0000000000009</v>
      </c>
      <c r="L1233" s="3">
        <v>7000</v>
      </c>
    </row>
    <row r="1234" spans="1:12" x14ac:dyDescent="0.25">
      <c r="A1234" s="3" t="s">
        <v>2020</v>
      </c>
      <c r="B1234" s="4">
        <v>45006</v>
      </c>
      <c r="C1234" s="3" t="s">
        <v>692</v>
      </c>
      <c r="D1234" s="3" t="s">
        <v>29</v>
      </c>
      <c r="E1234" s="3" t="s">
        <v>17</v>
      </c>
      <c r="F1234" s="3" t="s">
        <v>18</v>
      </c>
      <c r="G1234" s="3" t="s">
        <v>32</v>
      </c>
      <c r="H1234" s="3" t="s">
        <v>2354</v>
      </c>
      <c r="I1234" s="3">
        <v>3</v>
      </c>
      <c r="J1234" s="3" t="s">
        <v>20</v>
      </c>
      <c r="K1234" s="3">
        <v>13200.000000000002</v>
      </c>
      <c r="L1234" s="3">
        <v>12000</v>
      </c>
    </row>
    <row r="1235" spans="1:12" x14ac:dyDescent="0.25">
      <c r="A1235" s="3" t="s">
        <v>2021</v>
      </c>
      <c r="B1235" s="4">
        <v>45006</v>
      </c>
      <c r="C1235" s="3" t="s">
        <v>754</v>
      </c>
      <c r="D1235" s="3" t="s">
        <v>29</v>
      </c>
      <c r="E1235" s="3" t="s">
        <v>17</v>
      </c>
      <c r="F1235" s="3" t="s">
        <v>18</v>
      </c>
      <c r="G1235" s="3" t="s">
        <v>19</v>
      </c>
      <c r="H1235" s="3" t="s">
        <v>2354</v>
      </c>
      <c r="I1235" s="3">
        <v>2</v>
      </c>
      <c r="J1235" s="3" t="s">
        <v>20</v>
      </c>
      <c r="K1235" s="3">
        <v>6700</v>
      </c>
      <c r="L1235" s="3">
        <v>5002</v>
      </c>
    </row>
    <row r="1236" spans="1:12" x14ac:dyDescent="0.25">
      <c r="A1236" s="3" t="s">
        <v>2022</v>
      </c>
      <c r="B1236" s="4">
        <v>45006</v>
      </c>
      <c r="C1236" s="3" t="s">
        <v>815</v>
      </c>
      <c r="D1236" s="3" t="s">
        <v>29</v>
      </c>
      <c r="E1236" s="3" t="s">
        <v>17</v>
      </c>
      <c r="F1236" s="3" t="s">
        <v>18</v>
      </c>
      <c r="G1236" s="3" t="s">
        <v>25</v>
      </c>
      <c r="H1236" s="3" t="s">
        <v>2354</v>
      </c>
      <c r="I1236" s="3">
        <v>2</v>
      </c>
      <c r="J1236" s="3" t="s">
        <v>20</v>
      </c>
      <c r="K1236" s="3">
        <v>600</v>
      </c>
      <c r="L1236" s="3">
        <v>450</v>
      </c>
    </row>
    <row r="1237" spans="1:12" x14ac:dyDescent="0.25">
      <c r="A1237" s="3" t="s">
        <v>2023</v>
      </c>
      <c r="B1237" s="4">
        <v>45006</v>
      </c>
      <c r="C1237" s="3" t="s">
        <v>877</v>
      </c>
      <c r="D1237" s="3" t="s">
        <v>29</v>
      </c>
      <c r="E1237" s="3" t="s">
        <v>30</v>
      </c>
      <c r="F1237" s="3" t="s">
        <v>31</v>
      </c>
      <c r="G1237" s="3" t="s">
        <v>32</v>
      </c>
      <c r="H1237" s="3" t="s">
        <v>2354</v>
      </c>
      <c r="I1237" s="3">
        <v>1</v>
      </c>
      <c r="J1237" s="3" t="s">
        <v>20</v>
      </c>
      <c r="K1237" s="3">
        <v>50</v>
      </c>
      <c r="L1237" s="3">
        <v>45</v>
      </c>
    </row>
    <row r="1238" spans="1:12" x14ac:dyDescent="0.25">
      <c r="A1238" s="3" t="s">
        <v>2024</v>
      </c>
      <c r="B1238" s="4">
        <v>45006</v>
      </c>
      <c r="C1238" s="3" t="s">
        <v>938</v>
      </c>
      <c r="D1238" s="3" t="s">
        <v>29</v>
      </c>
      <c r="E1238" s="3" t="s">
        <v>35</v>
      </c>
      <c r="F1238" s="3" t="s">
        <v>36</v>
      </c>
      <c r="G1238" s="3" t="s">
        <v>19</v>
      </c>
      <c r="H1238" s="3" t="s">
        <v>38</v>
      </c>
      <c r="I1238" s="3">
        <v>1</v>
      </c>
      <c r="J1238" s="3" t="s">
        <v>20</v>
      </c>
      <c r="K1238" s="3">
        <v>11000</v>
      </c>
      <c r="L1238" s="3">
        <v>10000</v>
      </c>
    </row>
    <row r="1239" spans="1:12" x14ac:dyDescent="0.25">
      <c r="A1239" s="3" t="s">
        <v>2025</v>
      </c>
      <c r="B1239" s="4">
        <v>45007</v>
      </c>
      <c r="C1239" s="3" t="s">
        <v>146</v>
      </c>
      <c r="D1239" s="3" t="s">
        <v>16</v>
      </c>
      <c r="E1239" s="3" t="s">
        <v>23</v>
      </c>
      <c r="F1239" s="3" t="s">
        <v>24</v>
      </c>
      <c r="G1239" s="3" t="s">
        <v>66</v>
      </c>
      <c r="H1239" s="3" t="s">
        <v>2354</v>
      </c>
      <c r="I1239" s="3">
        <v>2</v>
      </c>
      <c r="J1239" s="3" t="s">
        <v>20</v>
      </c>
      <c r="K1239" s="3">
        <v>7700.0000000000009</v>
      </c>
      <c r="L1239" s="3">
        <v>7000</v>
      </c>
    </row>
    <row r="1240" spans="1:12" x14ac:dyDescent="0.25">
      <c r="A1240" s="3" t="s">
        <v>2026</v>
      </c>
      <c r="B1240" s="4">
        <v>45007</v>
      </c>
      <c r="C1240" s="3" t="s">
        <v>271</v>
      </c>
      <c r="D1240" s="3" t="s">
        <v>16</v>
      </c>
      <c r="E1240" s="3" t="s">
        <v>17</v>
      </c>
      <c r="F1240" s="3" t="s">
        <v>18</v>
      </c>
      <c r="G1240" s="3" t="s">
        <v>19</v>
      </c>
      <c r="H1240" s="3" t="s">
        <v>2354</v>
      </c>
      <c r="I1240" s="3">
        <v>1</v>
      </c>
      <c r="J1240" s="3" t="s">
        <v>20</v>
      </c>
      <c r="K1240" s="3">
        <v>22000</v>
      </c>
      <c r="L1240" s="3">
        <v>20000</v>
      </c>
    </row>
    <row r="1241" spans="1:12" x14ac:dyDescent="0.25">
      <c r="A1241" s="3" t="s">
        <v>2027</v>
      </c>
      <c r="B1241" s="4">
        <v>45007</v>
      </c>
      <c r="C1241" s="3" t="s">
        <v>387</v>
      </c>
      <c r="D1241" s="3" t="s">
        <v>29</v>
      </c>
      <c r="E1241" s="3" t="s">
        <v>35</v>
      </c>
      <c r="F1241" s="3" t="s">
        <v>36</v>
      </c>
      <c r="G1241" s="3" t="s">
        <v>32</v>
      </c>
      <c r="H1241" s="3" t="s">
        <v>2354</v>
      </c>
      <c r="I1241" s="3">
        <v>2</v>
      </c>
      <c r="J1241" s="3" t="s">
        <v>20</v>
      </c>
      <c r="K1241" s="3">
        <v>100</v>
      </c>
      <c r="L1241" s="3">
        <v>90</v>
      </c>
    </row>
    <row r="1242" spans="1:12" x14ac:dyDescent="0.25">
      <c r="A1242" s="3" t="s">
        <v>2028</v>
      </c>
      <c r="B1242" s="4">
        <v>45007</v>
      </c>
      <c r="C1242" s="3" t="s">
        <v>512</v>
      </c>
      <c r="D1242" s="3" t="s">
        <v>29</v>
      </c>
      <c r="E1242" s="3" t="s">
        <v>23</v>
      </c>
      <c r="F1242" s="3" t="s">
        <v>24</v>
      </c>
      <c r="G1242" s="3" t="s">
        <v>81</v>
      </c>
      <c r="H1242" s="3" t="s">
        <v>2354</v>
      </c>
      <c r="I1242" s="3">
        <v>2</v>
      </c>
      <c r="J1242" s="3" t="s">
        <v>20</v>
      </c>
      <c r="K1242" s="3">
        <v>9950</v>
      </c>
      <c r="L1242" s="3">
        <v>9000</v>
      </c>
    </row>
    <row r="1243" spans="1:12" x14ac:dyDescent="0.25">
      <c r="A1243" s="3" t="s">
        <v>2029</v>
      </c>
      <c r="B1243" s="4">
        <v>45007</v>
      </c>
      <c r="C1243" s="3" t="s">
        <v>2316</v>
      </c>
      <c r="D1243" s="3" t="s">
        <v>29</v>
      </c>
      <c r="E1243" s="3" t="s">
        <v>17</v>
      </c>
      <c r="F1243" s="3" t="s">
        <v>18</v>
      </c>
      <c r="G1243" s="3" t="s">
        <v>2353</v>
      </c>
      <c r="H1243" s="3" t="s">
        <v>45</v>
      </c>
      <c r="I1243" s="3">
        <v>1</v>
      </c>
      <c r="J1243" s="3" t="s">
        <v>26</v>
      </c>
      <c r="K1243" s="3">
        <v>11000</v>
      </c>
      <c r="L1243" s="3">
        <v>10000</v>
      </c>
    </row>
    <row r="1244" spans="1:12" x14ac:dyDescent="0.25">
      <c r="A1244" s="3" t="s">
        <v>2030</v>
      </c>
      <c r="B1244" s="4">
        <v>45007</v>
      </c>
      <c r="C1244" s="3" t="s">
        <v>752</v>
      </c>
      <c r="D1244" s="3" t="s">
        <v>29</v>
      </c>
      <c r="E1244" s="3" t="s">
        <v>35</v>
      </c>
      <c r="F1244" s="3" t="s">
        <v>36</v>
      </c>
      <c r="G1244" s="3" t="s">
        <v>75</v>
      </c>
      <c r="H1244" s="3" t="s">
        <v>2354</v>
      </c>
      <c r="I1244" s="3">
        <v>1</v>
      </c>
      <c r="J1244" s="3" t="s">
        <v>20</v>
      </c>
      <c r="K1244" s="3">
        <v>6700</v>
      </c>
      <c r="L1244" s="3">
        <v>5001</v>
      </c>
    </row>
    <row r="1245" spans="1:12" x14ac:dyDescent="0.25">
      <c r="A1245" s="3" t="s">
        <v>2031</v>
      </c>
      <c r="B1245" s="4">
        <v>45007</v>
      </c>
      <c r="C1245" s="3" t="s">
        <v>869</v>
      </c>
      <c r="D1245" s="3" t="s">
        <v>29</v>
      </c>
      <c r="E1245" s="3" t="s">
        <v>30</v>
      </c>
      <c r="F1245" s="3" t="s">
        <v>31</v>
      </c>
      <c r="G1245" s="3" t="s">
        <v>81</v>
      </c>
      <c r="H1245" s="3" t="s">
        <v>2354</v>
      </c>
      <c r="I1245" s="3">
        <v>1</v>
      </c>
      <c r="J1245" s="3" t="s">
        <v>20</v>
      </c>
      <c r="K1245" s="3">
        <v>44000</v>
      </c>
      <c r="L1245" s="3">
        <v>40000</v>
      </c>
    </row>
    <row r="1246" spans="1:12" x14ac:dyDescent="0.25">
      <c r="A1246" s="3" t="s">
        <v>2032</v>
      </c>
      <c r="B1246" s="4">
        <v>45007</v>
      </c>
      <c r="C1246" s="3" t="s">
        <v>994</v>
      </c>
      <c r="D1246" s="3" t="s">
        <v>29</v>
      </c>
      <c r="E1246" s="3" t="s">
        <v>17</v>
      </c>
      <c r="F1246" s="3" t="s">
        <v>18</v>
      </c>
      <c r="G1246" s="3" t="s">
        <v>44</v>
      </c>
      <c r="H1246" s="3" t="s">
        <v>45</v>
      </c>
      <c r="I1246" s="3">
        <v>2</v>
      </c>
      <c r="J1246" s="3" t="s">
        <v>20</v>
      </c>
      <c r="K1246" s="3">
        <v>6700</v>
      </c>
      <c r="L1246" s="3">
        <v>5002</v>
      </c>
    </row>
    <row r="1247" spans="1:12" x14ac:dyDescent="0.25">
      <c r="A1247" s="3" t="s">
        <v>2033</v>
      </c>
      <c r="B1247" s="4">
        <v>45007</v>
      </c>
      <c r="C1247" s="3" t="s">
        <v>1112</v>
      </c>
      <c r="D1247" s="3" t="s">
        <v>29</v>
      </c>
      <c r="E1247" s="3" t="s">
        <v>17</v>
      </c>
      <c r="F1247" s="3" t="s">
        <v>18</v>
      </c>
      <c r="G1247" s="3" t="s">
        <v>2350</v>
      </c>
      <c r="H1247" s="3" t="s">
        <v>38</v>
      </c>
      <c r="I1247" s="3">
        <v>2</v>
      </c>
      <c r="J1247" s="3" t="s">
        <v>20</v>
      </c>
      <c r="K1247" s="3">
        <v>9950</v>
      </c>
      <c r="L1247" s="3">
        <v>9000</v>
      </c>
    </row>
    <row r="1248" spans="1:12" x14ac:dyDescent="0.25">
      <c r="A1248" s="3" t="s">
        <v>2034</v>
      </c>
      <c r="B1248" s="4">
        <v>45007</v>
      </c>
      <c r="C1248" s="3" t="s">
        <v>694</v>
      </c>
      <c r="D1248" s="3" t="s">
        <v>29</v>
      </c>
      <c r="E1248" s="3" t="s">
        <v>17</v>
      </c>
      <c r="F1248" s="3" t="s">
        <v>18</v>
      </c>
      <c r="G1248" s="3" t="s">
        <v>19</v>
      </c>
      <c r="H1248" s="3" t="s">
        <v>2354</v>
      </c>
      <c r="I1248" s="3">
        <v>2</v>
      </c>
      <c r="J1248" s="3" t="s">
        <v>20</v>
      </c>
      <c r="K1248" s="3">
        <v>22000</v>
      </c>
      <c r="L1248" s="3">
        <v>20000</v>
      </c>
    </row>
    <row r="1249" spans="1:12" x14ac:dyDescent="0.25">
      <c r="A1249" s="3" t="s">
        <v>2035</v>
      </c>
      <c r="B1249" s="4">
        <v>45007</v>
      </c>
      <c r="C1249" s="3" t="s">
        <v>756</v>
      </c>
      <c r="D1249" s="3" t="s">
        <v>16</v>
      </c>
      <c r="E1249" s="3" t="s">
        <v>23</v>
      </c>
      <c r="F1249" s="3" t="s">
        <v>24</v>
      </c>
      <c r="G1249" s="3" t="s">
        <v>25</v>
      </c>
      <c r="H1249" s="3" t="s">
        <v>38</v>
      </c>
      <c r="I1249" s="3">
        <v>1</v>
      </c>
      <c r="J1249" s="3" t="s">
        <v>20</v>
      </c>
      <c r="K1249" s="3">
        <v>22000</v>
      </c>
      <c r="L1249" s="3">
        <v>20000</v>
      </c>
    </row>
    <row r="1250" spans="1:12" x14ac:dyDescent="0.25">
      <c r="A1250" s="3" t="s">
        <v>2036</v>
      </c>
      <c r="B1250" s="4">
        <v>45007</v>
      </c>
      <c r="C1250" s="3" t="s">
        <v>817</v>
      </c>
      <c r="D1250" s="3" t="s">
        <v>29</v>
      </c>
      <c r="E1250" s="3" t="s">
        <v>17</v>
      </c>
      <c r="F1250" s="3" t="s">
        <v>18</v>
      </c>
      <c r="G1250" s="3" t="s">
        <v>32</v>
      </c>
      <c r="H1250" s="3" t="s">
        <v>2354</v>
      </c>
      <c r="I1250" s="3">
        <v>2</v>
      </c>
      <c r="J1250" s="3" t="s">
        <v>20</v>
      </c>
      <c r="K1250" s="3">
        <v>170</v>
      </c>
      <c r="L1250" s="3">
        <v>150</v>
      </c>
    </row>
    <row r="1251" spans="1:12" x14ac:dyDescent="0.25">
      <c r="A1251" s="3" t="s">
        <v>2037</v>
      </c>
      <c r="B1251" s="4">
        <v>45007</v>
      </c>
      <c r="C1251" s="3" t="s">
        <v>879</v>
      </c>
      <c r="D1251" s="3" t="s">
        <v>29</v>
      </c>
      <c r="E1251" s="3" t="s">
        <v>35</v>
      </c>
      <c r="F1251" s="3" t="s">
        <v>36</v>
      </c>
      <c r="G1251" s="3" t="s">
        <v>19</v>
      </c>
      <c r="H1251" s="3" t="s">
        <v>2354</v>
      </c>
      <c r="I1251" s="3">
        <v>2</v>
      </c>
      <c r="J1251" s="3" t="s">
        <v>20</v>
      </c>
      <c r="K1251" s="3">
        <v>600</v>
      </c>
      <c r="L1251" s="3">
        <v>450</v>
      </c>
    </row>
    <row r="1252" spans="1:12" x14ac:dyDescent="0.25">
      <c r="A1252" s="3" t="s">
        <v>2038</v>
      </c>
      <c r="B1252" s="4">
        <v>45007</v>
      </c>
      <c r="C1252" s="3" t="s">
        <v>940</v>
      </c>
      <c r="D1252" s="3" t="s">
        <v>29</v>
      </c>
      <c r="E1252" s="3" t="s">
        <v>17</v>
      </c>
      <c r="F1252" s="3" t="s">
        <v>18</v>
      </c>
      <c r="G1252" s="3" t="s">
        <v>25</v>
      </c>
      <c r="H1252" s="3" t="s">
        <v>2354</v>
      </c>
      <c r="I1252" s="3">
        <v>1</v>
      </c>
      <c r="J1252" s="3" t="s">
        <v>20</v>
      </c>
      <c r="K1252" s="3">
        <v>7700.0000000000009</v>
      </c>
      <c r="L1252" s="3">
        <v>7000</v>
      </c>
    </row>
    <row r="1253" spans="1:12" x14ac:dyDescent="0.25">
      <c r="A1253" s="3" t="s">
        <v>2039</v>
      </c>
      <c r="B1253" s="4">
        <v>45008</v>
      </c>
      <c r="C1253" s="3" t="s">
        <v>148</v>
      </c>
      <c r="D1253" s="3" t="s">
        <v>29</v>
      </c>
      <c r="E1253" s="3" t="s">
        <v>30</v>
      </c>
      <c r="F1253" s="3" t="s">
        <v>31</v>
      </c>
      <c r="G1253" s="3" t="s">
        <v>69</v>
      </c>
      <c r="H1253" s="3" t="s">
        <v>38</v>
      </c>
      <c r="I1253" s="3">
        <v>2</v>
      </c>
      <c r="J1253" s="3" t="s">
        <v>20</v>
      </c>
      <c r="K1253" s="3">
        <v>9950</v>
      </c>
      <c r="L1253" s="3">
        <v>9000</v>
      </c>
    </row>
    <row r="1254" spans="1:12" x14ac:dyDescent="0.25">
      <c r="A1254" s="3" t="s">
        <v>2040</v>
      </c>
      <c r="B1254" s="4">
        <v>45008</v>
      </c>
      <c r="C1254" s="3" t="s">
        <v>273</v>
      </c>
      <c r="D1254" s="3" t="s">
        <v>29</v>
      </c>
      <c r="E1254" s="3" t="s">
        <v>17</v>
      </c>
      <c r="F1254" s="3" t="s">
        <v>18</v>
      </c>
      <c r="G1254" s="3" t="s">
        <v>25</v>
      </c>
      <c r="H1254" s="3" t="s">
        <v>2354</v>
      </c>
      <c r="I1254" s="3">
        <v>1</v>
      </c>
      <c r="J1254" s="3" t="s">
        <v>26</v>
      </c>
      <c r="K1254" s="3">
        <v>10000</v>
      </c>
      <c r="L1254" s="3">
        <v>9000</v>
      </c>
    </row>
    <row r="1255" spans="1:12" x14ac:dyDescent="0.25">
      <c r="A1255" s="3" t="s">
        <v>2041</v>
      </c>
      <c r="B1255" s="4">
        <v>45008</v>
      </c>
      <c r="C1255" s="3" t="s">
        <v>389</v>
      </c>
      <c r="D1255" s="3" t="s">
        <v>29</v>
      </c>
      <c r="E1255" s="3" t="s">
        <v>17</v>
      </c>
      <c r="F1255" s="3" t="s">
        <v>18</v>
      </c>
      <c r="G1255" s="3" t="s">
        <v>37</v>
      </c>
      <c r="H1255" s="3" t="s">
        <v>38</v>
      </c>
      <c r="I1255" s="3">
        <v>1</v>
      </c>
      <c r="J1255" s="3" t="s">
        <v>20</v>
      </c>
      <c r="K1255" s="3">
        <v>1600</v>
      </c>
      <c r="L1255" s="3">
        <v>1590</v>
      </c>
    </row>
    <row r="1256" spans="1:12" x14ac:dyDescent="0.25">
      <c r="A1256" s="3" t="s">
        <v>2042</v>
      </c>
      <c r="B1256" s="4">
        <v>45008</v>
      </c>
      <c r="C1256" s="3" t="s">
        <v>514</v>
      </c>
      <c r="D1256" s="3" t="s">
        <v>29</v>
      </c>
      <c r="E1256" s="3" t="s">
        <v>30</v>
      </c>
      <c r="F1256" s="3" t="s">
        <v>31</v>
      </c>
      <c r="G1256" s="3" t="s">
        <v>54</v>
      </c>
      <c r="H1256" s="3" t="s">
        <v>55</v>
      </c>
      <c r="I1256" s="3">
        <v>2</v>
      </c>
      <c r="J1256" s="3" t="s">
        <v>20</v>
      </c>
      <c r="K1256" s="3">
        <v>7700</v>
      </c>
      <c r="L1256" s="3">
        <v>7000</v>
      </c>
    </row>
    <row r="1257" spans="1:12" x14ac:dyDescent="0.25">
      <c r="A1257" s="3" t="s">
        <v>2043</v>
      </c>
      <c r="B1257" s="4">
        <v>45008</v>
      </c>
      <c r="C1257" s="3" t="s">
        <v>629</v>
      </c>
      <c r="D1257" s="3" t="s">
        <v>16</v>
      </c>
      <c r="E1257" s="3" t="s">
        <v>23</v>
      </c>
      <c r="F1257" s="3" t="s">
        <v>24</v>
      </c>
      <c r="G1257" s="3" t="s">
        <v>60</v>
      </c>
      <c r="H1257" s="3" t="s">
        <v>45</v>
      </c>
      <c r="I1257" s="3">
        <v>1</v>
      </c>
      <c r="J1257" s="3" t="s">
        <v>20</v>
      </c>
      <c r="K1257" s="3">
        <v>8500</v>
      </c>
      <c r="L1257" s="3">
        <v>7600</v>
      </c>
    </row>
    <row r="1258" spans="1:12" x14ac:dyDescent="0.25">
      <c r="A1258" s="3" t="s">
        <v>2044</v>
      </c>
      <c r="B1258" s="4">
        <v>45008</v>
      </c>
      <c r="C1258" s="3" t="s">
        <v>754</v>
      </c>
      <c r="D1258" s="3" t="s">
        <v>16</v>
      </c>
      <c r="E1258" s="3" t="s">
        <v>17</v>
      </c>
      <c r="F1258" s="3" t="s">
        <v>18</v>
      </c>
      <c r="G1258" s="3" t="s">
        <v>78</v>
      </c>
      <c r="H1258" s="3" t="s">
        <v>45</v>
      </c>
      <c r="I1258" s="3">
        <v>1</v>
      </c>
      <c r="J1258" s="3" t="s">
        <v>20</v>
      </c>
      <c r="K1258" s="3">
        <v>6700</v>
      </c>
      <c r="L1258" s="3">
        <v>5002</v>
      </c>
    </row>
    <row r="1259" spans="1:12" x14ac:dyDescent="0.25">
      <c r="A1259" s="3" t="s">
        <v>2045</v>
      </c>
      <c r="B1259" s="4">
        <v>45008</v>
      </c>
      <c r="C1259" s="3" t="s">
        <v>871</v>
      </c>
      <c r="D1259" s="3" t="s">
        <v>29</v>
      </c>
      <c r="E1259" s="3" t="s">
        <v>35</v>
      </c>
      <c r="F1259" s="3" t="s">
        <v>36</v>
      </c>
      <c r="G1259" s="3" t="s">
        <v>19</v>
      </c>
      <c r="H1259" s="3" t="s">
        <v>2354</v>
      </c>
      <c r="I1259" s="3">
        <v>2</v>
      </c>
      <c r="J1259" s="3" t="s">
        <v>20</v>
      </c>
      <c r="K1259" s="3">
        <v>19800</v>
      </c>
      <c r="L1259" s="3">
        <v>18000</v>
      </c>
    </row>
    <row r="1260" spans="1:12" x14ac:dyDescent="0.25">
      <c r="A1260" s="3" t="s">
        <v>2046</v>
      </c>
      <c r="B1260" s="4">
        <v>45008</v>
      </c>
      <c r="C1260" s="3" t="s">
        <v>996</v>
      </c>
      <c r="D1260" s="3" t="s">
        <v>29</v>
      </c>
      <c r="E1260" s="3" t="s">
        <v>23</v>
      </c>
      <c r="F1260" s="3" t="s">
        <v>24</v>
      </c>
      <c r="G1260" s="3" t="s">
        <v>2352</v>
      </c>
      <c r="H1260" s="3" t="s">
        <v>2354</v>
      </c>
      <c r="I1260" s="3">
        <v>1</v>
      </c>
      <c r="J1260" s="3" t="s">
        <v>20</v>
      </c>
      <c r="K1260" s="3">
        <v>22000</v>
      </c>
      <c r="L1260" s="3">
        <v>20000</v>
      </c>
    </row>
    <row r="1261" spans="1:12" x14ac:dyDescent="0.25">
      <c r="A1261" s="3" t="s">
        <v>2047</v>
      </c>
      <c r="B1261" s="4">
        <v>45008</v>
      </c>
      <c r="C1261" s="3" t="s">
        <v>1114</v>
      </c>
      <c r="D1261" s="3" t="s">
        <v>29</v>
      </c>
      <c r="E1261" s="3" t="s">
        <v>17</v>
      </c>
      <c r="F1261" s="3" t="s">
        <v>18</v>
      </c>
      <c r="G1261" s="3" t="s">
        <v>2351</v>
      </c>
      <c r="H1261" s="3" t="s">
        <v>38</v>
      </c>
      <c r="I1261" s="3">
        <v>2</v>
      </c>
      <c r="J1261" s="3" t="s">
        <v>20</v>
      </c>
      <c r="K1261" s="3">
        <v>19800</v>
      </c>
      <c r="L1261" s="3">
        <v>18000</v>
      </c>
    </row>
    <row r="1262" spans="1:12" x14ac:dyDescent="0.25">
      <c r="A1262" s="3" t="s">
        <v>2048</v>
      </c>
      <c r="B1262" s="4">
        <v>45008</v>
      </c>
      <c r="C1262" s="3" t="s">
        <v>696</v>
      </c>
      <c r="D1262" s="3" t="s">
        <v>29</v>
      </c>
      <c r="E1262" s="3" t="s">
        <v>23</v>
      </c>
      <c r="F1262" s="3" t="s">
        <v>24</v>
      </c>
      <c r="G1262" s="3" t="s">
        <v>25</v>
      </c>
      <c r="H1262" s="3" t="s">
        <v>38</v>
      </c>
      <c r="I1262" s="3">
        <v>2</v>
      </c>
      <c r="J1262" s="3" t="s">
        <v>20</v>
      </c>
      <c r="K1262" s="3">
        <v>7700</v>
      </c>
      <c r="L1262" s="3">
        <v>7000</v>
      </c>
    </row>
    <row r="1263" spans="1:12" x14ac:dyDescent="0.25">
      <c r="A1263" s="3" t="s">
        <v>2049</v>
      </c>
      <c r="B1263" s="4">
        <v>45008</v>
      </c>
      <c r="C1263" s="3" t="s">
        <v>758</v>
      </c>
      <c r="D1263" s="3" t="s">
        <v>29</v>
      </c>
      <c r="E1263" s="3" t="s">
        <v>30</v>
      </c>
      <c r="F1263" s="3" t="s">
        <v>31</v>
      </c>
      <c r="G1263" s="3" t="s">
        <v>32</v>
      </c>
      <c r="H1263" s="3" t="s">
        <v>2354</v>
      </c>
      <c r="I1263" s="3">
        <v>1</v>
      </c>
      <c r="J1263" s="3" t="s">
        <v>26</v>
      </c>
      <c r="K1263" s="3">
        <v>10000</v>
      </c>
      <c r="L1263" s="3">
        <v>9000</v>
      </c>
    </row>
    <row r="1264" spans="1:12" x14ac:dyDescent="0.25">
      <c r="A1264" s="3" t="s">
        <v>2050</v>
      </c>
      <c r="B1264" s="4">
        <v>45008</v>
      </c>
      <c r="C1264" s="3" t="s">
        <v>819</v>
      </c>
      <c r="D1264" s="3" t="s">
        <v>29</v>
      </c>
      <c r="E1264" s="3" t="s">
        <v>17</v>
      </c>
      <c r="F1264" s="3" t="s">
        <v>18</v>
      </c>
      <c r="G1264" s="3" t="s">
        <v>19</v>
      </c>
      <c r="H1264" s="3" t="s">
        <v>38</v>
      </c>
      <c r="I1264" s="3">
        <v>1</v>
      </c>
      <c r="J1264" s="3" t="s">
        <v>20</v>
      </c>
      <c r="K1264" s="3">
        <v>25</v>
      </c>
      <c r="L1264" s="3">
        <v>20</v>
      </c>
    </row>
    <row r="1265" spans="1:12" x14ac:dyDescent="0.25">
      <c r="A1265" s="3" t="s">
        <v>2051</v>
      </c>
      <c r="B1265" s="4">
        <v>45008</v>
      </c>
      <c r="C1265" s="3" t="s">
        <v>881</v>
      </c>
      <c r="D1265" s="3" t="s">
        <v>16</v>
      </c>
      <c r="E1265" s="3" t="s">
        <v>17</v>
      </c>
      <c r="F1265" s="3" t="s">
        <v>18</v>
      </c>
      <c r="G1265" s="3" t="s">
        <v>25</v>
      </c>
      <c r="H1265" s="3" t="s">
        <v>2354</v>
      </c>
      <c r="I1265" s="3">
        <v>2</v>
      </c>
      <c r="J1265" s="3" t="s">
        <v>20</v>
      </c>
      <c r="K1265" s="3">
        <v>170</v>
      </c>
      <c r="L1265" s="3">
        <v>150</v>
      </c>
    </row>
    <row r="1266" spans="1:12" x14ac:dyDescent="0.25">
      <c r="A1266" s="3" t="s">
        <v>2052</v>
      </c>
      <c r="B1266" s="4">
        <v>45008</v>
      </c>
      <c r="C1266" s="3" t="s">
        <v>942</v>
      </c>
      <c r="D1266" s="3" t="s">
        <v>29</v>
      </c>
      <c r="E1266" s="3" t="s">
        <v>17</v>
      </c>
      <c r="F1266" s="3" t="s">
        <v>18</v>
      </c>
      <c r="G1266" s="3" t="s">
        <v>32</v>
      </c>
      <c r="H1266" s="3" t="s">
        <v>38</v>
      </c>
      <c r="I1266" s="3">
        <v>2</v>
      </c>
      <c r="J1266" s="3" t="s">
        <v>20</v>
      </c>
      <c r="K1266" s="3">
        <v>9950</v>
      </c>
      <c r="L1266" s="3">
        <v>9000</v>
      </c>
    </row>
    <row r="1267" spans="1:12" x14ac:dyDescent="0.25">
      <c r="A1267" s="3" t="s">
        <v>2053</v>
      </c>
      <c r="B1267" s="4">
        <v>45009</v>
      </c>
      <c r="C1267" s="3" t="s">
        <v>150</v>
      </c>
      <c r="D1267" s="3" t="s">
        <v>29</v>
      </c>
      <c r="E1267" s="3" t="s">
        <v>35</v>
      </c>
      <c r="F1267" s="3" t="s">
        <v>36</v>
      </c>
      <c r="G1267" s="3" t="s">
        <v>72</v>
      </c>
      <c r="H1267" s="3" t="s">
        <v>2354</v>
      </c>
      <c r="I1267" s="3">
        <v>2</v>
      </c>
      <c r="J1267" s="3" t="s">
        <v>20</v>
      </c>
      <c r="K1267" s="3">
        <v>19800</v>
      </c>
      <c r="L1267" s="3">
        <v>18000</v>
      </c>
    </row>
    <row r="1268" spans="1:12" x14ac:dyDescent="0.25">
      <c r="A1268" s="3" t="s">
        <v>2054</v>
      </c>
      <c r="B1268" s="4">
        <v>45009</v>
      </c>
      <c r="C1268" s="3" t="s">
        <v>275</v>
      </c>
      <c r="D1268" s="3" t="s">
        <v>29</v>
      </c>
      <c r="E1268" s="3" t="s">
        <v>23</v>
      </c>
      <c r="F1268" s="3" t="s">
        <v>24</v>
      </c>
      <c r="G1268" s="3" t="s">
        <v>32</v>
      </c>
      <c r="H1268" s="3" t="s">
        <v>2354</v>
      </c>
      <c r="I1268" s="3">
        <v>1</v>
      </c>
      <c r="J1268" s="3" t="s">
        <v>20</v>
      </c>
      <c r="K1268" s="3">
        <v>8500</v>
      </c>
      <c r="L1268" s="3">
        <v>7600</v>
      </c>
    </row>
    <row r="1269" spans="1:12" x14ac:dyDescent="0.25">
      <c r="A1269" s="3" t="s">
        <v>2055</v>
      </c>
      <c r="B1269" s="4">
        <v>45009</v>
      </c>
      <c r="C1269" s="3" t="s">
        <v>391</v>
      </c>
      <c r="D1269" s="3" t="s">
        <v>29</v>
      </c>
      <c r="E1269" s="3" t="s">
        <v>17</v>
      </c>
      <c r="F1269" s="3" t="s">
        <v>18</v>
      </c>
      <c r="G1269" s="3" t="s">
        <v>41</v>
      </c>
      <c r="H1269" s="3" t="s">
        <v>2354</v>
      </c>
      <c r="I1269" s="3">
        <v>1</v>
      </c>
      <c r="J1269" s="3" t="s">
        <v>20</v>
      </c>
      <c r="K1269" s="3">
        <v>50</v>
      </c>
      <c r="L1269" s="3">
        <v>45</v>
      </c>
    </row>
    <row r="1270" spans="1:12" x14ac:dyDescent="0.25">
      <c r="A1270" s="3" t="s">
        <v>2056</v>
      </c>
      <c r="B1270" s="4">
        <v>45009</v>
      </c>
      <c r="C1270" s="3" t="s">
        <v>516</v>
      </c>
      <c r="D1270" s="3" t="s">
        <v>29</v>
      </c>
      <c r="E1270" s="3" t="s">
        <v>35</v>
      </c>
      <c r="F1270" s="3" t="s">
        <v>36</v>
      </c>
      <c r="G1270" s="3" t="s">
        <v>2353</v>
      </c>
      <c r="H1270" s="3" t="s">
        <v>45</v>
      </c>
      <c r="I1270" s="3">
        <v>4</v>
      </c>
      <c r="J1270" s="3" t="s">
        <v>20</v>
      </c>
      <c r="K1270" s="3">
        <v>11000</v>
      </c>
      <c r="L1270" s="3">
        <v>10000</v>
      </c>
    </row>
    <row r="1271" spans="1:12" x14ac:dyDescent="0.25">
      <c r="A1271" s="3" t="s">
        <v>2057</v>
      </c>
      <c r="B1271" s="4">
        <v>45009</v>
      </c>
      <c r="C1271" s="3" t="s">
        <v>631</v>
      </c>
      <c r="D1271" s="3" t="s">
        <v>16</v>
      </c>
      <c r="E1271" s="3" t="s">
        <v>30</v>
      </c>
      <c r="F1271" s="3" t="s">
        <v>31</v>
      </c>
      <c r="G1271" s="3" t="s">
        <v>63</v>
      </c>
      <c r="H1271" s="3" t="s">
        <v>2354</v>
      </c>
      <c r="I1271" s="3">
        <v>2</v>
      </c>
      <c r="J1271" s="3" t="s">
        <v>26</v>
      </c>
      <c r="K1271" s="3">
        <v>8500</v>
      </c>
      <c r="L1271" s="3">
        <v>7600</v>
      </c>
    </row>
    <row r="1272" spans="1:12" x14ac:dyDescent="0.25">
      <c r="A1272" s="3" t="s">
        <v>2058</v>
      </c>
      <c r="B1272" s="4">
        <v>45009</v>
      </c>
      <c r="C1272" s="3" t="s">
        <v>756</v>
      </c>
      <c r="D1272" s="3" t="s">
        <v>16</v>
      </c>
      <c r="E1272" s="3" t="s">
        <v>17</v>
      </c>
      <c r="F1272" s="3" t="s">
        <v>18</v>
      </c>
      <c r="G1272" s="3" t="s">
        <v>81</v>
      </c>
      <c r="H1272" s="3" t="s">
        <v>2354</v>
      </c>
      <c r="I1272" s="3">
        <v>2</v>
      </c>
      <c r="J1272" s="3" t="s">
        <v>20</v>
      </c>
      <c r="K1272" s="3">
        <v>6700</v>
      </c>
      <c r="L1272" s="3">
        <v>5000</v>
      </c>
    </row>
    <row r="1273" spans="1:12" x14ac:dyDescent="0.25">
      <c r="A1273" s="3" t="s">
        <v>2059</v>
      </c>
      <c r="B1273" s="4">
        <v>45009</v>
      </c>
      <c r="C1273" s="3" t="s">
        <v>873</v>
      </c>
      <c r="D1273" s="3" t="s">
        <v>29</v>
      </c>
      <c r="E1273" s="3" t="s">
        <v>17</v>
      </c>
      <c r="F1273" s="3" t="s">
        <v>18</v>
      </c>
      <c r="G1273" s="3" t="s">
        <v>25</v>
      </c>
      <c r="H1273" s="3" t="s">
        <v>2354</v>
      </c>
      <c r="I1273" s="3">
        <v>2</v>
      </c>
      <c r="J1273" s="3" t="s">
        <v>20</v>
      </c>
      <c r="K1273" s="3">
        <v>9950</v>
      </c>
      <c r="L1273" s="3">
        <v>9000</v>
      </c>
    </row>
    <row r="1274" spans="1:12" x14ac:dyDescent="0.25">
      <c r="A1274" s="3" t="s">
        <v>2060</v>
      </c>
      <c r="B1274" s="4">
        <v>45009</v>
      </c>
      <c r="C1274" s="3" t="s">
        <v>998</v>
      </c>
      <c r="D1274" s="3" t="s">
        <v>29</v>
      </c>
      <c r="E1274" s="3" t="s">
        <v>30</v>
      </c>
      <c r="F1274" s="3" t="s">
        <v>31</v>
      </c>
      <c r="G1274" s="3" t="s">
        <v>2350</v>
      </c>
      <c r="H1274" s="3" t="s">
        <v>38</v>
      </c>
      <c r="I1274" s="3">
        <v>1</v>
      </c>
      <c r="J1274" s="3" t="s">
        <v>26</v>
      </c>
      <c r="K1274" s="3">
        <v>11000</v>
      </c>
      <c r="L1274" s="3">
        <v>10000</v>
      </c>
    </row>
    <row r="1275" spans="1:12" x14ac:dyDescent="0.25">
      <c r="A1275" s="3" t="s">
        <v>2061</v>
      </c>
      <c r="B1275" s="4">
        <v>45009</v>
      </c>
      <c r="C1275" s="3" t="s">
        <v>1116</v>
      </c>
      <c r="D1275" s="3" t="s">
        <v>29</v>
      </c>
      <c r="E1275" s="3" t="s">
        <v>23</v>
      </c>
      <c r="F1275" s="3" t="s">
        <v>24</v>
      </c>
      <c r="G1275" s="3" t="s">
        <v>54</v>
      </c>
      <c r="H1275" s="3" t="s">
        <v>55</v>
      </c>
      <c r="I1275" s="3">
        <v>1</v>
      </c>
      <c r="J1275" s="3" t="s">
        <v>20</v>
      </c>
      <c r="K1275" s="3">
        <v>44000</v>
      </c>
      <c r="L1275" s="3">
        <v>40000</v>
      </c>
    </row>
    <row r="1276" spans="1:12" x14ac:dyDescent="0.25">
      <c r="A1276" s="3" t="s">
        <v>2062</v>
      </c>
      <c r="B1276" s="4">
        <v>45009</v>
      </c>
      <c r="C1276" s="3" t="s">
        <v>698</v>
      </c>
      <c r="D1276" s="3" t="s">
        <v>29</v>
      </c>
      <c r="E1276" s="3" t="s">
        <v>30</v>
      </c>
      <c r="F1276" s="3" t="s">
        <v>31</v>
      </c>
      <c r="G1276" s="3" t="s">
        <v>32</v>
      </c>
      <c r="H1276" s="3" t="s">
        <v>2354</v>
      </c>
      <c r="I1276" s="3">
        <v>3</v>
      </c>
      <c r="J1276" s="3" t="s">
        <v>20</v>
      </c>
      <c r="K1276" s="3">
        <v>22000</v>
      </c>
      <c r="L1276" s="3">
        <v>20000</v>
      </c>
    </row>
    <row r="1277" spans="1:12" x14ac:dyDescent="0.25">
      <c r="A1277" s="3" t="s">
        <v>2063</v>
      </c>
      <c r="B1277" s="4">
        <v>45009</v>
      </c>
      <c r="C1277" s="3" t="s">
        <v>760</v>
      </c>
      <c r="D1277" s="3" t="s">
        <v>29</v>
      </c>
      <c r="E1277" s="3" t="s">
        <v>35</v>
      </c>
      <c r="F1277" s="3" t="s">
        <v>36</v>
      </c>
      <c r="G1277" s="3" t="s">
        <v>19</v>
      </c>
      <c r="H1277" s="3" t="s">
        <v>2354</v>
      </c>
      <c r="I1277" s="3">
        <v>1</v>
      </c>
      <c r="J1277" s="3" t="s">
        <v>20</v>
      </c>
      <c r="K1277" s="3">
        <v>8500</v>
      </c>
      <c r="L1277" s="3">
        <v>7600</v>
      </c>
    </row>
    <row r="1278" spans="1:12" x14ac:dyDescent="0.25">
      <c r="A1278" s="3" t="s">
        <v>2064</v>
      </c>
      <c r="B1278" s="4">
        <v>45009</v>
      </c>
      <c r="C1278" s="3" t="s">
        <v>821</v>
      </c>
      <c r="D1278" s="3" t="s">
        <v>29</v>
      </c>
      <c r="E1278" s="3" t="s">
        <v>17</v>
      </c>
      <c r="F1278" s="3" t="s">
        <v>18</v>
      </c>
      <c r="G1278" s="3" t="s">
        <v>25</v>
      </c>
      <c r="H1278" s="3" t="s">
        <v>55</v>
      </c>
      <c r="I1278" s="3">
        <v>1</v>
      </c>
      <c r="J1278" s="3" t="s">
        <v>20</v>
      </c>
      <c r="K1278" s="3">
        <v>6700</v>
      </c>
      <c r="L1278" s="3">
        <v>5000</v>
      </c>
    </row>
    <row r="1279" spans="1:12" x14ac:dyDescent="0.25">
      <c r="A1279" s="3" t="s">
        <v>2065</v>
      </c>
      <c r="B1279" s="4">
        <v>45009</v>
      </c>
      <c r="C1279" s="3" t="s">
        <v>883</v>
      </c>
      <c r="D1279" s="3" t="s">
        <v>29</v>
      </c>
      <c r="E1279" s="3" t="s">
        <v>17</v>
      </c>
      <c r="F1279" s="3" t="s">
        <v>18</v>
      </c>
      <c r="G1279" s="3" t="s">
        <v>32</v>
      </c>
      <c r="H1279" s="3" t="s">
        <v>2354</v>
      </c>
      <c r="I1279" s="3">
        <v>1</v>
      </c>
      <c r="J1279" s="3" t="s">
        <v>20</v>
      </c>
      <c r="K1279" s="3">
        <v>25</v>
      </c>
      <c r="L1279" s="3">
        <v>20</v>
      </c>
    </row>
    <row r="1280" spans="1:12" x14ac:dyDescent="0.25">
      <c r="A1280" s="3" t="s">
        <v>2066</v>
      </c>
      <c r="B1280" s="4">
        <v>45009</v>
      </c>
      <c r="C1280" s="3" t="s">
        <v>944</v>
      </c>
      <c r="D1280" s="3" t="s">
        <v>29</v>
      </c>
      <c r="E1280" s="3" t="s">
        <v>23</v>
      </c>
      <c r="F1280" s="3" t="s">
        <v>24</v>
      </c>
      <c r="G1280" s="3" t="s">
        <v>19</v>
      </c>
      <c r="H1280" s="3" t="s">
        <v>38</v>
      </c>
      <c r="I1280" s="3">
        <v>2</v>
      </c>
      <c r="J1280" s="3" t="s">
        <v>20</v>
      </c>
      <c r="K1280" s="3">
        <v>19800</v>
      </c>
      <c r="L1280" s="3">
        <v>18000</v>
      </c>
    </row>
    <row r="1281" spans="1:12" x14ac:dyDescent="0.25">
      <c r="A1281" s="3" t="s">
        <v>2067</v>
      </c>
      <c r="B1281" s="4">
        <v>45010</v>
      </c>
      <c r="C1281" s="3" t="s">
        <v>2316</v>
      </c>
      <c r="D1281" s="3" t="s">
        <v>29</v>
      </c>
      <c r="E1281" s="3" t="s">
        <v>17</v>
      </c>
      <c r="F1281" s="3" t="s">
        <v>18</v>
      </c>
      <c r="G1281" s="3" t="s">
        <v>75</v>
      </c>
      <c r="H1281" s="3" t="s">
        <v>2354</v>
      </c>
      <c r="I1281" s="3">
        <v>4</v>
      </c>
      <c r="J1281" s="3" t="s">
        <v>20</v>
      </c>
      <c r="K1281" s="3">
        <v>44000</v>
      </c>
      <c r="L1281" s="3">
        <v>40000</v>
      </c>
    </row>
    <row r="1282" spans="1:12" x14ac:dyDescent="0.25">
      <c r="A1282" s="3" t="s">
        <v>2068</v>
      </c>
      <c r="B1282" s="4">
        <v>45010</v>
      </c>
      <c r="C1282" s="3" t="s">
        <v>277</v>
      </c>
      <c r="D1282" s="3" t="s">
        <v>29</v>
      </c>
      <c r="E1282" s="3" t="s">
        <v>30</v>
      </c>
      <c r="F1282" s="3" t="s">
        <v>31</v>
      </c>
      <c r="G1282" s="3" t="s">
        <v>37</v>
      </c>
      <c r="H1282" s="3" t="s">
        <v>38</v>
      </c>
      <c r="I1282" s="3">
        <v>2</v>
      </c>
      <c r="J1282" s="3" t="s">
        <v>26</v>
      </c>
      <c r="K1282" s="3">
        <v>8500</v>
      </c>
      <c r="L1282" s="3">
        <v>7600</v>
      </c>
    </row>
    <row r="1283" spans="1:12" x14ac:dyDescent="0.25">
      <c r="A1283" s="3" t="s">
        <v>2069</v>
      </c>
      <c r="B1283" s="4">
        <v>45010</v>
      </c>
      <c r="C1283" s="3" t="s">
        <v>393</v>
      </c>
      <c r="D1283" s="3" t="s">
        <v>29</v>
      </c>
      <c r="E1283" s="3" t="s">
        <v>23</v>
      </c>
      <c r="F1283" s="3" t="s">
        <v>24</v>
      </c>
      <c r="G1283" s="3" t="s">
        <v>44</v>
      </c>
      <c r="H1283" s="3" t="s">
        <v>45</v>
      </c>
      <c r="I1283" s="3">
        <v>2</v>
      </c>
      <c r="J1283" s="3" t="s">
        <v>20</v>
      </c>
      <c r="K1283" s="3">
        <v>600</v>
      </c>
      <c r="L1283" s="3">
        <v>450</v>
      </c>
    </row>
    <row r="1284" spans="1:12" x14ac:dyDescent="0.25">
      <c r="A1284" s="3" t="s">
        <v>2070</v>
      </c>
      <c r="B1284" s="4">
        <v>45010</v>
      </c>
      <c r="C1284" s="3" t="s">
        <v>518</v>
      </c>
      <c r="D1284" s="3" t="s">
        <v>29</v>
      </c>
      <c r="E1284" s="3" t="s">
        <v>17</v>
      </c>
      <c r="F1284" s="3" t="s">
        <v>18</v>
      </c>
      <c r="G1284" s="3" t="s">
        <v>60</v>
      </c>
      <c r="H1284" s="3" t="s">
        <v>45</v>
      </c>
      <c r="I1284" s="3">
        <v>1</v>
      </c>
      <c r="J1284" s="3" t="s">
        <v>20</v>
      </c>
      <c r="K1284" s="3">
        <v>13200.000000000002</v>
      </c>
      <c r="L1284" s="3">
        <v>12000</v>
      </c>
    </row>
    <row r="1285" spans="1:12" x14ac:dyDescent="0.25">
      <c r="A1285" s="3" t="s">
        <v>2071</v>
      </c>
      <c r="B1285" s="4">
        <v>45010</v>
      </c>
      <c r="C1285" s="3" t="s">
        <v>633</v>
      </c>
      <c r="D1285" s="3" t="s">
        <v>16</v>
      </c>
      <c r="E1285" s="3" t="s">
        <v>35</v>
      </c>
      <c r="F1285" s="3" t="s">
        <v>36</v>
      </c>
      <c r="G1285" s="3" t="s">
        <v>66</v>
      </c>
      <c r="H1285" s="3" t="s">
        <v>2354</v>
      </c>
      <c r="I1285" s="3">
        <v>3</v>
      </c>
      <c r="J1285" s="3" t="s">
        <v>20</v>
      </c>
      <c r="K1285" s="3">
        <v>13200.000000000002</v>
      </c>
      <c r="L1285" s="3">
        <v>12000</v>
      </c>
    </row>
    <row r="1286" spans="1:12" x14ac:dyDescent="0.25">
      <c r="A1286" s="3" t="s">
        <v>2072</v>
      </c>
      <c r="B1286" s="4">
        <v>45010</v>
      </c>
      <c r="C1286" s="3" t="s">
        <v>758</v>
      </c>
      <c r="D1286" s="3" t="s">
        <v>16</v>
      </c>
      <c r="E1286" s="3" t="s">
        <v>23</v>
      </c>
      <c r="F1286" s="3" t="s">
        <v>24</v>
      </c>
      <c r="G1286" s="3" t="s">
        <v>19</v>
      </c>
      <c r="H1286" s="3" t="s">
        <v>2354</v>
      </c>
      <c r="I1286" s="3">
        <v>2</v>
      </c>
      <c r="J1286" s="3" t="s">
        <v>20</v>
      </c>
      <c r="K1286" s="3">
        <v>6700</v>
      </c>
      <c r="L1286" s="3">
        <v>5001</v>
      </c>
    </row>
    <row r="1287" spans="1:12" x14ac:dyDescent="0.25">
      <c r="A1287" s="3" t="s">
        <v>2073</v>
      </c>
      <c r="B1287" s="4">
        <v>45010</v>
      </c>
      <c r="C1287" s="3" t="s">
        <v>875</v>
      </c>
      <c r="D1287" s="3" t="s">
        <v>16</v>
      </c>
      <c r="E1287" s="3" t="s">
        <v>17</v>
      </c>
      <c r="F1287" s="3" t="s">
        <v>18</v>
      </c>
      <c r="G1287" s="3" t="s">
        <v>32</v>
      </c>
      <c r="H1287" s="3" t="s">
        <v>2354</v>
      </c>
      <c r="I1287" s="3">
        <v>2</v>
      </c>
      <c r="J1287" s="3" t="s">
        <v>20</v>
      </c>
      <c r="K1287" s="3">
        <v>7700</v>
      </c>
      <c r="L1287" s="3">
        <v>7000</v>
      </c>
    </row>
    <row r="1288" spans="1:12" x14ac:dyDescent="0.25">
      <c r="A1288" s="3" t="s">
        <v>2074</v>
      </c>
      <c r="B1288" s="4">
        <v>45010</v>
      </c>
      <c r="C1288" s="3" t="s">
        <v>1000</v>
      </c>
      <c r="D1288" s="3" t="s">
        <v>16</v>
      </c>
      <c r="E1288" s="3" t="s">
        <v>35</v>
      </c>
      <c r="F1288" s="3" t="s">
        <v>36</v>
      </c>
      <c r="G1288" s="3" t="s">
        <v>2351</v>
      </c>
      <c r="H1288" s="3" t="s">
        <v>38</v>
      </c>
      <c r="I1288" s="3">
        <v>1</v>
      </c>
      <c r="J1288" s="3" t="s">
        <v>20</v>
      </c>
      <c r="K1288" s="3">
        <v>8500</v>
      </c>
      <c r="L1288" s="3">
        <v>7600</v>
      </c>
    </row>
    <row r="1289" spans="1:12" x14ac:dyDescent="0.25">
      <c r="A1289" s="3" t="s">
        <v>2075</v>
      </c>
      <c r="B1289" s="4">
        <v>45010</v>
      </c>
      <c r="C1289" s="3" t="s">
        <v>1118</v>
      </c>
      <c r="D1289" s="3" t="s">
        <v>29</v>
      </c>
      <c r="E1289" s="3" t="s">
        <v>30</v>
      </c>
      <c r="F1289" s="3" t="s">
        <v>31</v>
      </c>
      <c r="G1289" s="3" t="s">
        <v>2353</v>
      </c>
      <c r="H1289" s="3" t="s">
        <v>45</v>
      </c>
      <c r="I1289" s="3">
        <v>20</v>
      </c>
      <c r="J1289" s="3" t="s">
        <v>20</v>
      </c>
      <c r="K1289" s="3">
        <v>13200.000000000002</v>
      </c>
      <c r="L1289" s="3">
        <v>12000</v>
      </c>
    </row>
    <row r="1290" spans="1:12" x14ac:dyDescent="0.25">
      <c r="A1290" s="3" t="s">
        <v>2076</v>
      </c>
      <c r="B1290" s="4">
        <v>45010</v>
      </c>
      <c r="C1290" s="3" t="s">
        <v>1220</v>
      </c>
      <c r="D1290" s="3" t="s">
        <v>29</v>
      </c>
      <c r="E1290" s="3" t="s">
        <v>17</v>
      </c>
      <c r="F1290" s="3" t="s">
        <v>18</v>
      </c>
      <c r="G1290" s="3" t="s">
        <v>44</v>
      </c>
      <c r="H1290" s="3" t="s">
        <v>45</v>
      </c>
      <c r="I1290" s="3">
        <v>1</v>
      </c>
      <c r="J1290" s="3" t="s">
        <v>20</v>
      </c>
      <c r="K1290" s="3">
        <v>6700</v>
      </c>
      <c r="L1290" s="3">
        <v>5002</v>
      </c>
    </row>
    <row r="1291" spans="1:12" x14ac:dyDescent="0.25">
      <c r="A1291" s="3" t="s">
        <v>2077</v>
      </c>
      <c r="B1291" s="4">
        <v>45011</v>
      </c>
      <c r="C1291" s="3" t="s">
        <v>153</v>
      </c>
      <c r="D1291" s="3" t="s">
        <v>29</v>
      </c>
      <c r="E1291" s="3" t="s">
        <v>17</v>
      </c>
      <c r="F1291" s="3" t="s">
        <v>18</v>
      </c>
      <c r="G1291" s="3" t="s">
        <v>78</v>
      </c>
      <c r="H1291" s="3" t="s">
        <v>45</v>
      </c>
      <c r="I1291" s="3">
        <v>1</v>
      </c>
      <c r="J1291" s="3" t="s">
        <v>20</v>
      </c>
      <c r="K1291" s="3">
        <v>22000</v>
      </c>
      <c r="L1291" s="3">
        <v>20000</v>
      </c>
    </row>
    <row r="1292" spans="1:12" x14ac:dyDescent="0.25">
      <c r="A1292" s="3" t="s">
        <v>2078</v>
      </c>
      <c r="B1292" s="4">
        <v>45011</v>
      </c>
      <c r="C1292" s="3" t="s">
        <v>279</v>
      </c>
      <c r="D1292" s="3" t="s">
        <v>29</v>
      </c>
      <c r="E1292" s="3" t="s">
        <v>35</v>
      </c>
      <c r="F1292" s="3" t="s">
        <v>36</v>
      </c>
      <c r="G1292" s="3" t="s">
        <v>41</v>
      </c>
      <c r="H1292" s="3" t="s">
        <v>2354</v>
      </c>
      <c r="I1292" s="3">
        <v>3</v>
      </c>
      <c r="J1292" s="3" t="s">
        <v>20</v>
      </c>
      <c r="K1292" s="3">
        <v>13200.000000000002</v>
      </c>
      <c r="L1292" s="3">
        <v>12000</v>
      </c>
    </row>
    <row r="1293" spans="1:12" x14ac:dyDescent="0.25">
      <c r="A1293" s="3" t="s">
        <v>2079</v>
      </c>
      <c r="B1293" s="4">
        <v>45011</v>
      </c>
      <c r="C1293" s="3" t="s">
        <v>395</v>
      </c>
      <c r="D1293" s="3" t="s">
        <v>16</v>
      </c>
      <c r="E1293" s="3" t="s">
        <v>30</v>
      </c>
      <c r="F1293" s="3" t="s">
        <v>31</v>
      </c>
      <c r="G1293" s="3" t="s">
        <v>2352</v>
      </c>
      <c r="H1293" s="3" t="s">
        <v>2354</v>
      </c>
      <c r="I1293" s="3">
        <v>2</v>
      </c>
      <c r="J1293" s="3" t="s">
        <v>20</v>
      </c>
      <c r="K1293" s="3">
        <v>170</v>
      </c>
      <c r="L1293" s="3">
        <v>150</v>
      </c>
    </row>
    <row r="1294" spans="1:12" x14ac:dyDescent="0.25">
      <c r="A1294" s="3" t="s">
        <v>2080</v>
      </c>
      <c r="B1294" s="4">
        <v>45011</v>
      </c>
      <c r="C1294" s="3" t="s">
        <v>520</v>
      </c>
      <c r="D1294" s="3" t="s">
        <v>16</v>
      </c>
      <c r="E1294" s="3" t="s">
        <v>17</v>
      </c>
      <c r="F1294" s="3" t="s">
        <v>18</v>
      </c>
      <c r="G1294" s="3" t="s">
        <v>63</v>
      </c>
      <c r="H1294" s="3" t="s">
        <v>2354</v>
      </c>
      <c r="I1294" s="3">
        <v>2</v>
      </c>
      <c r="J1294" s="3" t="s">
        <v>20</v>
      </c>
      <c r="K1294" s="3">
        <v>9950</v>
      </c>
      <c r="L1294" s="3">
        <v>9000</v>
      </c>
    </row>
    <row r="1295" spans="1:12" x14ac:dyDescent="0.25">
      <c r="A1295" s="3" t="s">
        <v>2081</v>
      </c>
      <c r="B1295" s="4">
        <v>45011</v>
      </c>
      <c r="C1295" s="3" t="s">
        <v>635</v>
      </c>
      <c r="D1295" s="3" t="s">
        <v>29</v>
      </c>
      <c r="E1295" s="3" t="s">
        <v>17</v>
      </c>
      <c r="F1295" s="3" t="s">
        <v>18</v>
      </c>
      <c r="G1295" s="3" t="s">
        <v>69</v>
      </c>
      <c r="H1295" s="3" t="s">
        <v>38</v>
      </c>
      <c r="I1295" s="3">
        <v>2</v>
      </c>
      <c r="J1295" s="3" t="s">
        <v>20</v>
      </c>
      <c r="K1295" s="3">
        <v>22000</v>
      </c>
      <c r="L1295" s="3">
        <v>20000</v>
      </c>
    </row>
    <row r="1296" spans="1:12" x14ac:dyDescent="0.25">
      <c r="A1296" s="3" t="s">
        <v>2082</v>
      </c>
      <c r="B1296" s="4">
        <v>45011</v>
      </c>
      <c r="C1296" s="3" t="s">
        <v>760</v>
      </c>
      <c r="D1296" s="3" t="s">
        <v>29</v>
      </c>
      <c r="E1296" s="3" t="s">
        <v>30</v>
      </c>
      <c r="F1296" s="3" t="s">
        <v>31</v>
      </c>
      <c r="G1296" s="3" t="s">
        <v>25</v>
      </c>
      <c r="H1296" s="3" t="s">
        <v>2354</v>
      </c>
      <c r="I1296" s="3">
        <v>1</v>
      </c>
      <c r="J1296" s="3" t="s">
        <v>20</v>
      </c>
      <c r="K1296" s="3">
        <v>6700</v>
      </c>
      <c r="L1296" s="3">
        <v>5002</v>
      </c>
    </row>
    <row r="1297" spans="1:12" x14ac:dyDescent="0.25">
      <c r="A1297" s="3" t="s">
        <v>2083</v>
      </c>
      <c r="B1297" s="4">
        <v>45011</v>
      </c>
      <c r="C1297" s="3" t="s">
        <v>877</v>
      </c>
      <c r="D1297" s="3" t="s">
        <v>16</v>
      </c>
      <c r="E1297" s="3" t="s">
        <v>23</v>
      </c>
      <c r="F1297" s="3" t="s">
        <v>24</v>
      </c>
      <c r="G1297" s="3" t="s">
        <v>37</v>
      </c>
      <c r="H1297" s="3" t="s">
        <v>38</v>
      </c>
      <c r="I1297" s="3">
        <v>4</v>
      </c>
      <c r="J1297" s="3" t="s">
        <v>20</v>
      </c>
      <c r="K1297" s="3">
        <v>11000</v>
      </c>
      <c r="L1297" s="3">
        <v>10000</v>
      </c>
    </row>
    <row r="1298" spans="1:12" x14ac:dyDescent="0.25">
      <c r="A1298" s="3" t="s">
        <v>2084</v>
      </c>
      <c r="B1298" s="4">
        <v>45011</v>
      </c>
      <c r="C1298" s="3" t="s">
        <v>1002</v>
      </c>
      <c r="D1298" s="3" t="s">
        <v>16</v>
      </c>
      <c r="E1298" s="3" t="s">
        <v>17</v>
      </c>
      <c r="F1298" s="3" t="s">
        <v>18</v>
      </c>
      <c r="G1298" s="3" t="s">
        <v>54</v>
      </c>
      <c r="H1298" s="3" t="s">
        <v>55</v>
      </c>
      <c r="I1298" s="3">
        <v>2</v>
      </c>
      <c r="J1298" s="3" t="s">
        <v>26</v>
      </c>
      <c r="K1298" s="3">
        <v>8500</v>
      </c>
      <c r="L1298" s="3">
        <v>7600</v>
      </c>
    </row>
    <row r="1299" spans="1:12" x14ac:dyDescent="0.25">
      <c r="A1299" s="3" t="s">
        <v>2085</v>
      </c>
      <c r="B1299" s="4">
        <v>45011</v>
      </c>
      <c r="C1299" s="3" t="s">
        <v>1120</v>
      </c>
      <c r="D1299" s="3" t="s">
        <v>29</v>
      </c>
      <c r="E1299" s="3" t="s">
        <v>35</v>
      </c>
      <c r="F1299" s="3" t="s">
        <v>36</v>
      </c>
      <c r="G1299" s="3" t="s">
        <v>60</v>
      </c>
      <c r="H1299" s="3" t="s">
        <v>45</v>
      </c>
      <c r="I1299" s="3">
        <v>2</v>
      </c>
      <c r="J1299" s="3" t="s">
        <v>20</v>
      </c>
      <c r="K1299" s="3">
        <v>13000</v>
      </c>
      <c r="L1299" s="3">
        <v>12000</v>
      </c>
    </row>
    <row r="1300" spans="1:12" x14ac:dyDescent="0.25">
      <c r="A1300" s="3" t="s">
        <v>2086</v>
      </c>
      <c r="B1300" s="4">
        <v>45012</v>
      </c>
      <c r="C1300" s="3" t="s">
        <v>155</v>
      </c>
      <c r="D1300" s="3" t="s">
        <v>29</v>
      </c>
      <c r="E1300" s="3" t="s">
        <v>23</v>
      </c>
      <c r="F1300" s="3" t="s">
        <v>24</v>
      </c>
      <c r="G1300" s="3" t="s">
        <v>81</v>
      </c>
      <c r="H1300" s="3" t="s">
        <v>2354</v>
      </c>
      <c r="I1300" s="3">
        <v>2</v>
      </c>
      <c r="J1300" s="3" t="s">
        <v>20</v>
      </c>
      <c r="K1300" s="3">
        <v>13000</v>
      </c>
      <c r="L1300" s="3">
        <v>12000</v>
      </c>
    </row>
    <row r="1301" spans="1:12" x14ac:dyDescent="0.25">
      <c r="A1301" s="3" t="s">
        <v>2087</v>
      </c>
      <c r="B1301" s="4">
        <v>45012</v>
      </c>
      <c r="C1301" s="3" t="s">
        <v>281</v>
      </c>
      <c r="D1301" s="3" t="s">
        <v>29</v>
      </c>
      <c r="E1301" s="3" t="s">
        <v>17</v>
      </c>
      <c r="F1301" s="3" t="s">
        <v>18</v>
      </c>
      <c r="G1301" s="3" t="s">
        <v>75</v>
      </c>
      <c r="H1301" s="3" t="s">
        <v>2354</v>
      </c>
      <c r="I1301" s="3">
        <v>2</v>
      </c>
      <c r="J1301" s="3" t="s">
        <v>20</v>
      </c>
      <c r="K1301" s="3">
        <v>22000</v>
      </c>
      <c r="L1301" s="3">
        <v>20000</v>
      </c>
    </row>
    <row r="1302" spans="1:12" x14ac:dyDescent="0.25">
      <c r="A1302" s="3" t="s">
        <v>2088</v>
      </c>
      <c r="B1302" s="4">
        <v>45012</v>
      </c>
      <c r="C1302" s="3" t="s">
        <v>397</v>
      </c>
      <c r="D1302" s="3" t="s">
        <v>29</v>
      </c>
      <c r="E1302" s="3" t="s">
        <v>35</v>
      </c>
      <c r="F1302" s="3" t="s">
        <v>36</v>
      </c>
      <c r="G1302" s="3" t="s">
        <v>2350</v>
      </c>
      <c r="H1302" s="3" t="s">
        <v>38</v>
      </c>
      <c r="I1302" s="3">
        <v>1</v>
      </c>
      <c r="J1302" s="3" t="s">
        <v>20</v>
      </c>
      <c r="K1302" s="3">
        <v>25</v>
      </c>
      <c r="L1302" s="3">
        <v>20</v>
      </c>
    </row>
    <row r="1303" spans="1:12" x14ac:dyDescent="0.25">
      <c r="A1303" s="3" t="s">
        <v>2089</v>
      </c>
      <c r="B1303" s="4">
        <v>45012</v>
      </c>
      <c r="C1303" s="3" t="s">
        <v>522</v>
      </c>
      <c r="D1303" s="3" t="s">
        <v>29</v>
      </c>
      <c r="E1303" s="3" t="s">
        <v>23</v>
      </c>
      <c r="F1303" s="3" t="s">
        <v>24</v>
      </c>
      <c r="G1303" s="3" t="s">
        <v>66</v>
      </c>
      <c r="H1303" s="3" t="s">
        <v>2354</v>
      </c>
      <c r="I1303" s="3">
        <v>2</v>
      </c>
      <c r="J1303" s="3" t="s">
        <v>20</v>
      </c>
      <c r="K1303" s="3">
        <v>7700</v>
      </c>
      <c r="L1303" s="3">
        <v>7000</v>
      </c>
    </row>
    <row r="1304" spans="1:12" x14ac:dyDescent="0.25">
      <c r="A1304" s="3" t="s">
        <v>2090</v>
      </c>
      <c r="B1304" s="4">
        <v>45012</v>
      </c>
      <c r="C1304" s="3" t="s">
        <v>637</v>
      </c>
      <c r="D1304" s="3" t="s">
        <v>29</v>
      </c>
      <c r="E1304" s="3" t="s">
        <v>17</v>
      </c>
      <c r="F1304" s="3" t="s">
        <v>18</v>
      </c>
      <c r="G1304" s="3" t="s">
        <v>72</v>
      </c>
      <c r="H1304" s="3" t="s">
        <v>2354</v>
      </c>
      <c r="I1304" s="3">
        <v>2</v>
      </c>
      <c r="J1304" s="3" t="s">
        <v>20</v>
      </c>
      <c r="K1304" s="3">
        <v>7700</v>
      </c>
      <c r="L1304" s="3">
        <v>7000</v>
      </c>
    </row>
    <row r="1305" spans="1:12" x14ac:dyDescent="0.25">
      <c r="A1305" s="3" t="s">
        <v>2091</v>
      </c>
      <c r="B1305" s="4">
        <v>45012</v>
      </c>
      <c r="C1305" s="3" t="s">
        <v>762</v>
      </c>
      <c r="D1305" s="3" t="s">
        <v>29</v>
      </c>
      <c r="E1305" s="3" t="s">
        <v>35</v>
      </c>
      <c r="F1305" s="3" t="s">
        <v>36</v>
      </c>
      <c r="G1305" s="3" t="s">
        <v>32</v>
      </c>
      <c r="H1305" s="3" t="s">
        <v>2354</v>
      </c>
      <c r="I1305" s="3">
        <v>1</v>
      </c>
      <c r="J1305" s="3" t="s">
        <v>20</v>
      </c>
      <c r="K1305" s="3">
        <v>6700</v>
      </c>
      <c r="L1305" s="3">
        <v>5000</v>
      </c>
    </row>
    <row r="1306" spans="1:12" x14ac:dyDescent="0.25">
      <c r="A1306" s="3" t="s">
        <v>2092</v>
      </c>
      <c r="B1306" s="4">
        <v>45012</v>
      </c>
      <c r="C1306" s="3" t="s">
        <v>766</v>
      </c>
      <c r="D1306" s="3" t="s">
        <v>29</v>
      </c>
      <c r="E1306" s="3" t="s">
        <v>17</v>
      </c>
      <c r="F1306" s="3" t="s">
        <v>18</v>
      </c>
      <c r="G1306" s="3" t="s">
        <v>41</v>
      </c>
      <c r="H1306" s="3" t="s">
        <v>2354</v>
      </c>
      <c r="I1306" s="3">
        <v>2</v>
      </c>
      <c r="J1306" s="3" t="s">
        <v>20</v>
      </c>
      <c r="K1306" s="3">
        <v>6700</v>
      </c>
      <c r="L1306" s="3">
        <v>5002</v>
      </c>
    </row>
    <row r="1307" spans="1:12" x14ac:dyDescent="0.25">
      <c r="A1307" s="3" t="s">
        <v>2093</v>
      </c>
      <c r="B1307" s="4">
        <v>45012</v>
      </c>
      <c r="C1307" s="3" t="s">
        <v>879</v>
      </c>
      <c r="D1307" s="3" t="s">
        <v>16</v>
      </c>
      <c r="E1307" s="3" t="s">
        <v>30</v>
      </c>
      <c r="F1307" s="3" t="s">
        <v>31</v>
      </c>
      <c r="G1307" s="3" t="s">
        <v>41</v>
      </c>
      <c r="H1307" s="3" t="s">
        <v>2354</v>
      </c>
      <c r="I1307" s="3">
        <v>1</v>
      </c>
      <c r="J1307" s="3" t="s">
        <v>20</v>
      </c>
      <c r="K1307" s="3">
        <v>13200.000000000002</v>
      </c>
      <c r="L1307" s="3">
        <v>12000</v>
      </c>
    </row>
    <row r="1308" spans="1:12" x14ac:dyDescent="0.25">
      <c r="A1308" s="3" t="s">
        <v>2094</v>
      </c>
      <c r="B1308" s="4">
        <v>45012</v>
      </c>
      <c r="C1308" s="3" t="s">
        <v>883</v>
      </c>
      <c r="D1308" s="3" t="s">
        <v>29</v>
      </c>
      <c r="E1308" s="3" t="s">
        <v>17</v>
      </c>
      <c r="F1308" s="3" t="s">
        <v>18</v>
      </c>
      <c r="G1308" s="3" t="s">
        <v>2352</v>
      </c>
      <c r="H1308" s="3" t="s">
        <v>2354</v>
      </c>
      <c r="I1308" s="3">
        <v>2</v>
      </c>
      <c r="J1308" s="3" t="s">
        <v>20</v>
      </c>
      <c r="K1308" s="3">
        <v>7700</v>
      </c>
      <c r="L1308" s="3">
        <v>7000</v>
      </c>
    </row>
    <row r="1309" spans="1:12" x14ac:dyDescent="0.25">
      <c r="A1309" s="3" t="s">
        <v>2095</v>
      </c>
      <c r="B1309" s="4">
        <v>45012</v>
      </c>
      <c r="C1309" s="3" t="s">
        <v>1004</v>
      </c>
      <c r="D1309" s="3" t="s">
        <v>16</v>
      </c>
      <c r="E1309" s="3" t="s">
        <v>17</v>
      </c>
      <c r="F1309" s="3" t="s">
        <v>18</v>
      </c>
      <c r="G1309" s="3" t="s">
        <v>2353</v>
      </c>
      <c r="H1309" s="3" t="s">
        <v>45</v>
      </c>
      <c r="I1309" s="3">
        <v>3</v>
      </c>
      <c r="J1309" s="3" t="s">
        <v>20</v>
      </c>
      <c r="K1309" s="3">
        <v>13200.000000000002</v>
      </c>
      <c r="L1309" s="3">
        <v>12000</v>
      </c>
    </row>
    <row r="1310" spans="1:12" x14ac:dyDescent="0.25">
      <c r="A1310" s="3" t="s">
        <v>2096</v>
      </c>
      <c r="B1310" s="4">
        <v>45012</v>
      </c>
      <c r="C1310" s="3" t="s">
        <v>1008</v>
      </c>
      <c r="D1310" s="3" t="s">
        <v>29</v>
      </c>
      <c r="E1310" s="3" t="s">
        <v>30</v>
      </c>
      <c r="F1310" s="3" t="s">
        <v>31</v>
      </c>
      <c r="G1310" s="3" t="s">
        <v>63</v>
      </c>
      <c r="H1310" s="3" t="s">
        <v>2354</v>
      </c>
      <c r="I1310" s="3">
        <v>2</v>
      </c>
      <c r="J1310" s="3" t="s">
        <v>20</v>
      </c>
      <c r="K1310" s="3">
        <v>7700</v>
      </c>
      <c r="L1310" s="3">
        <v>7000</v>
      </c>
    </row>
    <row r="1311" spans="1:12" x14ac:dyDescent="0.25">
      <c r="A1311" s="3" t="s">
        <v>2097</v>
      </c>
      <c r="B1311" s="4">
        <v>45012</v>
      </c>
      <c r="C1311" s="3" t="s">
        <v>1122</v>
      </c>
      <c r="D1311" s="3" t="s">
        <v>29</v>
      </c>
      <c r="E1311" s="3" t="s">
        <v>17</v>
      </c>
      <c r="F1311" s="3" t="s">
        <v>18</v>
      </c>
      <c r="G1311" s="3" t="s">
        <v>63</v>
      </c>
      <c r="H1311" s="3" t="s">
        <v>2354</v>
      </c>
      <c r="I1311" s="3">
        <v>2</v>
      </c>
      <c r="J1311" s="3" t="s">
        <v>20</v>
      </c>
      <c r="K1311" s="3">
        <v>6700</v>
      </c>
      <c r="L1311" s="3">
        <v>5000</v>
      </c>
    </row>
    <row r="1312" spans="1:12" x14ac:dyDescent="0.25">
      <c r="A1312" s="3" t="s">
        <v>2098</v>
      </c>
      <c r="B1312" s="4">
        <v>45012</v>
      </c>
      <c r="C1312" s="3" t="s">
        <v>700</v>
      </c>
      <c r="D1312" s="3" t="s">
        <v>16</v>
      </c>
      <c r="E1312" s="3" t="s">
        <v>35</v>
      </c>
      <c r="F1312" s="3" t="s">
        <v>36</v>
      </c>
      <c r="G1312" s="3" t="s">
        <v>19</v>
      </c>
      <c r="H1312" s="3" t="s">
        <v>45</v>
      </c>
      <c r="I1312" s="3">
        <v>1</v>
      </c>
      <c r="J1312" s="3" t="s">
        <v>20</v>
      </c>
      <c r="K1312" s="3">
        <v>44000</v>
      </c>
      <c r="L1312" s="3">
        <v>40000</v>
      </c>
    </row>
    <row r="1313" spans="1:12" x14ac:dyDescent="0.25">
      <c r="A1313" s="3" t="s">
        <v>2099</v>
      </c>
      <c r="B1313" s="4">
        <v>45012</v>
      </c>
      <c r="C1313" s="3" t="s">
        <v>702</v>
      </c>
      <c r="D1313" s="3" t="s">
        <v>16</v>
      </c>
      <c r="E1313" s="3" t="s">
        <v>17</v>
      </c>
      <c r="F1313" s="3" t="s">
        <v>18</v>
      </c>
      <c r="G1313" s="3" t="s">
        <v>25</v>
      </c>
      <c r="H1313" s="3" t="s">
        <v>2354</v>
      </c>
      <c r="I1313" s="3">
        <v>2</v>
      </c>
      <c r="J1313" s="3" t="s">
        <v>20</v>
      </c>
      <c r="K1313" s="3">
        <v>19800</v>
      </c>
      <c r="L1313" s="3">
        <v>18000</v>
      </c>
    </row>
    <row r="1314" spans="1:12" x14ac:dyDescent="0.25">
      <c r="A1314" s="3" t="s">
        <v>2100</v>
      </c>
      <c r="B1314" s="4">
        <v>45012</v>
      </c>
      <c r="C1314" s="3" t="s">
        <v>704</v>
      </c>
      <c r="D1314" s="3" t="s">
        <v>16</v>
      </c>
      <c r="E1314" s="3" t="s">
        <v>17</v>
      </c>
      <c r="F1314" s="3" t="s">
        <v>18</v>
      </c>
      <c r="G1314" s="3" t="s">
        <v>32</v>
      </c>
      <c r="H1314" s="3" t="s">
        <v>38</v>
      </c>
      <c r="I1314" s="3">
        <v>2</v>
      </c>
      <c r="J1314" s="3" t="s">
        <v>20</v>
      </c>
      <c r="K1314" s="3">
        <v>9950</v>
      </c>
      <c r="L1314" s="3">
        <v>9000</v>
      </c>
    </row>
    <row r="1315" spans="1:12" x14ac:dyDescent="0.25">
      <c r="A1315" s="3" t="s">
        <v>2101</v>
      </c>
      <c r="B1315" s="4">
        <v>45012</v>
      </c>
      <c r="C1315" s="3" t="s">
        <v>706</v>
      </c>
      <c r="D1315" s="3" t="s">
        <v>29</v>
      </c>
      <c r="E1315" s="3" t="s">
        <v>23</v>
      </c>
      <c r="F1315" s="3" t="s">
        <v>24</v>
      </c>
      <c r="G1315" s="3" t="s">
        <v>19</v>
      </c>
      <c r="H1315" s="3" t="s">
        <v>38</v>
      </c>
      <c r="I1315" s="3">
        <v>2</v>
      </c>
      <c r="J1315" s="3" t="s">
        <v>20</v>
      </c>
      <c r="K1315" s="3">
        <v>7700</v>
      </c>
      <c r="L1315" s="3">
        <v>7000</v>
      </c>
    </row>
    <row r="1316" spans="1:12" x14ac:dyDescent="0.25">
      <c r="A1316" s="3" t="s">
        <v>2102</v>
      </c>
      <c r="B1316" s="4">
        <v>45012</v>
      </c>
      <c r="C1316" s="3" t="s">
        <v>708</v>
      </c>
      <c r="D1316" s="3" t="s">
        <v>29</v>
      </c>
      <c r="E1316" s="3" t="s">
        <v>30</v>
      </c>
      <c r="F1316" s="3" t="s">
        <v>31</v>
      </c>
      <c r="G1316" s="3" t="s">
        <v>25</v>
      </c>
      <c r="H1316" s="3" t="s">
        <v>55</v>
      </c>
      <c r="I1316" s="3">
        <v>4</v>
      </c>
      <c r="J1316" s="3" t="s">
        <v>20</v>
      </c>
      <c r="K1316" s="3">
        <v>11000</v>
      </c>
      <c r="L1316" s="3">
        <v>10000</v>
      </c>
    </row>
    <row r="1317" spans="1:12" x14ac:dyDescent="0.25">
      <c r="A1317" s="3" t="s">
        <v>2103</v>
      </c>
      <c r="B1317" s="4">
        <v>45012</v>
      </c>
      <c r="C1317" s="3" t="s">
        <v>762</v>
      </c>
      <c r="D1317" s="3" t="s">
        <v>29</v>
      </c>
      <c r="E1317" s="3" t="s">
        <v>17</v>
      </c>
      <c r="F1317" s="3" t="s">
        <v>18</v>
      </c>
      <c r="G1317" s="3" t="s">
        <v>25</v>
      </c>
      <c r="H1317" s="3" t="s">
        <v>45</v>
      </c>
      <c r="I1317" s="3">
        <v>2</v>
      </c>
      <c r="J1317" s="3" t="s">
        <v>26</v>
      </c>
      <c r="K1317" s="3">
        <v>8500</v>
      </c>
      <c r="L1317" s="3">
        <v>7600</v>
      </c>
    </row>
    <row r="1318" spans="1:12" x14ac:dyDescent="0.25">
      <c r="A1318" s="3" t="s">
        <v>2104</v>
      </c>
      <c r="B1318" s="4">
        <v>45012</v>
      </c>
      <c r="C1318" s="3" t="s">
        <v>764</v>
      </c>
      <c r="D1318" s="3" t="s">
        <v>29</v>
      </c>
      <c r="E1318" s="3" t="s">
        <v>17</v>
      </c>
      <c r="F1318" s="3" t="s">
        <v>18</v>
      </c>
      <c r="G1318" s="3" t="s">
        <v>32</v>
      </c>
      <c r="H1318" s="3" t="s">
        <v>2354</v>
      </c>
      <c r="I1318" s="3">
        <v>3</v>
      </c>
      <c r="J1318" s="3" t="s">
        <v>20</v>
      </c>
      <c r="K1318" s="3">
        <v>13200.000000000002</v>
      </c>
      <c r="L1318" s="3">
        <v>12000</v>
      </c>
    </row>
    <row r="1319" spans="1:12" x14ac:dyDescent="0.25">
      <c r="A1319" s="3" t="s">
        <v>2105</v>
      </c>
      <c r="B1319" s="4">
        <v>45012</v>
      </c>
      <c r="C1319" s="3" t="s">
        <v>766</v>
      </c>
      <c r="D1319" s="3" t="s">
        <v>29</v>
      </c>
      <c r="E1319" s="3" t="s">
        <v>23</v>
      </c>
      <c r="F1319" s="3" t="s">
        <v>24</v>
      </c>
      <c r="G1319" s="3" t="s">
        <v>19</v>
      </c>
      <c r="H1319" s="3" t="s">
        <v>2354</v>
      </c>
      <c r="I1319" s="3">
        <v>2</v>
      </c>
      <c r="J1319" s="3" t="s">
        <v>20</v>
      </c>
      <c r="K1319" s="3">
        <v>22000</v>
      </c>
      <c r="L1319" s="3">
        <v>20000</v>
      </c>
    </row>
    <row r="1320" spans="1:12" x14ac:dyDescent="0.25">
      <c r="A1320" s="3" t="s">
        <v>2106</v>
      </c>
      <c r="B1320" s="4">
        <v>45012</v>
      </c>
      <c r="C1320" s="3" t="s">
        <v>768</v>
      </c>
      <c r="D1320" s="3" t="s">
        <v>29</v>
      </c>
      <c r="E1320" s="3" t="s">
        <v>30</v>
      </c>
      <c r="F1320" s="3" t="s">
        <v>31</v>
      </c>
      <c r="G1320" s="3" t="s">
        <v>25</v>
      </c>
      <c r="H1320" s="3" t="s">
        <v>2354</v>
      </c>
      <c r="I1320" s="3">
        <v>2</v>
      </c>
      <c r="J1320" s="3" t="s">
        <v>20</v>
      </c>
      <c r="K1320" s="3">
        <v>7700</v>
      </c>
      <c r="L1320" s="3">
        <v>7000</v>
      </c>
    </row>
    <row r="1321" spans="1:12" x14ac:dyDescent="0.25">
      <c r="A1321" s="3" t="s">
        <v>2107</v>
      </c>
      <c r="B1321" s="4">
        <v>45012</v>
      </c>
      <c r="C1321" s="3" t="s">
        <v>770</v>
      </c>
      <c r="D1321" s="3" t="s">
        <v>29</v>
      </c>
      <c r="E1321" s="3" t="s">
        <v>35</v>
      </c>
      <c r="F1321" s="3" t="s">
        <v>36</v>
      </c>
      <c r="G1321" s="3" t="s">
        <v>32</v>
      </c>
      <c r="H1321" s="3" t="s">
        <v>45</v>
      </c>
      <c r="I1321" s="3">
        <v>3</v>
      </c>
      <c r="J1321" s="3" t="s">
        <v>20</v>
      </c>
      <c r="K1321" s="3">
        <v>22000</v>
      </c>
      <c r="L1321" s="3">
        <v>20000</v>
      </c>
    </row>
    <row r="1322" spans="1:12" x14ac:dyDescent="0.25">
      <c r="A1322" s="3" t="s">
        <v>2108</v>
      </c>
      <c r="B1322" s="4">
        <v>45012</v>
      </c>
      <c r="C1322" s="3" t="s">
        <v>823</v>
      </c>
      <c r="D1322" s="3" t="s">
        <v>29</v>
      </c>
      <c r="E1322" s="3" t="s">
        <v>17</v>
      </c>
      <c r="F1322" s="3" t="s">
        <v>18</v>
      </c>
      <c r="G1322" s="3" t="s">
        <v>32</v>
      </c>
      <c r="H1322" s="3" t="s">
        <v>45</v>
      </c>
      <c r="I1322" s="3">
        <v>2</v>
      </c>
      <c r="J1322" s="3" t="s">
        <v>20</v>
      </c>
      <c r="K1322" s="3">
        <v>6700</v>
      </c>
      <c r="L1322" s="3">
        <v>5001</v>
      </c>
    </row>
    <row r="1323" spans="1:12" x14ac:dyDescent="0.25">
      <c r="A1323" s="3" t="s">
        <v>2109</v>
      </c>
      <c r="B1323" s="4">
        <v>45012</v>
      </c>
      <c r="C1323" s="3" t="s">
        <v>825</v>
      </c>
      <c r="D1323" s="3" t="s">
        <v>16</v>
      </c>
      <c r="E1323" s="3" t="s">
        <v>17</v>
      </c>
      <c r="F1323" s="3" t="s">
        <v>18</v>
      </c>
      <c r="G1323" s="3" t="s">
        <v>19</v>
      </c>
      <c r="H1323" s="3" t="s">
        <v>45</v>
      </c>
      <c r="I1323" s="3">
        <v>2</v>
      </c>
      <c r="J1323" s="3" t="s">
        <v>20</v>
      </c>
      <c r="K1323" s="3">
        <v>6700</v>
      </c>
      <c r="L1323" s="3">
        <v>5002</v>
      </c>
    </row>
    <row r="1324" spans="1:12" x14ac:dyDescent="0.25">
      <c r="A1324" s="3" t="s">
        <v>2110</v>
      </c>
      <c r="B1324" s="4">
        <v>45012</v>
      </c>
      <c r="C1324" s="3" t="s">
        <v>827</v>
      </c>
      <c r="D1324" s="3" t="s">
        <v>16</v>
      </c>
      <c r="E1324" s="3" t="s">
        <v>17</v>
      </c>
      <c r="F1324" s="3" t="s">
        <v>18</v>
      </c>
      <c r="G1324" s="3" t="s">
        <v>25</v>
      </c>
      <c r="H1324" s="3" t="s">
        <v>2354</v>
      </c>
      <c r="I1324" s="3">
        <v>1</v>
      </c>
      <c r="J1324" s="3" t="s">
        <v>20</v>
      </c>
      <c r="K1324" s="3">
        <v>22000</v>
      </c>
      <c r="L1324" s="3">
        <v>20000</v>
      </c>
    </row>
    <row r="1325" spans="1:12" x14ac:dyDescent="0.25">
      <c r="A1325" s="3" t="s">
        <v>2111</v>
      </c>
      <c r="B1325" s="4">
        <v>45012</v>
      </c>
      <c r="C1325" s="3" t="s">
        <v>829</v>
      </c>
      <c r="D1325" s="3" t="s">
        <v>16</v>
      </c>
      <c r="E1325" s="3" t="s">
        <v>17</v>
      </c>
      <c r="F1325" s="3" t="s">
        <v>18</v>
      </c>
      <c r="G1325" s="3" t="s">
        <v>32</v>
      </c>
      <c r="H1325" s="3" t="s">
        <v>2354</v>
      </c>
      <c r="I1325" s="3">
        <v>1</v>
      </c>
      <c r="J1325" s="3" t="s">
        <v>26</v>
      </c>
      <c r="K1325" s="3">
        <v>11000</v>
      </c>
      <c r="L1325" s="3">
        <v>10000</v>
      </c>
    </row>
    <row r="1326" spans="1:12" x14ac:dyDescent="0.25">
      <c r="A1326" s="3" t="s">
        <v>2112</v>
      </c>
      <c r="B1326" s="4">
        <v>45012</v>
      </c>
      <c r="C1326" s="3" t="s">
        <v>831</v>
      </c>
      <c r="D1326" s="3" t="s">
        <v>29</v>
      </c>
      <c r="E1326" s="3" t="s">
        <v>17</v>
      </c>
      <c r="F1326" s="3" t="s">
        <v>18</v>
      </c>
      <c r="G1326" s="3" t="s">
        <v>19</v>
      </c>
      <c r="H1326" s="3" t="s">
        <v>38</v>
      </c>
      <c r="I1326" s="3">
        <v>1</v>
      </c>
      <c r="J1326" s="3" t="s">
        <v>20</v>
      </c>
      <c r="K1326" s="3">
        <v>8500</v>
      </c>
      <c r="L1326" s="3">
        <v>7600</v>
      </c>
    </row>
    <row r="1327" spans="1:12" x14ac:dyDescent="0.25">
      <c r="A1327" s="3" t="s">
        <v>2113</v>
      </c>
      <c r="B1327" s="4">
        <v>45012</v>
      </c>
      <c r="C1327" s="3" t="s">
        <v>885</v>
      </c>
      <c r="D1327" s="3" t="s">
        <v>29</v>
      </c>
      <c r="E1327" s="3" t="s">
        <v>23</v>
      </c>
      <c r="F1327" s="3" t="s">
        <v>24</v>
      </c>
      <c r="G1327" s="3" t="s">
        <v>19</v>
      </c>
      <c r="H1327" s="3" t="s">
        <v>38</v>
      </c>
      <c r="I1327" s="3">
        <v>1</v>
      </c>
      <c r="J1327" s="3" t="s">
        <v>20</v>
      </c>
      <c r="K1327" s="3">
        <v>6700</v>
      </c>
      <c r="L1327" s="3">
        <v>5002</v>
      </c>
    </row>
    <row r="1328" spans="1:12" x14ac:dyDescent="0.25">
      <c r="A1328" s="3" t="s">
        <v>2114</v>
      </c>
      <c r="B1328" s="4">
        <v>45012</v>
      </c>
      <c r="C1328" s="3" t="s">
        <v>887</v>
      </c>
      <c r="D1328" s="3" t="s">
        <v>29</v>
      </c>
      <c r="E1328" s="3" t="s">
        <v>30</v>
      </c>
      <c r="F1328" s="3" t="s">
        <v>31</v>
      </c>
      <c r="G1328" s="3" t="s">
        <v>25</v>
      </c>
      <c r="H1328" s="3" t="s">
        <v>2354</v>
      </c>
      <c r="I1328" s="3">
        <v>2</v>
      </c>
      <c r="J1328" s="3" t="s">
        <v>20</v>
      </c>
      <c r="K1328" s="3">
        <v>6700</v>
      </c>
      <c r="L1328" s="3">
        <v>5000</v>
      </c>
    </row>
    <row r="1329" spans="1:12" x14ac:dyDescent="0.25">
      <c r="A1329" s="3" t="s">
        <v>2115</v>
      </c>
      <c r="B1329" s="4">
        <v>45012</v>
      </c>
      <c r="C1329" s="3" t="s">
        <v>889</v>
      </c>
      <c r="D1329" s="3" t="s">
        <v>29</v>
      </c>
      <c r="E1329" s="3" t="s">
        <v>35</v>
      </c>
      <c r="F1329" s="3" t="s">
        <v>36</v>
      </c>
      <c r="G1329" s="3" t="s">
        <v>32</v>
      </c>
      <c r="H1329" s="3" t="s">
        <v>45</v>
      </c>
      <c r="I1329" s="3">
        <v>2</v>
      </c>
      <c r="J1329" s="3" t="s">
        <v>20</v>
      </c>
      <c r="K1329" s="3">
        <v>6700</v>
      </c>
      <c r="L1329" s="3">
        <v>5001</v>
      </c>
    </row>
    <row r="1330" spans="1:12" x14ac:dyDescent="0.25">
      <c r="A1330" s="3" t="s">
        <v>2116</v>
      </c>
      <c r="B1330" s="4">
        <v>45012</v>
      </c>
      <c r="C1330" s="3" t="s">
        <v>891</v>
      </c>
      <c r="D1330" s="3" t="s">
        <v>29</v>
      </c>
      <c r="E1330" s="3" t="s">
        <v>17</v>
      </c>
      <c r="F1330" s="3" t="s">
        <v>18</v>
      </c>
      <c r="G1330" s="3" t="s">
        <v>19</v>
      </c>
      <c r="H1330" s="3" t="s">
        <v>2354</v>
      </c>
      <c r="I1330" s="3">
        <v>1</v>
      </c>
      <c r="J1330" s="3" t="s">
        <v>20</v>
      </c>
      <c r="K1330" s="3">
        <v>6700</v>
      </c>
      <c r="L1330" s="3">
        <v>5002</v>
      </c>
    </row>
    <row r="1331" spans="1:12" x14ac:dyDescent="0.25">
      <c r="A1331" s="3" t="s">
        <v>2117</v>
      </c>
      <c r="B1331" s="4">
        <v>45012</v>
      </c>
      <c r="C1331" s="3" t="s">
        <v>893</v>
      </c>
      <c r="D1331" s="3" t="s">
        <v>29</v>
      </c>
      <c r="E1331" s="3" t="s">
        <v>17</v>
      </c>
      <c r="F1331" s="3" t="s">
        <v>18</v>
      </c>
      <c r="G1331" s="3" t="s">
        <v>25</v>
      </c>
      <c r="H1331" s="3" t="s">
        <v>2354</v>
      </c>
      <c r="I1331" s="3">
        <v>1</v>
      </c>
      <c r="J1331" s="3" t="s">
        <v>20</v>
      </c>
      <c r="K1331" s="3">
        <v>6700</v>
      </c>
      <c r="L1331" s="3">
        <v>5000</v>
      </c>
    </row>
    <row r="1332" spans="1:12" x14ac:dyDescent="0.25">
      <c r="A1332" s="3" t="s">
        <v>2118</v>
      </c>
      <c r="B1332" s="4">
        <v>45012</v>
      </c>
      <c r="C1332" s="3" t="s">
        <v>946</v>
      </c>
      <c r="D1332" s="3" t="s">
        <v>29</v>
      </c>
      <c r="E1332" s="3" t="s">
        <v>30</v>
      </c>
      <c r="F1332" s="3" t="s">
        <v>31</v>
      </c>
      <c r="G1332" s="3" t="s">
        <v>25</v>
      </c>
      <c r="H1332" s="3" t="s">
        <v>2354</v>
      </c>
      <c r="I1332" s="3">
        <v>1</v>
      </c>
      <c r="J1332" s="3" t="s">
        <v>20</v>
      </c>
      <c r="K1332" s="3">
        <v>44000</v>
      </c>
      <c r="L1332" s="3">
        <v>40000</v>
      </c>
    </row>
    <row r="1333" spans="1:12" x14ac:dyDescent="0.25">
      <c r="A1333" s="3" t="s">
        <v>2119</v>
      </c>
      <c r="B1333" s="4">
        <v>45012</v>
      </c>
      <c r="C1333" s="3" t="s">
        <v>948</v>
      </c>
      <c r="D1333" s="3" t="s">
        <v>29</v>
      </c>
      <c r="E1333" s="3" t="s">
        <v>35</v>
      </c>
      <c r="F1333" s="3" t="s">
        <v>36</v>
      </c>
      <c r="G1333" s="3" t="s">
        <v>32</v>
      </c>
      <c r="H1333" s="3" t="s">
        <v>2354</v>
      </c>
      <c r="I1333" s="3">
        <v>1</v>
      </c>
      <c r="J1333" s="3" t="s">
        <v>20</v>
      </c>
      <c r="K1333" s="3">
        <v>22000</v>
      </c>
      <c r="L1333" s="3">
        <v>20000</v>
      </c>
    </row>
    <row r="1334" spans="1:12" x14ac:dyDescent="0.25">
      <c r="A1334" s="3" t="s">
        <v>2120</v>
      </c>
      <c r="B1334" s="4">
        <v>45012</v>
      </c>
      <c r="C1334" s="3" t="s">
        <v>950</v>
      </c>
      <c r="D1334" s="3" t="s">
        <v>16</v>
      </c>
      <c r="E1334" s="3" t="s">
        <v>17</v>
      </c>
      <c r="F1334" s="3" t="s">
        <v>18</v>
      </c>
      <c r="G1334" s="3" t="s">
        <v>19</v>
      </c>
      <c r="H1334" s="3" t="s">
        <v>45</v>
      </c>
      <c r="I1334" s="3">
        <v>2</v>
      </c>
      <c r="J1334" s="3" t="s">
        <v>20</v>
      </c>
      <c r="K1334" s="3">
        <v>13000</v>
      </c>
      <c r="L1334" s="3">
        <v>12000</v>
      </c>
    </row>
    <row r="1335" spans="1:12" x14ac:dyDescent="0.25">
      <c r="A1335" s="3" t="s">
        <v>2121</v>
      </c>
      <c r="B1335" s="4">
        <v>45012</v>
      </c>
      <c r="C1335" s="3" t="s">
        <v>952</v>
      </c>
      <c r="D1335" s="3" t="s">
        <v>16</v>
      </c>
      <c r="E1335" s="3" t="s">
        <v>17</v>
      </c>
      <c r="F1335" s="3" t="s">
        <v>18</v>
      </c>
      <c r="G1335" s="3" t="s">
        <v>25</v>
      </c>
      <c r="H1335" s="3" t="s">
        <v>2354</v>
      </c>
      <c r="I1335" s="3">
        <v>2</v>
      </c>
      <c r="J1335" s="3" t="s">
        <v>20</v>
      </c>
      <c r="K1335" s="3">
        <v>6700</v>
      </c>
      <c r="L1335" s="3">
        <v>5000</v>
      </c>
    </row>
    <row r="1336" spans="1:12" x14ac:dyDescent="0.25">
      <c r="A1336" s="3" t="s">
        <v>2122</v>
      </c>
      <c r="B1336" s="4">
        <v>45012</v>
      </c>
      <c r="C1336" s="3" t="s">
        <v>954</v>
      </c>
      <c r="D1336" s="3" t="s">
        <v>16</v>
      </c>
      <c r="E1336" s="3" t="s">
        <v>23</v>
      </c>
      <c r="F1336" s="3" t="s">
        <v>24</v>
      </c>
      <c r="G1336" s="3" t="s">
        <v>32</v>
      </c>
      <c r="H1336" s="3" t="s">
        <v>2354</v>
      </c>
      <c r="I1336" s="3">
        <v>1</v>
      </c>
      <c r="J1336" s="3" t="s">
        <v>20</v>
      </c>
      <c r="K1336" s="3">
        <v>6700</v>
      </c>
      <c r="L1336" s="3">
        <v>5001</v>
      </c>
    </row>
    <row r="1337" spans="1:12" x14ac:dyDescent="0.25">
      <c r="A1337" s="3" t="s">
        <v>2123</v>
      </c>
      <c r="B1337" s="4">
        <v>45013</v>
      </c>
      <c r="C1337" s="3" t="s">
        <v>157</v>
      </c>
      <c r="D1337" s="3" t="s">
        <v>29</v>
      </c>
      <c r="E1337" s="3" t="s">
        <v>30</v>
      </c>
      <c r="F1337" s="3" t="s">
        <v>31</v>
      </c>
      <c r="G1337" s="3" t="s">
        <v>19</v>
      </c>
      <c r="H1337" s="3" t="s">
        <v>2354</v>
      </c>
      <c r="I1337" s="3">
        <v>2</v>
      </c>
      <c r="J1337" s="3" t="s">
        <v>20</v>
      </c>
      <c r="K1337" s="3">
        <v>6700</v>
      </c>
      <c r="L1337" s="3">
        <v>5000</v>
      </c>
    </row>
    <row r="1338" spans="1:12" x14ac:dyDescent="0.25">
      <c r="A1338" s="3" t="s">
        <v>2124</v>
      </c>
      <c r="B1338" s="4">
        <v>45013</v>
      </c>
      <c r="C1338" s="3" t="s">
        <v>283</v>
      </c>
      <c r="D1338" s="3" t="s">
        <v>29</v>
      </c>
      <c r="E1338" s="3" t="s">
        <v>17</v>
      </c>
      <c r="F1338" s="3" t="s">
        <v>18</v>
      </c>
      <c r="G1338" s="3" t="s">
        <v>78</v>
      </c>
      <c r="H1338" s="3" t="s">
        <v>45</v>
      </c>
      <c r="I1338" s="3">
        <v>2</v>
      </c>
      <c r="J1338" s="3" t="s">
        <v>20</v>
      </c>
      <c r="K1338" s="3">
        <v>7700</v>
      </c>
      <c r="L1338" s="3">
        <v>7000</v>
      </c>
    </row>
    <row r="1339" spans="1:12" x14ac:dyDescent="0.25">
      <c r="A1339" s="3" t="s">
        <v>2125</v>
      </c>
      <c r="B1339" s="4">
        <v>45013</v>
      </c>
      <c r="C1339" s="3" t="s">
        <v>399</v>
      </c>
      <c r="D1339" s="3" t="s">
        <v>29</v>
      </c>
      <c r="E1339" s="3" t="s">
        <v>17</v>
      </c>
      <c r="F1339" s="3" t="s">
        <v>18</v>
      </c>
      <c r="G1339" s="3" t="s">
        <v>2351</v>
      </c>
      <c r="H1339" s="3" t="s">
        <v>38</v>
      </c>
      <c r="I1339" s="3">
        <v>1</v>
      </c>
      <c r="J1339" s="3" t="s">
        <v>20</v>
      </c>
      <c r="K1339" s="3">
        <v>6700</v>
      </c>
      <c r="L1339" s="3">
        <v>5002</v>
      </c>
    </row>
    <row r="1340" spans="1:12" x14ac:dyDescent="0.25">
      <c r="A1340" s="3" t="s">
        <v>2126</v>
      </c>
      <c r="B1340" s="4">
        <v>45013</v>
      </c>
      <c r="C1340" s="3" t="s">
        <v>524</v>
      </c>
      <c r="D1340" s="3" t="s">
        <v>29</v>
      </c>
      <c r="E1340" s="3" t="s">
        <v>30</v>
      </c>
      <c r="F1340" s="3" t="s">
        <v>31</v>
      </c>
      <c r="G1340" s="3" t="s">
        <v>69</v>
      </c>
      <c r="H1340" s="3" t="s">
        <v>38</v>
      </c>
      <c r="I1340" s="3">
        <v>1</v>
      </c>
      <c r="J1340" s="3" t="s">
        <v>20</v>
      </c>
      <c r="K1340" s="3">
        <v>11000</v>
      </c>
      <c r="L1340" s="3">
        <v>10000</v>
      </c>
    </row>
    <row r="1341" spans="1:12" x14ac:dyDescent="0.25">
      <c r="A1341" s="3" t="s">
        <v>2127</v>
      </c>
      <c r="B1341" s="4">
        <v>45013</v>
      </c>
      <c r="C1341" s="3" t="s">
        <v>639</v>
      </c>
      <c r="D1341" s="3" t="s">
        <v>29</v>
      </c>
      <c r="E1341" s="3" t="s">
        <v>23</v>
      </c>
      <c r="F1341" s="3" t="s">
        <v>24</v>
      </c>
      <c r="G1341" s="3" t="s">
        <v>75</v>
      </c>
      <c r="H1341" s="3" t="s">
        <v>2354</v>
      </c>
      <c r="I1341" s="3">
        <v>3</v>
      </c>
      <c r="J1341" s="3" t="s">
        <v>20</v>
      </c>
      <c r="K1341" s="3">
        <v>22000</v>
      </c>
      <c r="L1341" s="3">
        <v>20000</v>
      </c>
    </row>
    <row r="1342" spans="1:12" x14ac:dyDescent="0.25">
      <c r="A1342" s="3" t="s">
        <v>2128</v>
      </c>
      <c r="B1342" s="4">
        <v>45013</v>
      </c>
      <c r="C1342" s="3" t="s">
        <v>764</v>
      </c>
      <c r="D1342" s="3" t="s">
        <v>29</v>
      </c>
      <c r="E1342" s="3" t="s">
        <v>17</v>
      </c>
      <c r="F1342" s="3" t="s">
        <v>18</v>
      </c>
      <c r="G1342" s="3" t="s">
        <v>37</v>
      </c>
      <c r="H1342" s="3" t="s">
        <v>38</v>
      </c>
      <c r="I1342" s="3">
        <v>2</v>
      </c>
      <c r="J1342" s="3" t="s">
        <v>20</v>
      </c>
      <c r="K1342" s="3">
        <v>6700</v>
      </c>
      <c r="L1342" s="3">
        <v>5001</v>
      </c>
    </row>
    <row r="1343" spans="1:12" x14ac:dyDescent="0.25">
      <c r="A1343" s="3" t="s">
        <v>2129</v>
      </c>
      <c r="B1343" s="4">
        <v>45013</v>
      </c>
      <c r="C1343" s="3" t="s">
        <v>881</v>
      </c>
      <c r="D1343" s="3" t="s">
        <v>29</v>
      </c>
      <c r="E1343" s="3" t="s">
        <v>35</v>
      </c>
      <c r="F1343" s="3" t="s">
        <v>36</v>
      </c>
      <c r="G1343" s="3" t="s">
        <v>44</v>
      </c>
      <c r="H1343" s="3" t="s">
        <v>45</v>
      </c>
      <c r="I1343" s="3">
        <v>2</v>
      </c>
      <c r="J1343" s="3" t="s">
        <v>20</v>
      </c>
      <c r="K1343" s="3">
        <v>9950</v>
      </c>
      <c r="L1343" s="3">
        <v>9000</v>
      </c>
    </row>
    <row r="1344" spans="1:12" x14ac:dyDescent="0.25">
      <c r="A1344" s="3" t="s">
        <v>2130</v>
      </c>
      <c r="B1344" s="4">
        <v>45013</v>
      </c>
      <c r="C1344" s="3" t="s">
        <v>1006</v>
      </c>
      <c r="D1344" s="3" t="s">
        <v>29</v>
      </c>
      <c r="E1344" s="3" t="s">
        <v>23</v>
      </c>
      <c r="F1344" s="3" t="s">
        <v>24</v>
      </c>
      <c r="G1344" s="3" t="s">
        <v>60</v>
      </c>
      <c r="H1344" s="3" t="s">
        <v>45</v>
      </c>
      <c r="I1344" s="3">
        <v>2</v>
      </c>
      <c r="J1344" s="3" t="s">
        <v>20</v>
      </c>
      <c r="K1344" s="3">
        <v>22000</v>
      </c>
      <c r="L1344" s="3">
        <v>20000</v>
      </c>
    </row>
    <row r="1345" spans="1:12" x14ac:dyDescent="0.25">
      <c r="A1345" s="3" t="s">
        <v>2131</v>
      </c>
      <c r="B1345" s="4">
        <v>45013</v>
      </c>
      <c r="C1345" s="3" t="s">
        <v>1124</v>
      </c>
      <c r="D1345" s="3" t="s">
        <v>29</v>
      </c>
      <c r="E1345" s="3" t="s">
        <v>17</v>
      </c>
      <c r="F1345" s="3" t="s">
        <v>18</v>
      </c>
      <c r="G1345" s="3" t="s">
        <v>66</v>
      </c>
      <c r="H1345" s="3" t="s">
        <v>2354</v>
      </c>
      <c r="I1345" s="3">
        <v>1</v>
      </c>
      <c r="J1345" s="3" t="s">
        <v>20</v>
      </c>
      <c r="K1345" s="3">
        <v>6700</v>
      </c>
      <c r="L1345" s="3">
        <v>5001</v>
      </c>
    </row>
    <row r="1346" spans="1:12" x14ac:dyDescent="0.25">
      <c r="A1346" s="3" t="s">
        <v>2132</v>
      </c>
      <c r="B1346" s="4">
        <v>45014</v>
      </c>
      <c r="C1346" s="3" t="s">
        <v>159</v>
      </c>
      <c r="D1346" s="3" t="s">
        <v>29</v>
      </c>
      <c r="E1346" s="3" t="s">
        <v>35</v>
      </c>
      <c r="F1346" s="3" t="s">
        <v>36</v>
      </c>
      <c r="G1346" s="3" t="s">
        <v>25</v>
      </c>
      <c r="H1346" s="3" t="s">
        <v>2354</v>
      </c>
      <c r="I1346" s="3">
        <v>4</v>
      </c>
      <c r="J1346" s="3" t="s">
        <v>20</v>
      </c>
      <c r="K1346" s="3">
        <v>6700</v>
      </c>
      <c r="L1346" s="3">
        <v>5001</v>
      </c>
    </row>
    <row r="1347" spans="1:12" x14ac:dyDescent="0.25">
      <c r="A1347" s="3" t="s">
        <v>2133</v>
      </c>
      <c r="B1347" s="4">
        <v>45014</v>
      </c>
      <c r="C1347" s="3" t="s">
        <v>285</v>
      </c>
      <c r="D1347" s="3" t="s">
        <v>29</v>
      </c>
      <c r="E1347" s="3" t="s">
        <v>23</v>
      </c>
      <c r="F1347" s="3" t="s">
        <v>24</v>
      </c>
      <c r="G1347" s="3" t="s">
        <v>81</v>
      </c>
      <c r="H1347" s="3" t="s">
        <v>2354</v>
      </c>
      <c r="I1347" s="3">
        <v>3</v>
      </c>
      <c r="J1347" s="3" t="s">
        <v>20</v>
      </c>
      <c r="K1347" s="3">
        <v>22000</v>
      </c>
      <c r="L1347" s="3">
        <v>20000</v>
      </c>
    </row>
    <row r="1348" spans="1:12" x14ac:dyDescent="0.25">
      <c r="A1348" s="3" t="s">
        <v>2134</v>
      </c>
      <c r="B1348" s="4">
        <v>45014</v>
      </c>
      <c r="C1348" s="3" t="s">
        <v>401</v>
      </c>
      <c r="D1348" s="3" t="s">
        <v>29</v>
      </c>
      <c r="E1348" s="3" t="s">
        <v>17</v>
      </c>
      <c r="F1348" s="3" t="s">
        <v>18</v>
      </c>
      <c r="G1348" s="3" t="s">
        <v>75</v>
      </c>
      <c r="H1348" s="3" t="s">
        <v>2354</v>
      </c>
      <c r="I1348" s="3">
        <v>2</v>
      </c>
      <c r="J1348" s="3" t="s">
        <v>20</v>
      </c>
      <c r="K1348" s="3">
        <v>6700</v>
      </c>
      <c r="L1348" s="3">
        <v>5000</v>
      </c>
    </row>
    <row r="1349" spans="1:12" x14ac:dyDescent="0.25">
      <c r="A1349" s="3" t="s">
        <v>2135</v>
      </c>
      <c r="B1349" s="4">
        <v>45014</v>
      </c>
      <c r="C1349" s="3" t="s">
        <v>526</v>
      </c>
      <c r="D1349" s="3" t="s">
        <v>29</v>
      </c>
      <c r="E1349" s="3" t="s">
        <v>35</v>
      </c>
      <c r="F1349" s="3" t="s">
        <v>36</v>
      </c>
      <c r="G1349" s="3" t="s">
        <v>72</v>
      </c>
      <c r="H1349" s="3" t="s">
        <v>2354</v>
      </c>
      <c r="I1349" s="3">
        <v>1</v>
      </c>
      <c r="J1349" s="3" t="s">
        <v>20</v>
      </c>
      <c r="K1349" s="3">
        <v>7700.0000000000009</v>
      </c>
      <c r="L1349" s="3">
        <v>7000</v>
      </c>
    </row>
    <row r="1350" spans="1:12" x14ac:dyDescent="0.25">
      <c r="A1350" s="3" t="s">
        <v>2136</v>
      </c>
      <c r="B1350" s="4">
        <v>45014</v>
      </c>
      <c r="C1350" s="3" t="s">
        <v>641</v>
      </c>
      <c r="D1350" s="3" t="s">
        <v>29</v>
      </c>
      <c r="E1350" s="3" t="s">
        <v>30</v>
      </c>
      <c r="F1350" s="3" t="s">
        <v>31</v>
      </c>
      <c r="G1350" s="3" t="s">
        <v>78</v>
      </c>
      <c r="H1350" s="3" t="s">
        <v>45</v>
      </c>
      <c r="I1350" s="3">
        <v>1</v>
      </c>
      <c r="J1350" s="3" t="s">
        <v>20</v>
      </c>
      <c r="K1350" s="3">
        <v>44000</v>
      </c>
      <c r="L1350" s="3">
        <v>40000</v>
      </c>
    </row>
    <row r="1351" spans="1:12" x14ac:dyDescent="0.25">
      <c r="A1351" s="3" t="s">
        <v>2137</v>
      </c>
      <c r="B1351" s="4">
        <v>45014</v>
      </c>
      <c r="C1351" s="3" t="s">
        <v>1126</v>
      </c>
      <c r="D1351" s="3" t="s">
        <v>16</v>
      </c>
      <c r="E1351" s="3" t="s">
        <v>23</v>
      </c>
      <c r="F1351" s="3" t="s">
        <v>24</v>
      </c>
      <c r="G1351" s="3" t="s">
        <v>69</v>
      </c>
      <c r="H1351" s="3" t="s">
        <v>38</v>
      </c>
      <c r="I1351" s="3">
        <v>1</v>
      </c>
      <c r="J1351" s="3" t="s">
        <v>20</v>
      </c>
      <c r="K1351" s="3">
        <v>6700</v>
      </c>
      <c r="L1351" s="3">
        <v>5002</v>
      </c>
    </row>
    <row r="1352" spans="1:12" x14ac:dyDescent="0.25">
      <c r="A1352" s="3" t="s">
        <v>2138</v>
      </c>
      <c r="B1352" s="4">
        <v>45015</v>
      </c>
      <c r="C1352" s="3" t="s">
        <v>161</v>
      </c>
      <c r="D1352" s="3" t="s">
        <v>29</v>
      </c>
      <c r="E1352" s="3" t="s">
        <v>17</v>
      </c>
      <c r="F1352" s="3" t="s">
        <v>18</v>
      </c>
      <c r="G1352" s="3" t="s">
        <v>32</v>
      </c>
      <c r="H1352" s="3" t="s">
        <v>2354</v>
      </c>
      <c r="I1352" s="3">
        <v>1</v>
      </c>
      <c r="J1352" s="3" t="s">
        <v>20</v>
      </c>
      <c r="K1352" s="3">
        <v>6700</v>
      </c>
      <c r="L1352" s="3">
        <v>5002</v>
      </c>
    </row>
    <row r="1353" spans="1:12" x14ac:dyDescent="0.25">
      <c r="A1353" s="3" t="s">
        <v>2139</v>
      </c>
      <c r="B1353" s="4">
        <v>45015</v>
      </c>
      <c r="C1353" s="3" t="s">
        <v>403</v>
      </c>
      <c r="D1353" s="3" t="s">
        <v>29</v>
      </c>
      <c r="E1353" s="3" t="s">
        <v>23</v>
      </c>
      <c r="F1353" s="3" t="s">
        <v>24</v>
      </c>
      <c r="G1353" s="3" t="s">
        <v>78</v>
      </c>
      <c r="H1353" s="3" t="s">
        <v>45</v>
      </c>
      <c r="I1353" s="3">
        <v>2</v>
      </c>
      <c r="J1353" s="3" t="s">
        <v>20</v>
      </c>
      <c r="K1353" s="3">
        <v>6700</v>
      </c>
      <c r="L1353" s="3">
        <v>5001</v>
      </c>
    </row>
    <row r="1354" spans="1:12" x14ac:dyDescent="0.25">
      <c r="A1354" s="3" t="s">
        <v>2140</v>
      </c>
      <c r="B1354" s="4">
        <v>45015</v>
      </c>
      <c r="C1354" s="3" t="s">
        <v>643</v>
      </c>
      <c r="D1354" s="3" t="s">
        <v>16</v>
      </c>
      <c r="E1354" s="3" t="s">
        <v>35</v>
      </c>
      <c r="F1354" s="3" t="s">
        <v>36</v>
      </c>
      <c r="G1354" s="3" t="s">
        <v>81</v>
      </c>
      <c r="H1354" s="3" t="s">
        <v>2354</v>
      </c>
      <c r="I1354" s="3">
        <v>2</v>
      </c>
      <c r="J1354" s="3" t="s">
        <v>20</v>
      </c>
      <c r="K1354" s="3">
        <v>19800</v>
      </c>
      <c r="L1354" s="3">
        <v>18000</v>
      </c>
    </row>
    <row r="1355" spans="1:12" x14ac:dyDescent="0.25">
      <c r="A1355" s="3" t="s">
        <v>2141</v>
      </c>
      <c r="B1355" s="4">
        <v>45015</v>
      </c>
      <c r="C1355" s="3" t="s">
        <v>885</v>
      </c>
      <c r="D1355" s="3" t="s">
        <v>29</v>
      </c>
      <c r="E1355" s="3" t="s">
        <v>17</v>
      </c>
      <c r="F1355" s="3" t="s">
        <v>18</v>
      </c>
      <c r="G1355" s="3" t="s">
        <v>2350</v>
      </c>
      <c r="H1355" s="3" t="s">
        <v>38</v>
      </c>
      <c r="I1355" s="3">
        <v>4</v>
      </c>
      <c r="J1355" s="3" t="s">
        <v>20</v>
      </c>
      <c r="K1355" s="3">
        <v>11000</v>
      </c>
      <c r="L1355" s="3">
        <v>10000</v>
      </c>
    </row>
    <row r="1356" spans="1:12" x14ac:dyDescent="0.25">
      <c r="A1356" s="3" t="s">
        <v>2142</v>
      </c>
      <c r="B1356" s="4">
        <v>45015</v>
      </c>
      <c r="C1356" s="3" t="s">
        <v>1128</v>
      </c>
      <c r="D1356" s="3" t="s">
        <v>16</v>
      </c>
      <c r="E1356" s="3" t="s">
        <v>30</v>
      </c>
      <c r="F1356" s="3" t="s">
        <v>31</v>
      </c>
      <c r="G1356" s="3" t="s">
        <v>72</v>
      </c>
      <c r="H1356" s="3" t="s">
        <v>2354</v>
      </c>
      <c r="I1356" s="3">
        <v>2</v>
      </c>
      <c r="J1356" s="3" t="s">
        <v>20</v>
      </c>
      <c r="K1356" s="3">
        <v>6700</v>
      </c>
      <c r="L1356" s="3">
        <v>5000</v>
      </c>
    </row>
    <row r="1357" spans="1:12" x14ac:dyDescent="0.25">
      <c r="A1357" s="3" t="s">
        <v>2143</v>
      </c>
      <c r="B1357" s="4">
        <v>45015</v>
      </c>
      <c r="C1357" s="3" t="s">
        <v>710</v>
      </c>
      <c r="D1357" s="3" t="s">
        <v>29</v>
      </c>
      <c r="E1357" s="3" t="s">
        <v>35</v>
      </c>
      <c r="F1357" s="3" t="s">
        <v>36</v>
      </c>
      <c r="G1357" s="3" t="s">
        <v>32</v>
      </c>
      <c r="H1357" s="3" t="s">
        <v>45</v>
      </c>
      <c r="I1357" s="3">
        <v>1</v>
      </c>
      <c r="J1357" s="3" t="s">
        <v>20</v>
      </c>
      <c r="K1357" s="3">
        <v>13200.000000000002</v>
      </c>
      <c r="L1357" s="3">
        <v>12000</v>
      </c>
    </row>
    <row r="1358" spans="1:12" x14ac:dyDescent="0.25">
      <c r="A1358" s="3" t="s">
        <v>2144</v>
      </c>
      <c r="B1358" s="4">
        <v>45015</v>
      </c>
      <c r="C1358" s="3" t="s">
        <v>772</v>
      </c>
      <c r="D1358" s="3" t="s">
        <v>29</v>
      </c>
      <c r="E1358" s="3" t="s">
        <v>17</v>
      </c>
      <c r="F1358" s="3" t="s">
        <v>18</v>
      </c>
      <c r="G1358" s="3" t="s">
        <v>19</v>
      </c>
      <c r="H1358" s="3" t="s">
        <v>2354</v>
      </c>
      <c r="I1358" s="3">
        <v>1</v>
      </c>
      <c r="J1358" s="3" t="s">
        <v>20</v>
      </c>
      <c r="K1358" s="3">
        <v>44000</v>
      </c>
      <c r="L1358" s="3">
        <v>40000</v>
      </c>
    </row>
    <row r="1359" spans="1:12" x14ac:dyDescent="0.25">
      <c r="A1359" s="3" t="s">
        <v>2145</v>
      </c>
      <c r="B1359" s="4">
        <v>45015</v>
      </c>
      <c r="C1359" s="3" t="s">
        <v>833</v>
      </c>
      <c r="D1359" s="3" t="s">
        <v>29</v>
      </c>
      <c r="E1359" s="3" t="s">
        <v>17</v>
      </c>
      <c r="F1359" s="3" t="s">
        <v>18</v>
      </c>
      <c r="G1359" s="3" t="s">
        <v>25</v>
      </c>
      <c r="H1359" s="3" t="s">
        <v>45</v>
      </c>
      <c r="I1359" s="3">
        <v>2</v>
      </c>
      <c r="J1359" s="3" t="s">
        <v>20</v>
      </c>
      <c r="K1359" s="3">
        <v>8500</v>
      </c>
      <c r="L1359" s="3">
        <v>7600</v>
      </c>
    </row>
    <row r="1360" spans="1:12" x14ac:dyDescent="0.25">
      <c r="A1360" s="3" t="s">
        <v>2146</v>
      </c>
      <c r="B1360" s="4">
        <v>45015</v>
      </c>
      <c r="C1360" s="3" t="s">
        <v>895</v>
      </c>
      <c r="D1360" s="3" t="s">
        <v>29</v>
      </c>
      <c r="E1360" s="3" t="s">
        <v>23</v>
      </c>
      <c r="F1360" s="3" t="s">
        <v>24</v>
      </c>
      <c r="G1360" s="3" t="s">
        <v>32</v>
      </c>
      <c r="H1360" s="3" t="s">
        <v>2354</v>
      </c>
      <c r="I1360" s="3">
        <v>2</v>
      </c>
      <c r="J1360" s="3" t="s">
        <v>20</v>
      </c>
      <c r="K1360" s="3">
        <v>6700</v>
      </c>
      <c r="L1360" s="3">
        <v>5001</v>
      </c>
    </row>
    <row r="1361" spans="1:12" x14ac:dyDescent="0.25">
      <c r="A1361" s="3" t="s">
        <v>2147</v>
      </c>
      <c r="B1361" s="4">
        <v>45015</v>
      </c>
      <c r="C1361" s="3" t="s">
        <v>956</v>
      </c>
      <c r="D1361" s="3" t="s">
        <v>29</v>
      </c>
      <c r="E1361" s="3" t="s">
        <v>30</v>
      </c>
      <c r="F1361" s="3" t="s">
        <v>31</v>
      </c>
      <c r="G1361" s="3" t="s">
        <v>19</v>
      </c>
      <c r="H1361" s="3" t="s">
        <v>2354</v>
      </c>
      <c r="I1361" s="3">
        <v>1</v>
      </c>
      <c r="J1361" s="3" t="s">
        <v>20</v>
      </c>
      <c r="K1361" s="3">
        <v>6700</v>
      </c>
      <c r="L1361" s="3">
        <v>5002</v>
      </c>
    </row>
    <row r="1362" spans="1:12" x14ac:dyDescent="0.25">
      <c r="A1362" s="3" t="s">
        <v>2148</v>
      </c>
      <c r="B1362" s="4">
        <v>45016</v>
      </c>
      <c r="C1362" s="3" t="s">
        <v>163</v>
      </c>
      <c r="D1362" s="3" t="s">
        <v>29</v>
      </c>
      <c r="E1362" s="3" t="s">
        <v>17</v>
      </c>
      <c r="F1362" s="3" t="s">
        <v>18</v>
      </c>
      <c r="G1362" s="3" t="s">
        <v>75</v>
      </c>
      <c r="H1362" s="3" t="s">
        <v>2354</v>
      </c>
      <c r="I1362" s="3">
        <v>2</v>
      </c>
      <c r="J1362" s="3" t="s">
        <v>20</v>
      </c>
      <c r="K1362" s="3">
        <v>1900</v>
      </c>
      <c r="L1362" s="3">
        <v>1800</v>
      </c>
    </row>
    <row r="1363" spans="1:12" x14ac:dyDescent="0.25">
      <c r="A1363" s="3" t="s">
        <v>2149</v>
      </c>
      <c r="B1363" s="4">
        <v>45016</v>
      </c>
      <c r="C1363" s="3" t="s">
        <v>405</v>
      </c>
      <c r="D1363" s="3" t="s">
        <v>29</v>
      </c>
      <c r="E1363" s="3" t="s">
        <v>30</v>
      </c>
      <c r="F1363" s="3" t="s">
        <v>31</v>
      </c>
      <c r="G1363" s="3" t="s">
        <v>81</v>
      </c>
      <c r="H1363" s="3" t="s">
        <v>2354</v>
      </c>
      <c r="I1363" s="3">
        <v>1</v>
      </c>
      <c r="J1363" s="3" t="s">
        <v>20</v>
      </c>
      <c r="K1363" s="3">
        <v>6700</v>
      </c>
      <c r="L1363" s="3">
        <v>5002</v>
      </c>
    </row>
    <row r="1364" spans="1:12" x14ac:dyDescent="0.25">
      <c r="A1364" s="3" t="s">
        <v>2150</v>
      </c>
      <c r="B1364" s="4">
        <v>45016</v>
      </c>
      <c r="C1364" s="3" t="s">
        <v>645</v>
      </c>
      <c r="D1364" s="3" t="s">
        <v>29</v>
      </c>
      <c r="E1364" s="3" t="s">
        <v>17</v>
      </c>
      <c r="F1364" s="3" t="s">
        <v>18</v>
      </c>
      <c r="G1364" s="3" t="s">
        <v>19</v>
      </c>
      <c r="H1364" s="3" t="s">
        <v>2354</v>
      </c>
      <c r="I1364" s="3">
        <v>2</v>
      </c>
      <c r="J1364" s="3" t="s">
        <v>20</v>
      </c>
      <c r="K1364" s="3">
        <v>9950</v>
      </c>
      <c r="L1364" s="3">
        <v>9000</v>
      </c>
    </row>
    <row r="1365" spans="1:12" x14ac:dyDescent="0.25">
      <c r="A1365" s="3" t="s">
        <v>2151</v>
      </c>
      <c r="B1365" s="4">
        <v>45016</v>
      </c>
      <c r="C1365" s="3" t="s">
        <v>1130</v>
      </c>
      <c r="D1365" s="3" t="s">
        <v>16</v>
      </c>
      <c r="E1365" s="3" t="s">
        <v>35</v>
      </c>
      <c r="F1365" s="3" t="s">
        <v>36</v>
      </c>
      <c r="G1365" s="3" t="s">
        <v>75</v>
      </c>
      <c r="H1365" s="3" t="s">
        <v>2354</v>
      </c>
      <c r="I1365" s="3">
        <v>2</v>
      </c>
      <c r="J1365" s="3" t="s">
        <v>20</v>
      </c>
      <c r="K1365" s="3">
        <v>6700</v>
      </c>
      <c r="L1365" s="3">
        <v>5001</v>
      </c>
    </row>
    <row r="1366" spans="1:12" x14ac:dyDescent="0.25">
      <c r="A1366" s="3" t="s">
        <v>2152</v>
      </c>
      <c r="B1366" s="4">
        <v>45017</v>
      </c>
      <c r="C1366" s="3" t="s">
        <v>1222</v>
      </c>
      <c r="D1366" s="3" t="s">
        <v>29</v>
      </c>
      <c r="E1366" s="3" t="s">
        <v>17</v>
      </c>
      <c r="F1366" s="3" t="s">
        <v>18</v>
      </c>
      <c r="G1366" s="3" t="s">
        <v>19</v>
      </c>
      <c r="H1366" s="3" t="s">
        <v>2354</v>
      </c>
      <c r="I1366" s="3">
        <v>1</v>
      </c>
      <c r="J1366" s="3" t="s">
        <v>20</v>
      </c>
      <c r="K1366" s="3">
        <v>2250</v>
      </c>
      <c r="L1366" s="3">
        <v>2200</v>
      </c>
    </row>
    <row r="1367" spans="1:12" x14ac:dyDescent="0.25">
      <c r="A1367" s="3" t="s">
        <v>2153</v>
      </c>
      <c r="B1367" s="4">
        <v>45017</v>
      </c>
      <c r="C1367" s="3" t="s">
        <v>1283</v>
      </c>
      <c r="D1367" s="3" t="s">
        <v>16</v>
      </c>
      <c r="E1367" s="3" t="s">
        <v>23</v>
      </c>
      <c r="F1367" s="3" t="s">
        <v>24</v>
      </c>
      <c r="G1367" s="3" t="s">
        <v>63</v>
      </c>
      <c r="H1367" s="3" t="s">
        <v>2354</v>
      </c>
      <c r="I1367" s="3">
        <v>2</v>
      </c>
      <c r="J1367" s="3" t="s">
        <v>20</v>
      </c>
      <c r="K1367" s="3">
        <v>7700</v>
      </c>
      <c r="L1367" s="3">
        <v>7000</v>
      </c>
    </row>
    <row r="1368" spans="1:12" x14ac:dyDescent="0.25">
      <c r="A1368" s="3" t="s">
        <v>2154</v>
      </c>
      <c r="B1368" s="4">
        <v>45017</v>
      </c>
      <c r="C1368" s="3" t="s">
        <v>1344</v>
      </c>
      <c r="D1368" s="3" t="s">
        <v>29</v>
      </c>
      <c r="E1368" s="3" t="s">
        <v>30</v>
      </c>
      <c r="F1368" s="3" t="s">
        <v>31</v>
      </c>
      <c r="G1368" s="3" t="s">
        <v>2351</v>
      </c>
      <c r="H1368" s="3" t="s">
        <v>38</v>
      </c>
      <c r="I1368" s="3">
        <v>2</v>
      </c>
      <c r="J1368" s="3" t="s">
        <v>20</v>
      </c>
      <c r="K1368" s="3">
        <v>9950</v>
      </c>
      <c r="L1368" s="3">
        <v>9000</v>
      </c>
    </row>
    <row r="1369" spans="1:12" x14ac:dyDescent="0.25">
      <c r="A1369" s="3" t="s">
        <v>2155</v>
      </c>
      <c r="B1369" s="4">
        <v>45017</v>
      </c>
      <c r="C1369" s="3" t="s">
        <v>1406</v>
      </c>
      <c r="D1369" s="3" t="s">
        <v>29</v>
      </c>
      <c r="E1369" s="3" t="s">
        <v>35</v>
      </c>
      <c r="F1369" s="3" t="s">
        <v>36</v>
      </c>
      <c r="G1369" s="3" t="s">
        <v>2350</v>
      </c>
      <c r="H1369" s="3" t="s">
        <v>38</v>
      </c>
      <c r="I1369" s="3">
        <v>2</v>
      </c>
      <c r="J1369" s="3" t="s">
        <v>20</v>
      </c>
      <c r="K1369" s="3">
        <v>22000</v>
      </c>
      <c r="L1369" s="3">
        <v>20000</v>
      </c>
    </row>
    <row r="1370" spans="1:12" x14ac:dyDescent="0.25">
      <c r="A1370" s="3" t="s">
        <v>2156</v>
      </c>
      <c r="B1370" s="4">
        <v>45017</v>
      </c>
      <c r="C1370" s="3" t="s">
        <v>1466</v>
      </c>
      <c r="D1370" s="3" t="s">
        <v>29</v>
      </c>
      <c r="E1370" s="3" t="s">
        <v>17</v>
      </c>
      <c r="F1370" s="3" t="s">
        <v>18</v>
      </c>
      <c r="G1370" s="3" t="s">
        <v>2353</v>
      </c>
      <c r="H1370" s="3" t="s">
        <v>45</v>
      </c>
      <c r="I1370" s="3">
        <v>1</v>
      </c>
      <c r="J1370" s="3" t="s">
        <v>20</v>
      </c>
      <c r="K1370" s="3">
        <v>22000</v>
      </c>
      <c r="L1370" s="3">
        <v>20000</v>
      </c>
    </row>
    <row r="1371" spans="1:12" x14ac:dyDescent="0.25">
      <c r="A1371" s="3" t="s">
        <v>2157</v>
      </c>
      <c r="B1371" s="4">
        <v>45017</v>
      </c>
      <c r="C1371" s="3" t="s">
        <v>1528</v>
      </c>
      <c r="D1371" s="3" t="s">
        <v>29</v>
      </c>
      <c r="E1371" s="3" t="s">
        <v>17</v>
      </c>
      <c r="F1371" s="3" t="s">
        <v>18</v>
      </c>
      <c r="G1371" s="3" t="s">
        <v>37</v>
      </c>
      <c r="H1371" s="3" t="s">
        <v>38</v>
      </c>
      <c r="I1371" s="3">
        <v>2</v>
      </c>
      <c r="J1371" s="3" t="s">
        <v>20</v>
      </c>
      <c r="K1371" s="3">
        <v>6700</v>
      </c>
      <c r="L1371" s="3">
        <v>5001</v>
      </c>
    </row>
    <row r="1372" spans="1:12" x14ac:dyDescent="0.25">
      <c r="A1372" s="3" t="s">
        <v>2158</v>
      </c>
      <c r="B1372" s="4">
        <v>45018</v>
      </c>
      <c r="C1372" s="3" t="s">
        <v>1224</v>
      </c>
      <c r="D1372" s="3" t="s">
        <v>29</v>
      </c>
      <c r="E1372" s="3" t="s">
        <v>23</v>
      </c>
      <c r="F1372" s="3" t="s">
        <v>24</v>
      </c>
      <c r="G1372" s="3" t="s">
        <v>25</v>
      </c>
      <c r="H1372" s="3" t="s">
        <v>2354</v>
      </c>
      <c r="I1372" s="3">
        <v>1</v>
      </c>
      <c r="J1372" s="3" t="s">
        <v>20</v>
      </c>
      <c r="K1372" s="3">
        <v>100</v>
      </c>
      <c r="L1372" s="3">
        <v>90</v>
      </c>
    </row>
    <row r="1373" spans="1:12" x14ac:dyDescent="0.25">
      <c r="A1373" s="3" t="s">
        <v>2159</v>
      </c>
      <c r="B1373" s="4">
        <v>45018</v>
      </c>
      <c r="C1373" s="3" t="s">
        <v>1285</v>
      </c>
      <c r="D1373" s="3" t="s">
        <v>29</v>
      </c>
      <c r="E1373" s="3" t="s">
        <v>30</v>
      </c>
      <c r="F1373" s="3" t="s">
        <v>31</v>
      </c>
      <c r="G1373" s="3" t="s">
        <v>66</v>
      </c>
      <c r="H1373" s="3" t="s">
        <v>2354</v>
      </c>
      <c r="I1373" s="3">
        <v>4</v>
      </c>
      <c r="J1373" s="3" t="s">
        <v>20</v>
      </c>
      <c r="K1373" s="3">
        <v>11000</v>
      </c>
      <c r="L1373" s="3">
        <v>10000</v>
      </c>
    </row>
    <row r="1374" spans="1:12" x14ac:dyDescent="0.25">
      <c r="A1374" s="3" t="s">
        <v>2160</v>
      </c>
      <c r="B1374" s="4">
        <v>45018</v>
      </c>
      <c r="C1374" s="3" t="s">
        <v>1346</v>
      </c>
      <c r="D1374" s="3" t="s">
        <v>29</v>
      </c>
      <c r="E1374" s="3" t="s">
        <v>35</v>
      </c>
      <c r="F1374" s="3" t="s">
        <v>36</v>
      </c>
      <c r="G1374" s="3" t="s">
        <v>2352</v>
      </c>
      <c r="H1374" s="3" t="s">
        <v>2354</v>
      </c>
      <c r="I1374" s="3">
        <v>2</v>
      </c>
      <c r="J1374" s="3" t="s">
        <v>20</v>
      </c>
      <c r="K1374" s="3">
        <v>7700</v>
      </c>
      <c r="L1374" s="3">
        <v>7000</v>
      </c>
    </row>
    <row r="1375" spans="1:12" x14ac:dyDescent="0.25">
      <c r="A1375" s="3" t="s">
        <v>2161</v>
      </c>
      <c r="B1375" s="4">
        <v>45018</v>
      </c>
      <c r="C1375" s="3" t="s">
        <v>1408</v>
      </c>
      <c r="D1375" s="3" t="s">
        <v>16</v>
      </c>
      <c r="E1375" s="3" t="s">
        <v>17</v>
      </c>
      <c r="F1375" s="3" t="s">
        <v>18</v>
      </c>
      <c r="G1375" s="3" t="s">
        <v>2351</v>
      </c>
      <c r="H1375" s="3" t="s">
        <v>38</v>
      </c>
      <c r="I1375" s="3">
        <v>2</v>
      </c>
      <c r="J1375" s="3" t="s">
        <v>20</v>
      </c>
      <c r="K1375" s="3">
        <v>7700</v>
      </c>
      <c r="L1375" s="3">
        <v>7000</v>
      </c>
    </row>
    <row r="1376" spans="1:12" x14ac:dyDescent="0.25">
      <c r="A1376" s="3" t="s">
        <v>2162</v>
      </c>
      <c r="B1376" s="4">
        <v>45018</v>
      </c>
      <c r="C1376" s="3" t="s">
        <v>1468</v>
      </c>
      <c r="D1376" s="3" t="s">
        <v>29</v>
      </c>
      <c r="E1376" s="3" t="s">
        <v>17</v>
      </c>
      <c r="F1376" s="3" t="s">
        <v>18</v>
      </c>
      <c r="G1376" s="3" t="s">
        <v>60</v>
      </c>
      <c r="H1376" s="3" t="s">
        <v>45</v>
      </c>
      <c r="I1376" s="3">
        <v>1</v>
      </c>
      <c r="J1376" s="3" t="s">
        <v>26</v>
      </c>
      <c r="K1376" s="3">
        <v>11000</v>
      </c>
      <c r="L1376" s="3">
        <v>10000</v>
      </c>
    </row>
    <row r="1377" spans="1:12" x14ac:dyDescent="0.25">
      <c r="A1377" s="3" t="s">
        <v>2163</v>
      </c>
      <c r="B1377" s="4">
        <v>45018</v>
      </c>
      <c r="C1377" s="3" t="s">
        <v>1530</v>
      </c>
      <c r="D1377" s="3" t="s">
        <v>29</v>
      </c>
      <c r="E1377" s="3" t="s">
        <v>23</v>
      </c>
      <c r="F1377" s="3" t="s">
        <v>24</v>
      </c>
      <c r="G1377" s="3" t="s">
        <v>41</v>
      </c>
      <c r="H1377" s="3" t="s">
        <v>2354</v>
      </c>
      <c r="I1377" s="3">
        <v>1</v>
      </c>
      <c r="J1377" s="3" t="s">
        <v>20</v>
      </c>
      <c r="K1377" s="3">
        <v>6700</v>
      </c>
      <c r="L1377" s="3">
        <v>5002</v>
      </c>
    </row>
    <row r="1378" spans="1:12" x14ac:dyDescent="0.25">
      <c r="A1378" s="3" t="s">
        <v>2164</v>
      </c>
      <c r="B1378" s="4">
        <v>45019</v>
      </c>
      <c r="C1378" s="3" t="s">
        <v>1226</v>
      </c>
      <c r="D1378" s="3" t="s">
        <v>29</v>
      </c>
      <c r="E1378" s="3" t="s">
        <v>30</v>
      </c>
      <c r="F1378" s="3" t="s">
        <v>31</v>
      </c>
      <c r="G1378" s="3" t="s">
        <v>32</v>
      </c>
      <c r="H1378" s="3" t="s">
        <v>2354</v>
      </c>
      <c r="I1378" s="3">
        <v>2</v>
      </c>
      <c r="J1378" s="3" t="s">
        <v>20</v>
      </c>
      <c r="K1378" s="3">
        <v>100</v>
      </c>
      <c r="L1378" s="3">
        <v>80</v>
      </c>
    </row>
    <row r="1379" spans="1:12" x14ac:dyDescent="0.25">
      <c r="A1379" s="3" t="s">
        <v>2165</v>
      </c>
      <c r="B1379" s="4">
        <v>45019</v>
      </c>
      <c r="C1379" s="3" t="s">
        <v>1287</v>
      </c>
      <c r="D1379" s="3" t="s">
        <v>29</v>
      </c>
      <c r="E1379" s="3" t="s">
        <v>35</v>
      </c>
      <c r="F1379" s="3" t="s">
        <v>36</v>
      </c>
      <c r="G1379" s="3" t="s">
        <v>69</v>
      </c>
      <c r="H1379" s="3" t="s">
        <v>38</v>
      </c>
      <c r="I1379" s="3">
        <v>1</v>
      </c>
      <c r="J1379" s="3" t="s">
        <v>20</v>
      </c>
      <c r="K1379" s="3">
        <v>13200.000000000002</v>
      </c>
      <c r="L1379" s="3">
        <v>12000</v>
      </c>
    </row>
    <row r="1380" spans="1:12" x14ac:dyDescent="0.25">
      <c r="A1380" s="3" t="s">
        <v>2166</v>
      </c>
      <c r="B1380" s="4">
        <v>45019</v>
      </c>
      <c r="C1380" s="3" t="s">
        <v>1348</v>
      </c>
      <c r="D1380" s="3" t="s">
        <v>29</v>
      </c>
      <c r="E1380" s="3" t="s">
        <v>17</v>
      </c>
      <c r="F1380" s="3" t="s">
        <v>18</v>
      </c>
      <c r="G1380" s="3" t="s">
        <v>2350</v>
      </c>
      <c r="H1380" s="3" t="s">
        <v>38</v>
      </c>
      <c r="I1380" s="3">
        <v>4</v>
      </c>
      <c r="J1380" s="3" t="s">
        <v>20</v>
      </c>
      <c r="K1380" s="3">
        <v>11000</v>
      </c>
      <c r="L1380" s="3">
        <v>10000</v>
      </c>
    </row>
    <row r="1381" spans="1:12" x14ac:dyDescent="0.25">
      <c r="A1381" s="3" t="s">
        <v>2167</v>
      </c>
      <c r="B1381" s="4">
        <v>45019</v>
      </c>
      <c r="C1381" s="3" t="s">
        <v>1410</v>
      </c>
      <c r="D1381" s="3" t="s">
        <v>29</v>
      </c>
      <c r="E1381" s="3" t="s">
        <v>17</v>
      </c>
      <c r="F1381" s="3" t="s">
        <v>18</v>
      </c>
      <c r="G1381" s="3" t="s">
        <v>19</v>
      </c>
      <c r="H1381" s="3" t="s">
        <v>2354</v>
      </c>
      <c r="I1381" s="3">
        <v>3</v>
      </c>
      <c r="J1381" s="3" t="s">
        <v>20</v>
      </c>
      <c r="K1381" s="3">
        <v>22000</v>
      </c>
      <c r="L1381" s="3">
        <v>20000</v>
      </c>
    </row>
    <row r="1382" spans="1:12" x14ac:dyDescent="0.25">
      <c r="A1382" s="3" t="s">
        <v>2168</v>
      </c>
      <c r="B1382" s="4">
        <v>45019</v>
      </c>
      <c r="C1382" s="3" t="s">
        <v>1470</v>
      </c>
      <c r="D1382" s="3" t="s">
        <v>29</v>
      </c>
      <c r="E1382" s="3" t="s">
        <v>23</v>
      </c>
      <c r="F1382" s="3" t="s">
        <v>24</v>
      </c>
      <c r="G1382" s="3" t="s">
        <v>63</v>
      </c>
      <c r="H1382" s="3" t="s">
        <v>2354</v>
      </c>
      <c r="I1382" s="3">
        <v>1</v>
      </c>
      <c r="J1382" s="3" t="s">
        <v>20</v>
      </c>
      <c r="K1382" s="3">
        <v>8500</v>
      </c>
      <c r="L1382" s="3">
        <v>7600</v>
      </c>
    </row>
    <row r="1383" spans="1:12" x14ac:dyDescent="0.25">
      <c r="A1383" s="3" t="s">
        <v>2169</v>
      </c>
      <c r="B1383" s="4">
        <v>45019</v>
      </c>
      <c r="C1383" s="3" t="s">
        <v>1532</v>
      </c>
      <c r="D1383" s="3" t="s">
        <v>16</v>
      </c>
      <c r="E1383" s="3" t="s">
        <v>30</v>
      </c>
      <c r="F1383" s="3" t="s">
        <v>31</v>
      </c>
      <c r="G1383" s="3" t="s">
        <v>44</v>
      </c>
      <c r="H1383" s="3" t="s">
        <v>45</v>
      </c>
      <c r="I1383" s="3">
        <v>1</v>
      </c>
      <c r="J1383" s="3" t="s">
        <v>20</v>
      </c>
      <c r="K1383" s="3">
        <v>6700</v>
      </c>
      <c r="L1383" s="3">
        <v>5000</v>
      </c>
    </row>
    <row r="1384" spans="1:12" x14ac:dyDescent="0.25">
      <c r="A1384" s="3" t="s">
        <v>2170</v>
      </c>
      <c r="B1384" s="4">
        <v>45020</v>
      </c>
      <c r="C1384" s="3" t="s">
        <v>1228</v>
      </c>
      <c r="D1384" s="3" t="s">
        <v>16</v>
      </c>
      <c r="E1384" s="3" t="s">
        <v>35</v>
      </c>
      <c r="F1384" s="3" t="s">
        <v>36</v>
      </c>
      <c r="G1384" s="3" t="s">
        <v>37</v>
      </c>
      <c r="H1384" s="3" t="s">
        <v>38</v>
      </c>
      <c r="I1384" s="3">
        <v>2</v>
      </c>
      <c r="J1384" s="3" t="s">
        <v>20</v>
      </c>
      <c r="K1384" s="3">
        <v>2000</v>
      </c>
      <c r="L1384" s="3">
        <v>1850</v>
      </c>
    </row>
    <row r="1385" spans="1:12" x14ac:dyDescent="0.25">
      <c r="A1385" s="3" t="s">
        <v>2171</v>
      </c>
      <c r="B1385" s="4">
        <v>45020</v>
      </c>
      <c r="C1385" s="3" t="s">
        <v>1289</v>
      </c>
      <c r="D1385" s="3" t="s">
        <v>29</v>
      </c>
      <c r="E1385" s="3" t="s">
        <v>17</v>
      </c>
      <c r="F1385" s="3" t="s">
        <v>18</v>
      </c>
      <c r="G1385" s="3" t="s">
        <v>44</v>
      </c>
      <c r="H1385" s="3" t="s">
        <v>45</v>
      </c>
      <c r="I1385" s="3">
        <v>2</v>
      </c>
      <c r="J1385" s="3" t="s">
        <v>20</v>
      </c>
      <c r="K1385" s="3">
        <v>9950</v>
      </c>
      <c r="L1385" s="3">
        <v>9000</v>
      </c>
    </row>
    <row r="1386" spans="1:12" x14ac:dyDescent="0.25">
      <c r="A1386" s="3" t="s">
        <v>2172</v>
      </c>
      <c r="B1386" s="4">
        <v>45020</v>
      </c>
      <c r="C1386" s="3" t="s">
        <v>1350</v>
      </c>
      <c r="D1386" s="3" t="s">
        <v>29</v>
      </c>
      <c r="E1386" s="3" t="s">
        <v>17</v>
      </c>
      <c r="F1386" s="3" t="s">
        <v>18</v>
      </c>
      <c r="G1386" s="3" t="s">
        <v>2351</v>
      </c>
      <c r="H1386" s="3" t="s">
        <v>38</v>
      </c>
      <c r="I1386" s="3">
        <v>1</v>
      </c>
      <c r="J1386" s="3" t="s">
        <v>20</v>
      </c>
      <c r="K1386" s="3">
        <v>13200.000000000002</v>
      </c>
      <c r="L1386" s="3">
        <v>12000</v>
      </c>
    </row>
    <row r="1387" spans="1:12" x14ac:dyDescent="0.25">
      <c r="A1387" s="3" t="s">
        <v>2173</v>
      </c>
      <c r="B1387" s="4">
        <v>45020</v>
      </c>
      <c r="C1387" s="3" t="s">
        <v>1412</v>
      </c>
      <c r="D1387" s="3" t="s">
        <v>29</v>
      </c>
      <c r="E1387" s="3" t="s">
        <v>23</v>
      </c>
      <c r="F1387" s="3" t="s">
        <v>24</v>
      </c>
      <c r="G1387" s="3" t="s">
        <v>25</v>
      </c>
      <c r="H1387" s="3" t="s">
        <v>2354</v>
      </c>
      <c r="I1387" s="3">
        <v>1</v>
      </c>
      <c r="J1387" s="3" t="s">
        <v>20</v>
      </c>
      <c r="K1387" s="3">
        <v>44000</v>
      </c>
      <c r="L1387" s="3">
        <v>40000</v>
      </c>
    </row>
    <row r="1388" spans="1:12" x14ac:dyDescent="0.25">
      <c r="A1388" s="3" t="s">
        <v>2174</v>
      </c>
      <c r="B1388" s="4">
        <v>45020</v>
      </c>
      <c r="C1388" s="3" t="s">
        <v>1472</v>
      </c>
      <c r="D1388" s="3" t="s">
        <v>29</v>
      </c>
      <c r="E1388" s="3" t="s">
        <v>30</v>
      </c>
      <c r="F1388" s="3" t="s">
        <v>31</v>
      </c>
      <c r="G1388" s="3" t="s">
        <v>66</v>
      </c>
      <c r="H1388" s="3" t="s">
        <v>2354</v>
      </c>
      <c r="I1388" s="3">
        <v>2</v>
      </c>
      <c r="J1388" s="3" t="s">
        <v>26</v>
      </c>
      <c r="K1388" s="3">
        <v>8500</v>
      </c>
      <c r="L1388" s="3">
        <v>7600</v>
      </c>
    </row>
    <row r="1389" spans="1:12" x14ac:dyDescent="0.25">
      <c r="A1389" s="3" t="s">
        <v>2175</v>
      </c>
      <c r="B1389" s="4">
        <v>45021</v>
      </c>
      <c r="C1389" s="3" t="s">
        <v>1230</v>
      </c>
      <c r="D1389" s="3" t="s">
        <v>16</v>
      </c>
      <c r="E1389" s="3" t="s">
        <v>17</v>
      </c>
      <c r="F1389" s="3" t="s">
        <v>18</v>
      </c>
      <c r="G1389" s="3" t="s">
        <v>41</v>
      </c>
      <c r="H1389" s="3" t="s">
        <v>2354</v>
      </c>
      <c r="I1389" s="3">
        <v>1</v>
      </c>
      <c r="J1389" s="3" t="s">
        <v>20</v>
      </c>
      <c r="K1389" s="3">
        <v>9500</v>
      </c>
      <c r="L1389" s="3">
        <v>8000</v>
      </c>
    </row>
    <row r="1390" spans="1:12" x14ac:dyDescent="0.25">
      <c r="A1390" s="3" t="s">
        <v>2176</v>
      </c>
      <c r="B1390" s="4">
        <v>45021</v>
      </c>
      <c r="C1390" s="3" t="s">
        <v>1291</v>
      </c>
      <c r="D1390" s="3" t="s">
        <v>29</v>
      </c>
      <c r="E1390" s="3" t="s">
        <v>17</v>
      </c>
      <c r="F1390" s="3" t="s">
        <v>18</v>
      </c>
      <c r="G1390" s="3" t="s">
        <v>2352</v>
      </c>
      <c r="H1390" s="3" t="s">
        <v>2354</v>
      </c>
      <c r="I1390" s="3">
        <v>2</v>
      </c>
      <c r="J1390" s="3" t="s">
        <v>20</v>
      </c>
      <c r="K1390" s="3">
        <v>7700</v>
      </c>
      <c r="L1390" s="3">
        <v>7000</v>
      </c>
    </row>
    <row r="1391" spans="1:12" x14ac:dyDescent="0.25">
      <c r="A1391" s="3" t="s">
        <v>2177</v>
      </c>
      <c r="B1391" s="4">
        <v>45021</v>
      </c>
      <c r="C1391" s="3" t="s">
        <v>1352</v>
      </c>
      <c r="D1391" s="3" t="s">
        <v>16</v>
      </c>
      <c r="E1391" s="3" t="s">
        <v>23</v>
      </c>
      <c r="F1391" s="3" t="s">
        <v>24</v>
      </c>
      <c r="G1391" s="3" t="s">
        <v>54</v>
      </c>
      <c r="H1391" s="3" t="s">
        <v>55</v>
      </c>
      <c r="I1391" s="3">
        <v>2</v>
      </c>
      <c r="J1391" s="3" t="s">
        <v>20</v>
      </c>
      <c r="K1391" s="3">
        <v>9950</v>
      </c>
      <c r="L1391" s="3">
        <v>9000</v>
      </c>
    </row>
    <row r="1392" spans="1:12" x14ac:dyDescent="0.25">
      <c r="A1392" s="3" t="s">
        <v>2178</v>
      </c>
      <c r="B1392" s="4">
        <v>45021</v>
      </c>
      <c r="C1392" s="3" t="s">
        <v>1414</v>
      </c>
      <c r="D1392" s="3" t="s">
        <v>29</v>
      </c>
      <c r="E1392" s="3" t="s">
        <v>30</v>
      </c>
      <c r="F1392" s="3" t="s">
        <v>31</v>
      </c>
      <c r="G1392" s="3" t="s">
        <v>32</v>
      </c>
      <c r="H1392" s="3" t="s">
        <v>2354</v>
      </c>
      <c r="I1392" s="3">
        <v>2</v>
      </c>
      <c r="J1392" s="3" t="s">
        <v>20</v>
      </c>
      <c r="K1392" s="3">
        <v>19800</v>
      </c>
      <c r="L1392" s="3">
        <v>18000</v>
      </c>
    </row>
    <row r="1393" spans="1:12" x14ac:dyDescent="0.25">
      <c r="A1393" s="3" t="s">
        <v>2179</v>
      </c>
      <c r="B1393" s="4">
        <v>45021</v>
      </c>
      <c r="C1393" s="3" t="s">
        <v>1474</v>
      </c>
      <c r="D1393" s="3" t="s">
        <v>29</v>
      </c>
      <c r="E1393" s="3" t="s">
        <v>35</v>
      </c>
      <c r="F1393" s="3" t="s">
        <v>36</v>
      </c>
      <c r="G1393" s="3" t="s">
        <v>69</v>
      </c>
      <c r="H1393" s="3" t="s">
        <v>38</v>
      </c>
      <c r="I1393" s="3">
        <v>3</v>
      </c>
      <c r="J1393" s="3" t="s">
        <v>20</v>
      </c>
      <c r="K1393" s="3">
        <v>13200.000000000002</v>
      </c>
      <c r="L1393" s="3">
        <v>12000</v>
      </c>
    </row>
    <row r="1394" spans="1:12" x14ac:dyDescent="0.25">
      <c r="A1394" s="3" t="s">
        <v>2180</v>
      </c>
      <c r="B1394" s="4">
        <v>45022</v>
      </c>
      <c r="C1394" s="3" t="s">
        <v>1232</v>
      </c>
      <c r="D1394" s="3" t="s">
        <v>16</v>
      </c>
      <c r="E1394" s="3" t="s">
        <v>17</v>
      </c>
      <c r="F1394" s="3" t="s">
        <v>18</v>
      </c>
      <c r="G1394" s="3" t="s">
        <v>44</v>
      </c>
      <c r="H1394" s="3" t="s">
        <v>45</v>
      </c>
      <c r="I1394" s="3">
        <v>100</v>
      </c>
      <c r="J1394" s="3" t="s">
        <v>20</v>
      </c>
      <c r="K1394" s="3">
        <v>4700</v>
      </c>
      <c r="L1394" s="3">
        <v>4000</v>
      </c>
    </row>
    <row r="1395" spans="1:12" x14ac:dyDescent="0.25">
      <c r="A1395" s="3" t="s">
        <v>2181</v>
      </c>
      <c r="B1395" s="4">
        <v>45022</v>
      </c>
      <c r="C1395" s="3" t="s">
        <v>1293</v>
      </c>
      <c r="D1395" s="3" t="s">
        <v>29</v>
      </c>
      <c r="E1395" s="3" t="s">
        <v>23</v>
      </c>
      <c r="F1395" s="3" t="s">
        <v>24</v>
      </c>
      <c r="G1395" s="3" t="s">
        <v>2350</v>
      </c>
      <c r="H1395" s="3" t="s">
        <v>38</v>
      </c>
      <c r="I1395" s="3">
        <v>1</v>
      </c>
      <c r="J1395" s="3" t="s">
        <v>20</v>
      </c>
      <c r="K1395" s="3">
        <v>11000</v>
      </c>
      <c r="L1395" s="3">
        <v>10000</v>
      </c>
    </row>
    <row r="1396" spans="1:12" x14ac:dyDescent="0.25">
      <c r="A1396" s="3" t="s">
        <v>2182</v>
      </c>
      <c r="B1396" s="4">
        <v>45022</v>
      </c>
      <c r="C1396" s="3" t="s">
        <v>1354</v>
      </c>
      <c r="D1396" s="3" t="s">
        <v>16</v>
      </c>
      <c r="E1396" s="3" t="s">
        <v>30</v>
      </c>
      <c r="F1396" s="3" t="s">
        <v>31</v>
      </c>
      <c r="G1396" s="3" t="s">
        <v>2353</v>
      </c>
      <c r="H1396" s="3" t="s">
        <v>45</v>
      </c>
      <c r="I1396" s="3">
        <v>2</v>
      </c>
      <c r="J1396" s="3" t="s">
        <v>20</v>
      </c>
      <c r="K1396" s="3">
        <v>7700</v>
      </c>
      <c r="L1396" s="3">
        <v>7000</v>
      </c>
    </row>
    <row r="1397" spans="1:12" x14ac:dyDescent="0.25">
      <c r="A1397" s="3" t="s">
        <v>2183</v>
      </c>
      <c r="B1397" s="4">
        <v>45022</v>
      </c>
      <c r="C1397" s="3" t="s">
        <v>1416</v>
      </c>
      <c r="D1397" s="3" t="s">
        <v>29</v>
      </c>
      <c r="E1397" s="3" t="s">
        <v>35</v>
      </c>
      <c r="F1397" s="3" t="s">
        <v>36</v>
      </c>
      <c r="G1397" s="3" t="s">
        <v>37</v>
      </c>
      <c r="H1397" s="3" t="s">
        <v>38</v>
      </c>
      <c r="I1397" s="3">
        <v>2</v>
      </c>
      <c r="J1397" s="3" t="s">
        <v>20</v>
      </c>
      <c r="K1397" s="3">
        <v>9950</v>
      </c>
      <c r="L1397" s="3">
        <v>9000</v>
      </c>
    </row>
    <row r="1398" spans="1:12" x14ac:dyDescent="0.25">
      <c r="A1398" s="3" t="s">
        <v>2184</v>
      </c>
      <c r="B1398" s="4">
        <v>45022</v>
      </c>
      <c r="C1398" s="3" t="s">
        <v>1476</v>
      </c>
      <c r="D1398" s="3" t="s">
        <v>16</v>
      </c>
      <c r="E1398" s="3" t="s">
        <v>17</v>
      </c>
      <c r="F1398" s="3" t="s">
        <v>18</v>
      </c>
      <c r="G1398" s="3" t="s">
        <v>72</v>
      </c>
      <c r="H1398" s="3" t="s">
        <v>2354</v>
      </c>
      <c r="I1398" s="3">
        <v>2</v>
      </c>
      <c r="J1398" s="3" t="s">
        <v>20</v>
      </c>
      <c r="K1398" s="3">
        <v>22000</v>
      </c>
      <c r="L1398" s="3">
        <v>20000</v>
      </c>
    </row>
    <row r="1399" spans="1:12" x14ac:dyDescent="0.25">
      <c r="A1399" s="3" t="s">
        <v>2185</v>
      </c>
      <c r="B1399" s="4">
        <v>45023</v>
      </c>
      <c r="C1399" s="3" t="s">
        <v>1234</v>
      </c>
      <c r="D1399" s="3" t="s">
        <v>29</v>
      </c>
      <c r="E1399" s="3" t="s">
        <v>23</v>
      </c>
      <c r="F1399" s="3" t="s">
        <v>24</v>
      </c>
      <c r="G1399" s="3" t="s">
        <v>2352</v>
      </c>
      <c r="H1399" s="3" t="s">
        <v>2354</v>
      </c>
      <c r="I1399" s="3">
        <v>2</v>
      </c>
      <c r="J1399" s="3" t="s">
        <v>20</v>
      </c>
      <c r="K1399" s="3">
        <v>400</v>
      </c>
      <c r="L1399" s="3">
        <v>360</v>
      </c>
    </row>
    <row r="1400" spans="1:12" x14ac:dyDescent="0.25">
      <c r="A1400" s="3" t="s">
        <v>2186</v>
      </c>
      <c r="B1400" s="4">
        <v>45023</v>
      </c>
      <c r="C1400" s="3" t="s">
        <v>1295</v>
      </c>
      <c r="D1400" s="3" t="s">
        <v>29</v>
      </c>
      <c r="E1400" s="3" t="s">
        <v>30</v>
      </c>
      <c r="F1400" s="3" t="s">
        <v>31</v>
      </c>
      <c r="G1400" s="3" t="s">
        <v>2351</v>
      </c>
      <c r="H1400" s="3" t="s">
        <v>38</v>
      </c>
      <c r="I1400" s="3">
        <v>1</v>
      </c>
      <c r="J1400" s="3" t="s">
        <v>20</v>
      </c>
      <c r="K1400" s="3">
        <v>7700.0000000000009</v>
      </c>
      <c r="L1400" s="3">
        <v>7000</v>
      </c>
    </row>
    <row r="1401" spans="1:12" x14ac:dyDescent="0.25">
      <c r="A1401" s="3" t="s">
        <v>2187</v>
      </c>
      <c r="B1401" s="4">
        <v>45023</v>
      </c>
      <c r="C1401" s="3" t="s">
        <v>1356</v>
      </c>
      <c r="D1401" s="3" t="s">
        <v>16</v>
      </c>
      <c r="E1401" s="3" t="s">
        <v>35</v>
      </c>
      <c r="F1401" s="3" t="s">
        <v>36</v>
      </c>
      <c r="G1401" s="3" t="s">
        <v>60</v>
      </c>
      <c r="H1401" s="3" t="s">
        <v>45</v>
      </c>
      <c r="I1401" s="3">
        <v>4</v>
      </c>
      <c r="J1401" s="3" t="s">
        <v>20</v>
      </c>
      <c r="K1401" s="3">
        <v>11000</v>
      </c>
      <c r="L1401" s="3">
        <v>10000</v>
      </c>
    </row>
    <row r="1402" spans="1:12" x14ac:dyDescent="0.25">
      <c r="A1402" s="3" t="s">
        <v>2188</v>
      </c>
      <c r="B1402" s="4">
        <v>45023</v>
      </c>
      <c r="C1402" s="3" t="s">
        <v>1418</v>
      </c>
      <c r="D1402" s="3" t="s">
        <v>29</v>
      </c>
      <c r="E1402" s="3" t="s">
        <v>17</v>
      </c>
      <c r="F1402" s="3" t="s">
        <v>18</v>
      </c>
      <c r="G1402" s="3" t="s">
        <v>41</v>
      </c>
      <c r="H1402" s="3" t="s">
        <v>2354</v>
      </c>
      <c r="I1402" s="3">
        <v>2</v>
      </c>
      <c r="J1402" s="3" t="s">
        <v>20</v>
      </c>
      <c r="K1402" s="3">
        <v>7700</v>
      </c>
      <c r="L1402" s="3">
        <v>7000</v>
      </c>
    </row>
    <row r="1403" spans="1:12" x14ac:dyDescent="0.25">
      <c r="A1403" s="3" t="s">
        <v>2189</v>
      </c>
      <c r="B1403" s="4">
        <v>45023</v>
      </c>
      <c r="C1403" s="3" t="s">
        <v>1478</v>
      </c>
      <c r="D1403" s="3" t="s">
        <v>16</v>
      </c>
      <c r="E1403" s="3" t="s">
        <v>17</v>
      </c>
      <c r="F1403" s="3" t="s">
        <v>18</v>
      </c>
      <c r="G1403" s="3" t="s">
        <v>75</v>
      </c>
      <c r="H1403" s="3" t="s">
        <v>2354</v>
      </c>
      <c r="I1403" s="3">
        <v>2</v>
      </c>
      <c r="J1403" s="3" t="s">
        <v>20</v>
      </c>
      <c r="K1403" s="3">
        <v>7700</v>
      </c>
      <c r="L1403" s="3">
        <v>7000</v>
      </c>
    </row>
    <row r="1404" spans="1:12" x14ac:dyDescent="0.25">
      <c r="A1404" s="3" t="s">
        <v>2190</v>
      </c>
      <c r="B1404" s="4">
        <v>45024</v>
      </c>
      <c r="C1404" s="3" t="s">
        <v>1236</v>
      </c>
      <c r="D1404" s="3" t="s">
        <v>29</v>
      </c>
      <c r="E1404" s="3" t="s">
        <v>30</v>
      </c>
      <c r="F1404" s="3" t="s">
        <v>31</v>
      </c>
      <c r="G1404" s="3" t="s">
        <v>2350</v>
      </c>
      <c r="H1404" s="3" t="s">
        <v>38</v>
      </c>
      <c r="I1404" s="3">
        <v>2</v>
      </c>
      <c r="J1404" s="3" t="s">
        <v>20</v>
      </c>
      <c r="K1404" s="3">
        <v>100</v>
      </c>
      <c r="L1404" s="3">
        <v>90</v>
      </c>
    </row>
    <row r="1405" spans="1:12" x14ac:dyDescent="0.25">
      <c r="A1405" s="3" t="s">
        <v>2191</v>
      </c>
      <c r="B1405" s="4">
        <v>45024</v>
      </c>
      <c r="C1405" s="3" t="s">
        <v>1297</v>
      </c>
      <c r="D1405" s="3" t="s">
        <v>29</v>
      </c>
      <c r="E1405" s="3" t="s">
        <v>35</v>
      </c>
      <c r="F1405" s="3" t="s">
        <v>36</v>
      </c>
      <c r="G1405" s="3" t="s">
        <v>19</v>
      </c>
      <c r="H1405" s="3" t="s">
        <v>2354</v>
      </c>
      <c r="I1405" s="3">
        <v>2</v>
      </c>
      <c r="J1405" s="3" t="s">
        <v>20</v>
      </c>
      <c r="K1405" s="3">
        <v>9950</v>
      </c>
      <c r="L1405" s="3">
        <v>9000</v>
      </c>
    </row>
    <row r="1406" spans="1:12" x14ac:dyDescent="0.25">
      <c r="A1406" s="3" t="s">
        <v>2192</v>
      </c>
      <c r="B1406" s="4">
        <v>45024</v>
      </c>
      <c r="C1406" s="3" t="s">
        <v>1358</v>
      </c>
      <c r="D1406" s="3" t="s">
        <v>29</v>
      </c>
      <c r="E1406" s="3" t="s">
        <v>17</v>
      </c>
      <c r="F1406" s="3" t="s">
        <v>18</v>
      </c>
      <c r="G1406" s="3" t="s">
        <v>63</v>
      </c>
      <c r="H1406" s="3" t="s">
        <v>2354</v>
      </c>
      <c r="I1406" s="3">
        <v>1</v>
      </c>
      <c r="J1406" s="3" t="s">
        <v>20</v>
      </c>
      <c r="K1406" s="3">
        <v>13200.000000000002</v>
      </c>
      <c r="L1406" s="3">
        <v>12000</v>
      </c>
    </row>
    <row r="1407" spans="1:12" x14ac:dyDescent="0.25">
      <c r="A1407" s="3" t="s">
        <v>2193</v>
      </c>
      <c r="B1407" s="4">
        <v>45024</v>
      </c>
      <c r="C1407" s="3" t="s">
        <v>1420</v>
      </c>
      <c r="D1407" s="3" t="s">
        <v>29</v>
      </c>
      <c r="E1407" s="3" t="s">
        <v>17</v>
      </c>
      <c r="F1407" s="3" t="s">
        <v>18</v>
      </c>
      <c r="G1407" s="3" t="s">
        <v>44</v>
      </c>
      <c r="H1407" s="3" t="s">
        <v>45</v>
      </c>
      <c r="I1407" s="3">
        <v>4</v>
      </c>
      <c r="J1407" s="3" t="s">
        <v>20</v>
      </c>
      <c r="K1407" s="3">
        <v>11000</v>
      </c>
      <c r="L1407" s="3">
        <v>10000</v>
      </c>
    </row>
    <row r="1408" spans="1:12" x14ac:dyDescent="0.25">
      <c r="A1408" s="3" t="s">
        <v>2194</v>
      </c>
      <c r="B1408" s="4">
        <v>45024</v>
      </c>
      <c r="C1408" s="3" t="s">
        <v>1480</v>
      </c>
      <c r="D1408" s="3" t="s">
        <v>16</v>
      </c>
      <c r="E1408" s="3" t="s">
        <v>23</v>
      </c>
      <c r="F1408" s="3" t="s">
        <v>24</v>
      </c>
      <c r="G1408" s="3" t="s">
        <v>78</v>
      </c>
      <c r="H1408" s="3" t="s">
        <v>45</v>
      </c>
      <c r="I1408" s="3">
        <v>3</v>
      </c>
      <c r="J1408" s="3" t="s">
        <v>20</v>
      </c>
      <c r="K1408" s="3">
        <v>22000</v>
      </c>
      <c r="L1408" s="3">
        <v>20000</v>
      </c>
    </row>
    <row r="1409" spans="1:12" x14ac:dyDescent="0.25">
      <c r="A1409" s="3" t="s">
        <v>2195</v>
      </c>
      <c r="B1409" s="4">
        <v>45025</v>
      </c>
      <c r="C1409" s="3" t="s">
        <v>1238</v>
      </c>
      <c r="D1409" s="3" t="s">
        <v>29</v>
      </c>
      <c r="E1409" s="3" t="s">
        <v>35</v>
      </c>
      <c r="F1409" s="3" t="s">
        <v>36</v>
      </c>
      <c r="G1409" s="3" t="s">
        <v>2351</v>
      </c>
      <c r="H1409" s="3" t="s">
        <v>38</v>
      </c>
      <c r="I1409" s="3">
        <v>20</v>
      </c>
      <c r="J1409" s="3" t="s">
        <v>20</v>
      </c>
      <c r="K1409" s="3">
        <v>1600</v>
      </c>
      <c r="L1409" s="3">
        <v>1590</v>
      </c>
    </row>
    <row r="1410" spans="1:12" x14ac:dyDescent="0.25">
      <c r="A1410" s="3" t="s">
        <v>2196</v>
      </c>
      <c r="B1410" s="4">
        <v>45025</v>
      </c>
      <c r="C1410" s="3" t="s">
        <v>1299</v>
      </c>
      <c r="D1410" s="3" t="s">
        <v>29</v>
      </c>
      <c r="E1410" s="3" t="s">
        <v>17</v>
      </c>
      <c r="F1410" s="3" t="s">
        <v>18</v>
      </c>
      <c r="G1410" s="3" t="s">
        <v>25</v>
      </c>
      <c r="H1410" s="3" t="s">
        <v>2354</v>
      </c>
      <c r="I1410" s="3">
        <v>2</v>
      </c>
      <c r="J1410" s="3" t="s">
        <v>20</v>
      </c>
      <c r="K1410" s="3">
        <v>19800</v>
      </c>
      <c r="L1410" s="3">
        <v>18000</v>
      </c>
    </row>
    <row r="1411" spans="1:12" x14ac:dyDescent="0.25">
      <c r="A1411" s="3" t="s">
        <v>2197</v>
      </c>
      <c r="B1411" s="4">
        <v>45025</v>
      </c>
      <c r="C1411" s="3" t="s">
        <v>1360</v>
      </c>
      <c r="D1411" s="3" t="s">
        <v>29</v>
      </c>
      <c r="E1411" s="3" t="s">
        <v>17</v>
      </c>
      <c r="F1411" s="3" t="s">
        <v>18</v>
      </c>
      <c r="G1411" s="3" t="s">
        <v>66</v>
      </c>
      <c r="H1411" s="3" t="s">
        <v>2354</v>
      </c>
      <c r="I1411" s="3">
        <v>2</v>
      </c>
      <c r="J1411" s="3" t="s">
        <v>20</v>
      </c>
      <c r="K1411" s="3">
        <v>1900</v>
      </c>
      <c r="L1411" s="3">
        <v>1800</v>
      </c>
    </row>
    <row r="1412" spans="1:12" x14ac:dyDescent="0.25">
      <c r="A1412" s="3" t="s">
        <v>2198</v>
      </c>
      <c r="B1412" s="4">
        <v>45025</v>
      </c>
      <c r="C1412" s="3" t="s">
        <v>1422</v>
      </c>
      <c r="D1412" s="3" t="s">
        <v>29</v>
      </c>
      <c r="E1412" s="3" t="s">
        <v>23</v>
      </c>
      <c r="F1412" s="3" t="s">
        <v>24</v>
      </c>
      <c r="G1412" s="3" t="s">
        <v>2352</v>
      </c>
      <c r="H1412" s="3" t="s">
        <v>2354</v>
      </c>
      <c r="I1412" s="3">
        <v>1</v>
      </c>
      <c r="J1412" s="3" t="s">
        <v>20</v>
      </c>
      <c r="K1412" s="3">
        <v>13200.000000000002</v>
      </c>
      <c r="L1412" s="3">
        <v>12000</v>
      </c>
    </row>
    <row r="1413" spans="1:12" x14ac:dyDescent="0.25">
      <c r="A1413" s="3" t="s">
        <v>2199</v>
      </c>
      <c r="B1413" s="4">
        <v>45025</v>
      </c>
      <c r="C1413" s="3" t="s">
        <v>1482</v>
      </c>
      <c r="D1413" s="3" t="s">
        <v>29</v>
      </c>
      <c r="E1413" s="3" t="s">
        <v>30</v>
      </c>
      <c r="F1413" s="3" t="s">
        <v>31</v>
      </c>
      <c r="G1413" s="3" t="s">
        <v>81</v>
      </c>
      <c r="H1413" s="3" t="s">
        <v>2354</v>
      </c>
      <c r="I1413" s="3">
        <v>1</v>
      </c>
      <c r="J1413" s="3" t="s">
        <v>20</v>
      </c>
      <c r="K1413" s="3">
        <v>44000</v>
      </c>
      <c r="L1413" s="3">
        <v>40000</v>
      </c>
    </row>
    <row r="1414" spans="1:12" x14ac:dyDescent="0.25">
      <c r="A1414" s="3" t="s">
        <v>2200</v>
      </c>
      <c r="B1414" s="4">
        <v>45026</v>
      </c>
      <c r="C1414" s="3" t="s">
        <v>1240</v>
      </c>
      <c r="D1414" s="3" t="s">
        <v>29</v>
      </c>
      <c r="E1414" s="3" t="s">
        <v>17</v>
      </c>
      <c r="F1414" s="3" t="s">
        <v>18</v>
      </c>
      <c r="G1414" s="3" t="s">
        <v>54</v>
      </c>
      <c r="H1414" s="3" t="s">
        <v>55</v>
      </c>
      <c r="I1414" s="3">
        <v>1</v>
      </c>
      <c r="J1414" s="3" t="s">
        <v>20</v>
      </c>
      <c r="K1414" s="3">
        <v>50</v>
      </c>
      <c r="L1414" s="3">
        <v>45</v>
      </c>
    </row>
    <row r="1415" spans="1:12" x14ac:dyDescent="0.25">
      <c r="A1415" s="3" t="s">
        <v>2201</v>
      </c>
      <c r="B1415" s="4">
        <v>45026</v>
      </c>
      <c r="C1415" s="3" t="s">
        <v>1301</v>
      </c>
      <c r="D1415" s="3" t="s">
        <v>29</v>
      </c>
      <c r="E1415" s="3" t="s">
        <v>17</v>
      </c>
      <c r="F1415" s="3" t="s">
        <v>18</v>
      </c>
      <c r="G1415" s="3" t="s">
        <v>32</v>
      </c>
      <c r="H1415" s="3" t="s">
        <v>2354</v>
      </c>
      <c r="I1415" s="3">
        <v>1</v>
      </c>
      <c r="J1415" s="3" t="s">
        <v>20</v>
      </c>
      <c r="K1415" s="3">
        <v>44000</v>
      </c>
      <c r="L1415" s="3">
        <v>40000</v>
      </c>
    </row>
    <row r="1416" spans="1:12" x14ac:dyDescent="0.25">
      <c r="A1416" s="3" t="s">
        <v>2202</v>
      </c>
      <c r="B1416" s="4">
        <v>45026</v>
      </c>
      <c r="C1416" s="3" t="s">
        <v>1362</v>
      </c>
      <c r="D1416" s="3" t="s">
        <v>29</v>
      </c>
      <c r="E1416" s="3" t="s">
        <v>23</v>
      </c>
      <c r="F1416" s="3" t="s">
        <v>24</v>
      </c>
      <c r="G1416" s="3" t="s">
        <v>69</v>
      </c>
      <c r="H1416" s="3" t="s">
        <v>38</v>
      </c>
      <c r="I1416" s="3">
        <v>2</v>
      </c>
      <c r="J1416" s="3" t="s">
        <v>20</v>
      </c>
      <c r="K1416" s="3">
        <v>200</v>
      </c>
      <c r="L1416" s="3">
        <v>190</v>
      </c>
    </row>
    <row r="1417" spans="1:12" x14ac:dyDescent="0.25">
      <c r="A1417" s="3" t="s">
        <v>2203</v>
      </c>
      <c r="B1417" s="4">
        <v>45026</v>
      </c>
      <c r="C1417" s="3" t="s">
        <v>1424</v>
      </c>
      <c r="D1417" s="3" t="s">
        <v>29</v>
      </c>
      <c r="E1417" s="3" t="s">
        <v>30</v>
      </c>
      <c r="F1417" s="3" t="s">
        <v>31</v>
      </c>
      <c r="G1417" s="3" t="s">
        <v>2350</v>
      </c>
      <c r="H1417" s="3" t="s">
        <v>38</v>
      </c>
      <c r="I1417" s="3">
        <v>2</v>
      </c>
      <c r="J1417" s="3" t="s">
        <v>20</v>
      </c>
      <c r="K1417" s="3">
        <v>1900</v>
      </c>
      <c r="L1417" s="3">
        <v>1800</v>
      </c>
    </row>
    <row r="1418" spans="1:12" x14ac:dyDescent="0.25">
      <c r="A1418" s="3" t="s">
        <v>2204</v>
      </c>
      <c r="B1418" s="4">
        <v>45026</v>
      </c>
      <c r="C1418" s="3" t="s">
        <v>1484</v>
      </c>
      <c r="D1418" s="3" t="s">
        <v>29</v>
      </c>
      <c r="E1418" s="3" t="s">
        <v>35</v>
      </c>
      <c r="F1418" s="3" t="s">
        <v>36</v>
      </c>
      <c r="G1418" s="3" t="s">
        <v>19</v>
      </c>
      <c r="H1418" s="3" t="s">
        <v>2354</v>
      </c>
      <c r="I1418" s="3">
        <v>2</v>
      </c>
      <c r="J1418" s="3" t="s">
        <v>20</v>
      </c>
      <c r="K1418" s="3">
        <v>19800</v>
      </c>
      <c r="L1418" s="3">
        <v>18000</v>
      </c>
    </row>
    <row r="1419" spans="1:12" x14ac:dyDescent="0.25">
      <c r="A1419" s="3" t="s">
        <v>2205</v>
      </c>
      <c r="B1419" s="4">
        <v>45027</v>
      </c>
      <c r="C1419" s="3" t="s">
        <v>1242</v>
      </c>
      <c r="D1419" s="3" t="s">
        <v>16</v>
      </c>
      <c r="E1419" s="3" t="s">
        <v>17</v>
      </c>
      <c r="F1419" s="3" t="s">
        <v>18</v>
      </c>
      <c r="G1419" s="3" t="s">
        <v>2353</v>
      </c>
      <c r="H1419" s="3" t="s">
        <v>45</v>
      </c>
      <c r="I1419" s="3">
        <v>2</v>
      </c>
      <c r="J1419" s="3" t="s">
        <v>20</v>
      </c>
      <c r="K1419" s="3">
        <v>600</v>
      </c>
      <c r="L1419" s="3">
        <v>450</v>
      </c>
    </row>
    <row r="1420" spans="1:12" x14ac:dyDescent="0.25">
      <c r="A1420" s="3" t="s">
        <v>2206</v>
      </c>
      <c r="B1420" s="4">
        <v>45027</v>
      </c>
      <c r="C1420" s="3" t="s">
        <v>1303</v>
      </c>
      <c r="D1420" s="3" t="s">
        <v>29</v>
      </c>
      <c r="E1420" s="3" t="s">
        <v>23</v>
      </c>
      <c r="F1420" s="3" t="s">
        <v>24</v>
      </c>
      <c r="G1420" s="3" t="s">
        <v>37</v>
      </c>
      <c r="H1420" s="3" t="s">
        <v>38</v>
      </c>
      <c r="I1420" s="3">
        <v>1</v>
      </c>
      <c r="J1420" s="3" t="s">
        <v>20</v>
      </c>
      <c r="K1420" s="3">
        <v>22000</v>
      </c>
      <c r="L1420" s="3">
        <v>20000</v>
      </c>
    </row>
    <row r="1421" spans="1:12" x14ac:dyDescent="0.25">
      <c r="A1421" s="3" t="s">
        <v>2207</v>
      </c>
      <c r="B1421" s="4">
        <v>45027</v>
      </c>
      <c r="C1421" s="3" t="s">
        <v>1364</v>
      </c>
      <c r="D1421" s="3" t="s">
        <v>29</v>
      </c>
      <c r="E1421" s="3" t="s">
        <v>30</v>
      </c>
      <c r="F1421" s="3" t="s">
        <v>31</v>
      </c>
      <c r="G1421" s="3" t="s">
        <v>72</v>
      </c>
      <c r="H1421" s="3" t="s">
        <v>2354</v>
      </c>
      <c r="I1421" s="3">
        <v>1</v>
      </c>
      <c r="J1421" s="3" t="s">
        <v>20</v>
      </c>
      <c r="K1421" s="3">
        <v>2250</v>
      </c>
      <c r="L1421" s="3">
        <v>2200</v>
      </c>
    </row>
    <row r="1422" spans="1:12" x14ac:dyDescent="0.25">
      <c r="A1422" s="3" t="s">
        <v>2208</v>
      </c>
      <c r="B1422" s="4">
        <v>45027</v>
      </c>
      <c r="C1422" s="3" t="s">
        <v>1426</v>
      </c>
      <c r="D1422" s="3" t="s">
        <v>29</v>
      </c>
      <c r="E1422" s="3" t="s">
        <v>35</v>
      </c>
      <c r="F1422" s="3" t="s">
        <v>36</v>
      </c>
      <c r="G1422" s="3" t="s">
        <v>2351</v>
      </c>
      <c r="H1422" s="3" t="s">
        <v>38</v>
      </c>
      <c r="I1422" s="3">
        <v>2</v>
      </c>
      <c r="J1422" s="3" t="s">
        <v>20</v>
      </c>
      <c r="K1422" s="3">
        <v>200</v>
      </c>
      <c r="L1422" s="3">
        <v>190</v>
      </c>
    </row>
    <row r="1423" spans="1:12" x14ac:dyDescent="0.25">
      <c r="A1423" s="3" t="s">
        <v>2209</v>
      </c>
      <c r="B1423" s="4">
        <v>45027</v>
      </c>
      <c r="C1423" s="3" t="s">
        <v>1486</v>
      </c>
      <c r="D1423" s="3" t="s">
        <v>29</v>
      </c>
      <c r="E1423" s="3" t="s">
        <v>17</v>
      </c>
      <c r="F1423" s="3" t="s">
        <v>18</v>
      </c>
      <c r="G1423" s="3" t="s">
        <v>25</v>
      </c>
      <c r="H1423" s="3" t="s">
        <v>2354</v>
      </c>
      <c r="I1423" s="3">
        <v>2</v>
      </c>
      <c r="J1423" s="3" t="s">
        <v>20</v>
      </c>
      <c r="K1423" s="3">
        <v>9950</v>
      </c>
      <c r="L1423" s="3">
        <v>9000</v>
      </c>
    </row>
    <row r="1424" spans="1:12" x14ac:dyDescent="0.25">
      <c r="A1424" s="3" t="s">
        <v>2210</v>
      </c>
      <c r="B1424" s="4">
        <v>45028</v>
      </c>
      <c r="C1424" s="3" t="s">
        <v>1244</v>
      </c>
      <c r="D1424" s="3" t="s">
        <v>29</v>
      </c>
      <c r="E1424" s="3" t="s">
        <v>23</v>
      </c>
      <c r="F1424" s="3" t="s">
        <v>24</v>
      </c>
      <c r="G1424" s="3" t="s">
        <v>60</v>
      </c>
      <c r="H1424" s="3" t="s">
        <v>45</v>
      </c>
      <c r="I1424" s="3">
        <v>2</v>
      </c>
      <c r="J1424" s="3" t="s">
        <v>20</v>
      </c>
      <c r="K1424" s="3">
        <v>170</v>
      </c>
      <c r="L1424" s="3">
        <v>150</v>
      </c>
    </row>
    <row r="1425" spans="1:12" x14ac:dyDescent="0.25">
      <c r="A1425" s="3" t="s">
        <v>2211</v>
      </c>
      <c r="B1425" s="4">
        <v>45028</v>
      </c>
      <c r="C1425" s="3" t="s">
        <v>1305</v>
      </c>
      <c r="D1425" s="3" t="s">
        <v>29</v>
      </c>
      <c r="E1425" s="3" t="s">
        <v>30</v>
      </c>
      <c r="F1425" s="3" t="s">
        <v>31</v>
      </c>
      <c r="G1425" s="3" t="s">
        <v>41</v>
      </c>
      <c r="H1425" s="3" t="s">
        <v>2354</v>
      </c>
      <c r="I1425" s="3">
        <v>2</v>
      </c>
      <c r="J1425" s="3" t="s">
        <v>20</v>
      </c>
      <c r="K1425" s="3">
        <v>13000</v>
      </c>
      <c r="L1425" s="3">
        <v>12000</v>
      </c>
    </row>
    <row r="1426" spans="1:12" x14ac:dyDescent="0.25">
      <c r="A1426" s="3" t="s">
        <v>2212</v>
      </c>
      <c r="B1426" s="4">
        <v>45028</v>
      </c>
      <c r="C1426" s="3" t="s">
        <v>1366</v>
      </c>
      <c r="D1426" s="3" t="s">
        <v>16</v>
      </c>
      <c r="E1426" s="3" t="s">
        <v>35</v>
      </c>
      <c r="F1426" s="3" t="s">
        <v>36</v>
      </c>
      <c r="G1426" s="3" t="s">
        <v>75</v>
      </c>
      <c r="H1426" s="3" t="s">
        <v>2354</v>
      </c>
      <c r="I1426" s="3">
        <v>1</v>
      </c>
      <c r="J1426" s="3" t="s">
        <v>20</v>
      </c>
      <c r="K1426" s="3">
        <v>100</v>
      </c>
      <c r="L1426" s="3">
        <v>90</v>
      </c>
    </row>
    <row r="1427" spans="1:12" x14ac:dyDescent="0.25">
      <c r="A1427" s="3" t="s">
        <v>2213</v>
      </c>
      <c r="B1427" s="4">
        <v>45028</v>
      </c>
      <c r="C1427" s="3" t="s">
        <v>1428</v>
      </c>
      <c r="D1427" s="3" t="s">
        <v>29</v>
      </c>
      <c r="E1427" s="3" t="s">
        <v>17</v>
      </c>
      <c r="F1427" s="3" t="s">
        <v>18</v>
      </c>
      <c r="G1427" s="3" t="s">
        <v>44</v>
      </c>
      <c r="H1427" s="3" t="s">
        <v>45</v>
      </c>
      <c r="I1427" s="3">
        <v>4</v>
      </c>
      <c r="J1427" s="3" t="s">
        <v>20</v>
      </c>
      <c r="K1427" s="3">
        <v>2250</v>
      </c>
      <c r="L1427" s="3">
        <v>2200</v>
      </c>
    </row>
    <row r="1428" spans="1:12" x14ac:dyDescent="0.25">
      <c r="A1428" s="3" t="s">
        <v>2214</v>
      </c>
      <c r="B1428" s="4">
        <v>45028</v>
      </c>
      <c r="C1428" s="3" t="s">
        <v>1488</v>
      </c>
      <c r="D1428" s="3" t="s">
        <v>29</v>
      </c>
      <c r="E1428" s="3" t="s">
        <v>17</v>
      </c>
      <c r="F1428" s="3" t="s">
        <v>18</v>
      </c>
      <c r="G1428" s="3" t="s">
        <v>32</v>
      </c>
      <c r="H1428" s="3" t="s">
        <v>2354</v>
      </c>
      <c r="I1428" s="3">
        <v>2</v>
      </c>
      <c r="J1428" s="3" t="s">
        <v>20</v>
      </c>
      <c r="K1428" s="3">
        <v>7700</v>
      </c>
      <c r="L1428" s="3">
        <v>7000</v>
      </c>
    </row>
    <row r="1429" spans="1:12" x14ac:dyDescent="0.25">
      <c r="A1429" s="3" t="s">
        <v>2215</v>
      </c>
      <c r="B1429" s="4">
        <v>45029</v>
      </c>
      <c r="C1429" s="3" t="s">
        <v>1246</v>
      </c>
      <c r="D1429" s="3" t="s">
        <v>29</v>
      </c>
      <c r="E1429" s="3" t="s">
        <v>30</v>
      </c>
      <c r="F1429" s="3" t="s">
        <v>31</v>
      </c>
      <c r="G1429" s="3" t="s">
        <v>63</v>
      </c>
      <c r="H1429" s="3" t="s">
        <v>2354</v>
      </c>
      <c r="I1429" s="3">
        <v>1</v>
      </c>
      <c r="J1429" s="3" t="s">
        <v>20</v>
      </c>
      <c r="K1429" s="3">
        <v>25</v>
      </c>
      <c r="L1429" s="3">
        <v>20</v>
      </c>
    </row>
    <row r="1430" spans="1:12" x14ac:dyDescent="0.25">
      <c r="A1430" s="3" t="s">
        <v>2216</v>
      </c>
      <c r="B1430" s="4">
        <v>45029</v>
      </c>
      <c r="C1430" s="3" t="s">
        <v>1307</v>
      </c>
      <c r="D1430" s="3" t="s">
        <v>29</v>
      </c>
      <c r="E1430" s="3" t="s">
        <v>35</v>
      </c>
      <c r="F1430" s="3" t="s">
        <v>36</v>
      </c>
      <c r="G1430" s="3" t="s">
        <v>44</v>
      </c>
      <c r="H1430" s="3" t="s">
        <v>45</v>
      </c>
      <c r="I1430" s="3">
        <v>2</v>
      </c>
      <c r="J1430" s="3" t="s">
        <v>20</v>
      </c>
      <c r="K1430" s="3">
        <v>6700</v>
      </c>
      <c r="L1430" s="3">
        <v>5000</v>
      </c>
    </row>
    <row r="1431" spans="1:12" x14ac:dyDescent="0.25">
      <c r="A1431" s="3" t="s">
        <v>2217</v>
      </c>
      <c r="B1431" s="4">
        <v>45029</v>
      </c>
      <c r="C1431" s="3" t="s">
        <v>1368</v>
      </c>
      <c r="D1431" s="3" t="s">
        <v>29</v>
      </c>
      <c r="E1431" s="3" t="s">
        <v>17</v>
      </c>
      <c r="F1431" s="3" t="s">
        <v>18</v>
      </c>
      <c r="G1431" s="3" t="s">
        <v>78</v>
      </c>
      <c r="H1431" s="3" t="s">
        <v>45</v>
      </c>
      <c r="I1431" s="3">
        <v>2</v>
      </c>
      <c r="J1431" s="3" t="s">
        <v>20</v>
      </c>
      <c r="K1431" s="3">
        <v>100</v>
      </c>
      <c r="L1431" s="3">
        <v>80</v>
      </c>
    </row>
    <row r="1432" spans="1:12" x14ac:dyDescent="0.25">
      <c r="A1432" s="3" t="s">
        <v>2218</v>
      </c>
      <c r="B1432" s="4">
        <v>45029</v>
      </c>
      <c r="C1432" s="3" t="s">
        <v>1430</v>
      </c>
      <c r="D1432" s="3" t="s">
        <v>29</v>
      </c>
      <c r="E1432" s="3" t="s">
        <v>17</v>
      </c>
      <c r="F1432" s="3" t="s">
        <v>18</v>
      </c>
      <c r="G1432" s="3" t="s">
        <v>2352</v>
      </c>
      <c r="H1432" s="3" t="s">
        <v>2354</v>
      </c>
      <c r="I1432" s="3">
        <v>1</v>
      </c>
      <c r="J1432" s="3" t="s">
        <v>20</v>
      </c>
      <c r="K1432" s="3">
        <v>100</v>
      </c>
      <c r="L1432" s="3">
        <v>90</v>
      </c>
    </row>
    <row r="1433" spans="1:12" x14ac:dyDescent="0.25">
      <c r="A1433" s="3" t="s">
        <v>2219</v>
      </c>
      <c r="B1433" s="4">
        <v>45029</v>
      </c>
      <c r="C1433" s="3" t="s">
        <v>1490</v>
      </c>
      <c r="D1433" s="3" t="s">
        <v>16</v>
      </c>
      <c r="E1433" s="3" t="s">
        <v>23</v>
      </c>
      <c r="F1433" s="3" t="s">
        <v>24</v>
      </c>
      <c r="G1433" s="3" t="s">
        <v>37</v>
      </c>
      <c r="H1433" s="3" t="s">
        <v>38</v>
      </c>
      <c r="I1433" s="3">
        <v>4</v>
      </c>
      <c r="J1433" s="3" t="s">
        <v>20</v>
      </c>
      <c r="K1433" s="3">
        <v>11000</v>
      </c>
      <c r="L1433" s="3">
        <v>10000</v>
      </c>
    </row>
    <row r="1434" spans="1:12" x14ac:dyDescent="0.25">
      <c r="A1434" s="3" t="s">
        <v>2220</v>
      </c>
      <c r="B1434" s="4">
        <v>45030</v>
      </c>
      <c r="C1434" s="3" t="s">
        <v>1248</v>
      </c>
      <c r="D1434" s="3" t="s">
        <v>29</v>
      </c>
      <c r="E1434" s="3" t="s">
        <v>35</v>
      </c>
      <c r="F1434" s="3" t="s">
        <v>36</v>
      </c>
      <c r="G1434" s="3" t="s">
        <v>66</v>
      </c>
      <c r="H1434" s="3" t="s">
        <v>2354</v>
      </c>
      <c r="I1434" s="3">
        <v>1</v>
      </c>
      <c r="J1434" s="3" t="s">
        <v>20</v>
      </c>
      <c r="K1434" s="3">
        <v>10000</v>
      </c>
      <c r="L1434" s="3">
        <v>9000</v>
      </c>
    </row>
    <row r="1435" spans="1:12" x14ac:dyDescent="0.25">
      <c r="A1435" s="3" t="s">
        <v>2221</v>
      </c>
      <c r="B1435" s="4">
        <v>45030</v>
      </c>
      <c r="C1435" s="3" t="s">
        <v>1309</v>
      </c>
      <c r="D1435" s="3" t="s">
        <v>29</v>
      </c>
      <c r="E1435" s="3" t="s">
        <v>17</v>
      </c>
      <c r="F1435" s="3" t="s">
        <v>18</v>
      </c>
      <c r="G1435" s="3" t="s">
        <v>2352</v>
      </c>
      <c r="H1435" s="3" t="s">
        <v>2354</v>
      </c>
      <c r="I1435" s="3">
        <v>1</v>
      </c>
      <c r="J1435" s="3" t="s">
        <v>20</v>
      </c>
      <c r="K1435" s="3">
        <v>6700</v>
      </c>
      <c r="L1435" s="3">
        <v>5001</v>
      </c>
    </row>
    <row r="1436" spans="1:12" x14ac:dyDescent="0.25">
      <c r="A1436" s="3" t="s">
        <v>2222</v>
      </c>
      <c r="B1436" s="4">
        <v>45030</v>
      </c>
      <c r="C1436" s="3" t="s">
        <v>1370</v>
      </c>
      <c r="D1436" s="3" t="s">
        <v>29</v>
      </c>
      <c r="E1436" s="3" t="s">
        <v>17</v>
      </c>
      <c r="F1436" s="3" t="s">
        <v>18</v>
      </c>
      <c r="G1436" s="3" t="s">
        <v>81</v>
      </c>
      <c r="H1436" s="3" t="s">
        <v>2354</v>
      </c>
      <c r="I1436" s="3">
        <v>2</v>
      </c>
      <c r="J1436" s="3" t="s">
        <v>20</v>
      </c>
      <c r="K1436" s="3">
        <v>2000</v>
      </c>
      <c r="L1436" s="3">
        <v>1850</v>
      </c>
    </row>
    <row r="1437" spans="1:12" x14ac:dyDescent="0.25">
      <c r="A1437" s="3" t="s">
        <v>2223</v>
      </c>
      <c r="B1437" s="4">
        <v>45030</v>
      </c>
      <c r="C1437" s="3" t="s">
        <v>1432</v>
      </c>
      <c r="D1437" s="3" t="s">
        <v>29</v>
      </c>
      <c r="E1437" s="3" t="s">
        <v>23</v>
      </c>
      <c r="F1437" s="3" t="s">
        <v>24</v>
      </c>
      <c r="G1437" s="3" t="s">
        <v>2350</v>
      </c>
      <c r="H1437" s="3" t="s">
        <v>38</v>
      </c>
      <c r="I1437" s="3">
        <v>2</v>
      </c>
      <c r="J1437" s="3" t="s">
        <v>20</v>
      </c>
      <c r="K1437" s="3">
        <v>100</v>
      </c>
      <c r="L1437" s="3">
        <v>80</v>
      </c>
    </row>
    <row r="1438" spans="1:12" x14ac:dyDescent="0.25">
      <c r="A1438" s="3" t="s">
        <v>2224</v>
      </c>
      <c r="B1438" s="4">
        <v>45030</v>
      </c>
      <c r="C1438" s="3" t="s">
        <v>1492</v>
      </c>
      <c r="D1438" s="3" t="s">
        <v>29</v>
      </c>
      <c r="E1438" s="3" t="s">
        <v>30</v>
      </c>
      <c r="F1438" s="3" t="s">
        <v>31</v>
      </c>
      <c r="G1438" s="3" t="s">
        <v>41</v>
      </c>
      <c r="H1438" s="3" t="s">
        <v>2354</v>
      </c>
      <c r="I1438" s="3">
        <v>1</v>
      </c>
      <c r="J1438" s="3" t="s">
        <v>20</v>
      </c>
      <c r="K1438" s="3">
        <v>13200.000000000002</v>
      </c>
      <c r="L1438" s="3">
        <v>12000</v>
      </c>
    </row>
    <row r="1439" spans="1:12" x14ac:dyDescent="0.25">
      <c r="A1439" s="3" t="s">
        <v>2225</v>
      </c>
      <c r="B1439" s="4">
        <v>45031</v>
      </c>
      <c r="C1439" s="3" t="s">
        <v>1250</v>
      </c>
      <c r="D1439" s="3" t="s">
        <v>29</v>
      </c>
      <c r="E1439" s="3" t="s">
        <v>17</v>
      </c>
      <c r="F1439" s="3" t="s">
        <v>18</v>
      </c>
      <c r="G1439" s="3" t="s">
        <v>44</v>
      </c>
      <c r="H1439" s="3" t="s">
        <v>45</v>
      </c>
      <c r="I1439" s="3">
        <v>2</v>
      </c>
      <c r="J1439" s="3" t="s">
        <v>20</v>
      </c>
      <c r="K1439" s="3">
        <v>6700</v>
      </c>
      <c r="L1439" s="3">
        <v>5001</v>
      </c>
    </row>
    <row r="1440" spans="1:12" x14ac:dyDescent="0.25">
      <c r="A1440" s="3" t="s">
        <v>2226</v>
      </c>
      <c r="B1440" s="4">
        <v>45031</v>
      </c>
      <c r="C1440" s="3" t="s">
        <v>1311</v>
      </c>
      <c r="D1440" s="3" t="s">
        <v>16</v>
      </c>
      <c r="E1440" s="3" t="s">
        <v>17</v>
      </c>
      <c r="F1440" s="3" t="s">
        <v>18</v>
      </c>
      <c r="G1440" s="3" t="s">
        <v>2350</v>
      </c>
      <c r="H1440" s="3" t="s">
        <v>38</v>
      </c>
      <c r="I1440" s="3">
        <v>1</v>
      </c>
      <c r="J1440" s="3" t="s">
        <v>20</v>
      </c>
      <c r="K1440" s="3">
        <v>6700</v>
      </c>
      <c r="L1440" s="3">
        <v>5002</v>
      </c>
    </row>
    <row r="1441" spans="1:12" x14ac:dyDescent="0.25">
      <c r="A1441" s="3" t="s">
        <v>2227</v>
      </c>
      <c r="B1441" s="4">
        <v>45031</v>
      </c>
      <c r="C1441" s="3" t="s">
        <v>1372</v>
      </c>
      <c r="D1441" s="3" t="s">
        <v>29</v>
      </c>
      <c r="E1441" s="3" t="s">
        <v>23</v>
      </c>
      <c r="F1441" s="3" t="s">
        <v>24</v>
      </c>
      <c r="G1441" s="3" t="s">
        <v>19</v>
      </c>
      <c r="H1441" s="3" t="s">
        <v>2354</v>
      </c>
      <c r="I1441" s="3">
        <v>1</v>
      </c>
      <c r="J1441" s="3" t="s">
        <v>20</v>
      </c>
      <c r="K1441" s="3">
        <v>9500</v>
      </c>
      <c r="L1441" s="3">
        <v>8000</v>
      </c>
    </row>
    <row r="1442" spans="1:12" x14ac:dyDescent="0.25">
      <c r="A1442" s="3" t="s">
        <v>2228</v>
      </c>
      <c r="B1442" s="4">
        <v>45031</v>
      </c>
      <c r="C1442" s="3" t="s">
        <v>1434</v>
      </c>
      <c r="D1442" s="3" t="s">
        <v>29</v>
      </c>
      <c r="E1442" s="3" t="s">
        <v>30</v>
      </c>
      <c r="F1442" s="3" t="s">
        <v>31</v>
      </c>
      <c r="G1442" s="3" t="s">
        <v>2351</v>
      </c>
      <c r="H1442" s="3" t="s">
        <v>38</v>
      </c>
      <c r="I1442" s="3">
        <v>2</v>
      </c>
      <c r="J1442" s="3" t="s">
        <v>20</v>
      </c>
      <c r="K1442" s="3">
        <v>2000</v>
      </c>
      <c r="L1442" s="3">
        <v>1850</v>
      </c>
    </row>
    <row r="1443" spans="1:12" x14ac:dyDescent="0.25">
      <c r="A1443" s="3" t="s">
        <v>2229</v>
      </c>
      <c r="B1443" s="4">
        <v>45031</v>
      </c>
      <c r="C1443" s="3" t="s">
        <v>1494</v>
      </c>
      <c r="D1443" s="3" t="s">
        <v>29</v>
      </c>
      <c r="E1443" s="3" t="s">
        <v>35</v>
      </c>
      <c r="F1443" s="3" t="s">
        <v>36</v>
      </c>
      <c r="G1443" s="3" t="s">
        <v>44</v>
      </c>
      <c r="H1443" s="3" t="s">
        <v>45</v>
      </c>
      <c r="I1443" s="3">
        <v>2</v>
      </c>
      <c r="J1443" s="3" t="s">
        <v>20</v>
      </c>
      <c r="K1443" s="3">
        <v>9950</v>
      </c>
      <c r="L1443" s="3">
        <v>9000</v>
      </c>
    </row>
    <row r="1444" spans="1:12" x14ac:dyDescent="0.25">
      <c r="A1444" s="3" t="s">
        <v>2230</v>
      </c>
      <c r="B1444" s="4">
        <v>45032</v>
      </c>
      <c r="C1444" s="3" t="s">
        <v>1252</v>
      </c>
      <c r="D1444" s="3" t="s">
        <v>29</v>
      </c>
      <c r="E1444" s="3" t="s">
        <v>17</v>
      </c>
      <c r="F1444" s="3" t="s">
        <v>18</v>
      </c>
      <c r="G1444" s="3" t="s">
        <v>2352</v>
      </c>
      <c r="H1444" s="3" t="s">
        <v>2354</v>
      </c>
      <c r="I1444" s="3">
        <v>2</v>
      </c>
      <c r="J1444" s="3" t="s">
        <v>20</v>
      </c>
      <c r="K1444" s="3">
        <v>6700</v>
      </c>
      <c r="L1444" s="3">
        <v>5002</v>
      </c>
    </row>
    <row r="1445" spans="1:12" x14ac:dyDescent="0.25">
      <c r="A1445" s="3" t="s">
        <v>2231</v>
      </c>
      <c r="B1445" s="4">
        <v>45032</v>
      </c>
      <c r="C1445" s="3" t="s">
        <v>1313</v>
      </c>
      <c r="D1445" s="3" t="s">
        <v>16</v>
      </c>
      <c r="E1445" s="3" t="s">
        <v>23</v>
      </c>
      <c r="F1445" s="3" t="s">
        <v>24</v>
      </c>
      <c r="G1445" s="3" t="s">
        <v>2351</v>
      </c>
      <c r="H1445" s="3" t="s">
        <v>38</v>
      </c>
      <c r="I1445" s="3">
        <v>2</v>
      </c>
      <c r="J1445" s="3" t="s">
        <v>20</v>
      </c>
      <c r="K1445" s="3">
        <v>6700</v>
      </c>
      <c r="L1445" s="3">
        <v>5000</v>
      </c>
    </row>
    <row r="1446" spans="1:12" x14ac:dyDescent="0.25">
      <c r="A1446" s="3" t="s">
        <v>2232</v>
      </c>
      <c r="B1446" s="4">
        <v>45032</v>
      </c>
      <c r="C1446" s="3" t="s">
        <v>1374</v>
      </c>
      <c r="D1446" s="3" t="s">
        <v>29</v>
      </c>
      <c r="E1446" s="3" t="s">
        <v>30</v>
      </c>
      <c r="F1446" s="3" t="s">
        <v>31</v>
      </c>
      <c r="G1446" s="3" t="s">
        <v>25</v>
      </c>
      <c r="H1446" s="3" t="s">
        <v>2354</v>
      </c>
      <c r="I1446" s="3">
        <v>1</v>
      </c>
      <c r="J1446" s="3" t="s">
        <v>20</v>
      </c>
      <c r="K1446" s="3">
        <v>4700</v>
      </c>
      <c r="L1446" s="3">
        <v>4000</v>
      </c>
    </row>
    <row r="1447" spans="1:12" x14ac:dyDescent="0.25">
      <c r="A1447" s="3" t="s">
        <v>2233</v>
      </c>
      <c r="B1447" s="4">
        <v>45032</v>
      </c>
      <c r="C1447" s="3" t="s">
        <v>1436</v>
      </c>
      <c r="D1447" s="3" t="s">
        <v>16</v>
      </c>
      <c r="E1447" s="3" t="s">
        <v>35</v>
      </c>
      <c r="F1447" s="3" t="s">
        <v>36</v>
      </c>
      <c r="G1447" s="3" t="s">
        <v>66</v>
      </c>
      <c r="H1447" s="3" t="s">
        <v>2354</v>
      </c>
      <c r="I1447" s="3">
        <v>1</v>
      </c>
      <c r="J1447" s="3" t="s">
        <v>20</v>
      </c>
      <c r="K1447" s="3">
        <v>9500</v>
      </c>
      <c r="L1447" s="3">
        <v>8000</v>
      </c>
    </row>
    <row r="1448" spans="1:12" x14ac:dyDescent="0.25">
      <c r="A1448" s="3" t="s">
        <v>2234</v>
      </c>
      <c r="B1448" s="4">
        <v>45032</v>
      </c>
      <c r="C1448" s="3" t="s">
        <v>1496</v>
      </c>
      <c r="D1448" s="3" t="s">
        <v>29</v>
      </c>
      <c r="E1448" s="3" t="s">
        <v>17</v>
      </c>
      <c r="F1448" s="3" t="s">
        <v>18</v>
      </c>
      <c r="G1448" s="3" t="s">
        <v>2352</v>
      </c>
      <c r="H1448" s="3" t="s">
        <v>2354</v>
      </c>
      <c r="I1448" s="3">
        <v>2</v>
      </c>
      <c r="J1448" s="3" t="s">
        <v>20</v>
      </c>
      <c r="K1448" s="3">
        <v>7700</v>
      </c>
      <c r="L1448" s="3">
        <v>7000</v>
      </c>
    </row>
    <row r="1449" spans="1:12" x14ac:dyDescent="0.25">
      <c r="A1449" s="3" t="s">
        <v>2235</v>
      </c>
      <c r="B1449" s="4">
        <v>45033</v>
      </c>
      <c r="C1449" s="3" t="s">
        <v>1254</v>
      </c>
      <c r="D1449" s="3" t="s">
        <v>29</v>
      </c>
      <c r="E1449" s="3" t="s">
        <v>23</v>
      </c>
      <c r="F1449" s="3" t="s">
        <v>24</v>
      </c>
      <c r="G1449" s="3" t="s">
        <v>2350</v>
      </c>
      <c r="H1449" s="3" t="s">
        <v>38</v>
      </c>
      <c r="I1449" s="3">
        <v>1</v>
      </c>
      <c r="J1449" s="3" t="s">
        <v>20</v>
      </c>
      <c r="K1449" s="3">
        <v>22000</v>
      </c>
      <c r="L1449" s="3">
        <v>20000</v>
      </c>
    </row>
    <row r="1450" spans="1:12" x14ac:dyDescent="0.25">
      <c r="A1450" s="3" t="s">
        <v>2236</v>
      </c>
      <c r="B1450" s="4">
        <v>45033</v>
      </c>
      <c r="C1450" s="3" t="s">
        <v>1315</v>
      </c>
      <c r="D1450" s="3" t="s">
        <v>16</v>
      </c>
      <c r="E1450" s="3" t="s">
        <v>30</v>
      </c>
      <c r="F1450" s="3" t="s">
        <v>31</v>
      </c>
      <c r="G1450" s="3" t="s">
        <v>44</v>
      </c>
      <c r="H1450" s="3" t="s">
        <v>45</v>
      </c>
      <c r="I1450" s="3">
        <v>2</v>
      </c>
      <c r="J1450" s="3" t="s">
        <v>20</v>
      </c>
      <c r="K1450" s="3">
        <v>6700</v>
      </c>
      <c r="L1450" s="3">
        <v>5001</v>
      </c>
    </row>
    <row r="1451" spans="1:12" x14ac:dyDescent="0.25">
      <c r="A1451" s="3" t="s">
        <v>2237</v>
      </c>
      <c r="B1451" s="4">
        <v>45033</v>
      </c>
      <c r="C1451" s="3" t="s">
        <v>1376</v>
      </c>
      <c r="D1451" s="3" t="s">
        <v>29</v>
      </c>
      <c r="E1451" s="3" t="s">
        <v>35</v>
      </c>
      <c r="F1451" s="3" t="s">
        <v>36</v>
      </c>
      <c r="G1451" s="3" t="s">
        <v>32</v>
      </c>
      <c r="H1451" s="3" t="s">
        <v>2354</v>
      </c>
      <c r="I1451" s="3">
        <v>2</v>
      </c>
      <c r="J1451" s="3" t="s">
        <v>20</v>
      </c>
      <c r="K1451" s="3">
        <v>400</v>
      </c>
      <c r="L1451" s="3">
        <v>360</v>
      </c>
    </row>
    <row r="1452" spans="1:12" x14ac:dyDescent="0.25">
      <c r="A1452" s="3" t="s">
        <v>2238</v>
      </c>
      <c r="B1452" s="4">
        <v>45033</v>
      </c>
      <c r="C1452" s="3" t="s">
        <v>1438</v>
      </c>
      <c r="D1452" s="3" t="s">
        <v>16</v>
      </c>
      <c r="E1452" s="3" t="s">
        <v>17</v>
      </c>
      <c r="F1452" s="3" t="s">
        <v>18</v>
      </c>
      <c r="G1452" s="3" t="s">
        <v>69</v>
      </c>
      <c r="H1452" s="3" t="s">
        <v>38</v>
      </c>
      <c r="I1452" s="3">
        <v>1</v>
      </c>
      <c r="J1452" s="3" t="s">
        <v>20</v>
      </c>
      <c r="K1452" s="3">
        <v>4700</v>
      </c>
      <c r="L1452" s="3">
        <v>4000</v>
      </c>
    </row>
    <row r="1453" spans="1:12" x14ac:dyDescent="0.25">
      <c r="A1453" s="3" t="s">
        <v>2239</v>
      </c>
      <c r="B1453" s="4">
        <v>45033</v>
      </c>
      <c r="C1453" s="3" t="s">
        <v>1498</v>
      </c>
      <c r="D1453" s="3" t="s">
        <v>29</v>
      </c>
      <c r="E1453" s="3" t="s">
        <v>17</v>
      </c>
      <c r="F1453" s="3" t="s">
        <v>18</v>
      </c>
      <c r="G1453" s="3" t="s">
        <v>2350</v>
      </c>
      <c r="H1453" s="3" t="s">
        <v>38</v>
      </c>
      <c r="I1453" s="3">
        <v>4</v>
      </c>
      <c r="J1453" s="3" t="s">
        <v>20</v>
      </c>
      <c r="K1453" s="3">
        <v>11000</v>
      </c>
      <c r="L1453" s="3">
        <v>10000</v>
      </c>
    </row>
    <row r="1454" spans="1:12" x14ac:dyDescent="0.25">
      <c r="A1454" s="3" t="s">
        <v>2240</v>
      </c>
      <c r="B1454" s="4">
        <v>45034</v>
      </c>
      <c r="C1454" s="3" t="s">
        <v>1256</v>
      </c>
      <c r="D1454" s="3" t="s">
        <v>29</v>
      </c>
      <c r="E1454" s="3" t="s">
        <v>30</v>
      </c>
      <c r="F1454" s="3" t="s">
        <v>31</v>
      </c>
      <c r="G1454" s="3" t="s">
        <v>2351</v>
      </c>
      <c r="H1454" s="3" t="s">
        <v>38</v>
      </c>
      <c r="I1454" s="3">
        <v>1</v>
      </c>
      <c r="J1454" s="3" t="s">
        <v>26</v>
      </c>
      <c r="K1454" s="3">
        <v>10000</v>
      </c>
      <c r="L1454" s="3">
        <v>9000</v>
      </c>
    </row>
    <row r="1455" spans="1:12" x14ac:dyDescent="0.25">
      <c r="A1455" s="3" t="s">
        <v>2241</v>
      </c>
      <c r="B1455" s="4">
        <v>45034</v>
      </c>
      <c r="C1455" s="3" t="s">
        <v>1317</v>
      </c>
      <c r="D1455" s="3" t="s">
        <v>29</v>
      </c>
      <c r="E1455" s="3" t="s">
        <v>35</v>
      </c>
      <c r="F1455" s="3" t="s">
        <v>36</v>
      </c>
      <c r="G1455" s="3" t="s">
        <v>2352</v>
      </c>
      <c r="H1455" s="3" t="s">
        <v>2354</v>
      </c>
      <c r="I1455" s="3">
        <v>1</v>
      </c>
      <c r="J1455" s="3" t="s">
        <v>20</v>
      </c>
      <c r="K1455" s="3">
        <v>6700</v>
      </c>
      <c r="L1455" s="3">
        <v>5002</v>
      </c>
    </row>
    <row r="1456" spans="1:12" x14ac:dyDescent="0.25">
      <c r="A1456" s="3" t="s">
        <v>2242</v>
      </c>
      <c r="B1456" s="4">
        <v>45034</v>
      </c>
      <c r="C1456" s="3" t="s">
        <v>1378</v>
      </c>
      <c r="D1456" s="3" t="s">
        <v>29</v>
      </c>
      <c r="E1456" s="3" t="s">
        <v>17</v>
      </c>
      <c r="F1456" s="3" t="s">
        <v>18</v>
      </c>
      <c r="G1456" s="3" t="s">
        <v>37</v>
      </c>
      <c r="H1456" s="3" t="s">
        <v>38</v>
      </c>
      <c r="I1456" s="3">
        <v>2</v>
      </c>
      <c r="J1456" s="3" t="s">
        <v>20</v>
      </c>
      <c r="K1456" s="3">
        <v>100</v>
      </c>
      <c r="L1456" s="3">
        <v>90</v>
      </c>
    </row>
    <row r="1457" spans="1:12" x14ac:dyDescent="0.25">
      <c r="A1457" s="3" t="s">
        <v>2243</v>
      </c>
      <c r="B1457" s="4">
        <v>45034</v>
      </c>
      <c r="C1457" s="3" t="s">
        <v>1440</v>
      </c>
      <c r="D1457" s="3" t="s">
        <v>16</v>
      </c>
      <c r="E1457" s="3" t="s">
        <v>17</v>
      </c>
      <c r="F1457" s="3" t="s">
        <v>18</v>
      </c>
      <c r="G1457" s="3" t="s">
        <v>72</v>
      </c>
      <c r="H1457" s="3" t="s">
        <v>2354</v>
      </c>
      <c r="I1457" s="3">
        <v>2</v>
      </c>
      <c r="J1457" s="3" t="s">
        <v>20</v>
      </c>
      <c r="K1457" s="3">
        <v>400</v>
      </c>
      <c r="L1457" s="3">
        <v>360</v>
      </c>
    </row>
    <row r="1458" spans="1:12" x14ac:dyDescent="0.25">
      <c r="A1458" s="3" t="s">
        <v>2244</v>
      </c>
      <c r="B1458" s="4">
        <v>45034</v>
      </c>
      <c r="C1458" s="3" t="s">
        <v>1500</v>
      </c>
      <c r="D1458" s="3" t="s">
        <v>29</v>
      </c>
      <c r="E1458" s="3" t="s">
        <v>23</v>
      </c>
      <c r="F1458" s="3" t="s">
        <v>24</v>
      </c>
      <c r="G1458" s="3" t="s">
        <v>2351</v>
      </c>
      <c r="H1458" s="3" t="s">
        <v>38</v>
      </c>
      <c r="I1458" s="3">
        <v>1</v>
      </c>
      <c r="J1458" s="3" t="s">
        <v>20</v>
      </c>
      <c r="K1458" s="3">
        <v>13200.000000000002</v>
      </c>
      <c r="L1458" s="3">
        <v>12000</v>
      </c>
    </row>
    <row r="1459" spans="1:12" x14ac:dyDescent="0.25">
      <c r="A1459" s="3" t="s">
        <v>2245</v>
      </c>
      <c r="B1459" s="4">
        <v>45035</v>
      </c>
      <c r="C1459" s="3" t="s">
        <v>1258</v>
      </c>
      <c r="D1459" s="3" t="s">
        <v>29</v>
      </c>
      <c r="E1459" s="3" t="s">
        <v>35</v>
      </c>
      <c r="F1459" s="3" t="s">
        <v>36</v>
      </c>
      <c r="G1459" s="3" t="s">
        <v>81</v>
      </c>
      <c r="H1459" s="3" t="s">
        <v>2354</v>
      </c>
      <c r="I1459" s="3">
        <v>1</v>
      </c>
      <c r="J1459" s="3" t="s">
        <v>20</v>
      </c>
      <c r="K1459" s="3">
        <v>8500</v>
      </c>
      <c r="L1459" s="3">
        <v>7600</v>
      </c>
    </row>
    <row r="1460" spans="1:12" x14ac:dyDescent="0.25">
      <c r="A1460" s="3" t="s">
        <v>2246</v>
      </c>
      <c r="B1460" s="4">
        <v>45035</v>
      </c>
      <c r="C1460" s="3" t="s">
        <v>1319</v>
      </c>
      <c r="D1460" s="3" t="s">
        <v>29</v>
      </c>
      <c r="E1460" s="3" t="s">
        <v>17</v>
      </c>
      <c r="F1460" s="3" t="s">
        <v>18</v>
      </c>
      <c r="G1460" s="3" t="s">
        <v>2350</v>
      </c>
      <c r="H1460" s="3" t="s">
        <v>38</v>
      </c>
      <c r="I1460" s="3">
        <v>1</v>
      </c>
      <c r="J1460" s="3" t="s">
        <v>20</v>
      </c>
      <c r="K1460" s="3">
        <v>6700</v>
      </c>
      <c r="L1460" s="3">
        <v>5000</v>
      </c>
    </row>
    <row r="1461" spans="1:12" x14ac:dyDescent="0.25">
      <c r="A1461" s="3" t="s">
        <v>2247</v>
      </c>
      <c r="B1461" s="4">
        <v>45035</v>
      </c>
      <c r="C1461" s="3" t="s">
        <v>1380</v>
      </c>
      <c r="D1461" s="3" t="s">
        <v>29</v>
      </c>
      <c r="E1461" s="3" t="s">
        <v>17</v>
      </c>
      <c r="F1461" s="3" t="s">
        <v>18</v>
      </c>
      <c r="G1461" s="3" t="s">
        <v>41</v>
      </c>
      <c r="H1461" s="3" t="s">
        <v>2354</v>
      </c>
      <c r="I1461" s="3">
        <v>1</v>
      </c>
      <c r="J1461" s="3" t="s">
        <v>20</v>
      </c>
      <c r="K1461" s="3">
        <v>1600</v>
      </c>
      <c r="L1461" s="3">
        <v>1590</v>
      </c>
    </row>
    <row r="1462" spans="1:12" x14ac:dyDescent="0.25">
      <c r="A1462" s="3" t="s">
        <v>2248</v>
      </c>
      <c r="B1462" s="4">
        <v>45035</v>
      </c>
      <c r="C1462" s="3" t="s">
        <v>2316</v>
      </c>
      <c r="D1462" s="3" t="s">
        <v>29</v>
      </c>
      <c r="E1462" s="3" t="s">
        <v>23</v>
      </c>
      <c r="F1462" s="3" t="s">
        <v>24</v>
      </c>
      <c r="G1462" s="3" t="s">
        <v>75</v>
      </c>
      <c r="H1462" s="3" t="s">
        <v>2354</v>
      </c>
      <c r="I1462" s="3">
        <v>2</v>
      </c>
      <c r="J1462" s="3" t="s">
        <v>20</v>
      </c>
      <c r="K1462" s="3">
        <v>100</v>
      </c>
      <c r="L1462" s="3">
        <v>90</v>
      </c>
    </row>
    <row r="1463" spans="1:12" x14ac:dyDescent="0.25">
      <c r="A1463" s="3" t="s">
        <v>2249</v>
      </c>
      <c r="B1463" s="4">
        <v>45035</v>
      </c>
      <c r="C1463" s="3" t="s">
        <v>1502</v>
      </c>
      <c r="D1463" s="3" t="s">
        <v>29</v>
      </c>
      <c r="E1463" s="3" t="s">
        <v>30</v>
      </c>
      <c r="F1463" s="3" t="s">
        <v>31</v>
      </c>
      <c r="G1463" s="3" t="s">
        <v>54</v>
      </c>
      <c r="H1463" s="3" t="s">
        <v>55</v>
      </c>
      <c r="I1463" s="3">
        <v>2</v>
      </c>
      <c r="J1463" s="3" t="s">
        <v>20</v>
      </c>
      <c r="K1463" s="3">
        <v>9950</v>
      </c>
      <c r="L1463" s="3">
        <v>9000</v>
      </c>
    </row>
    <row r="1464" spans="1:12" x14ac:dyDescent="0.25">
      <c r="A1464" s="3" t="s">
        <v>2250</v>
      </c>
      <c r="B1464" s="4">
        <v>45036</v>
      </c>
      <c r="C1464" s="3" t="s">
        <v>1260</v>
      </c>
      <c r="D1464" s="3" t="s">
        <v>29</v>
      </c>
      <c r="E1464" s="3" t="s">
        <v>17</v>
      </c>
      <c r="F1464" s="3" t="s">
        <v>18</v>
      </c>
      <c r="G1464" s="3" t="s">
        <v>19</v>
      </c>
      <c r="H1464" s="3" t="s">
        <v>2354</v>
      </c>
      <c r="I1464" s="3">
        <v>2</v>
      </c>
      <c r="J1464" s="3" t="s">
        <v>20</v>
      </c>
      <c r="K1464" s="3">
        <v>8500</v>
      </c>
      <c r="L1464" s="3">
        <v>7600</v>
      </c>
    </row>
    <row r="1465" spans="1:12" x14ac:dyDescent="0.25">
      <c r="A1465" s="3" t="s">
        <v>2251</v>
      </c>
      <c r="B1465" s="4">
        <v>45036</v>
      </c>
      <c r="C1465" s="3" t="s">
        <v>2316</v>
      </c>
      <c r="D1465" s="3" t="s">
        <v>29</v>
      </c>
      <c r="E1465" s="3" t="s">
        <v>17</v>
      </c>
      <c r="F1465" s="3" t="s">
        <v>18</v>
      </c>
      <c r="G1465" s="3" t="s">
        <v>2351</v>
      </c>
      <c r="H1465" s="3" t="s">
        <v>38</v>
      </c>
      <c r="I1465" s="3">
        <v>2</v>
      </c>
      <c r="J1465" s="3" t="s">
        <v>20</v>
      </c>
      <c r="K1465" s="3">
        <v>6700</v>
      </c>
      <c r="L1465" s="3">
        <v>5001</v>
      </c>
    </row>
    <row r="1466" spans="1:12" x14ac:dyDescent="0.25">
      <c r="A1466" s="3" t="s">
        <v>2252</v>
      </c>
      <c r="B1466" s="4">
        <v>45036</v>
      </c>
      <c r="C1466" s="3" t="s">
        <v>1382</v>
      </c>
      <c r="D1466" s="3" t="s">
        <v>29</v>
      </c>
      <c r="E1466" s="3" t="s">
        <v>23</v>
      </c>
      <c r="F1466" s="3" t="s">
        <v>24</v>
      </c>
      <c r="G1466" s="3" t="s">
        <v>44</v>
      </c>
      <c r="H1466" s="3" t="s">
        <v>45</v>
      </c>
      <c r="I1466" s="3">
        <v>1</v>
      </c>
      <c r="J1466" s="3" t="s">
        <v>20</v>
      </c>
      <c r="K1466" s="3">
        <v>50</v>
      </c>
      <c r="L1466" s="3">
        <v>45</v>
      </c>
    </row>
    <row r="1467" spans="1:12" x14ac:dyDescent="0.25">
      <c r="A1467" s="3" t="s">
        <v>2253</v>
      </c>
      <c r="B1467" s="4">
        <v>45036</v>
      </c>
      <c r="C1467" s="3" t="s">
        <v>1443</v>
      </c>
      <c r="D1467" s="3" t="s">
        <v>29</v>
      </c>
      <c r="E1467" s="3" t="s">
        <v>30</v>
      </c>
      <c r="F1467" s="3" t="s">
        <v>31</v>
      </c>
      <c r="G1467" s="3" t="s">
        <v>78</v>
      </c>
      <c r="H1467" s="3" t="s">
        <v>45</v>
      </c>
      <c r="I1467" s="3">
        <v>1</v>
      </c>
      <c r="J1467" s="3" t="s">
        <v>20</v>
      </c>
      <c r="K1467" s="3">
        <v>1600</v>
      </c>
      <c r="L1467" s="3">
        <v>1590</v>
      </c>
    </row>
    <row r="1468" spans="1:12" x14ac:dyDescent="0.25">
      <c r="A1468" s="3" t="s">
        <v>2254</v>
      </c>
      <c r="B1468" s="4">
        <v>45036</v>
      </c>
      <c r="C1468" s="3" t="s">
        <v>1504</v>
      </c>
      <c r="D1468" s="3" t="s">
        <v>29</v>
      </c>
      <c r="E1468" s="3" t="s">
        <v>35</v>
      </c>
      <c r="F1468" s="3" t="s">
        <v>36</v>
      </c>
      <c r="G1468" s="3" t="s">
        <v>2353</v>
      </c>
      <c r="H1468" s="3" t="s">
        <v>45</v>
      </c>
      <c r="I1468" s="3">
        <v>2</v>
      </c>
      <c r="J1468" s="3" t="s">
        <v>20</v>
      </c>
      <c r="K1468" s="3">
        <v>7700</v>
      </c>
      <c r="L1468" s="3">
        <v>7000</v>
      </c>
    </row>
    <row r="1469" spans="1:12" x14ac:dyDescent="0.25">
      <c r="A1469" s="3" t="s">
        <v>2255</v>
      </c>
      <c r="B1469" s="4">
        <v>45037</v>
      </c>
      <c r="C1469" s="3" t="s">
        <v>1262</v>
      </c>
      <c r="D1469" s="3" t="s">
        <v>29</v>
      </c>
      <c r="E1469" s="3" t="s">
        <v>17</v>
      </c>
      <c r="F1469" s="3" t="s">
        <v>18</v>
      </c>
      <c r="G1469" s="3" t="s">
        <v>25</v>
      </c>
      <c r="H1469" s="3" t="s">
        <v>2354</v>
      </c>
      <c r="I1469" s="3">
        <v>3</v>
      </c>
      <c r="J1469" s="3" t="s">
        <v>20</v>
      </c>
      <c r="K1469" s="3">
        <v>13200.000000000002</v>
      </c>
      <c r="L1469" s="3">
        <v>12000</v>
      </c>
    </row>
    <row r="1470" spans="1:12" x14ac:dyDescent="0.25">
      <c r="A1470" s="3" t="s">
        <v>2256</v>
      </c>
      <c r="B1470" s="4">
        <v>45037</v>
      </c>
      <c r="C1470" s="3" t="s">
        <v>1322</v>
      </c>
      <c r="D1470" s="3" t="s">
        <v>29</v>
      </c>
      <c r="E1470" s="3" t="s">
        <v>23</v>
      </c>
      <c r="F1470" s="3" t="s">
        <v>24</v>
      </c>
      <c r="G1470" s="3" t="s">
        <v>66</v>
      </c>
      <c r="H1470" s="3" t="s">
        <v>2354</v>
      </c>
      <c r="I1470" s="3">
        <v>2</v>
      </c>
      <c r="J1470" s="3" t="s">
        <v>20</v>
      </c>
      <c r="K1470" s="3">
        <v>6700</v>
      </c>
      <c r="L1470" s="3">
        <v>5002</v>
      </c>
    </row>
    <row r="1471" spans="1:12" x14ac:dyDescent="0.25">
      <c r="A1471" s="3" t="s">
        <v>2257</v>
      </c>
      <c r="B1471" s="4">
        <v>45037</v>
      </c>
      <c r="C1471" s="3" t="s">
        <v>1384</v>
      </c>
      <c r="D1471" s="3" t="s">
        <v>29</v>
      </c>
      <c r="E1471" s="3" t="s">
        <v>30</v>
      </c>
      <c r="F1471" s="3" t="s">
        <v>31</v>
      </c>
      <c r="G1471" s="3" t="s">
        <v>2352</v>
      </c>
      <c r="H1471" s="3" t="s">
        <v>2354</v>
      </c>
      <c r="I1471" s="3">
        <v>2</v>
      </c>
      <c r="J1471" s="3" t="s">
        <v>20</v>
      </c>
      <c r="K1471" s="3">
        <v>600</v>
      </c>
      <c r="L1471" s="3">
        <v>450</v>
      </c>
    </row>
    <row r="1472" spans="1:12" x14ac:dyDescent="0.25">
      <c r="A1472" s="3" t="s">
        <v>2258</v>
      </c>
      <c r="B1472" s="4">
        <v>45037</v>
      </c>
      <c r="C1472" s="3" t="s">
        <v>1445</v>
      </c>
      <c r="D1472" s="3" t="s">
        <v>29</v>
      </c>
      <c r="E1472" s="3" t="s">
        <v>35</v>
      </c>
      <c r="F1472" s="3" t="s">
        <v>36</v>
      </c>
      <c r="G1472" s="3" t="s">
        <v>81</v>
      </c>
      <c r="H1472" s="3" t="s">
        <v>2354</v>
      </c>
      <c r="I1472" s="3">
        <v>1</v>
      </c>
      <c r="J1472" s="3" t="s">
        <v>20</v>
      </c>
      <c r="K1472" s="3">
        <v>50</v>
      </c>
      <c r="L1472" s="3">
        <v>45</v>
      </c>
    </row>
    <row r="1473" spans="1:12" x14ac:dyDescent="0.25">
      <c r="A1473" s="3" t="s">
        <v>2259</v>
      </c>
      <c r="B1473" s="4">
        <v>45037</v>
      </c>
      <c r="C1473" s="3" t="s">
        <v>1506</v>
      </c>
      <c r="D1473" s="3" t="s">
        <v>29</v>
      </c>
      <c r="E1473" s="3" t="s">
        <v>17</v>
      </c>
      <c r="F1473" s="3" t="s">
        <v>18</v>
      </c>
      <c r="G1473" s="3" t="s">
        <v>44</v>
      </c>
      <c r="H1473" s="3" t="s">
        <v>45</v>
      </c>
      <c r="I1473" s="3">
        <v>1</v>
      </c>
      <c r="J1473" s="3" t="s">
        <v>20</v>
      </c>
      <c r="K1473" s="3">
        <v>11000</v>
      </c>
      <c r="L1473" s="3">
        <v>10000</v>
      </c>
    </row>
    <row r="1474" spans="1:12" x14ac:dyDescent="0.25">
      <c r="A1474" s="3" t="s">
        <v>2260</v>
      </c>
      <c r="B1474" s="4">
        <v>45038</v>
      </c>
      <c r="C1474" s="3" t="s">
        <v>1264</v>
      </c>
      <c r="D1474" s="3" t="s">
        <v>29</v>
      </c>
      <c r="E1474" s="3" t="s">
        <v>23</v>
      </c>
      <c r="F1474" s="3" t="s">
        <v>24</v>
      </c>
      <c r="G1474" s="3" t="s">
        <v>32</v>
      </c>
      <c r="H1474" s="3" t="s">
        <v>2354</v>
      </c>
      <c r="I1474" s="3">
        <v>2</v>
      </c>
      <c r="J1474" s="3" t="s">
        <v>20</v>
      </c>
      <c r="K1474" s="3">
        <v>22000</v>
      </c>
      <c r="L1474" s="3">
        <v>20000</v>
      </c>
    </row>
    <row r="1475" spans="1:12" x14ac:dyDescent="0.25">
      <c r="A1475" s="3" t="s">
        <v>2261</v>
      </c>
      <c r="B1475" s="4">
        <v>45038</v>
      </c>
      <c r="C1475" s="3" t="s">
        <v>1324</v>
      </c>
      <c r="D1475" s="3" t="s">
        <v>16</v>
      </c>
      <c r="E1475" s="3" t="s">
        <v>30</v>
      </c>
      <c r="F1475" s="3" t="s">
        <v>31</v>
      </c>
      <c r="G1475" s="3" t="s">
        <v>69</v>
      </c>
      <c r="H1475" s="3" t="s">
        <v>38</v>
      </c>
      <c r="I1475" s="3">
        <v>1</v>
      </c>
      <c r="J1475" s="3" t="s">
        <v>20</v>
      </c>
      <c r="K1475" s="3">
        <v>22000</v>
      </c>
      <c r="L1475" s="3">
        <v>20000</v>
      </c>
    </row>
    <row r="1476" spans="1:12" x14ac:dyDescent="0.25">
      <c r="A1476" s="3" t="s">
        <v>2262</v>
      </c>
      <c r="B1476" s="4">
        <v>45038</v>
      </c>
      <c r="C1476" s="3" t="s">
        <v>1386</v>
      </c>
      <c r="D1476" s="3" t="s">
        <v>29</v>
      </c>
      <c r="E1476" s="3" t="s">
        <v>35</v>
      </c>
      <c r="F1476" s="3" t="s">
        <v>36</v>
      </c>
      <c r="G1476" s="3" t="s">
        <v>2350</v>
      </c>
      <c r="H1476" s="3" t="s">
        <v>38</v>
      </c>
      <c r="I1476" s="3">
        <v>2</v>
      </c>
      <c r="J1476" s="3" t="s">
        <v>20</v>
      </c>
      <c r="K1476" s="3">
        <v>170</v>
      </c>
      <c r="L1476" s="3">
        <v>150</v>
      </c>
    </row>
    <row r="1477" spans="1:12" x14ac:dyDescent="0.25">
      <c r="A1477" s="3" t="s">
        <v>2263</v>
      </c>
      <c r="B1477" s="4">
        <v>45038</v>
      </c>
      <c r="C1477" s="3" t="s">
        <v>1447</v>
      </c>
      <c r="D1477" s="3" t="s">
        <v>29</v>
      </c>
      <c r="E1477" s="3" t="s">
        <v>17</v>
      </c>
      <c r="F1477" s="3" t="s">
        <v>18</v>
      </c>
      <c r="G1477" s="3" t="s">
        <v>19</v>
      </c>
      <c r="H1477" s="3" t="s">
        <v>2354</v>
      </c>
      <c r="I1477" s="3">
        <v>2</v>
      </c>
      <c r="J1477" s="3" t="s">
        <v>20</v>
      </c>
      <c r="K1477" s="3">
        <v>600</v>
      </c>
      <c r="L1477" s="3">
        <v>450</v>
      </c>
    </row>
    <row r="1478" spans="1:12" x14ac:dyDescent="0.25">
      <c r="A1478" s="3" t="s">
        <v>2264</v>
      </c>
      <c r="B1478" s="4">
        <v>45038</v>
      </c>
      <c r="C1478" s="3" t="s">
        <v>1508</v>
      </c>
      <c r="D1478" s="3" t="s">
        <v>29</v>
      </c>
      <c r="E1478" s="3" t="s">
        <v>17</v>
      </c>
      <c r="F1478" s="3" t="s">
        <v>18</v>
      </c>
      <c r="G1478" s="3" t="s">
        <v>2352</v>
      </c>
      <c r="H1478" s="3" t="s">
        <v>2354</v>
      </c>
      <c r="I1478" s="3">
        <v>1</v>
      </c>
      <c r="J1478" s="3" t="s">
        <v>20</v>
      </c>
      <c r="K1478" s="3">
        <v>7700.0000000000009</v>
      </c>
      <c r="L1478" s="3">
        <v>7000</v>
      </c>
    </row>
    <row r="1479" spans="1:12" x14ac:dyDescent="0.25">
      <c r="A1479" s="3" t="s">
        <v>2265</v>
      </c>
      <c r="B1479" s="4">
        <v>45039</v>
      </c>
      <c r="C1479" s="3" t="s">
        <v>1266</v>
      </c>
      <c r="D1479" s="3" t="s">
        <v>29</v>
      </c>
      <c r="E1479" s="3" t="s">
        <v>30</v>
      </c>
      <c r="F1479" s="3" t="s">
        <v>31</v>
      </c>
      <c r="G1479" s="3" t="s">
        <v>37</v>
      </c>
      <c r="H1479" s="3" t="s">
        <v>38</v>
      </c>
      <c r="I1479" s="3">
        <v>2</v>
      </c>
      <c r="J1479" s="3" t="s">
        <v>20</v>
      </c>
      <c r="K1479" s="3">
        <v>7700</v>
      </c>
      <c r="L1479" s="3">
        <v>7000</v>
      </c>
    </row>
    <row r="1480" spans="1:12" x14ac:dyDescent="0.25">
      <c r="A1480" s="3" t="s">
        <v>2266</v>
      </c>
      <c r="B1480" s="4">
        <v>45039</v>
      </c>
      <c r="C1480" s="3" t="s">
        <v>1326</v>
      </c>
      <c r="D1480" s="3" t="s">
        <v>29</v>
      </c>
      <c r="E1480" s="3" t="s">
        <v>35</v>
      </c>
      <c r="F1480" s="3" t="s">
        <v>36</v>
      </c>
      <c r="G1480" s="3" t="s">
        <v>72</v>
      </c>
      <c r="H1480" s="3" t="s">
        <v>2354</v>
      </c>
      <c r="I1480" s="3">
        <v>1</v>
      </c>
      <c r="J1480" s="3" t="s">
        <v>26</v>
      </c>
      <c r="K1480" s="3">
        <v>10000</v>
      </c>
      <c r="L1480" s="3">
        <v>9000</v>
      </c>
    </row>
    <row r="1481" spans="1:12" x14ac:dyDescent="0.25">
      <c r="A1481" s="3" t="s">
        <v>2267</v>
      </c>
      <c r="B1481" s="4">
        <v>45039</v>
      </c>
      <c r="C1481" s="3" t="s">
        <v>1388</v>
      </c>
      <c r="D1481" s="3" t="s">
        <v>29</v>
      </c>
      <c r="E1481" s="3" t="s">
        <v>17</v>
      </c>
      <c r="F1481" s="3" t="s">
        <v>18</v>
      </c>
      <c r="G1481" s="3" t="s">
        <v>2351</v>
      </c>
      <c r="H1481" s="3" t="s">
        <v>38</v>
      </c>
      <c r="I1481" s="3">
        <v>1</v>
      </c>
      <c r="J1481" s="3" t="s">
        <v>20</v>
      </c>
      <c r="K1481" s="3">
        <v>25</v>
      </c>
      <c r="L1481" s="3">
        <v>20</v>
      </c>
    </row>
    <row r="1482" spans="1:12" x14ac:dyDescent="0.25">
      <c r="A1482" s="3" t="s">
        <v>2268</v>
      </c>
      <c r="B1482" s="4">
        <v>45039</v>
      </c>
      <c r="C1482" s="3" t="s">
        <v>1449</v>
      </c>
      <c r="D1482" s="3" t="s">
        <v>16</v>
      </c>
      <c r="E1482" s="3" t="s">
        <v>17</v>
      </c>
      <c r="F1482" s="3" t="s">
        <v>18</v>
      </c>
      <c r="G1482" s="3" t="s">
        <v>25</v>
      </c>
      <c r="H1482" s="3" t="s">
        <v>2354</v>
      </c>
      <c r="I1482" s="3">
        <v>2</v>
      </c>
      <c r="J1482" s="3" t="s">
        <v>20</v>
      </c>
      <c r="K1482" s="3">
        <v>170</v>
      </c>
      <c r="L1482" s="3">
        <v>150</v>
      </c>
    </row>
    <row r="1483" spans="1:12" x14ac:dyDescent="0.25">
      <c r="A1483" s="3" t="s">
        <v>2269</v>
      </c>
      <c r="B1483" s="4">
        <v>45039</v>
      </c>
      <c r="C1483" s="3" t="s">
        <v>1510</v>
      </c>
      <c r="D1483" s="3" t="s">
        <v>29</v>
      </c>
      <c r="E1483" s="3" t="s">
        <v>23</v>
      </c>
      <c r="F1483" s="3" t="s">
        <v>24</v>
      </c>
      <c r="G1483" s="3" t="s">
        <v>2350</v>
      </c>
      <c r="H1483" s="3" t="s">
        <v>38</v>
      </c>
      <c r="I1483" s="3">
        <v>2</v>
      </c>
      <c r="J1483" s="3" t="s">
        <v>20</v>
      </c>
      <c r="K1483" s="3">
        <v>9950</v>
      </c>
      <c r="L1483" s="3">
        <v>9000</v>
      </c>
    </row>
    <row r="1484" spans="1:12" x14ac:dyDescent="0.25">
      <c r="A1484" s="3" t="s">
        <v>2270</v>
      </c>
      <c r="B1484" s="4">
        <v>45040</v>
      </c>
      <c r="C1484" s="3" t="s">
        <v>1268</v>
      </c>
      <c r="D1484" s="3" t="s">
        <v>29</v>
      </c>
      <c r="E1484" s="3" t="s">
        <v>35</v>
      </c>
      <c r="F1484" s="3" t="s">
        <v>36</v>
      </c>
      <c r="G1484" s="3" t="s">
        <v>41</v>
      </c>
      <c r="H1484" s="3" t="s">
        <v>2354</v>
      </c>
      <c r="I1484" s="3">
        <v>3</v>
      </c>
      <c r="J1484" s="3" t="s">
        <v>20</v>
      </c>
      <c r="K1484" s="3">
        <v>22000</v>
      </c>
      <c r="L1484" s="3">
        <v>20000</v>
      </c>
    </row>
    <row r="1485" spans="1:12" x14ac:dyDescent="0.25">
      <c r="A1485" s="3" t="s">
        <v>2271</v>
      </c>
      <c r="B1485" s="4">
        <v>45040</v>
      </c>
      <c r="C1485" s="3" t="s">
        <v>1328</v>
      </c>
      <c r="D1485" s="3" t="s">
        <v>29</v>
      </c>
      <c r="E1485" s="3" t="s">
        <v>17</v>
      </c>
      <c r="F1485" s="3" t="s">
        <v>18</v>
      </c>
      <c r="G1485" s="3" t="s">
        <v>75</v>
      </c>
      <c r="H1485" s="3" t="s">
        <v>2354</v>
      </c>
      <c r="I1485" s="3">
        <v>1</v>
      </c>
      <c r="J1485" s="3" t="s">
        <v>20</v>
      </c>
      <c r="K1485" s="3">
        <v>8500</v>
      </c>
      <c r="L1485" s="3">
        <v>7600</v>
      </c>
    </row>
    <row r="1486" spans="1:12" x14ac:dyDescent="0.25">
      <c r="A1486" s="3" t="s">
        <v>2272</v>
      </c>
      <c r="B1486" s="4">
        <v>45040</v>
      </c>
      <c r="C1486" s="3" t="s">
        <v>1390</v>
      </c>
      <c r="D1486" s="3" t="s">
        <v>29</v>
      </c>
      <c r="E1486" s="3" t="s">
        <v>17</v>
      </c>
      <c r="F1486" s="3" t="s">
        <v>18</v>
      </c>
      <c r="G1486" s="3" t="s">
        <v>54</v>
      </c>
      <c r="H1486" s="3" t="s">
        <v>55</v>
      </c>
      <c r="I1486" s="3">
        <v>1</v>
      </c>
      <c r="J1486" s="3" t="s">
        <v>20</v>
      </c>
      <c r="K1486" s="3">
        <v>6700</v>
      </c>
      <c r="L1486" s="3">
        <v>5000</v>
      </c>
    </row>
    <row r="1487" spans="1:12" x14ac:dyDescent="0.25">
      <c r="A1487" s="3" t="s">
        <v>2273</v>
      </c>
      <c r="B1487" s="4">
        <v>45040</v>
      </c>
      <c r="C1487" s="3" t="s">
        <v>1451</v>
      </c>
      <c r="D1487" s="3" t="s">
        <v>29</v>
      </c>
      <c r="E1487" s="3" t="s">
        <v>23</v>
      </c>
      <c r="F1487" s="3" t="s">
        <v>24</v>
      </c>
      <c r="G1487" s="3" t="s">
        <v>32</v>
      </c>
      <c r="H1487" s="3" t="s">
        <v>2354</v>
      </c>
      <c r="I1487" s="3">
        <v>1</v>
      </c>
      <c r="J1487" s="3" t="s">
        <v>20</v>
      </c>
      <c r="K1487" s="3">
        <v>25</v>
      </c>
      <c r="L1487" s="3">
        <v>20</v>
      </c>
    </row>
    <row r="1488" spans="1:12" x14ac:dyDescent="0.25">
      <c r="A1488" s="3" t="s">
        <v>2274</v>
      </c>
      <c r="B1488" s="4">
        <v>45040</v>
      </c>
      <c r="C1488" s="3" t="s">
        <v>1512</v>
      </c>
      <c r="D1488" s="3" t="s">
        <v>29</v>
      </c>
      <c r="E1488" s="3" t="s">
        <v>30</v>
      </c>
      <c r="F1488" s="3" t="s">
        <v>31</v>
      </c>
      <c r="G1488" s="3" t="s">
        <v>2351</v>
      </c>
      <c r="H1488" s="3" t="s">
        <v>38</v>
      </c>
      <c r="I1488" s="3">
        <v>2</v>
      </c>
      <c r="J1488" s="3" t="s">
        <v>20</v>
      </c>
      <c r="K1488" s="3">
        <v>19800</v>
      </c>
      <c r="L1488" s="3">
        <v>18000</v>
      </c>
    </row>
    <row r="1489" spans="1:12" x14ac:dyDescent="0.25">
      <c r="A1489" s="3" t="s">
        <v>2275</v>
      </c>
      <c r="B1489" s="4">
        <v>45041</v>
      </c>
      <c r="C1489" s="3" t="s">
        <v>1270</v>
      </c>
      <c r="D1489" s="3" t="s">
        <v>16</v>
      </c>
      <c r="E1489" s="3" t="s">
        <v>17</v>
      </c>
      <c r="F1489" s="3" t="s">
        <v>18</v>
      </c>
      <c r="G1489" s="3" t="s">
        <v>44</v>
      </c>
      <c r="H1489" s="3" t="s">
        <v>45</v>
      </c>
      <c r="I1489" s="3">
        <v>1</v>
      </c>
      <c r="J1489" s="3" t="s">
        <v>20</v>
      </c>
      <c r="K1489" s="3">
        <v>44000</v>
      </c>
      <c r="L1489" s="3">
        <v>40000</v>
      </c>
    </row>
    <row r="1490" spans="1:12" x14ac:dyDescent="0.25">
      <c r="A1490" s="3" t="s">
        <v>2276</v>
      </c>
      <c r="B1490" s="4">
        <v>45041</v>
      </c>
      <c r="C1490" s="3" t="s">
        <v>1330</v>
      </c>
      <c r="D1490" s="3" t="s">
        <v>29</v>
      </c>
      <c r="E1490" s="3" t="s">
        <v>17</v>
      </c>
      <c r="F1490" s="3" t="s">
        <v>18</v>
      </c>
      <c r="G1490" s="3" t="s">
        <v>78</v>
      </c>
      <c r="H1490" s="3" t="s">
        <v>45</v>
      </c>
      <c r="I1490" s="3">
        <v>2</v>
      </c>
      <c r="J1490" s="3" t="s">
        <v>26</v>
      </c>
      <c r="K1490" s="3">
        <v>8500</v>
      </c>
      <c r="L1490" s="3">
        <v>7600</v>
      </c>
    </row>
    <row r="1491" spans="1:12" x14ac:dyDescent="0.25">
      <c r="A1491" s="3" t="s">
        <v>2277</v>
      </c>
      <c r="B1491" s="4">
        <v>45041</v>
      </c>
      <c r="C1491" s="3" t="s">
        <v>1392</v>
      </c>
      <c r="D1491" s="3" t="s">
        <v>29</v>
      </c>
      <c r="E1491" s="3" t="s">
        <v>23</v>
      </c>
      <c r="F1491" s="3" t="s">
        <v>24</v>
      </c>
      <c r="G1491" s="3" t="s">
        <v>2353</v>
      </c>
      <c r="H1491" s="3" t="s">
        <v>45</v>
      </c>
      <c r="I1491" s="3">
        <v>2</v>
      </c>
      <c r="J1491" s="3" t="s">
        <v>20</v>
      </c>
      <c r="K1491" s="3">
        <v>6700</v>
      </c>
      <c r="L1491" s="3">
        <v>5001</v>
      </c>
    </row>
    <row r="1492" spans="1:12" x14ac:dyDescent="0.25">
      <c r="A1492" s="3" t="s">
        <v>2278</v>
      </c>
      <c r="B1492" s="4">
        <v>45041</v>
      </c>
      <c r="C1492" s="3" t="s">
        <v>2316</v>
      </c>
      <c r="D1492" s="3" t="s">
        <v>29</v>
      </c>
      <c r="E1492" s="3" t="s">
        <v>30</v>
      </c>
      <c r="F1492" s="3" t="s">
        <v>31</v>
      </c>
      <c r="G1492" s="3" t="s">
        <v>37</v>
      </c>
      <c r="H1492" s="3" t="s">
        <v>38</v>
      </c>
      <c r="I1492" s="3">
        <v>1</v>
      </c>
      <c r="J1492" s="3" t="s">
        <v>20</v>
      </c>
      <c r="K1492" s="3">
        <v>6700</v>
      </c>
      <c r="L1492" s="3">
        <v>5002</v>
      </c>
    </row>
    <row r="1493" spans="1:12" x14ac:dyDescent="0.25">
      <c r="A1493" s="3" t="s">
        <v>2279</v>
      </c>
      <c r="B1493" s="4">
        <v>45041</v>
      </c>
      <c r="C1493" s="3" t="s">
        <v>1514</v>
      </c>
      <c r="D1493" s="3" t="s">
        <v>29</v>
      </c>
      <c r="E1493" s="3" t="s">
        <v>35</v>
      </c>
      <c r="F1493" s="3" t="s">
        <v>36</v>
      </c>
      <c r="G1493" s="3" t="s">
        <v>72</v>
      </c>
      <c r="H1493" s="3" t="s">
        <v>2354</v>
      </c>
      <c r="I1493" s="3">
        <v>1</v>
      </c>
      <c r="J1493" s="3" t="s">
        <v>20</v>
      </c>
      <c r="K1493" s="3">
        <v>44000</v>
      </c>
      <c r="L1493" s="3">
        <v>40000</v>
      </c>
    </row>
    <row r="1494" spans="1:12" x14ac:dyDescent="0.25">
      <c r="A1494" s="3" t="s">
        <v>2280</v>
      </c>
      <c r="B1494" s="4">
        <v>45042</v>
      </c>
      <c r="C1494" s="3" t="s">
        <v>1272</v>
      </c>
      <c r="D1494" s="3" t="s">
        <v>16</v>
      </c>
      <c r="E1494" s="3" t="s">
        <v>17</v>
      </c>
      <c r="F1494" s="3" t="s">
        <v>18</v>
      </c>
      <c r="G1494" s="3" t="s">
        <v>2352</v>
      </c>
      <c r="H1494" s="3" t="s">
        <v>2354</v>
      </c>
      <c r="I1494" s="3">
        <v>2</v>
      </c>
      <c r="J1494" s="3" t="s">
        <v>20</v>
      </c>
      <c r="K1494" s="3">
        <v>19800</v>
      </c>
      <c r="L1494" s="3">
        <v>18000</v>
      </c>
    </row>
    <row r="1495" spans="1:12" x14ac:dyDescent="0.25">
      <c r="A1495" s="3" t="s">
        <v>2281</v>
      </c>
      <c r="B1495" s="4">
        <v>45042</v>
      </c>
      <c r="C1495" s="3" t="s">
        <v>1332</v>
      </c>
      <c r="D1495" s="3" t="s">
        <v>29</v>
      </c>
      <c r="E1495" s="3" t="s">
        <v>23</v>
      </c>
      <c r="F1495" s="3" t="s">
        <v>24</v>
      </c>
      <c r="G1495" s="3" t="s">
        <v>81</v>
      </c>
      <c r="H1495" s="3" t="s">
        <v>2354</v>
      </c>
      <c r="I1495" s="3">
        <v>3</v>
      </c>
      <c r="J1495" s="3" t="s">
        <v>20</v>
      </c>
      <c r="K1495" s="3">
        <v>13200.000000000002</v>
      </c>
      <c r="L1495" s="3">
        <v>12000</v>
      </c>
    </row>
    <row r="1496" spans="1:12" x14ac:dyDescent="0.25">
      <c r="A1496" s="3" t="s">
        <v>2282</v>
      </c>
      <c r="B1496" s="4">
        <v>45042</v>
      </c>
      <c r="C1496" s="3" t="s">
        <v>1394</v>
      </c>
      <c r="D1496" s="3" t="s">
        <v>16</v>
      </c>
      <c r="E1496" s="3" t="s">
        <v>30</v>
      </c>
      <c r="F1496" s="3" t="s">
        <v>31</v>
      </c>
      <c r="G1496" s="3" t="s">
        <v>60</v>
      </c>
      <c r="H1496" s="3" t="s">
        <v>45</v>
      </c>
      <c r="I1496" s="3">
        <v>2</v>
      </c>
      <c r="J1496" s="3" t="s">
        <v>20</v>
      </c>
      <c r="K1496" s="3">
        <v>6700</v>
      </c>
      <c r="L1496" s="3">
        <v>5002</v>
      </c>
    </row>
    <row r="1497" spans="1:12" x14ac:dyDescent="0.25">
      <c r="A1497" s="3" t="s">
        <v>2283</v>
      </c>
      <c r="B1497" s="4">
        <v>45042</v>
      </c>
      <c r="C1497" s="3" t="s">
        <v>1454</v>
      </c>
      <c r="D1497" s="3" t="s">
        <v>29</v>
      </c>
      <c r="E1497" s="3" t="s">
        <v>35</v>
      </c>
      <c r="F1497" s="3" t="s">
        <v>36</v>
      </c>
      <c r="G1497" s="3" t="s">
        <v>41</v>
      </c>
      <c r="H1497" s="3" t="s">
        <v>2354</v>
      </c>
      <c r="I1497" s="3">
        <v>2</v>
      </c>
      <c r="J1497" s="3" t="s">
        <v>20</v>
      </c>
      <c r="K1497" s="3">
        <v>6700</v>
      </c>
      <c r="L1497" s="3">
        <v>5000</v>
      </c>
    </row>
    <row r="1498" spans="1:12" x14ac:dyDescent="0.25">
      <c r="A1498" s="3" t="s">
        <v>2284</v>
      </c>
      <c r="B1498" s="4">
        <v>45042</v>
      </c>
      <c r="C1498" s="3" t="s">
        <v>1516</v>
      </c>
      <c r="D1498" s="3" t="s">
        <v>29</v>
      </c>
      <c r="E1498" s="3" t="s">
        <v>17</v>
      </c>
      <c r="F1498" s="3" t="s">
        <v>18</v>
      </c>
      <c r="G1498" s="3" t="s">
        <v>75</v>
      </c>
      <c r="H1498" s="3" t="s">
        <v>2354</v>
      </c>
      <c r="I1498" s="3">
        <v>1</v>
      </c>
      <c r="J1498" s="3" t="s">
        <v>20</v>
      </c>
      <c r="K1498" s="3">
        <v>22000</v>
      </c>
      <c r="L1498" s="3">
        <v>20000</v>
      </c>
    </row>
    <row r="1499" spans="1:12" x14ac:dyDescent="0.25">
      <c r="A1499" s="3" t="s">
        <v>2285</v>
      </c>
      <c r="B1499" s="4">
        <v>45043</v>
      </c>
      <c r="C1499" s="3" t="s">
        <v>1274</v>
      </c>
      <c r="D1499" s="3" t="s">
        <v>16</v>
      </c>
      <c r="E1499" s="3" t="s">
        <v>23</v>
      </c>
      <c r="F1499" s="3" t="s">
        <v>24</v>
      </c>
      <c r="G1499" s="3" t="s">
        <v>2350</v>
      </c>
      <c r="H1499" s="3" t="s">
        <v>38</v>
      </c>
      <c r="I1499" s="3">
        <v>2</v>
      </c>
      <c r="J1499" s="3" t="s">
        <v>20</v>
      </c>
      <c r="K1499" s="3">
        <v>9950</v>
      </c>
      <c r="L1499" s="3">
        <v>9000</v>
      </c>
    </row>
    <row r="1500" spans="1:12" x14ac:dyDescent="0.25">
      <c r="A1500" s="3" t="s">
        <v>2286</v>
      </c>
      <c r="B1500" s="4">
        <v>45043</v>
      </c>
      <c r="C1500" s="3" t="s">
        <v>1334</v>
      </c>
      <c r="D1500" s="3" t="s">
        <v>29</v>
      </c>
      <c r="E1500" s="3" t="s">
        <v>30</v>
      </c>
      <c r="F1500" s="3" t="s">
        <v>31</v>
      </c>
      <c r="G1500" s="3" t="s">
        <v>19</v>
      </c>
      <c r="H1500" s="3" t="s">
        <v>2354</v>
      </c>
      <c r="I1500" s="3">
        <v>2</v>
      </c>
      <c r="J1500" s="3" t="s">
        <v>20</v>
      </c>
      <c r="K1500" s="3">
        <v>22000</v>
      </c>
      <c r="L1500" s="3">
        <v>20000</v>
      </c>
    </row>
    <row r="1501" spans="1:12" x14ac:dyDescent="0.25">
      <c r="A1501" s="3" t="s">
        <v>2287</v>
      </c>
      <c r="B1501" s="4">
        <v>45043</v>
      </c>
      <c r="C1501" s="3" t="s">
        <v>1396</v>
      </c>
      <c r="D1501" s="3" t="s">
        <v>16</v>
      </c>
      <c r="E1501" s="3" t="s">
        <v>35</v>
      </c>
      <c r="F1501" s="3" t="s">
        <v>36</v>
      </c>
      <c r="G1501" s="3" t="s">
        <v>63</v>
      </c>
      <c r="H1501" s="3" t="s">
        <v>2354</v>
      </c>
      <c r="I1501" s="3">
        <v>1</v>
      </c>
      <c r="J1501" s="3" t="s">
        <v>20</v>
      </c>
      <c r="K1501" s="3">
        <v>22000</v>
      </c>
      <c r="L1501" s="3">
        <v>20000</v>
      </c>
    </row>
    <row r="1502" spans="1:12" x14ac:dyDescent="0.25">
      <c r="A1502" s="3" t="s">
        <v>2288</v>
      </c>
      <c r="B1502" s="4">
        <v>45043</v>
      </c>
      <c r="C1502" s="3" t="s">
        <v>1456</v>
      </c>
      <c r="D1502" s="3" t="s">
        <v>29</v>
      </c>
      <c r="E1502" s="3" t="s">
        <v>17</v>
      </c>
      <c r="F1502" s="3" t="s">
        <v>18</v>
      </c>
      <c r="G1502" s="3" t="s">
        <v>44</v>
      </c>
      <c r="H1502" s="3" t="s">
        <v>45</v>
      </c>
      <c r="I1502" s="3">
        <v>2</v>
      </c>
      <c r="J1502" s="3" t="s">
        <v>20</v>
      </c>
      <c r="K1502" s="3">
        <v>6700</v>
      </c>
      <c r="L1502" s="3">
        <v>5001</v>
      </c>
    </row>
    <row r="1503" spans="1:12" x14ac:dyDescent="0.25">
      <c r="A1503" s="3" t="s">
        <v>2289</v>
      </c>
      <c r="B1503" s="4">
        <v>45043</v>
      </c>
      <c r="C1503" s="3" t="s">
        <v>1518</v>
      </c>
      <c r="D1503" s="3" t="s">
        <v>16</v>
      </c>
      <c r="E1503" s="3" t="s">
        <v>17</v>
      </c>
      <c r="F1503" s="3" t="s">
        <v>18</v>
      </c>
      <c r="G1503" s="3" t="s">
        <v>78</v>
      </c>
      <c r="H1503" s="3" t="s">
        <v>45</v>
      </c>
      <c r="I1503" s="3">
        <v>2</v>
      </c>
      <c r="J1503" s="3" t="s">
        <v>20</v>
      </c>
      <c r="K1503" s="3">
        <v>13000</v>
      </c>
      <c r="L1503" s="3">
        <v>12000</v>
      </c>
    </row>
    <row r="1504" spans="1:12" x14ac:dyDescent="0.25">
      <c r="A1504" s="3" t="s">
        <v>2290</v>
      </c>
      <c r="B1504" s="4">
        <v>45044</v>
      </c>
      <c r="C1504" s="3" t="s">
        <v>2316</v>
      </c>
      <c r="D1504" s="3" t="s">
        <v>29</v>
      </c>
      <c r="E1504" s="3" t="s">
        <v>30</v>
      </c>
      <c r="F1504" s="3" t="s">
        <v>31</v>
      </c>
      <c r="G1504" s="3" t="s">
        <v>2351</v>
      </c>
      <c r="H1504" s="3" t="s">
        <v>38</v>
      </c>
      <c r="I1504" s="3">
        <v>2</v>
      </c>
      <c r="J1504" s="3" t="s">
        <v>20</v>
      </c>
      <c r="K1504" s="3">
        <v>7700</v>
      </c>
      <c r="L1504" s="3">
        <v>7000</v>
      </c>
    </row>
    <row r="1505" spans="1:12" x14ac:dyDescent="0.25">
      <c r="A1505" s="3" t="s">
        <v>2291</v>
      </c>
      <c r="B1505" s="4">
        <v>45044</v>
      </c>
      <c r="C1505" s="3" t="s">
        <v>1336</v>
      </c>
      <c r="D1505" s="3" t="s">
        <v>29</v>
      </c>
      <c r="E1505" s="3" t="s">
        <v>35</v>
      </c>
      <c r="F1505" s="3" t="s">
        <v>36</v>
      </c>
      <c r="G1505" s="3" t="s">
        <v>25</v>
      </c>
      <c r="H1505" s="3" t="s">
        <v>2354</v>
      </c>
      <c r="I1505" s="3">
        <v>2</v>
      </c>
      <c r="J1505" s="3" t="s">
        <v>20</v>
      </c>
      <c r="K1505" s="3">
        <v>7700</v>
      </c>
      <c r="L1505" s="3">
        <v>7000</v>
      </c>
    </row>
    <row r="1506" spans="1:12" x14ac:dyDescent="0.25">
      <c r="A1506" s="3" t="s">
        <v>2292</v>
      </c>
      <c r="B1506" s="4">
        <v>45044</v>
      </c>
      <c r="C1506" s="3" t="s">
        <v>1398</v>
      </c>
      <c r="D1506" s="3" t="s">
        <v>16</v>
      </c>
      <c r="E1506" s="3" t="s">
        <v>17</v>
      </c>
      <c r="F1506" s="3" t="s">
        <v>18</v>
      </c>
      <c r="G1506" s="3" t="s">
        <v>66</v>
      </c>
      <c r="H1506" s="3" t="s">
        <v>2354</v>
      </c>
      <c r="I1506" s="3">
        <v>1</v>
      </c>
      <c r="J1506" s="3" t="s">
        <v>26</v>
      </c>
      <c r="K1506" s="3">
        <v>11000</v>
      </c>
      <c r="L1506" s="3">
        <v>10000</v>
      </c>
    </row>
    <row r="1507" spans="1:12" x14ac:dyDescent="0.25">
      <c r="A1507" s="3" t="s">
        <v>2293</v>
      </c>
      <c r="B1507" s="4">
        <v>45044</v>
      </c>
      <c r="C1507" s="3" t="s">
        <v>1458</v>
      </c>
      <c r="D1507" s="3" t="s">
        <v>29</v>
      </c>
      <c r="E1507" s="3" t="s">
        <v>17</v>
      </c>
      <c r="F1507" s="3" t="s">
        <v>18</v>
      </c>
      <c r="G1507" s="3" t="s">
        <v>2352</v>
      </c>
      <c r="H1507" s="3" t="s">
        <v>2354</v>
      </c>
      <c r="I1507" s="3">
        <v>1</v>
      </c>
      <c r="J1507" s="3" t="s">
        <v>20</v>
      </c>
      <c r="K1507" s="3">
        <v>6700</v>
      </c>
      <c r="L1507" s="3">
        <v>5002</v>
      </c>
    </row>
    <row r="1508" spans="1:12" x14ac:dyDescent="0.25">
      <c r="A1508" s="3" t="s">
        <v>2294</v>
      </c>
      <c r="B1508" s="4">
        <v>45044</v>
      </c>
      <c r="C1508" s="3" t="s">
        <v>1520</v>
      </c>
      <c r="D1508" s="3" t="s">
        <v>16</v>
      </c>
      <c r="E1508" s="3" t="s">
        <v>23</v>
      </c>
      <c r="F1508" s="3" t="s">
        <v>24</v>
      </c>
      <c r="G1508" s="3" t="s">
        <v>81</v>
      </c>
      <c r="H1508" s="3" t="s">
        <v>2354</v>
      </c>
      <c r="I1508" s="3">
        <v>2</v>
      </c>
      <c r="J1508" s="3" t="s">
        <v>20</v>
      </c>
      <c r="K1508" s="3">
        <v>6700</v>
      </c>
      <c r="L1508" s="3">
        <v>5000</v>
      </c>
    </row>
    <row r="1509" spans="1:12" x14ac:dyDescent="0.25">
      <c r="A1509" s="3" t="s">
        <v>2295</v>
      </c>
      <c r="B1509" s="4">
        <v>45045</v>
      </c>
      <c r="C1509" s="3" t="s">
        <v>1277</v>
      </c>
      <c r="D1509" s="3" t="s">
        <v>29</v>
      </c>
      <c r="E1509" s="3" t="s">
        <v>35</v>
      </c>
      <c r="F1509" s="3" t="s">
        <v>36</v>
      </c>
      <c r="G1509" s="3" t="s">
        <v>54</v>
      </c>
      <c r="H1509" s="3" t="s">
        <v>55</v>
      </c>
      <c r="I1509" s="3">
        <v>4</v>
      </c>
      <c r="J1509" s="3" t="s">
        <v>20</v>
      </c>
      <c r="K1509" s="3">
        <v>11000</v>
      </c>
      <c r="L1509" s="3">
        <v>10000</v>
      </c>
    </row>
    <row r="1510" spans="1:12" x14ac:dyDescent="0.25">
      <c r="A1510" s="3" t="s">
        <v>2296</v>
      </c>
      <c r="B1510" s="4">
        <v>45045</v>
      </c>
      <c r="C1510" s="3" t="s">
        <v>1338</v>
      </c>
      <c r="D1510" s="3" t="s">
        <v>29</v>
      </c>
      <c r="E1510" s="3" t="s">
        <v>17</v>
      </c>
      <c r="F1510" s="3" t="s">
        <v>18</v>
      </c>
      <c r="G1510" s="3" t="s">
        <v>44</v>
      </c>
      <c r="H1510" s="3" t="s">
        <v>45</v>
      </c>
      <c r="I1510" s="3">
        <v>3</v>
      </c>
      <c r="J1510" s="3" t="s">
        <v>20</v>
      </c>
      <c r="K1510" s="3">
        <v>22000</v>
      </c>
      <c r="L1510" s="3">
        <v>20000</v>
      </c>
    </row>
    <row r="1511" spans="1:12" x14ac:dyDescent="0.25">
      <c r="A1511" s="3" t="s">
        <v>2297</v>
      </c>
      <c r="B1511" s="4">
        <v>45045</v>
      </c>
      <c r="C1511" s="3" t="s">
        <v>1400</v>
      </c>
      <c r="D1511" s="3" t="s">
        <v>29</v>
      </c>
      <c r="E1511" s="3" t="s">
        <v>17</v>
      </c>
      <c r="F1511" s="3" t="s">
        <v>18</v>
      </c>
      <c r="G1511" s="3" t="s">
        <v>69</v>
      </c>
      <c r="H1511" s="3" t="s">
        <v>38</v>
      </c>
      <c r="I1511" s="3">
        <v>1</v>
      </c>
      <c r="J1511" s="3" t="s">
        <v>20</v>
      </c>
      <c r="K1511" s="3">
        <v>8500</v>
      </c>
      <c r="L1511" s="3">
        <v>7600</v>
      </c>
    </row>
    <row r="1512" spans="1:12" x14ac:dyDescent="0.25">
      <c r="A1512" s="3" t="s">
        <v>2298</v>
      </c>
      <c r="B1512" s="4">
        <v>45045</v>
      </c>
      <c r="C1512" s="3" t="s">
        <v>1460</v>
      </c>
      <c r="D1512" s="3" t="s">
        <v>29</v>
      </c>
      <c r="E1512" s="3" t="s">
        <v>23</v>
      </c>
      <c r="F1512" s="3" t="s">
        <v>24</v>
      </c>
      <c r="G1512" s="3" t="s">
        <v>2350</v>
      </c>
      <c r="H1512" s="3" t="s">
        <v>38</v>
      </c>
      <c r="I1512" s="3">
        <v>1</v>
      </c>
      <c r="J1512" s="3" t="s">
        <v>20</v>
      </c>
      <c r="K1512" s="3">
        <v>6700</v>
      </c>
      <c r="L1512" s="3">
        <v>5000</v>
      </c>
    </row>
    <row r="1513" spans="1:12" x14ac:dyDescent="0.25">
      <c r="A1513" s="3" t="s">
        <v>2299</v>
      </c>
      <c r="B1513" s="4">
        <v>45045</v>
      </c>
      <c r="C1513" s="3" t="s">
        <v>1522</v>
      </c>
      <c r="D1513" s="3" t="s">
        <v>16</v>
      </c>
      <c r="E1513" s="3" t="s">
        <v>30</v>
      </c>
      <c r="F1513" s="3" t="s">
        <v>31</v>
      </c>
      <c r="G1513" s="3" t="s">
        <v>19</v>
      </c>
      <c r="H1513" s="3" t="s">
        <v>2354</v>
      </c>
      <c r="I1513" s="3">
        <v>1</v>
      </c>
      <c r="J1513" s="3" t="s">
        <v>20</v>
      </c>
      <c r="K1513" s="3">
        <v>6700</v>
      </c>
      <c r="L1513" s="3">
        <v>5001</v>
      </c>
    </row>
    <row r="1514" spans="1:12" x14ac:dyDescent="0.25">
      <c r="A1514" s="3" t="s">
        <v>2300</v>
      </c>
      <c r="B1514" s="4">
        <v>45046</v>
      </c>
      <c r="C1514" s="3" t="s">
        <v>1279</v>
      </c>
      <c r="D1514" s="3" t="s">
        <v>29</v>
      </c>
      <c r="E1514" s="3" t="s">
        <v>17</v>
      </c>
      <c r="F1514" s="3" t="s">
        <v>18</v>
      </c>
      <c r="G1514" s="3" t="s">
        <v>2353</v>
      </c>
      <c r="H1514" s="3" t="s">
        <v>45</v>
      </c>
      <c r="I1514" s="3">
        <v>1</v>
      </c>
      <c r="J1514" s="3" t="s">
        <v>20</v>
      </c>
      <c r="K1514" s="3">
        <v>13200.000000000002</v>
      </c>
      <c r="L1514" s="3">
        <v>12000</v>
      </c>
    </row>
    <row r="1515" spans="1:12" x14ac:dyDescent="0.25">
      <c r="A1515" s="3" t="s">
        <v>2301</v>
      </c>
      <c r="B1515" s="4">
        <v>45046</v>
      </c>
      <c r="C1515" s="3" t="s">
        <v>1281</v>
      </c>
      <c r="D1515" s="3" t="s">
        <v>29</v>
      </c>
      <c r="E1515" s="3" t="s">
        <v>17</v>
      </c>
      <c r="F1515" s="3" t="s">
        <v>18</v>
      </c>
      <c r="G1515" s="3" t="s">
        <v>60</v>
      </c>
      <c r="H1515" s="3" t="s">
        <v>45</v>
      </c>
      <c r="I1515" s="3">
        <v>2</v>
      </c>
      <c r="J1515" s="3" t="s">
        <v>20</v>
      </c>
      <c r="K1515" s="3">
        <v>9950</v>
      </c>
      <c r="L1515" s="3">
        <v>9000</v>
      </c>
    </row>
    <row r="1516" spans="1:12" x14ac:dyDescent="0.25">
      <c r="A1516" s="3" t="s">
        <v>2302</v>
      </c>
      <c r="B1516" s="4">
        <v>45046</v>
      </c>
      <c r="C1516" s="3" t="s">
        <v>1340</v>
      </c>
      <c r="D1516" s="3" t="s">
        <v>29</v>
      </c>
      <c r="E1516" s="3" t="s">
        <v>17</v>
      </c>
      <c r="F1516" s="3" t="s">
        <v>18</v>
      </c>
      <c r="G1516" s="3" t="s">
        <v>2352</v>
      </c>
      <c r="H1516" s="3" t="s">
        <v>2354</v>
      </c>
      <c r="I1516" s="3">
        <v>1</v>
      </c>
      <c r="J1516" s="3" t="s">
        <v>20</v>
      </c>
      <c r="K1516" s="3">
        <v>44000</v>
      </c>
      <c r="L1516" s="3">
        <v>40000</v>
      </c>
    </row>
    <row r="1517" spans="1:12" x14ac:dyDescent="0.25">
      <c r="A1517" s="3" t="s">
        <v>2303</v>
      </c>
      <c r="B1517" s="4">
        <v>45046</v>
      </c>
      <c r="C1517" s="3" t="s">
        <v>1342</v>
      </c>
      <c r="D1517" s="3" t="s">
        <v>29</v>
      </c>
      <c r="E1517" s="3" t="s">
        <v>23</v>
      </c>
      <c r="F1517" s="3" t="s">
        <v>24</v>
      </c>
      <c r="G1517" s="3" t="s">
        <v>2350</v>
      </c>
      <c r="H1517" s="3" t="s">
        <v>38</v>
      </c>
      <c r="I1517" s="3">
        <v>2</v>
      </c>
      <c r="J1517" s="3" t="s">
        <v>20</v>
      </c>
      <c r="K1517" s="3">
        <v>19800</v>
      </c>
      <c r="L1517" s="3">
        <v>18000</v>
      </c>
    </row>
    <row r="1518" spans="1:12" x14ac:dyDescent="0.25">
      <c r="A1518" s="3" t="s">
        <v>2304</v>
      </c>
      <c r="B1518" s="4">
        <v>45046</v>
      </c>
      <c r="C1518" s="3" t="s">
        <v>1402</v>
      </c>
      <c r="D1518" s="3" t="s">
        <v>29</v>
      </c>
      <c r="E1518" s="3" t="s">
        <v>23</v>
      </c>
      <c r="F1518" s="3" t="s">
        <v>24</v>
      </c>
      <c r="G1518" s="3" t="s">
        <v>44</v>
      </c>
      <c r="H1518" s="3" t="s">
        <v>45</v>
      </c>
      <c r="I1518" s="3">
        <v>2</v>
      </c>
      <c r="J1518" s="3" t="s">
        <v>20</v>
      </c>
      <c r="K1518" s="3">
        <v>8500</v>
      </c>
      <c r="L1518" s="3">
        <v>7600</v>
      </c>
    </row>
    <row r="1519" spans="1:12" x14ac:dyDescent="0.25">
      <c r="A1519" s="3" t="s">
        <v>2305</v>
      </c>
      <c r="B1519" s="4">
        <v>45046</v>
      </c>
      <c r="C1519" s="3" t="s">
        <v>1404</v>
      </c>
      <c r="D1519" s="3" t="s">
        <v>29</v>
      </c>
      <c r="E1519" s="3" t="s">
        <v>30</v>
      </c>
      <c r="F1519" s="3" t="s">
        <v>31</v>
      </c>
      <c r="G1519" s="3" t="s">
        <v>2352</v>
      </c>
      <c r="H1519" s="3" t="s">
        <v>2354</v>
      </c>
      <c r="I1519" s="3">
        <v>3</v>
      </c>
      <c r="J1519" s="3" t="s">
        <v>20</v>
      </c>
      <c r="K1519" s="3">
        <v>13200.000000000002</v>
      </c>
      <c r="L1519" s="3">
        <v>12000</v>
      </c>
    </row>
    <row r="1520" spans="1:12" x14ac:dyDescent="0.25">
      <c r="A1520" s="3" t="s">
        <v>2306</v>
      </c>
      <c r="B1520" s="4">
        <v>45046</v>
      </c>
      <c r="C1520" s="3" t="s">
        <v>1462</v>
      </c>
      <c r="D1520" s="3" t="s">
        <v>29</v>
      </c>
      <c r="E1520" s="3" t="s">
        <v>30</v>
      </c>
      <c r="F1520" s="3" t="s">
        <v>31</v>
      </c>
      <c r="G1520" s="3" t="s">
        <v>2351</v>
      </c>
      <c r="H1520" s="3" t="s">
        <v>38</v>
      </c>
      <c r="I1520" s="3">
        <v>2</v>
      </c>
      <c r="J1520" s="3" t="s">
        <v>20</v>
      </c>
      <c r="K1520" s="3">
        <v>6700</v>
      </c>
      <c r="L1520" s="3">
        <v>5001</v>
      </c>
    </row>
    <row r="1521" spans="1:12" x14ac:dyDescent="0.25">
      <c r="A1521" s="3" t="s">
        <v>2307</v>
      </c>
      <c r="B1521" s="4">
        <v>45046</v>
      </c>
      <c r="C1521" s="3" t="s">
        <v>1464</v>
      </c>
      <c r="D1521" s="3" t="s">
        <v>29</v>
      </c>
      <c r="E1521" s="3" t="s">
        <v>35</v>
      </c>
      <c r="F1521" s="3" t="s">
        <v>36</v>
      </c>
      <c r="G1521" s="3" t="s">
        <v>54</v>
      </c>
      <c r="H1521" s="3" t="s">
        <v>55</v>
      </c>
      <c r="I1521" s="3">
        <v>2</v>
      </c>
      <c r="J1521" s="3" t="s">
        <v>20</v>
      </c>
      <c r="K1521" s="3">
        <v>6700</v>
      </c>
      <c r="L1521" s="3">
        <v>5002</v>
      </c>
    </row>
    <row r="1522" spans="1:12" x14ac:dyDescent="0.25">
      <c r="A1522" s="3" t="s">
        <v>2308</v>
      </c>
      <c r="B1522" s="4">
        <v>45046</v>
      </c>
      <c r="C1522" s="3" t="s">
        <v>1524</v>
      </c>
      <c r="D1522" s="3" t="s">
        <v>29</v>
      </c>
      <c r="E1522" s="3" t="s">
        <v>35</v>
      </c>
      <c r="F1522" s="3" t="s">
        <v>36</v>
      </c>
      <c r="G1522" s="3" t="s">
        <v>25</v>
      </c>
      <c r="H1522" s="3" t="s">
        <v>2354</v>
      </c>
      <c r="I1522" s="3">
        <v>1</v>
      </c>
      <c r="J1522" s="3" t="s">
        <v>20</v>
      </c>
      <c r="K1522" s="3">
        <v>6700</v>
      </c>
      <c r="L1522" s="3">
        <v>5002</v>
      </c>
    </row>
    <row r="1523" spans="1:12" x14ac:dyDescent="0.25">
      <c r="A1523" s="3" t="s">
        <v>2309</v>
      </c>
      <c r="B1523" s="4">
        <v>45046</v>
      </c>
      <c r="C1523" s="3" t="s">
        <v>1526</v>
      </c>
      <c r="D1523" s="3" t="s">
        <v>29</v>
      </c>
      <c r="E1523" s="3" t="s">
        <v>17</v>
      </c>
      <c r="F1523" s="3" t="s">
        <v>18</v>
      </c>
      <c r="G1523" s="3" t="s">
        <v>32</v>
      </c>
      <c r="H1523" s="3" t="s">
        <v>2354</v>
      </c>
      <c r="I1523" s="3">
        <v>2</v>
      </c>
      <c r="J1523" s="3" t="s">
        <v>20</v>
      </c>
      <c r="K1523" s="3">
        <v>6700</v>
      </c>
      <c r="L1523" s="3">
        <v>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48576"/>
  <sheetViews>
    <sheetView workbookViewId="0"/>
  </sheetViews>
  <sheetFormatPr defaultRowHeight="15" x14ac:dyDescent="0.25"/>
  <cols>
    <col min="2" max="2" width="17.28515625" customWidth="1"/>
    <col min="3" max="3" width="10.7109375" customWidth="1"/>
    <col min="4" max="4" width="17.28515625" bestFit="1" customWidth="1"/>
    <col min="6" max="6" width="9.140625" style="16"/>
    <col min="8" max="8" width="18.28515625" customWidth="1"/>
    <col min="9" max="9" width="17.28515625" customWidth="1"/>
    <col min="10" max="10" width="15" customWidth="1"/>
    <col min="11" max="12" width="18.28515625" customWidth="1"/>
    <col min="13" max="26" width="17.7109375" customWidth="1"/>
    <col min="27" max="129" width="17.7109375" bestFit="1" customWidth="1"/>
    <col min="130" max="130" width="14.28515625" bestFit="1" customWidth="1"/>
  </cols>
  <sheetData>
    <row r="2" spans="2:12" x14ac:dyDescent="0.25">
      <c r="B2" s="1" t="s">
        <v>2311</v>
      </c>
      <c r="C2" t="s">
        <v>2313</v>
      </c>
      <c r="H2" t="s">
        <v>2313</v>
      </c>
      <c r="J2" t="s">
        <v>2319</v>
      </c>
      <c r="L2" t="s">
        <v>2320</v>
      </c>
    </row>
    <row r="3" spans="2:12" x14ac:dyDescent="0.25">
      <c r="B3" s="2" t="s">
        <v>19</v>
      </c>
      <c r="C3" s="11">
        <v>32785425</v>
      </c>
      <c r="H3" s="11">
        <v>98551450</v>
      </c>
      <c r="I3" s="15"/>
      <c r="J3" s="11">
        <v>88593874</v>
      </c>
      <c r="L3" s="11">
        <v>9957576</v>
      </c>
    </row>
    <row r="4" spans="2:12" x14ac:dyDescent="0.25">
      <c r="B4" s="2" t="s">
        <v>2350</v>
      </c>
      <c r="C4" s="11">
        <v>12561605</v>
      </c>
    </row>
    <row r="5" spans="2:12" x14ac:dyDescent="0.25">
      <c r="B5" s="2" t="s">
        <v>2353</v>
      </c>
      <c r="C5" s="11">
        <v>12502250</v>
      </c>
      <c r="G5" t="s">
        <v>2322</v>
      </c>
      <c r="H5">
        <v>0</v>
      </c>
      <c r="J5">
        <v>0</v>
      </c>
      <c r="L5">
        <v>0</v>
      </c>
    </row>
    <row r="6" spans="2:12" x14ac:dyDescent="0.25">
      <c r="B6" s="2" t="s">
        <v>2312</v>
      </c>
      <c r="C6" s="11">
        <v>57849280</v>
      </c>
      <c r="G6" t="s">
        <v>2321</v>
      </c>
      <c r="H6" s="15">
        <v>98551450</v>
      </c>
      <c r="J6" s="15">
        <v>88593874</v>
      </c>
      <c r="L6" s="15">
        <v>9957576</v>
      </c>
    </row>
    <row r="7" spans="2:12" x14ac:dyDescent="0.25">
      <c r="G7" t="s">
        <v>2323</v>
      </c>
      <c r="H7" s="15">
        <v>45684620</v>
      </c>
      <c r="J7" s="15">
        <v>45684620</v>
      </c>
      <c r="L7" s="15">
        <v>4586513</v>
      </c>
    </row>
    <row r="8" spans="2:12" x14ac:dyDescent="0.25">
      <c r="H8" t="s">
        <v>2324</v>
      </c>
      <c r="J8" t="s">
        <v>2325</v>
      </c>
      <c r="L8" t="s">
        <v>2326</v>
      </c>
    </row>
    <row r="9" spans="2:12" x14ac:dyDescent="0.25">
      <c r="H9" s="18">
        <f>H3/H6</f>
        <v>1</v>
      </c>
      <c r="J9" s="18">
        <f>J3/J6</f>
        <v>1</v>
      </c>
      <c r="L9" s="18">
        <f>L3/L6</f>
        <v>1</v>
      </c>
    </row>
    <row r="10" spans="2:12" x14ac:dyDescent="0.25">
      <c r="B10" s="1" t="s">
        <v>2311</v>
      </c>
      <c r="C10" t="s">
        <v>2317</v>
      </c>
      <c r="H10" s="17"/>
      <c r="J10" s="17"/>
      <c r="L10" s="17"/>
    </row>
    <row r="11" spans="2:12" x14ac:dyDescent="0.25">
      <c r="B11" s="2" t="s">
        <v>2353</v>
      </c>
      <c r="C11" s="15">
        <v>1151</v>
      </c>
      <c r="H11" s="18">
        <v>1</v>
      </c>
      <c r="J11" s="18">
        <v>1</v>
      </c>
      <c r="L11" s="18">
        <v>1</v>
      </c>
    </row>
    <row r="12" spans="2:12" x14ac:dyDescent="0.25">
      <c r="B12" s="2" t="s">
        <v>2350</v>
      </c>
      <c r="C12" s="15">
        <v>1265</v>
      </c>
      <c r="H12" s="18">
        <f>H9</f>
        <v>1</v>
      </c>
      <c r="J12" s="18">
        <f>J9</f>
        <v>1</v>
      </c>
      <c r="L12" s="18">
        <f>L9</f>
        <v>1</v>
      </c>
    </row>
    <row r="13" spans="2:12" x14ac:dyDescent="0.25">
      <c r="B13" s="2" t="s">
        <v>19</v>
      </c>
      <c r="C13" s="15">
        <v>2739</v>
      </c>
      <c r="H13" s="18">
        <f>H11-H12</f>
        <v>0</v>
      </c>
      <c r="J13" s="18">
        <f>J11-J12</f>
        <v>0</v>
      </c>
      <c r="L13" s="18">
        <f>L11-L12</f>
        <v>0</v>
      </c>
    </row>
    <row r="14" spans="2:12" x14ac:dyDescent="0.25">
      <c r="B14" s="2" t="s">
        <v>2312</v>
      </c>
      <c r="C14" s="15">
        <v>5155</v>
      </c>
      <c r="D14">
        <f>MAX(C11:C19)</f>
        <v>5155</v>
      </c>
    </row>
    <row r="20" spans="2:11" x14ac:dyDescent="0.25">
      <c r="H20" s="1" t="s">
        <v>2311</v>
      </c>
      <c r="I20" t="s">
        <v>2337</v>
      </c>
      <c r="J20" t="s">
        <v>2318</v>
      </c>
    </row>
    <row r="21" spans="2:11" x14ac:dyDescent="0.25">
      <c r="B21" t="s">
        <v>2327</v>
      </c>
      <c r="C21">
        <f t="array" ref="C21">SUM(1/COUNTIFS(Table4[Product],Table4[Product]))</f>
        <v>19.000000000000107</v>
      </c>
      <c r="H21" s="2" t="s">
        <v>38</v>
      </c>
      <c r="I21" s="15">
        <v>16830925</v>
      </c>
      <c r="J21" s="15">
        <v>1938485</v>
      </c>
    </row>
    <row r="22" spans="2:11" x14ac:dyDescent="0.25">
      <c r="B22" t="s">
        <v>2328</v>
      </c>
      <c r="C22">
        <f t="array" ref="C22">SUM(1/COUNTIFS(Table4[Customer Name],Table4[Customer Name]))</f>
        <v>744.99999999999943</v>
      </c>
      <c r="H22" s="2" t="s">
        <v>55</v>
      </c>
      <c r="I22" s="15">
        <v>6968447</v>
      </c>
      <c r="J22" s="15">
        <v>714703</v>
      </c>
    </row>
    <row r="23" spans="2:11" x14ac:dyDescent="0.25">
      <c r="B23" t="s">
        <v>2329</v>
      </c>
      <c r="C23">
        <f t="array" ref="C23">SUM(1/COUNTIFS(Table4[Stores],Table4[Stores]))</f>
        <v>4.0000000000000524</v>
      </c>
      <c r="H23" s="2" t="s">
        <v>45</v>
      </c>
      <c r="I23" s="15">
        <v>20297803</v>
      </c>
      <c r="J23" s="15">
        <v>2538812</v>
      </c>
    </row>
    <row r="24" spans="2:11" x14ac:dyDescent="0.25">
      <c r="B24" t="s">
        <v>2330</v>
      </c>
      <c r="C24">
        <f>SUM(Table4[Qty])</f>
        <v>8967</v>
      </c>
      <c r="H24" s="2" t="s">
        <v>2354</v>
      </c>
      <c r="I24" s="15">
        <v>44496699</v>
      </c>
      <c r="J24" s="15">
        <v>4765576</v>
      </c>
    </row>
    <row r="25" spans="2:11" x14ac:dyDescent="0.25">
      <c r="B25" t="s">
        <v>2331</v>
      </c>
      <c r="C25">
        <f t="array" ref="C25">SUM(1/COUNTIFS(Table4[Sales ID],Table4[Sales ID]))</f>
        <v>1522</v>
      </c>
      <c r="H25" s="2" t="s">
        <v>2312</v>
      </c>
      <c r="I25" s="15">
        <v>88593874</v>
      </c>
      <c r="J25" s="15">
        <v>9957576</v>
      </c>
    </row>
    <row r="29" spans="2:11" x14ac:dyDescent="0.25">
      <c r="B29" t="s">
        <v>2332</v>
      </c>
    </row>
    <row r="30" spans="2:11" x14ac:dyDescent="0.25">
      <c r="B30" s="15">
        <v>19</v>
      </c>
      <c r="H30" s="1" t="s">
        <v>2311</v>
      </c>
      <c r="I30" t="s">
        <v>2340</v>
      </c>
      <c r="J30" t="s">
        <v>2337</v>
      </c>
      <c r="K30" t="s">
        <v>2318</v>
      </c>
    </row>
    <row r="31" spans="2:11" x14ac:dyDescent="0.25">
      <c r="H31" s="2" t="s">
        <v>2346</v>
      </c>
      <c r="I31" s="15">
        <v>11188385</v>
      </c>
      <c r="J31" s="15">
        <v>9362399</v>
      </c>
      <c r="K31" s="15">
        <v>1825986</v>
      </c>
    </row>
    <row r="32" spans="2:11" x14ac:dyDescent="0.25">
      <c r="B32" t="s">
        <v>2333</v>
      </c>
      <c r="H32" s="2" t="s">
        <v>2347</v>
      </c>
      <c r="I32" s="15">
        <v>71602410</v>
      </c>
      <c r="J32" s="15">
        <v>65286638</v>
      </c>
      <c r="K32" s="15">
        <v>6315772</v>
      </c>
    </row>
    <row r="33" spans="2:13" x14ac:dyDescent="0.25">
      <c r="B33" s="15">
        <v>745</v>
      </c>
      <c r="H33" s="2" t="s">
        <v>2348</v>
      </c>
      <c r="I33" s="15">
        <v>12585210</v>
      </c>
      <c r="J33" s="15">
        <v>11134108</v>
      </c>
      <c r="K33" s="15">
        <v>1451102</v>
      </c>
    </row>
    <row r="34" spans="2:13" x14ac:dyDescent="0.25">
      <c r="H34" s="2" t="s">
        <v>2349</v>
      </c>
      <c r="I34" s="15">
        <v>3175445</v>
      </c>
      <c r="J34" s="15">
        <v>2810729</v>
      </c>
      <c r="K34" s="15">
        <v>364716</v>
      </c>
    </row>
    <row r="35" spans="2:13" x14ac:dyDescent="0.25">
      <c r="B35" t="s">
        <v>2334</v>
      </c>
      <c r="H35" s="2" t="s">
        <v>2312</v>
      </c>
      <c r="I35" s="23">
        <v>98551450</v>
      </c>
      <c r="J35" s="23">
        <v>88593874</v>
      </c>
      <c r="K35" s="23">
        <v>9957576</v>
      </c>
    </row>
    <row r="36" spans="2:13" x14ac:dyDescent="0.25">
      <c r="B36" s="15">
        <v>4</v>
      </c>
    </row>
    <row r="37" spans="2:13" x14ac:dyDescent="0.25">
      <c r="H37" s="2" t="s">
        <v>2341</v>
      </c>
      <c r="I37" t="s">
        <v>20</v>
      </c>
      <c r="J37" t="s">
        <v>13</v>
      </c>
      <c r="K37" t="s">
        <v>2310</v>
      </c>
    </row>
    <row r="38" spans="2:13" x14ac:dyDescent="0.25">
      <c r="B38" t="s">
        <v>2335</v>
      </c>
      <c r="H38" s="2" t="str">
        <f>H31</f>
        <v>Jan</v>
      </c>
      <c r="I38" s="23">
        <f>I31</f>
        <v>11188385</v>
      </c>
      <c r="J38" s="23">
        <f>-J31</f>
        <v>-9362399</v>
      </c>
      <c r="K38" s="23">
        <f>K31</f>
        <v>1825986</v>
      </c>
    </row>
    <row r="39" spans="2:13" x14ac:dyDescent="0.25">
      <c r="B39" s="15">
        <v>8967</v>
      </c>
      <c r="H39" s="2" t="str">
        <f t="shared" ref="H39:I41" si="0">H32</f>
        <v>Feb</v>
      </c>
      <c r="I39" s="23">
        <f t="shared" si="0"/>
        <v>71602410</v>
      </c>
      <c r="J39" s="23">
        <f t="shared" ref="J39:J41" si="1">-J32</f>
        <v>-65286638</v>
      </c>
      <c r="K39" s="23">
        <f t="shared" ref="K39:K41" si="2">K32</f>
        <v>6315772</v>
      </c>
    </row>
    <row r="40" spans="2:13" x14ac:dyDescent="0.25">
      <c r="H40" s="2" t="str">
        <f t="shared" si="0"/>
        <v>Mar</v>
      </c>
      <c r="I40" s="23">
        <f t="shared" si="0"/>
        <v>12585210</v>
      </c>
      <c r="J40" s="23">
        <f t="shared" si="1"/>
        <v>-11134108</v>
      </c>
      <c r="K40" s="23">
        <f t="shared" si="2"/>
        <v>1451102</v>
      </c>
    </row>
    <row r="41" spans="2:13" x14ac:dyDescent="0.25">
      <c r="B41" t="s">
        <v>2336</v>
      </c>
      <c r="H41" s="2" t="str">
        <f t="shared" si="0"/>
        <v>Apr</v>
      </c>
      <c r="I41" s="23">
        <f t="shared" si="0"/>
        <v>3175445</v>
      </c>
      <c r="J41" s="23">
        <f t="shared" si="1"/>
        <v>-2810729</v>
      </c>
      <c r="K41" s="23">
        <f t="shared" si="2"/>
        <v>364716</v>
      </c>
    </row>
    <row r="42" spans="2:13" x14ac:dyDescent="0.25">
      <c r="B42" s="15">
        <v>1522</v>
      </c>
    </row>
    <row r="43" spans="2:13" x14ac:dyDescent="0.25">
      <c r="M43" s="21"/>
    </row>
    <row r="44" spans="2:13" x14ac:dyDescent="0.25">
      <c r="M44" s="21"/>
    </row>
    <row r="45" spans="2:13" x14ac:dyDescent="0.25">
      <c r="M45" s="21"/>
    </row>
    <row r="46" spans="2:13" x14ac:dyDescent="0.25">
      <c r="H46" t="s">
        <v>2320</v>
      </c>
      <c r="I46" t="s">
        <v>2313</v>
      </c>
      <c r="J46" t="s">
        <v>2342</v>
      </c>
      <c r="M46" s="21"/>
    </row>
    <row r="47" spans="2:13" x14ac:dyDescent="0.25">
      <c r="H47" s="15">
        <v>9957576</v>
      </c>
      <c r="I47" s="15">
        <v>98551450</v>
      </c>
      <c r="J47" s="24">
        <v>0.10103936573231545</v>
      </c>
      <c r="K47" s="24">
        <f>IFERROR(J47,0)</f>
        <v>0.10103936573231545</v>
      </c>
      <c r="M47" s="21"/>
    </row>
    <row r="48" spans="2:13" x14ac:dyDescent="0.25">
      <c r="M48" s="21"/>
    </row>
    <row r="49" spans="2:13" x14ac:dyDescent="0.25">
      <c r="B49" t="s">
        <v>2317</v>
      </c>
      <c r="M49" s="21"/>
    </row>
    <row r="50" spans="2:13" x14ac:dyDescent="0.25">
      <c r="B50" s="20">
        <v>8967</v>
      </c>
      <c r="D50" s="15"/>
      <c r="E50" s="18"/>
      <c r="M50" s="21"/>
    </row>
    <row r="51" spans="2:13" x14ac:dyDescent="0.25">
      <c r="B51" s="15"/>
      <c r="C51" s="27"/>
      <c r="D51" s="15"/>
      <c r="E51" s="15"/>
      <c r="H51" t="s">
        <v>2317</v>
      </c>
      <c r="J51" t="s">
        <v>2344</v>
      </c>
    </row>
    <row r="52" spans="2:13" x14ac:dyDescent="0.25">
      <c r="C52" s="25"/>
      <c r="D52" s="15"/>
      <c r="H52" s="20">
        <v>8967</v>
      </c>
      <c r="J52" s="19">
        <f>IFERROR(H52/J57,0)</f>
        <v>5.891590013140604</v>
      </c>
      <c r="L52" s="15"/>
    </row>
    <row r="53" spans="2:13" x14ac:dyDescent="0.25">
      <c r="C53" s="26"/>
      <c r="D53" s="15"/>
      <c r="E53" s="15"/>
    </row>
    <row r="54" spans="2:13" x14ac:dyDescent="0.25">
      <c r="C54" s="25"/>
      <c r="D54" s="15"/>
    </row>
    <row r="55" spans="2:13" x14ac:dyDescent="0.25">
      <c r="B55" t="s">
        <v>2313</v>
      </c>
      <c r="H55" s="15"/>
    </row>
    <row r="56" spans="2:13" x14ac:dyDescent="0.25">
      <c r="B56" s="11">
        <v>98551450</v>
      </c>
      <c r="J56" t="s">
        <v>2343</v>
      </c>
    </row>
    <row r="57" spans="2:13" x14ac:dyDescent="0.25">
      <c r="J57" s="20">
        <v>1522</v>
      </c>
    </row>
    <row r="58" spans="2:13" x14ac:dyDescent="0.25">
      <c r="H58" s="15"/>
    </row>
    <row r="69" spans="13:13" x14ac:dyDescent="0.25">
      <c r="M69" s="21"/>
    </row>
    <row r="70" spans="13:13" x14ac:dyDescent="0.25">
      <c r="M70" s="21"/>
    </row>
    <row r="71" spans="13:13" x14ac:dyDescent="0.25">
      <c r="M71" s="21"/>
    </row>
    <row r="72" spans="13:13" x14ac:dyDescent="0.25">
      <c r="M72" s="21"/>
    </row>
    <row r="73" spans="13:13" x14ac:dyDescent="0.25">
      <c r="M73" s="21"/>
    </row>
    <row r="74" spans="13:13" x14ac:dyDescent="0.25">
      <c r="M74" s="21"/>
    </row>
    <row r="75" spans="13:13" x14ac:dyDescent="0.25">
      <c r="M75" s="21"/>
    </row>
    <row r="76" spans="13:13" x14ac:dyDescent="0.25">
      <c r="M76" s="21"/>
    </row>
    <row r="77" spans="13:13" x14ac:dyDescent="0.25">
      <c r="M77" s="21"/>
    </row>
    <row r="78" spans="13:13" x14ac:dyDescent="0.25">
      <c r="M78" s="21"/>
    </row>
    <row r="79" spans="13:13" x14ac:dyDescent="0.25">
      <c r="M79" s="21"/>
    </row>
    <row r="80" spans="13:13" x14ac:dyDescent="0.25">
      <c r="M80" s="21"/>
    </row>
    <row r="81" spans="13:13" x14ac:dyDescent="0.25">
      <c r="M81" s="21"/>
    </row>
    <row r="82" spans="13:13" x14ac:dyDescent="0.25">
      <c r="M82" s="21"/>
    </row>
    <row r="83" spans="13:13" x14ac:dyDescent="0.25">
      <c r="M83" s="21"/>
    </row>
    <row r="84" spans="13:13" x14ac:dyDescent="0.25">
      <c r="M84" s="21"/>
    </row>
    <row r="85" spans="13:13" x14ac:dyDescent="0.25">
      <c r="M85" s="21"/>
    </row>
    <row r="86" spans="13:13" x14ac:dyDescent="0.25">
      <c r="M86" s="21"/>
    </row>
    <row r="87" spans="13:13" x14ac:dyDescent="0.25">
      <c r="M87" s="21"/>
    </row>
    <row r="88" spans="13:13" x14ac:dyDescent="0.25">
      <c r="M88" s="21"/>
    </row>
    <row r="89" spans="13:13" x14ac:dyDescent="0.25">
      <c r="M89" s="21"/>
    </row>
    <row r="90" spans="13:13" x14ac:dyDescent="0.25">
      <c r="M90" s="21"/>
    </row>
    <row r="91" spans="13:13" x14ac:dyDescent="0.25">
      <c r="M91" s="21"/>
    </row>
    <row r="92" spans="13:13" x14ac:dyDescent="0.25">
      <c r="M92" s="21"/>
    </row>
    <row r="93" spans="13:13" x14ac:dyDescent="0.25">
      <c r="M93" s="21"/>
    </row>
    <row r="94" spans="13:13" x14ac:dyDescent="0.25">
      <c r="M94" s="21"/>
    </row>
    <row r="95" spans="13:13" x14ac:dyDescent="0.25">
      <c r="M95" s="21"/>
    </row>
    <row r="96" spans="13:13" x14ac:dyDescent="0.25">
      <c r="M96" s="21"/>
    </row>
    <row r="97" spans="13:13" x14ac:dyDescent="0.25">
      <c r="M97" s="21"/>
    </row>
    <row r="98" spans="13:13" x14ac:dyDescent="0.25">
      <c r="M98" s="21"/>
    </row>
    <row r="99" spans="13:13" x14ac:dyDescent="0.25">
      <c r="M99" s="21"/>
    </row>
    <row r="100" spans="13:13" x14ac:dyDescent="0.25">
      <c r="M100" s="21"/>
    </row>
    <row r="101" spans="13:13" x14ac:dyDescent="0.25">
      <c r="M101" s="21"/>
    </row>
    <row r="102" spans="13:13" x14ac:dyDescent="0.25">
      <c r="M102" s="21"/>
    </row>
    <row r="103" spans="13:13" x14ac:dyDescent="0.25">
      <c r="M103" s="21"/>
    </row>
    <row r="104" spans="13:13" x14ac:dyDescent="0.25">
      <c r="M104" s="21"/>
    </row>
    <row r="105" spans="13:13" x14ac:dyDescent="0.25">
      <c r="M105" s="21"/>
    </row>
    <row r="106" spans="13:13" x14ac:dyDescent="0.25">
      <c r="M106" s="21"/>
    </row>
    <row r="107" spans="13:13" x14ac:dyDescent="0.25">
      <c r="M107" s="21"/>
    </row>
    <row r="108" spans="13:13" x14ac:dyDescent="0.25">
      <c r="M108" s="21"/>
    </row>
    <row r="109" spans="13:13" x14ac:dyDescent="0.25">
      <c r="M109" s="21"/>
    </row>
    <row r="110" spans="13:13" x14ac:dyDescent="0.25">
      <c r="M110" s="21"/>
    </row>
    <row r="111" spans="13:13" x14ac:dyDescent="0.25">
      <c r="M111" s="21"/>
    </row>
    <row r="112" spans="13:13" x14ac:dyDescent="0.25">
      <c r="M112" s="21"/>
    </row>
    <row r="113" spans="13:13" x14ac:dyDescent="0.25">
      <c r="M113" s="21"/>
    </row>
    <row r="114" spans="13:13" x14ac:dyDescent="0.25">
      <c r="M114" s="21"/>
    </row>
    <row r="115" spans="13:13" x14ac:dyDescent="0.25">
      <c r="M115" s="21"/>
    </row>
    <row r="116" spans="13:13" x14ac:dyDescent="0.25">
      <c r="M116" s="21"/>
    </row>
    <row r="117" spans="13:13" x14ac:dyDescent="0.25">
      <c r="M117" s="21"/>
    </row>
    <row r="118" spans="13:13" x14ac:dyDescent="0.25">
      <c r="M118" s="21"/>
    </row>
    <row r="119" spans="13:13" x14ac:dyDescent="0.25">
      <c r="M119" s="21"/>
    </row>
    <row r="120" spans="13:13" x14ac:dyDescent="0.25">
      <c r="M120" s="21"/>
    </row>
    <row r="121" spans="13:13" x14ac:dyDescent="0.25">
      <c r="M121" s="21"/>
    </row>
    <row r="122" spans="13:13" x14ac:dyDescent="0.25">
      <c r="M122" s="21"/>
    </row>
    <row r="123" spans="13:13" x14ac:dyDescent="0.25">
      <c r="M123" s="21"/>
    </row>
    <row r="124" spans="13:13" x14ac:dyDescent="0.25">
      <c r="M124" s="21"/>
    </row>
    <row r="125" spans="13:13" x14ac:dyDescent="0.25">
      <c r="M125" s="21"/>
    </row>
    <row r="126" spans="13:13" x14ac:dyDescent="0.25">
      <c r="M126" s="21"/>
    </row>
    <row r="127" spans="13:13" x14ac:dyDescent="0.25">
      <c r="M127" s="21"/>
    </row>
    <row r="128" spans="13:13" x14ac:dyDescent="0.25">
      <c r="M128" s="21"/>
    </row>
    <row r="129" spans="13:13" x14ac:dyDescent="0.25">
      <c r="M129" s="21"/>
    </row>
    <row r="130" spans="13:13" x14ac:dyDescent="0.25">
      <c r="M130" s="21"/>
    </row>
    <row r="131" spans="13:13" x14ac:dyDescent="0.25">
      <c r="M131" s="21"/>
    </row>
    <row r="132" spans="13:13" x14ac:dyDescent="0.25">
      <c r="M132" s="21"/>
    </row>
    <row r="133" spans="13:13" x14ac:dyDescent="0.25">
      <c r="M133" s="21"/>
    </row>
    <row r="134" spans="13:13" x14ac:dyDescent="0.25">
      <c r="M134" s="21"/>
    </row>
    <row r="135" spans="13:13" x14ac:dyDescent="0.25">
      <c r="M135" s="21"/>
    </row>
    <row r="136" spans="13:13" x14ac:dyDescent="0.25">
      <c r="M136" s="21"/>
    </row>
    <row r="137" spans="13:13" x14ac:dyDescent="0.25">
      <c r="M137" s="21"/>
    </row>
    <row r="138" spans="13:13" x14ac:dyDescent="0.25">
      <c r="M138" s="21"/>
    </row>
    <row r="139" spans="13:13" x14ac:dyDescent="0.25">
      <c r="M139" s="21"/>
    </row>
    <row r="140" spans="13:13" x14ac:dyDescent="0.25">
      <c r="M140" s="21"/>
    </row>
    <row r="141" spans="13:13" x14ac:dyDescent="0.25">
      <c r="M141" s="21"/>
    </row>
    <row r="142" spans="13:13" x14ac:dyDescent="0.25">
      <c r="M142" s="21"/>
    </row>
    <row r="143" spans="13:13" x14ac:dyDescent="0.25">
      <c r="M143" s="21"/>
    </row>
    <row r="1048576" spans="1:1" x14ac:dyDescent="0.25">
      <c r="A1048576" t="s">
        <v>2345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5420B2EE-43DD-4C15-97D9-99F67B41D329}">
  <ds:schemaRefs/>
</ds:datastoreItem>
</file>

<file path=customXml/itemProps2.xml><?xml version="1.0" encoding="utf-8"?>
<ds:datastoreItem xmlns:ds="http://schemas.openxmlformats.org/officeDocument/2006/customXml" ds:itemID="{CEFEED60-856D-4CC5-A603-9F12E205211D}">
  <ds:schemaRefs/>
</ds:datastoreItem>
</file>

<file path=customXml/itemProps3.xml><?xml version="1.0" encoding="utf-8"?>
<ds:datastoreItem xmlns:ds="http://schemas.openxmlformats.org/officeDocument/2006/customXml" ds:itemID="{3918DCFE-25CB-4D46-BE3A-06685BDD912A}">
  <ds:schemaRefs/>
</ds:datastoreItem>
</file>

<file path=customXml/itemProps4.xml><?xml version="1.0" encoding="utf-8"?>
<ds:datastoreItem xmlns:ds="http://schemas.openxmlformats.org/officeDocument/2006/customXml" ds:itemID="{94FE436C-74D8-40BB-BFC0-D61B5A4CBCF1}">
  <ds:schemaRefs/>
</ds:datastoreItem>
</file>

<file path=customXml/itemProps5.xml><?xml version="1.0" encoding="utf-8"?>
<ds:datastoreItem xmlns:ds="http://schemas.openxmlformats.org/officeDocument/2006/customXml" ds:itemID="{2CFE83E2-B204-46D5-9DA0-8DA8A9B8C3FB}">
  <ds:schemaRefs/>
</ds:datastoreItem>
</file>

<file path=customXml/itemProps6.xml><?xml version="1.0" encoding="utf-8"?>
<ds:datastoreItem xmlns:ds="http://schemas.openxmlformats.org/officeDocument/2006/customXml" ds:itemID="{DC672D34-8CFE-4F11-AE49-BF6AF2297639}">
  <ds:schemaRefs/>
</ds:datastoreItem>
</file>

<file path=customXml/itemProps7.xml><?xml version="1.0" encoding="utf-8"?>
<ds:datastoreItem xmlns:ds="http://schemas.openxmlformats.org/officeDocument/2006/customXml" ds:itemID="{08557057-E45E-4C5C-AEA1-5F8E55931E6E}">
  <ds:schemaRefs/>
</ds:datastoreItem>
</file>

<file path=customXml/itemProps8.xml><?xml version="1.0" encoding="utf-8"?>
<ds:datastoreItem xmlns:ds="http://schemas.openxmlformats.org/officeDocument/2006/customXml" ds:itemID="{4B3CCCE0-6748-4C4C-9425-8C025E780178}">
  <ds:schemaRefs/>
</ds:datastoreItem>
</file>

<file path=customXml/itemProps9.xml><?xml version="1.0" encoding="utf-8"?>
<ds:datastoreItem xmlns:ds="http://schemas.openxmlformats.org/officeDocument/2006/customXml" ds:itemID="{917ED89C-53B9-40D5-BEB5-986EB1578A4A}">
  <ds:schemaRefs/>
</ds:datastoreItem>
</file>

<file path=customXml/itemProps10.xml><?xml version="1.0" encoding="utf-8"?>
<ds:datastoreItem xmlns:ds="http://schemas.openxmlformats.org/officeDocument/2006/customXml" ds:itemID="{F8DAE6CD-B160-464A-BC29-7C624AD26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Sales Dashboard</vt:lpstr>
      <vt:lpstr>Products Dashboard</vt:lpstr>
      <vt:lpstr>Data after</vt:lpstr>
      <vt:lpstr>Data before</vt:lpstr>
      <vt:lpstr>Support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lastModifiedBy>Komputer</cp:lastModifiedBy>
  <dcterms:created xsi:type="dcterms:W3CDTF">2020-09-17T22:12:36Z</dcterms:created>
  <dcterms:modified xsi:type="dcterms:W3CDTF">2023-07-02T18:48:17Z</dcterms:modified>
</cp:coreProperties>
</file>