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fnibs-my.sharepoint.com/personal/iga_magda_ibs_org_pl/Documents/IBS/projekty/Benefit systems/BENEFIT PROJEKT/analiza/simulation/"/>
    </mc:Choice>
  </mc:AlternateContent>
  <xr:revisionPtr revIDLastSave="490" documentId="14_{815BE33D-9411-4439-8E9D-B627326FA395}" xr6:coauthVersionLast="47" xr6:coauthVersionMax="47" xr10:uidLastSave="{51EB5453-BC64-41BB-AEDA-2634AF196B95}"/>
  <bookViews>
    <workbookView minimized="1" xWindow="33855" yWindow="2790" windowWidth="17280" windowHeight="9960" activeTab="6" xr2:uid="{00000000-000D-0000-FFFF-FFFF00000000}"/>
  </bookViews>
  <sheets>
    <sheet name="parameters" sheetId="4" r:id="rId1"/>
    <sheet name="parameters_comments" sheetId="14" r:id="rId2"/>
    <sheet name="parameters_original" sheetId="5" r:id="rId3"/>
    <sheet name="data_2012" sheetId="2" r:id="rId4"/>
    <sheet name="Sheet5" sheetId="11" r:id="rId5"/>
    <sheet name="data_2024_comments" sheetId="13" r:id="rId6"/>
    <sheet name="data_2024" sheetId="6" r:id="rId7"/>
    <sheet name="Sheet6" sheetId="12" r:id="rId8"/>
    <sheet name="expected lifetime" sheetId="10" r:id="rId9"/>
    <sheet name="hypertension_data" sheetId="8" r:id="rId10"/>
    <sheet name="nfz_expenditure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3" l="1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32" i="13" s="1"/>
  <c r="J2" i="13"/>
  <c r="O1" i="10"/>
  <c r="M121" i="10"/>
  <c r="N121" i="10"/>
  <c r="L118" i="10"/>
  <c r="M118" i="10" s="1"/>
  <c r="N118" i="10"/>
  <c r="L119" i="10"/>
  <c r="M119" i="10"/>
  <c r="L120" i="10"/>
  <c r="M120" i="10"/>
  <c r="L110" i="10"/>
  <c r="M110" i="10"/>
  <c r="N110" i="10"/>
  <c r="L111" i="10"/>
  <c r="M111" i="10"/>
  <c r="N111" i="10"/>
  <c r="L112" i="10"/>
  <c r="M112" i="10" s="1"/>
  <c r="N112" i="10"/>
  <c r="L113" i="10"/>
  <c r="M113" i="10"/>
  <c r="L114" i="10"/>
  <c r="M114" i="10"/>
  <c r="L115" i="10"/>
  <c r="M115" i="10"/>
  <c r="L116" i="10"/>
  <c r="M116" i="10"/>
  <c r="L117" i="10"/>
  <c r="M117" i="10" s="1"/>
  <c r="L107" i="10"/>
  <c r="M107" i="10" s="1"/>
  <c r="N107" i="10"/>
  <c r="L108" i="10"/>
  <c r="M108" i="10"/>
  <c r="L109" i="10"/>
  <c r="M109" i="10"/>
  <c r="L102" i="10"/>
  <c r="M102" i="10"/>
  <c r="N102" i="10"/>
  <c r="L103" i="10"/>
  <c r="M103" i="10"/>
  <c r="N103" i="10"/>
  <c r="L104" i="10"/>
  <c r="M104" i="10"/>
  <c r="N106" i="10" s="1"/>
  <c r="N104" i="10"/>
  <c r="L105" i="10"/>
  <c r="M105" i="10"/>
  <c r="N105" i="10"/>
  <c r="L106" i="10"/>
  <c r="M106" i="10"/>
  <c r="L101" i="10"/>
  <c r="M101" i="10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L43" i="10"/>
  <c r="M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L50" i="10"/>
  <c r="M50" i="10" s="1"/>
  <c r="L51" i="10"/>
  <c r="M51" i="10" s="1"/>
  <c r="L52" i="10"/>
  <c r="M52" i="10" s="1"/>
  <c r="L53" i="10"/>
  <c r="M53" i="10" s="1"/>
  <c r="L54" i="10"/>
  <c r="M54" i="10" s="1"/>
  <c r="L55" i="10"/>
  <c r="M55" i="10" s="1"/>
  <c r="L56" i="10"/>
  <c r="M56" i="10" s="1"/>
  <c r="L57" i="10"/>
  <c r="M57" i="10" s="1"/>
  <c r="L58" i="10"/>
  <c r="M58" i="10" s="1"/>
  <c r="L59" i="10"/>
  <c r="M59" i="10" s="1"/>
  <c r="L60" i="10"/>
  <c r="M60" i="10" s="1"/>
  <c r="L61" i="10"/>
  <c r="M61" i="10" s="1"/>
  <c r="L62" i="10"/>
  <c r="M62" i="10" s="1"/>
  <c r="L63" i="10"/>
  <c r="M63" i="10" s="1"/>
  <c r="L64" i="10"/>
  <c r="M64" i="10" s="1"/>
  <c r="L65" i="10"/>
  <c r="M65" i="10" s="1"/>
  <c r="L66" i="10"/>
  <c r="M66" i="10" s="1"/>
  <c r="L67" i="10"/>
  <c r="M67" i="10" s="1"/>
  <c r="L68" i="10"/>
  <c r="M68" i="10" s="1"/>
  <c r="L69" i="10"/>
  <c r="M69" i="10" s="1"/>
  <c r="L70" i="10"/>
  <c r="M70" i="10" s="1"/>
  <c r="L71" i="10"/>
  <c r="M71" i="10" s="1"/>
  <c r="L72" i="10"/>
  <c r="M72" i="10" s="1"/>
  <c r="L73" i="10"/>
  <c r="M73" i="10" s="1"/>
  <c r="L74" i="10"/>
  <c r="M74" i="10" s="1"/>
  <c r="L75" i="10"/>
  <c r="M75" i="10" s="1"/>
  <c r="L76" i="10"/>
  <c r="M76" i="10" s="1"/>
  <c r="L77" i="10"/>
  <c r="M77" i="10" s="1"/>
  <c r="L78" i="10"/>
  <c r="M78" i="10" s="1"/>
  <c r="L79" i="10"/>
  <c r="M79" i="10" s="1"/>
  <c r="L80" i="10"/>
  <c r="M80" i="10" s="1"/>
  <c r="L81" i="10"/>
  <c r="M81" i="10" s="1"/>
  <c r="L82" i="10"/>
  <c r="M82" i="10" s="1"/>
  <c r="L83" i="10"/>
  <c r="M83" i="10" s="1"/>
  <c r="L84" i="10"/>
  <c r="M84" i="10" s="1"/>
  <c r="L85" i="10"/>
  <c r="M85" i="10" s="1"/>
  <c r="L86" i="10"/>
  <c r="M86" i="10" s="1"/>
  <c r="L87" i="10"/>
  <c r="M87" i="10" s="1"/>
  <c r="L88" i="10"/>
  <c r="M88" i="10" s="1"/>
  <c r="L89" i="10"/>
  <c r="M89" i="10" s="1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9" i="10"/>
  <c r="M99" i="10" s="1"/>
  <c r="L100" i="10"/>
  <c r="M100" i="10" s="1"/>
  <c r="L2" i="10"/>
  <c r="N2" i="10" s="1"/>
  <c r="D3" i="10"/>
  <c r="D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D5" i="10" s="1"/>
  <c r="N120" i="10" l="1"/>
  <c r="N119" i="10"/>
  <c r="N113" i="10"/>
  <c r="N115" i="10"/>
  <c r="N116" i="10"/>
  <c r="N114" i="10"/>
  <c r="N117" i="10"/>
  <c r="N109" i="10"/>
  <c r="N108" i="10"/>
  <c r="M2" i="10"/>
  <c r="N13" i="10" s="1"/>
  <c r="M13" i="10"/>
  <c r="N21" i="10" s="1"/>
  <c r="N47" i="10"/>
  <c r="N57" i="10"/>
  <c r="N69" i="10"/>
  <c r="N24" i="10"/>
  <c r="N45" i="10"/>
  <c r="N20" i="10"/>
  <c r="N68" i="10"/>
  <c r="N86" i="10"/>
  <c r="N61" i="10"/>
  <c r="N4" i="10"/>
  <c r="N60" i="10"/>
  <c r="N38" i="10"/>
  <c r="N16" i="10"/>
  <c r="N3" i="10"/>
  <c r="N81" i="10"/>
  <c r="N59" i="10"/>
  <c r="N37" i="10"/>
  <c r="N58" i="10"/>
  <c r="N36" i="10"/>
  <c r="N79" i="10"/>
  <c r="N35" i="10"/>
  <c r="N78" i="10"/>
  <c r="N56" i="10"/>
  <c r="N34" i="10"/>
  <c r="N12" i="10"/>
  <c r="N25" i="10"/>
  <c r="N90" i="10"/>
  <c r="N46" i="10"/>
  <c r="N67" i="10"/>
  <c r="N23" i="10"/>
  <c r="N22" i="10"/>
  <c r="N87" i="10"/>
  <c r="N65" i="10"/>
  <c r="N85" i="10"/>
  <c r="N63" i="10"/>
  <c r="N41" i="10"/>
  <c r="N62" i="10"/>
  <c r="N40" i="10"/>
  <c r="N83" i="10"/>
  <c r="N98" i="10"/>
  <c r="N76" i="10"/>
  <c r="N32" i="10"/>
  <c r="N75" i="10"/>
  <c r="N53" i="10"/>
  <c r="N9" i="10"/>
  <c r="N74" i="10"/>
  <c r="N30" i="10"/>
  <c r="N95" i="10"/>
  <c r="N51" i="10"/>
  <c r="N7" i="10"/>
  <c r="N6" i="10"/>
  <c r="N93" i="10"/>
  <c r="N71" i="10"/>
  <c r="N49" i="10"/>
  <c r="N27" i="10"/>
  <c r="N5" i="10"/>
  <c r="N91" i="10"/>
  <c r="N89" i="10"/>
  <c r="N88" i="10"/>
  <c r="N43" i="10"/>
  <c r="N64" i="10"/>
  <c r="N19" i="10"/>
  <c r="N84" i="10"/>
  <c r="N18" i="10"/>
  <c r="N39" i="10"/>
  <c r="N99" i="10"/>
  <c r="N77" i="10"/>
  <c r="N55" i="10"/>
  <c r="N11" i="10"/>
  <c r="N54" i="10"/>
  <c r="N10" i="10"/>
  <c r="N97" i="10"/>
  <c r="N31" i="10"/>
  <c r="N96" i="10"/>
  <c r="N52" i="10"/>
  <c r="N8" i="10"/>
  <c r="N73" i="10"/>
  <c r="N29" i="10"/>
  <c r="N72" i="10"/>
  <c r="N92" i="10"/>
  <c r="N48" i="10"/>
  <c r="N26" i="10"/>
  <c r="D10" i="10"/>
  <c r="D4" i="10"/>
  <c r="D8" i="10"/>
  <c r="D7" i="10"/>
  <c r="D6" i="10"/>
  <c r="D22" i="10"/>
  <c r="D20" i="10"/>
  <c r="D18" i="10"/>
  <c r="D17" i="10"/>
  <c r="D16" i="10"/>
  <c r="D9" i="10"/>
  <c r="D19" i="10"/>
  <c r="D15" i="10"/>
  <c r="D21" i="10"/>
  <c r="D13" i="10"/>
  <c r="D14" i="10"/>
  <c r="D12" i="10"/>
  <c r="D11" i="10"/>
  <c r="N94" i="10" l="1"/>
  <c r="N66" i="10"/>
  <c r="N82" i="10"/>
  <c r="N70" i="10"/>
  <c r="N44" i="10"/>
  <c r="N33" i="10"/>
  <c r="N101" i="10"/>
  <c r="N14" i="10"/>
  <c r="N17" i="10"/>
  <c r="N100" i="10"/>
  <c r="N28" i="10"/>
  <c r="N42" i="10"/>
  <c r="N80" i="10"/>
  <c r="N50" i="10"/>
  <c r="N15" i="10"/>
  <c r="E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</calcChain>
</file>

<file path=xl/sharedStrings.xml><?xml version="1.0" encoding="utf-8"?>
<sst xmlns="http://schemas.openxmlformats.org/spreadsheetml/2006/main" count="1271" uniqueCount="143">
  <si>
    <t>M</t>
  </si>
  <si>
    <t>K</t>
  </si>
  <si>
    <t>zatrudnienie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</si>
  <si>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</si>
  <si>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</si>
  <si>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</si>
  <si>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</si>
  <si>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</si>
  <si>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</si>
  <si>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</si>
  <si>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</si>
  <si>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zarobki</t>
  </si>
  <si>
    <t>15-19</t>
  </si>
  <si>
    <t>20-24</t>
  </si>
  <si>
    <t>65-69</t>
  </si>
  <si>
    <t>70-74</t>
  </si>
  <si>
    <t>75-79</t>
  </si>
  <si>
    <t>80-100</t>
  </si>
  <si>
    <t>umiejętności kognitywne</t>
  </si>
  <si>
    <t>liczba dni absencji w pracy</t>
  </si>
  <si>
    <t>cukrzyca</t>
  </si>
  <si>
    <t>nadciśnienie</t>
  </si>
  <si>
    <t>śmiertelność</t>
  </si>
  <si>
    <t>otyłość (&gt;30 BMI)</t>
  </si>
  <si>
    <t>publiczne koszty leczenia</t>
  </si>
  <si>
    <t>oczekiwana długość życia</t>
  </si>
  <si>
    <t>udar</t>
  </si>
  <si>
    <t>zawal serca</t>
  </si>
  <si>
    <t>choroby serca</t>
  </si>
  <si>
    <t>rak jelita grubego</t>
  </si>
  <si>
    <t>rak piersi</t>
  </si>
  <si>
    <t>rak trzonu macicy</t>
  </si>
  <si>
    <t>choroby nowotworowe</t>
  </si>
  <si>
    <t>astma</t>
  </si>
  <si>
    <t>hospitalizacje (liczba dni)</t>
  </si>
  <si>
    <t>variable</t>
  </si>
  <si>
    <t>s_n_men</t>
  </si>
  <si>
    <t>w_s_women</t>
  </si>
  <si>
    <t>w_s_men</t>
  </si>
  <si>
    <t>s_n_women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</si>
  <si>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</si>
  <si>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</si>
  <si>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</si>
  <si>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</si>
  <si>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</si>
  <si>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</si>
  <si>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</si>
  <si>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</si>
  <si>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</si>
  <si>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</si>
  <si>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</si>
  <si>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</si>
  <si>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</si>
  <si>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</si>
  <si>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year</t>
  </si>
  <si>
    <t>age</t>
  </si>
  <si>
    <t>sex</t>
  </si>
  <si>
    <t>s1</t>
  </si>
  <si>
    <t>s2</t>
  </si>
  <si>
    <t>s3</t>
  </si>
  <si>
    <t>population</t>
  </si>
  <si>
    <t>mortality</t>
  </si>
  <si>
    <t>working</t>
  </si>
  <si>
    <t>employment</t>
  </si>
  <si>
    <t>absence</t>
  </si>
  <si>
    <t>cancer</t>
  </si>
  <si>
    <t>body fat %</t>
  </si>
  <si>
    <t>earnings</t>
  </si>
  <si>
    <t>diabetes</t>
  </si>
  <si>
    <t>hypertension</t>
  </si>
  <si>
    <t>public health costs</t>
  </si>
  <si>
    <t>life expectancy</t>
  </si>
  <si>
    <t>heart disease</t>
  </si>
  <si>
    <t>stroke</t>
  </si>
  <si>
    <t>colorectal cancer</t>
  </si>
  <si>
    <t>breast cancer</t>
  </si>
  <si>
    <t>endometrial cancer</t>
  </si>
  <si>
    <t>depression</t>
  </si>
  <si>
    <t>anxiety</t>
  </si>
  <si>
    <t>mortality2</t>
  </si>
  <si>
    <t>cancer2</t>
  </si>
  <si>
    <t>suma</t>
  </si>
  <si>
    <t>wychodzi 2.5 miliona za dużo</t>
  </si>
  <si>
    <t>0-4</t>
  </si>
  <si>
    <t>5-9</t>
  </si>
  <si>
    <t>ROK</t>
  </si>
  <si>
    <t>PŁEĆ</t>
  </si>
  <si>
    <t>WIEK</t>
  </si>
  <si>
    <t>POZIOM AKTYWNOŚCI</t>
  </si>
  <si>
    <t>dane z aplikacji z 2016</t>
  </si>
  <si>
    <t>cancer_hosp_days_per_person</t>
  </si>
  <si>
    <t>to be discussed</t>
  </si>
  <si>
    <t>możemy też pokazywać liczbę osób hospitalizowanych, a nie liczbę dni w szpitalach</t>
  </si>
  <si>
    <t>kwestia wyboru</t>
  </si>
  <si>
    <t>diabetes_hosp_days_per_person</t>
  </si>
  <si>
    <t>hypertension_hospital_days_per_person</t>
  </si>
  <si>
    <t>w aplikacji nie ma danych</t>
  </si>
  <si>
    <t>k</t>
  </si>
  <si>
    <t>m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</si>
  <si>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</si>
  <si>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</si>
  <si>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</si>
  <si>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</si>
  <si>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</si>
  <si>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</si>
  <si>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</si>
  <si>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</si>
  <si>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biorę przybliżone dane z</t>
  </si>
  <si>
    <t>https://ezdrowie.gov.pl/portal/home/badania-i-dane/zdrowe-dane/raporty/nfz-o-zdrowiu-nadcisnienie-tetnicze#:~:text=Z%20najnowszego%20opracowania%20Narodowego%20Funduszu,grupie%20wiekowej%2075%2D84%20lata.</t>
  </si>
  <si>
    <t>trochę nie wiem jaką daną tu podać, średni body fat w grupie demograficznej?</t>
  </si>
  <si>
    <t>w gus są dane o BMI, może to, ale bmi jako miara jest chyba trochę skompromitowana (tak słyszałem, nie wiem na 100%)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</si>
  <si>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</si>
  <si>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</si>
  <si>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</si>
  <si>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</si>
  <si>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</si>
  <si>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</si>
  <si>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</si>
  <si>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</si>
  <si>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</si>
  <si>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</si>
  <si>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</si>
  <si>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</si>
  <si>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</si>
  <si>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</si>
  <si>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gender</t>
  </si>
  <si>
    <t>per_capita_cost</t>
  </si>
  <si>
    <t>from https://shiny.nfz.gov.pl/app/koszty_nfz</t>
  </si>
  <si>
    <t>5-10</t>
  </si>
  <si>
    <t>11-14</t>
  </si>
  <si>
    <t>trzeba policzyć na podstawie bazowej oczekiwanej dł życia i współczynników umieralności, prosta analiiza w arkuszu expected lifetime</t>
  </si>
  <si>
    <t>heart disease_hosp_days_per_person</t>
  </si>
  <si>
    <t>HOSPITALIZACJE PER CAPITA</t>
  </si>
  <si>
    <t>10-14</t>
  </si>
  <si>
    <t>dane z 2012</t>
  </si>
  <si>
    <t>public_health_costs</t>
  </si>
  <si>
    <t>life_expectancy</t>
  </si>
  <si>
    <t>colorectal_cancer</t>
  </si>
  <si>
    <t>breast_cancer</t>
  </si>
  <si>
    <t>endometrial_cancer</t>
  </si>
  <si>
    <t>body_fat_prc</t>
  </si>
  <si>
    <t>heart_disease</t>
  </si>
  <si>
    <t>this is our new mortility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</si>
</sst>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0"/>
    <numFmt numFmtId="165" formatCode="0.00000"/>
    <numFmt numFmtId="166" formatCode="#,##0.00000"/>
    <numFmt numFmtId="167" formatCode="#,##0.0000000000"/>
    <numFmt numFmtId="168" formatCode="#,##0.000000"/>
    <numFmt numFmtId="169" formatCode="0.00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0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9"/>
      <color theme="0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8" fillId="0" borderId="0"/>
    <xf numFmtId="0" fontId="9" fillId="2" borderId="0" applyNumberFormat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13" fillId="2" borderId="0" applyNumberFormat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11" fillId="0" borderId="0" xfId="0" applyFont="1"/>
    <xf numFmtId="0" fontId="6" fillId="0" borderId="0" xfId="0" applyFont="1"/>
    <xf numFmtId="0" fontId="6" fillId="0" borderId="0" xfId="0" quotePrefix="1" applyFont="1"/>
    <xf numFmtId="2" fontId="14" fillId="0" borderId="0" xfId="0" applyNumberFormat="1" applyFont="1"/>
    <xf numFmtId="43" fontId="0" fillId="0" borderId="0" xfId="4" applyFont="1"/>
    <xf numFmtId="165" fontId="10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166" fontId="10" fillId="0" borderId="0" xfId="3" applyNumberFormat="1" applyAlignment="1">
      <alignment horizontal="right" vertical="center" wrapText="1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quotePrefix="1"/>
    <xf numFmtId="167" fontId="11" fillId="0" borderId="0" xfId="0" applyNumberFormat="1" applyFont="1"/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8" fontId="11" fillId="0" borderId="0" xfId="0" applyNumberFormat="1" applyFont="1" applyAlignment="1">
      <alignment vertical="center"/>
    </xf>
    <xf numFmtId="0" fontId="15" fillId="2" borderId="0" xfId="5" applyFont="1" applyAlignment="1">
      <alignment horizontal="center" vertical="center" wrapText="1"/>
    </xf>
    <xf numFmtId="164" fontId="15" fillId="2" borderId="0" xfId="5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5" fillId="0" borderId="0" xfId="0" applyFont="1"/>
    <xf numFmtId="0" fontId="5" fillId="0" borderId="0" xfId="0" quotePrefix="1" applyFont="1"/>
    <xf numFmtId="0" fontId="4" fillId="0" borderId="0" xfId="0" quotePrefix="1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6">
    <cellStyle name="Accent1" xfId="5" builtinId="29"/>
    <cellStyle name="Akcent 1 2" xfId="2" xr:uid="{43BF0BD2-EBEA-4273-9079-C45FAEC828DD}"/>
    <cellStyle name="Comma" xfId="4" builtinId="3"/>
    <cellStyle name="Normal" xfId="0" builtinId="0"/>
    <cellStyle name="Normal 2" xfId="3" xr:uid="{D7EAA087-453D-4435-B2DF-92CB44FCAF8F}"/>
    <cellStyle name="Normalny 6" xfId="1" xr:uid="{34EE92F3-FF80-4DDE-A49E-D208E5FDC3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02F98-2D1D-4E37-88BB-975D077A6D61}" name="Table3" displayName="Table3" ref="A1:C1048576" totalsRowShown="0">
  <autoFilter ref="A1:C1048576" xr:uid="{92D02F98-2D1D-4E37-88BB-975D077A6D61}">
    <filterColumn colId="1">
      <filters blank="1">
        <filter val="K"/>
      </filters>
    </filterColumn>
  </autoFilter>
  <tableColumns count="3">
    <tableColumn id="1" xr3:uid="{A8103AF3-1012-414A-9F32-78A7A7A30D00}" name="age"/>
    <tableColumn id="2" xr3:uid="{497B688C-F975-48CE-960D-2849E4F150FE}" name="sex"/>
    <tableColumn id="3" xr3:uid="{9A4A2DCF-439E-4818-87E7-029C1107BAC0}" name="mort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89C2-E50C-427B-BE0F-0552EE19EF4B}">
  <dimension ref="A1:S39"/>
  <sheetViews>
    <sheetView zoomScale="85" zoomScaleNormal="85" workbookViewId="0">
      <selection activeCell="A14" sqref="A14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19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19">
      <c r="A4" s="3" t="s">
        <v>67</v>
      </c>
      <c r="B4">
        <v>1</v>
      </c>
      <c r="C4">
        <v>1.1000000000000001</v>
      </c>
      <c r="D4">
        <v>1</v>
      </c>
      <c r="E4">
        <v>1.1000000000000001</v>
      </c>
      <c r="F4" t="s">
        <v>3</v>
      </c>
      <c r="G4" t="s">
        <v>4</v>
      </c>
      <c r="H4" t="s">
        <v>5</v>
      </c>
      <c r="I4" t="s">
        <v>6</v>
      </c>
    </row>
    <row r="5" spans="1:19">
      <c r="A5" s="3" t="s">
        <v>68</v>
      </c>
      <c r="B5">
        <v>0.71</v>
      </c>
      <c r="C5">
        <v>1</v>
      </c>
      <c r="D5">
        <v>0.71</v>
      </c>
      <c r="E5">
        <v>1</v>
      </c>
      <c r="F5" t="s">
        <v>13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14</v>
      </c>
      <c r="P5" t="s">
        <v>15</v>
      </c>
      <c r="Q5" t="s">
        <v>16</v>
      </c>
      <c r="R5" t="s">
        <v>17</v>
      </c>
    </row>
    <row r="6" spans="1:19">
      <c r="A6" s="4" t="s">
        <v>69</v>
      </c>
      <c r="B6">
        <v>0.67999999999999994</v>
      </c>
      <c r="C6">
        <v>1</v>
      </c>
      <c r="D6">
        <v>0.67999999999999994</v>
      </c>
      <c r="E6">
        <v>1</v>
      </c>
      <c r="F6" t="s">
        <v>13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14</v>
      </c>
      <c r="P6" t="s">
        <v>15</v>
      </c>
      <c r="Q6" t="s">
        <v>16</v>
      </c>
      <c r="R6" t="s">
        <v>17</v>
      </c>
    </row>
    <row r="7" spans="1:19">
      <c r="A7" s="33" t="s">
        <v>61</v>
      </c>
      <c r="B7">
        <v>0.67999999999999994</v>
      </c>
      <c r="C7">
        <v>0.96</v>
      </c>
      <c r="D7">
        <v>0.67999999999999994</v>
      </c>
      <c r="E7">
        <v>0.96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s="30" t="s">
        <v>140</v>
      </c>
      <c r="B8">
        <v>0.98699999999999999</v>
      </c>
      <c r="C8">
        <v>1</v>
      </c>
      <c r="D8">
        <v>0.98699999999999999</v>
      </c>
      <c r="E8">
        <v>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s="29" t="s">
        <v>135</v>
      </c>
      <c r="B9">
        <v>0.995</v>
      </c>
      <c r="C9">
        <v>1</v>
      </c>
      <c r="D9">
        <v>0.995</v>
      </c>
      <c r="E9">
        <v>1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s="29" t="s">
        <v>136</v>
      </c>
      <c r="B10">
        <v>1.0475000000000001</v>
      </c>
      <c r="C10">
        <v>1</v>
      </c>
      <c r="D10">
        <v>1.0475000000000001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19">
      <c r="A11" s="32" t="s">
        <v>141</v>
      </c>
      <c r="B11">
        <v>0.79</v>
      </c>
      <c r="C11">
        <v>0.98</v>
      </c>
      <c r="D11">
        <v>0.7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19">
      <c r="A12" s="3" t="s">
        <v>73</v>
      </c>
      <c r="B12">
        <v>0.77</v>
      </c>
      <c r="C12">
        <v>0.94</v>
      </c>
      <c r="D12">
        <v>0.77</v>
      </c>
      <c r="E12">
        <v>0.94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19">
      <c r="A13" s="34" t="s">
        <v>65</v>
      </c>
      <c r="B13">
        <v>0.92999999999999994</v>
      </c>
      <c r="C13">
        <v>0.98</v>
      </c>
      <c r="D13">
        <v>0.92999999999999994</v>
      </c>
      <c r="E13">
        <v>0.98</v>
      </c>
      <c r="F13" t="s">
        <v>12</v>
      </c>
      <c r="G13" t="s">
        <v>13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14</v>
      </c>
      <c r="Q13" t="s">
        <v>15</v>
      </c>
      <c r="R13" t="s">
        <v>16</v>
      </c>
      <c r="S13" t="s">
        <v>17</v>
      </c>
    </row>
    <row r="14" spans="1:19">
      <c r="A14" s="29" t="s">
        <v>137</v>
      </c>
      <c r="B14">
        <v>0.89</v>
      </c>
      <c r="C14">
        <v>0.94</v>
      </c>
      <c r="D14">
        <v>0.89</v>
      </c>
      <c r="E14">
        <v>0.94</v>
      </c>
      <c r="F14" t="s">
        <v>12</v>
      </c>
      <c r="G14" t="s">
        <v>13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14</v>
      </c>
      <c r="Q14" t="s">
        <v>15</v>
      </c>
      <c r="R14" t="s">
        <v>16</v>
      </c>
      <c r="S14" t="s">
        <v>17</v>
      </c>
    </row>
    <row r="15" spans="1:19">
      <c r="A15" s="29" t="s">
        <v>138</v>
      </c>
      <c r="B15">
        <v>1</v>
      </c>
      <c r="C15">
        <v>1</v>
      </c>
      <c r="D15">
        <v>0.79</v>
      </c>
      <c r="E15">
        <v>0.94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s="29" t="s">
        <v>139</v>
      </c>
      <c r="B16">
        <v>1</v>
      </c>
      <c r="C16">
        <v>1</v>
      </c>
      <c r="D16">
        <v>0.86</v>
      </c>
      <c r="E16">
        <v>0.92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3" t="s">
        <v>77</v>
      </c>
      <c r="B17">
        <v>0.78</v>
      </c>
      <c r="C17">
        <v>1</v>
      </c>
      <c r="D17">
        <v>0.78</v>
      </c>
      <c r="E17">
        <v>1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3" t="s">
        <v>78</v>
      </c>
      <c r="B18">
        <v>0.81</v>
      </c>
      <c r="C18">
        <v>1</v>
      </c>
      <c r="D18">
        <v>0.81</v>
      </c>
      <c r="E18">
        <v>1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21" spans="1:19">
      <c r="F21" s="3"/>
    </row>
    <row r="22" spans="1:19">
      <c r="F22" s="3"/>
    </row>
    <row r="23" spans="1:19">
      <c r="D23" s="3"/>
      <c r="F23" s="3"/>
    </row>
    <row r="24" spans="1:19">
      <c r="F24" s="3"/>
    </row>
    <row r="25" spans="1:19">
      <c r="F25" s="3"/>
    </row>
    <row r="26" spans="1:19">
      <c r="F26" s="3"/>
    </row>
    <row r="27" spans="1:19">
      <c r="F27" s="4"/>
    </row>
    <row r="28" spans="1:19">
      <c r="F28" s="3"/>
    </row>
    <row r="29" spans="1:19">
      <c r="F29" s="4"/>
    </row>
    <row r="30" spans="1:19">
      <c r="F30" s="29"/>
    </row>
    <row r="31" spans="1:19">
      <c r="F31" s="3"/>
    </row>
    <row r="32" spans="1:19">
      <c r="F32" s="3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589C-1EB7-4020-AAA7-25E59E292F81}">
  <dimension ref="A1:C9"/>
  <sheetViews>
    <sheetView workbookViewId="0">
      <selection sqref="A1:C9"/>
    </sheetView>
  </sheetViews>
  <sheetFormatPr defaultRowHeight="14.4"/>
  <sheetData>
    <row r="1" spans="1:3">
      <c r="A1" t="s">
        <v>55</v>
      </c>
      <c r="B1" t="s">
        <v>97</v>
      </c>
      <c r="C1" t="s">
        <v>98</v>
      </c>
    </row>
    <row r="2" spans="1:3">
      <c r="A2" t="s">
        <v>99</v>
      </c>
      <c r="B2">
        <v>2.280014250089063E-2</v>
      </c>
      <c r="C2">
        <v>3.8905194184697289E-2</v>
      </c>
    </row>
    <row r="3" spans="1:3">
      <c r="A3" t="s">
        <v>100</v>
      </c>
      <c r="B3">
        <v>3.8325258514715452E-2</v>
      </c>
      <c r="C3">
        <v>6.4750971264568968E-2</v>
      </c>
    </row>
    <row r="4" spans="1:3">
      <c r="A4" t="s">
        <v>101</v>
      </c>
      <c r="B4">
        <v>9.7414272171553726E-2</v>
      </c>
      <c r="C4">
        <v>0.13663125559964162</v>
      </c>
    </row>
    <row r="5" spans="1:3">
      <c r="A5" t="s">
        <v>102</v>
      </c>
      <c r="B5">
        <v>0.26514361946054116</v>
      </c>
      <c r="C5">
        <v>0.27881274333319384</v>
      </c>
    </row>
    <row r="6" spans="1:3">
      <c r="A6" t="s">
        <v>103</v>
      </c>
      <c r="B6">
        <v>0.48930549021027109</v>
      </c>
      <c r="C6">
        <v>0.46287099209344829</v>
      </c>
    </row>
    <row r="7" spans="1:3">
      <c r="A7" t="s">
        <v>104</v>
      </c>
      <c r="B7">
        <v>0.714981406056313</v>
      </c>
      <c r="C7">
        <v>0.65481972458716653</v>
      </c>
    </row>
    <row r="8" spans="1:3">
      <c r="A8" t="s">
        <v>105</v>
      </c>
      <c r="B8">
        <v>0.85686544218787919</v>
      </c>
      <c r="C8">
        <v>0.77044250322211094</v>
      </c>
    </row>
    <row r="9" spans="1:3">
      <c r="A9" t="s">
        <v>106</v>
      </c>
      <c r="B9">
        <v>0.83714386211748149</v>
      </c>
      <c r="C9">
        <v>0.7612143180788401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E4CB-21AD-4954-AE84-464A919389E0}">
  <dimension ref="A1:D31"/>
  <sheetViews>
    <sheetView workbookViewId="0">
      <selection activeCell="D29" sqref="D2:D29"/>
    </sheetView>
  </sheetViews>
  <sheetFormatPr defaultRowHeight="14.4"/>
  <sheetData>
    <row r="1" spans="1:4">
      <c r="A1" t="s">
        <v>125</v>
      </c>
      <c r="B1" t="s">
        <v>55</v>
      </c>
      <c r="C1" t="s">
        <v>126</v>
      </c>
    </row>
    <row r="2" spans="1:4">
      <c r="A2" s="10" t="s">
        <v>97</v>
      </c>
      <c r="B2" s="11" t="s">
        <v>111</v>
      </c>
      <c r="C2" s="12">
        <v>2491.9610569266101</v>
      </c>
      <c r="D2" s="12">
        <v>2491.9610569266101</v>
      </c>
    </row>
    <row r="3" spans="1:4">
      <c r="A3" s="13" t="s">
        <v>98</v>
      </c>
      <c r="B3" s="14" t="s">
        <v>111</v>
      </c>
      <c r="C3" s="15">
        <v>2394.18242102875</v>
      </c>
      <c r="D3" s="15">
        <v>2394.18242102875</v>
      </c>
    </row>
    <row r="4" spans="1:4">
      <c r="A4" s="10" t="s">
        <v>97</v>
      </c>
      <c r="B4" s="11" t="s">
        <v>112</v>
      </c>
      <c r="C4" s="12">
        <v>1959.11262274878</v>
      </c>
      <c r="D4" s="12">
        <v>1959.11262274878</v>
      </c>
    </row>
    <row r="5" spans="1:4">
      <c r="A5" s="13" t="s">
        <v>98</v>
      </c>
      <c r="B5" s="14" t="s">
        <v>112</v>
      </c>
      <c r="C5" s="15">
        <v>1846.7459201179399</v>
      </c>
      <c r="D5" s="15">
        <v>1846.7459201179399</v>
      </c>
    </row>
    <row r="6" spans="1:4">
      <c r="A6" s="10" t="s">
        <v>97</v>
      </c>
      <c r="B6" s="11" t="s">
        <v>113</v>
      </c>
      <c r="C6" s="12">
        <v>2481.9486896696899</v>
      </c>
      <c r="D6" s="12">
        <v>2481.9486896696899</v>
      </c>
    </row>
    <row r="7" spans="1:4">
      <c r="A7" s="13" t="s">
        <v>98</v>
      </c>
      <c r="B7" s="14" t="s">
        <v>113</v>
      </c>
      <c r="C7" s="15">
        <v>2084.9011072537901</v>
      </c>
      <c r="D7" s="15">
        <v>2084.9011072537901</v>
      </c>
    </row>
    <row r="8" spans="1:4">
      <c r="A8" s="10" t="s">
        <v>97</v>
      </c>
      <c r="B8" s="11" t="s">
        <v>114</v>
      </c>
      <c r="C8" s="12">
        <v>2608.3303700373899</v>
      </c>
      <c r="D8" s="12">
        <v>2608.3303700373899</v>
      </c>
    </row>
    <row r="9" spans="1:4">
      <c r="A9" s="13" t="s">
        <v>98</v>
      </c>
      <c r="B9" s="14" t="s">
        <v>114</v>
      </c>
      <c r="C9" s="15">
        <v>2273.6089610384402</v>
      </c>
      <c r="D9" s="15">
        <v>2273.6089610384402</v>
      </c>
    </row>
    <row r="10" spans="1:4">
      <c r="A10" s="10" t="s">
        <v>97</v>
      </c>
      <c r="B10" s="11" t="s">
        <v>115</v>
      </c>
      <c r="C10" s="12">
        <v>2604.3800451805</v>
      </c>
      <c r="D10" s="12">
        <v>2604.3800451805</v>
      </c>
    </row>
    <row r="11" spans="1:4">
      <c r="A11" s="13" t="s">
        <v>98</v>
      </c>
      <c r="B11" s="14" t="s">
        <v>115</v>
      </c>
      <c r="C11" s="15">
        <v>2494.96704754336</v>
      </c>
      <c r="D11" s="15">
        <v>2494.96704754336</v>
      </c>
    </row>
    <row r="12" spans="1:4">
      <c r="A12" s="10" t="s">
        <v>97</v>
      </c>
      <c r="B12" s="11" t="s">
        <v>116</v>
      </c>
      <c r="C12" s="12">
        <v>2861.6405970342398</v>
      </c>
      <c r="D12" s="12">
        <v>2861.6405970342398</v>
      </c>
    </row>
    <row r="13" spans="1:4">
      <c r="A13" s="13" t="s">
        <v>98</v>
      </c>
      <c r="B13" s="14" t="s">
        <v>116</v>
      </c>
      <c r="C13" s="15">
        <v>2865.9741042668302</v>
      </c>
      <c r="D13" s="15">
        <v>2865.9741042668302</v>
      </c>
    </row>
    <row r="14" spans="1:4">
      <c r="A14" s="10" t="s">
        <v>97</v>
      </c>
      <c r="B14" s="11" t="s">
        <v>117</v>
      </c>
      <c r="C14" s="12">
        <v>3342.4149402849198</v>
      </c>
      <c r="D14" s="12">
        <v>3342.4149402849198</v>
      </c>
    </row>
    <row r="15" spans="1:4">
      <c r="A15" s="13" t="s">
        <v>98</v>
      </c>
      <c r="B15" s="14" t="s">
        <v>117</v>
      </c>
      <c r="C15" s="15">
        <v>3308.5036769332501</v>
      </c>
      <c r="D15" s="15">
        <v>3308.5036769332501</v>
      </c>
    </row>
    <row r="16" spans="1:4">
      <c r="A16" s="10" t="s">
        <v>97</v>
      </c>
      <c r="B16" s="11" t="s">
        <v>118</v>
      </c>
      <c r="C16" s="12">
        <v>3944.0336370939599</v>
      </c>
      <c r="D16" s="12">
        <v>3944.0336370939599</v>
      </c>
    </row>
    <row r="17" spans="1:4">
      <c r="A17" s="13" t="s">
        <v>98</v>
      </c>
      <c r="B17" s="14" t="s">
        <v>118</v>
      </c>
      <c r="C17" s="15">
        <v>4092.15982039132</v>
      </c>
      <c r="D17" s="15">
        <v>4092.15982039132</v>
      </c>
    </row>
    <row r="18" spans="1:4">
      <c r="A18" s="10" t="s">
        <v>97</v>
      </c>
      <c r="B18" s="11" t="s">
        <v>119</v>
      </c>
      <c r="C18" s="12">
        <v>4490.23387279495</v>
      </c>
      <c r="D18" s="12">
        <v>4490.23387279495</v>
      </c>
    </row>
    <row r="19" spans="1:4">
      <c r="A19" s="13" t="s">
        <v>98</v>
      </c>
      <c r="B19" s="14" t="s">
        <v>119</v>
      </c>
      <c r="C19" s="15">
        <v>5242.6303241478399</v>
      </c>
      <c r="D19" s="15">
        <v>5242.6303241478399</v>
      </c>
    </row>
    <row r="20" spans="1:4">
      <c r="A20" s="10" t="s">
        <v>97</v>
      </c>
      <c r="B20" s="11" t="s">
        <v>120</v>
      </c>
      <c r="C20" s="12">
        <v>5159.4513116664302</v>
      </c>
      <c r="D20" s="12">
        <v>5159.4513116664302</v>
      </c>
    </row>
    <row r="21" spans="1:4">
      <c r="A21" s="13" t="s">
        <v>98</v>
      </c>
      <c r="B21" s="14" t="s">
        <v>120</v>
      </c>
      <c r="C21" s="15">
        <v>6735.7422999481196</v>
      </c>
      <c r="D21" s="15">
        <v>6735.7422999481196</v>
      </c>
    </row>
    <row r="22" spans="1:4">
      <c r="A22" s="10" t="s">
        <v>97</v>
      </c>
      <c r="B22" s="11" t="s">
        <v>121</v>
      </c>
      <c r="C22" s="12">
        <v>6708.5918098825696</v>
      </c>
      <c r="D22" s="12">
        <v>6708.5918098825696</v>
      </c>
    </row>
    <row r="23" spans="1:4">
      <c r="A23" s="13" t="s">
        <v>98</v>
      </c>
      <c r="B23" s="14" t="s">
        <v>121</v>
      </c>
      <c r="C23" s="15">
        <v>8710.2265835793805</v>
      </c>
      <c r="D23" s="15">
        <v>8710.2265835793805</v>
      </c>
    </row>
    <row r="24" spans="1:4">
      <c r="A24" s="10" t="s">
        <v>97</v>
      </c>
      <c r="B24" s="11" t="s">
        <v>122</v>
      </c>
      <c r="C24" s="12">
        <v>7873.0654922742797</v>
      </c>
      <c r="D24" s="12">
        <v>7873.0654922742797</v>
      </c>
    </row>
    <row r="25" spans="1:4">
      <c r="A25" s="13" t="s">
        <v>98</v>
      </c>
      <c r="B25" s="14" t="s">
        <v>122</v>
      </c>
      <c r="C25" s="15">
        <v>10292.1150553646</v>
      </c>
      <c r="D25" s="15">
        <v>10292.1150553646</v>
      </c>
    </row>
    <row r="26" spans="1:4">
      <c r="A26" s="10" t="s">
        <v>97</v>
      </c>
      <c r="B26" s="11" t="s">
        <v>123</v>
      </c>
      <c r="C26" s="12">
        <v>9049.0925595055105</v>
      </c>
      <c r="D26" s="12">
        <v>9049.0925595055105</v>
      </c>
    </row>
    <row r="27" spans="1:4">
      <c r="A27" s="13" t="s">
        <v>98</v>
      </c>
      <c r="B27" s="14" t="s">
        <v>123</v>
      </c>
      <c r="C27" s="15">
        <v>11593.3910936179</v>
      </c>
      <c r="D27" s="15">
        <v>11593.3910936179</v>
      </c>
    </row>
    <row r="28" spans="1:4">
      <c r="A28" s="10" t="s">
        <v>97</v>
      </c>
      <c r="B28" s="11" t="s">
        <v>124</v>
      </c>
      <c r="C28">
        <v>17969.037119033957</v>
      </c>
      <c r="D28">
        <v>17969.037119033957</v>
      </c>
    </row>
    <row r="29" spans="1:4">
      <c r="A29" s="13" t="s">
        <v>98</v>
      </c>
      <c r="B29" s="14" t="s">
        <v>124</v>
      </c>
      <c r="C29">
        <v>21518.665085318702</v>
      </c>
      <c r="D29">
        <v>21518.665085318702</v>
      </c>
    </row>
    <row r="30" spans="1:4">
      <c r="A30" s="10"/>
      <c r="B30" s="11"/>
      <c r="C30" s="12"/>
    </row>
    <row r="31" spans="1:4">
      <c r="A31" s="13"/>
      <c r="B31" s="14"/>
      <c r="C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99EC-9B05-4CA0-9FD5-A05AE30DCAD7}">
  <dimension ref="A1:T41"/>
  <sheetViews>
    <sheetView zoomScale="85" zoomScaleNormal="85" workbookViewId="0">
      <selection activeCell="T10" sqref="T10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20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20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20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20">
      <c r="A4" s="3" t="s">
        <v>65</v>
      </c>
      <c r="B4">
        <v>0.99</v>
      </c>
      <c r="C4">
        <v>1</v>
      </c>
      <c r="D4">
        <v>0.99</v>
      </c>
      <c r="E4">
        <v>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20">
      <c r="A5" s="3" t="s">
        <v>61</v>
      </c>
      <c r="B5">
        <v>0.9</v>
      </c>
      <c r="C5">
        <v>1</v>
      </c>
      <c r="D5">
        <v>0.82000000000000006</v>
      </c>
      <c r="E5">
        <v>1</v>
      </c>
      <c r="F5" t="s">
        <v>13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14</v>
      </c>
      <c r="P5" t="s">
        <v>15</v>
      </c>
      <c r="Q5" t="s">
        <v>16</v>
      </c>
      <c r="R5" t="s">
        <v>17</v>
      </c>
    </row>
    <row r="6" spans="1:20">
      <c r="A6" s="3" t="s">
        <v>67</v>
      </c>
      <c r="B6">
        <v>1</v>
      </c>
      <c r="C6">
        <v>1.1000000000000001</v>
      </c>
      <c r="D6">
        <v>1</v>
      </c>
      <c r="E6">
        <v>1.1000000000000001</v>
      </c>
      <c r="F6" t="s">
        <v>3</v>
      </c>
      <c r="G6" t="s">
        <v>4</v>
      </c>
      <c r="H6" t="s">
        <v>5</v>
      </c>
      <c r="I6" t="s">
        <v>6</v>
      </c>
    </row>
    <row r="7" spans="1:20">
      <c r="A7" s="3" t="s">
        <v>68</v>
      </c>
      <c r="B7">
        <v>0.71</v>
      </c>
      <c r="C7">
        <v>1</v>
      </c>
      <c r="D7">
        <v>0.71</v>
      </c>
      <c r="E7">
        <v>1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20">
      <c r="A8" s="4" t="s">
        <v>69</v>
      </c>
      <c r="B8">
        <v>0.67999999999999994</v>
      </c>
      <c r="C8">
        <v>1</v>
      </c>
      <c r="D8">
        <v>0.67999999999999994</v>
      </c>
      <c r="E8">
        <v>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20">
      <c r="A9" s="3" t="s">
        <v>79</v>
      </c>
      <c r="B9">
        <v>0.67999999999999994</v>
      </c>
      <c r="C9">
        <v>0.96</v>
      </c>
      <c r="D9">
        <v>0.67999999999999994</v>
      </c>
      <c r="E9">
        <v>0.96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  <c r="T9" t="s">
        <v>142</v>
      </c>
    </row>
    <row r="10" spans="1:20">
      <c r="A10" s="30" t="s">
        <v>140</v>
      </c>
      <c r="B10">
        <v>0.98699999999999999</v>
      </c>
      <c r="C10">
        <v>1</v>
      </c>
      <c r="D10">
        <v>0.98699999999999999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20">
      <c r="A11" s="29" t="s">
        <v>135</v>
      </c>
      <c r="B11">
        <v>0.995</v>
      </c>
      <c r="C11">
        <v>1</v>
      </c>
      <c r="D11">
        <v>0.995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20">
      <c r="A12" s="29" t="s">
        <v>136</v>
      </c>
      <c r="B12">
        <v>1.0475000000000001</v>
      </c>
      <c r="C12">
        <v>1</v>
      </c>
      <c r="D12">
        <v>1.0475000000000001</v>
      </c>
      <c r="E12">
        <v>1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20">
      <c r="A13" s="3" t="s">
        <v>72</v>
      </c>
      <c r="B13">
        <v>0.79</v>
      </c>
      <c r="C13">
        <v>0.98</v>
      </c>
      <c r="D13">
        <v>0.7</v>
      </c>
      <c r="E13">
        <v>1</v>
      </c>
      <c r="F13" t="s">
        <v>13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14</v>
      </c>
      <c r="P13" t="s">
        <v>15</v>
      </c>
      <c r="Q13" t="s">
        <v>16</v>
      </c>
      <c r="R13" t="s">
        <v>17</v>
      </c>
    </row>
    <row r="14" spans="1:20">
      <c r="A14" s="3" t="s">
        <v>73</v>
      </c>
      <c r="B14">
        <v>0.77</v>
      </c>
      <c r="C14">
        <v>0.94</v>
      </c>
      <c r="D14">
        <v>0.77</v>
      </c>
      <c r="E14">
        <v>0.94</v>
      </c>
      <c r="F14" t="s">
        <v>13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14</v>
      </c>
      <c r="P14" t="s">
        <v>15</v>
      </c>
      <c r="Q14" t="s">
        <v>16</v>
      </c>
      <c r="R14" t="s">
        <v>17</v>
      </c>
    </row>
    <row r="15" spans="1:20">
      <c r="A15" s="3" t="s">
        <v>80</v>
      </c>
      <c r="B15">
        <v>0.92999999999999994</v>
      </c>
      <c r="C15">
        <v>0.98</v>
      </c>
      <c r="D15">
        <v>0.92999999999999994</v>
      </c>
      <c r="E15">
        <v>0.98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20">
      <c r="A16" s="29" t="s">
        <v>137</v>
      </c>
      <c r="B16">
        <v>0.89</v>
      </c>
      <c r="C16">
        <v>0.94</v>
      </c>
      <c r="D16">
        <v>0.89</v>
      </c>
      <c r="E16">
        <v>0.94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29" t="s">
        <v>138</v>
      </c>
      <c r="B17">
        <v>1</v>
      </c>
      <c r="C17">
        <v>1</v>
      </c>
      <c r="D17">
        <v>0.79</v>
      </c>
      <c r="E17">
        <v>0.94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29" t="s">
        <v>139</v>
      </c>
      <c r="B18">
        <v>1</v>
      </c>
      <c r="C18">
        <v>1</v>
      </c>
      <c r="D18">
        <v>0.86</v>
      </c>
      <c r="E18">
        <v>0.92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19" spans="1:19">
      <c r="A19" s="3" t="s">
        <v>77</v>
      </c>
      <c r="B19">
        <v>0.78</v>
      </c>
      <c r="C19">
        <v>1</v>
      </c>
      <c r="D19">
        <v>0.78</v>
      </c>
      <c r="E19">
        <v>1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s="3" t="s">
        <v>78</v>
      </c>
      <c r="B20">
        <v>0.81</v>
      </c>
      <c r="C20">
        <v>1</v>
      </c>
      <c r="D20">
        <v>0.81</v>
      </c>
      <c r="E20">
        <v>1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3" spans="1:19">
      <c r="F23" s="3"/>
    </row>
    <row r="24" spans="1:19">
      <c r="F24" s="3"/>
    </row>
    <row r="25" spans="1:19">
      <c r="F25" s="3"/>
    </row>
    <row r="26" spans="1:19">
      <c r="F26" s="3"/>
    </row>
    <row r="27" spans="1:19">
      <c r="F27" s="3"/>
    </row>
    <row r="28" spans="1:19">
      <c r="F28" s="3"/>
    </row>
    <row r="29" spans="1:19">
      <c r="F29" s="4"/>
    </row>
    <row r="30" spans="1:19">
      <c r="F30" s="3"/>
    </row>
    <row r="31" spans="1:19">
      <c r="F31" s="4"/>
    </row>
    <row r="32" spans="1:19">
      <c r="F32" s="29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4DD5-F8E6-4952-8CF9-7573652DA9ED}">
  <dimension ref="A1:S21"/>
  <sheetViews>
    <sheetView workbookViewId="0">
      <selection activeCell="E25" sqref="E25"/>
    </sheetView>
  </sheetViews>
  <sheetFormatPr defaultRowHeight="14.4"/>
  <cols>
    <col min="1" max="1" width="27.6640625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t="s">
        <v>2</v>
      </c>
      <c r="B2">
        <v>3.7999999999999999E-2</v>
      </c>
      <c r="C2">
        <v>0</v>
      </c>
      <c r="D2">
        <v>5.1999999999999998E-2</v>
      </c>
      <c r="E2">
        <v>0</v>
      </c>
      <c r="F2" t="s">
        <v>3</v>
      </c>
      <c r="G2" t="s">
        <v>4</v>
      </c>
      <c r="H2" t="s">
        <v>5</v>
      </c>
      <c r="I2" t="s">
        <v>6</v>
      </c>
    </row>
    <row r="3" spans="1:19">
      <c r="A3" t="s">
        <v>2</v>
      </c>
      <c r="B3">
        <v>0</v>
      </c>
      <c r="C3">
        <v>0</v>
      </c>
      <c r="D3">
        <v>0</v>
      </c>
      <c r="E3">
        <v>0</v>
      </c>
      <c r="F3" t="s">
        <v>7</v>
      </c>
      <c r="G3" t="s">
        <v>8</v>
      </c>
      <c r="H3" t="s">
        <v>9</v>
      </c>
      <c r="I3" t="s">
        <v>10</v>
      </c>
    </row>
    <row r="4" spans="1:19">
      <c r="A4" t="s">
        <v>11</v>
      </c>
      <c r="B4">
        <v>0</v>
      </c>
      <c r="C4">
        <v>0.1</v>
      </c>
      <c r="D4">
        <v>0</v>
      </c>
      <c r="E4">
        <v>0.1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t="s">
        <v>18</v>
      </c>
      <c r="B5">
        <v>0</v>
      </c>
      <c r="C5">
        <v>0.03</v>
      </c>
      <c r="D5">
        <v>0</v>
      </c>
      <c r="E5">
        <v>0.03</v>
      </c>
      <c r="F5" t="s">
        <v>12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1:19">
      <c r="A6" t="s">
        <v>19</v>
      </c>
      <c r="B6">
        <v>-0.21</v>
      </c>
      <c r="C6">
        <v>0</v>
      </c>
      <c r="D6">
        <v>-0.21</v>
      </c>
      <c r="E6">
        <v>0</v>
      </c>
      <c r="F6" t="s">
        <v>13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14</v>
      </c>
      <c r="P6" t="s">
        <v>15</v>
      </c>
      <c r="Q6" t="s">
        <v>16</v>
      </c>
      <c r="R6" t="s">
        <v>17</v>
      </c>
    </row>
    <row r="7" spans="1:19">
      <c r="A7" t="s">
        <v>20</v>
      </c>
      <c r="B7">
        <v>-0.35</v>
      </c>
      <c r="C7">
        <v>0</v>
      </c>
      <c r="D7">
        <v>-0.35</v>
      </c>
      <c r="E7">
        <v>0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t="s">
        <v>21</v>
      </c>
      <c r="B8">
        <v>-0.4</v>
      </c>
      <c r="C8">
        <v>-0.01</v>
      </c>
      <c r="D8">
        <v>-0.2</v>
      </c>
      <c r="E8">
        <v>-0.11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t="s">
        <v>22</v>
      </c>
      <c r="B9">
        <v>-0.1</v>
      </c>
      <c r="C9">
        <v>0</v>
      </c>
      <c r="D9">
        <v>-0.18</v>
      </c>
      <c r="E9">
        <v>0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t="s">
        <v>23</v>
      </c>
      <c r="B10">
        <v>-3.5000000000000003E-2</v>
      </c>
      <c r="C10">
        <v>0</v>
      </c>
      <c r="D10">
        <v>-3.2000000000000001E-2</v>
      </c>
      <c r="E10">
        <v>0</v>
      </c>
      <c r="F10" t="s">
        <v>12</v>
      </c>
      <c r="G10" t="s">
        <v>13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14</v>
      </c>
      <c r="Q10" t="s">
        <v>15</v>
      </c>
      <c r="R10" t="s">
        <v>16</v>
      </c>
      <c r="S10" t="s">
        <v>17</v>
      </c>
    </row>
    <row r="11" spans="1:19">
      <c r="A11" t="s">
        <v>24</v>
      </c>
      <c r="B11">
        <v>-1.77E-2</v>
      </c>
      <c r="C11">
        <v>0</v>
      </c>
      <c r="D11">
        <v>-1.77E-2</v>
      </c>
      <c r="E11">
        <v>0</v>
      </c>
      <c r="F11" t="s">
        <v>12</v>
      </c>
      <c r="G11" t="s">
        <v>13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  <c r="N11" t="s">
        <v>9</v>
      </c>
      <c r="O11" t="s">
        <v>10</v>
      </c>
      <c r="P11" t="s">
        <v>14</v>
      </c>
      <c r="Q11" t="s">
        <v>15</v>
      </c>
      <c r="R11" t="s">
        <v>16</v>
      </c>
      <c r="S11" t="s">
        <v>17</v>
      </c>
    </row>
    <row r="12" spans="1:19">
      <c r="A12" t="s">
        <v>25</v>
      </c>
      <c r="B12">
        <v>3.4000000000000002E-2</v>
      </c>
      <c r="C12">
        <v>0</v>
      </c>
      <c r="D12">
        <v>3.7999999999999999E-2</v>
      </c>
      <c r="E12">
        <v>0</v>
      </c>
      <c r="F12" t="s">
        <v>12</v>
      </c>
      <c r="G12" t="s">
        <v>13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14</v>
      </c>
      <c r="Q12" t="s">
        <v>15</v>
      </c>
      <c r="R12" t="s">
        <v>16</v>
      </c>
      <c r="S12" t="s">
        <v>17</v>
      </c>
    </row>
    <row r="13" spans="1:19">
      <c r="A13" t="s">
        <v>26</v>
      </c>
      <c r="B13">
        <v>-0.31</v>
      </c>
      <c r="C13">
        <v>0</v>
      </c>
      <c r="D13">
        <v>-0.31</v>
      </c>
      <c r="E13">
        <v>0</v>
      </c>
      <c r="F13" t="s">
        <v>12</v>
      </c>
      <c r="G13" t="s">
        <v>13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14</v>
      </c>
      <c r="Q13" t="s">
        <v>15</v>
      </c>
      <c r="R13" t="s">
        <v>16</v>
      </c>
      <c r="S13" t="s">
        <v>17</v>
      </c>
    </row>
    <row r="14" spans="1:19">
      <c r="A14" t="s">
        <v>27</v>
      </c>
      <c r="B14">
        <v>-0.3</v>
      </c>
      <c r="C14">
        <v>0</v>
      </c>
      <c r="D14">
        <v>-0.3</v>
      </c>
      <c r="E14">
        <v>0</v>
      </c>
      <c r="F14" t="s">
        <v>12</v>
      </c>
      <c r="G14" t="s">
        <v>13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14</v>
      </c>
      <c r="Q14" t="s">
        <v>15</v>
      </c>
      <c r="R14" t="s">
        <v>16</v>
      </c>
      <c r="S14" t="s">
        <v>17</v>
      </c>
    </row>
    <row r="15" spans="1:19">
      <c r="A15" t="s">
        <v>28</v>
      </c>
      <c r="B15">
        <v>-0.33</v>
      </c>
      <c r="C15">
        <v>0</v>
      </c>
      <c r="D15">
        <v>-0.33</v>
      </c>
      <c r="E15">
        <v>0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t="s">
        <v>29</v>
      </c>
      <c r="B16">
        <v>-0.3</v>
      </c>
      <c r="C16">
        <v>0</v>
      </c>
      <c r="D16">
        <v>-0.3</v>
      </c>
      <c r="E16">
        <v>0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t="s">
        <v>30</v>
      </c>
      <c r="B17">
        <v>0</v>
      </c>
      <c r="C17">
        <v>0</v>
      </c>
      <c r="D17">
        <v>-7.0000000000000007E-2</v>
      </c>
      <c r="E17">
        <v>-0.32</v>
      </c>
      <c r="F17" t="s">
        <v>13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14</v>
      </c>
      <c r="P17" t="s">
        <v>15</v>
      </c>
      <c r="Q17" t="s">
        <v>16</v>
      </c>
      <c r="R17" t="s">
        <v>17</v>
      </c>
    </row>
    <row r="18" spans="1:19">
      <c r="A18" t="s">
        <v>31</v>
      </c>
      <c r="B18">
        <v>0</v>
      </c>
      <c r="C18">
        <v>0</v>
      </c>
      <c r="D18">
        <v>-0.2</v>
      </c>
      <c r="E18">
        <v>-0.06</v>
      </c>
      <c r="F18" t="s">
        <v>13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14</v>
      </c>
      <c r="P18" t="s">
        <v>15</v>
      </c>
      <c r="Q18" t="s">
        <v>16</v>
      </c>
      <c r="R18" t="s">
        <v>17</v>
      </c>
    </row>
    <row r="19" spans="1:19">
      <c r="A19" t="s">
        <v>32</v>
      </c>
      <c r="B19">
        <v>-0.01</v>
      </c>
      <c r="C19">
        <v>0</v>
      </c>
      <c r="D19">
        <v>-0.01</v>
      </c>
      <c r="E19">
        <v>0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t="s">
        <v>33</v>
      </c>
      <c r="B20">
        <v>0</v>
      </c>
      <c r="C20">
        <v>0</v>
      </c>
      <c r="D20">
        <v>0</v>
      </c>
      <c r="E20">
        <v>0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1" spans="1:19">
      <c r="A21" t="s">
        <v>34</v>
      </c>
      <c r="B21">
        <v>-0.28000000000000003</v>
      </c>
      <c r="C21">
        <v>0</v>
      </c>
      <c r="D21">
        <v>0</v>
      </c>
      <c r="E21">
        <v>0</v>
      </c>
      <c r="F21" t="s">
        <v>8</v>
      </c>
      <c r="G21" t="s">
        <v>9</v>
      </c>
      <c r="H21" t="s">
        <v>10</v>
      </c>
      <c r="I21" t="s">
        <v>14</v>
      </c>
      <c r="J21" t="s">
        <v>15</v>
      </c>
      <c r="K21" t="s">
        <v>16</v>
      </c>
      <c r="L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25F1-C7CB-43B1-9431-DF8AAC3DD7E9}">
  <dimension ref="A1:L29"/>
  <sheetViews>
    <sheetView workbookViewId="0">
      <selection activeCell="B1" activeCellId="1" sqref="G1:G1048576 B1:C1048576"/>
    </sheetView>
  </sheetViews>
  <sheetFormatPr defaultRowHeight="14.4"/>
  <cols>
    <col min="7" max="7" width="11.88671875" bestFit="1" customWidth="1"/>
    <col min="8" max="8" width="12" bestFit="1" customWidth="1"/>
    <col min="9" max="9" width="16.88671875" bestFit="1" customWidth="1"/>
    <col min="12" max="12" width="16.33203125" bestFit="1" customWidth="1"/>
  </cols>
  <sheetData>
    <row r="1" spans="1:1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61</v>
      </c>
      <c r="H1" t="s">
        <v>60</v>
      </c>
      <c r="I1" t="s">
        <v>63</v>
      </c>
      <c r="J1" t="s">
        <v>62</v>
      </c>
      <c r="K1" t="s">
        <v>64</v>
      </c>
      <c r="L1" t="s">
        <v>65</v>
      </c>
    </row>
    <row r="2" spans="1:12">
      <c r="A2">
        <v>2012</v>
      </c>
      <c r="B2" t="s">
        <v>12</v>
      </c>
      <c r="C2" t="s">
        <v>1</v>
      </c>
      <c r="D2">
        <v>0.41153390857773042</v>
      </c>
      <c r="E2">
        <v>0.2282693152641323</v>
      </c>
      <c r="F2">
        <v>0.36019677615813722</v>
      </c>
      <c r="G2">
        <v>2.0801960784313714E-4</v>
      </c>
      <c r="H2">
        <v>1131077.3323752533</v>
      </c>
      <c r="I2">
        <v>5.8898938961418006E-2</v>
      </c>
      <c r="J2">
        <v>66619.254760213546</v>
      </c>
      <c r="K2">
        <v>723.10746568757247</v>
      </c>
      <c r="L2">
        <v>6.6590451405090789E-4</v>
      </c>
    </row>
    <row r="3" spans="1:12">
      <c r="A3">
        <v>2012</v>
      </c>
      <c r="B3" t="s">
        <v>12</v>
      </c>
      <c r="C3" t="s">
        <v>0</v>
      </c>
      <c r="D3">
        <v>0.34898571937681711</v>
      </c>
      <c r="E3">
        <v>0.241416975678347</v>
      </c>
      <c r="F3">
        <v>0.40959730494483598</v>
      </c>
      <c r="G3">
        <v>5.5418726591760297E-4</v>
      </c>
      <c r="H3">
        <v>1179683.0167621898</v>
      </c>
      <c r="I3">
        <v>8.5862511989439436E-2</v>
      </c>
      <c r="J3">
        <v>101290.5471704816</v>
      </c>
      <c r="K3">
        <v>979.86960612269218</v>
      </c>
      <c r="L3">
        <v>7.795456899657438E-4</v>
      </c>
    </row>
    <row r="4" spans="1:12">
      <c r="A4">
        <v>2012</v>
      </c>
      <c r="B4" t="s">
        <v>13</v>
      </c>
      <c r="C4" t="s">
        <v>1</v>
      </c>
      <c r="D4">
        <v>0.41153390857773042</v>
      </c>
      <c r="E4">
        <v>0.2282693152641323</v>
      </c>
      <c r="F4">
        <v>0.36019677615813722</v>
      </c>
      <c r="G4">
        <v>2.4228318584070793E-4</v>
      </c>
      <c r="H4">
        <v>1363470.0242741166</v>
      </c>
      <c r="I4">
        <v>0.37869734166073626</v>
      </c>
      <c r="J4">
        <v>516342.47362670751</v>
      </c>
      <c r="K4">
        <v>6622.0419266627696</v>
      </c>
      <c r="L4">
        <v>4.8755285649804136E-4</v>
      </c>
    </row>
    <row r="5" spans="1:12">
      <c r="A5">
        <v>2012</v>
      </c>
      <c r="B5" t="s">
        <v>13</v>
      </c>
      <c r="C5" t="s">
        <v>0</v>
      </c>
      <c r="D5">
        <v>0.34898571937681711</v>
      </c>
      <c r="E5">
        <v>0.241416975678347</v>
      </c>
      <c r="F5">
        <v>0.40959730494483598</v>
      </c>
      <c r="G5">
        <v>1.0104123711340205E-3</v>
      </c>
      <c r="H5">
        <v>1414775.7521785111</v>
      </c>
      <c r="I5">
        <v>0.51025066599234792</v>
      </c>
      <c r="J5">
        <v>721890.26977891033</v>
      </c>
      <c r="K5">
        <v>3857.9432505630307</v>
      </c>
      <c r="L5">
        <v>5.5708469398041416E-4</v>
      </c>
    </row>
    <row r="6" spans="1:12">
      <c r="A6">
        <v>2012</v>
      </c>
      <c r="B6" t="s">
        <v>3</v>
      </c>
      <c r="C6" t="s">
        <v>1</v>
      </c>
      <c r="D6">
        <v>0.51467606105346286</v>
      </c>
      <c r="E6">
        <v>0.21891576538572805</v>
      </c>
      <c r="F6">
        <v>0.26640817356080915</v>
      </c>
      <c r="G6">
        <v>2.5001626016260157E-4</v>
      </c>
      <c r="H6">
        <v>1614627.5604918366</v>
      </c>
      <c r="I6">
        <v>0.61406751875313947</v>
      </c>
      <c r="J6">
        <v>991490.33978165674</v>
      </c>
      <c r="K6">
        <v>14845.581079593914</v>
      </c>
      <c r="L6">
        <v>6.9245836493792012E-4</v>
      </c>
    </row>
    <row r="7" spans="1:12">
      <c r="A7">
        <v>2012</v>
      </c>
      <c r="B7" t="s">
        <v>3</v>
      </c>
      <c r="C7" t="s">
        <v>0</v>
      </c>
      <c r="D7">
        <v>0.53668006758712306</v>
      </c>
      <c r="E7">
        <v>0.22325879374236696</v>
      </c>
      <c r="F7">
        <v>0.24006113867050977</v>
      </c>
      <c r="G7">
        <v>1.1103738317757011E-3</v>
      </c>
      <c r="H7">
        <v>1662231.4473845728</v>
      </c>
      <c r="I7">
        <v>0.73992421298847855</v>
      </c>
      <c r="J7">
        <v>1229925.2955107295</v>
      </c>
      <c r="K7">
        <v>7379.545678627278</v>
      </c>
      <c r="L7">
        <v>6.8943336134452693E-4</v>
      </c>
    </row>
    <row r="8" spans="1:12">
      <c r="A8">
        <v>2012</v>
      </c>
      <c r="B8" t="s">
        <v>4</v>
      </c>
      <c r="C8" t="s">
        <v>1</v>
      </c>
      <c r="D8">
        <v>0.51467606105346286</v>
      </c>
      <c r="E8">
        <v>0.21891576538572805</v>
      </c>
      <c r="F8">
        <v>0.26640817356080915</v>
      </c>
      <c r="G8">
        <v>3.8204278074866312E-4</v>
      </c>
      <c r="H8">
        <v>1541068.444409075</v>
      </c>
      <c r="I8">
        <v>0.65423247211499258</v>
      </c>
      <c r="J8">
        <v>1008217.0180841552</v>
      </c>
      <c r="K8">
        <v>12207.999893576663</v>
      </c>
      <c r="L8">
        <v>1.2709945149822488E-3</v>
      </c>
    </row>
    <row r="9" spans="1:12">
      <c r="A9">
        <v>2012</v>
      </c>
      <c r="B9" t="s">
        <v>4</v>
      </c>
      <c r="C9" t="s">
        <v>0</v>
      </c>
      <c r="D9">
        <v>0.53668006758712306</v>
      </c>
      <c r="E9">
        <v>0.22325879374236696</v>
      </c>
      <c r="F9">
        <v>0.24006113867050977</v>
      </c>
      <c r="G9">
        <v>1.3381496183206109E-3</v>
      </c>
      <c r="H9">
        <v>1587536.2617654814</v>
      </c>
      <c r="I9">
        <v>0.78482527924771162</v>
      </c>
      <c r="J9">
        <v>1245938.5899559623</v>
      </c>
      <c r="K9">
        <v>7150.4971161150588</v>
      </c>
      <c r="L9">
        <v>8.0549759979930968E-4</v>
      </c>
    </row>
    <row r="10" spans="1:12">
      <c r="A10">
        <v>2012</v>
      </c>
      <c r="B10" t="s">
        <v>5</v>
      </c>
      <c r="C10" t="s">
        <v>1</v>
      </c>
      <c r="D10">
        <v>0.56122308466509352</v>
      </c>
      <c r="E10">
        <v>0.24423684521597994</v>
      </c>
      <c r="F10">
        <v>0.19454007011892657</v>
      </c>
      <c r="G10">
        <v>6.1802622950819666E-4</v>
      </c>
      <c r="H10">
        <v>1422315.2730428765</v>
      </c>
      <c r="I10">
        <v>0.68289002667307774</v>
      </c>
      <c r="J10">
        <v>971284.91474577575</v>
      </c>
      <c r="K10">
        <v>7366.8617682763979</v>
      </c>
      <c r="L10">
        <v>2.1328539063460994E-3</v>
      </c>
    </row>
    <row r="11" spans="1:12">
      <c r="A11">
        <v>2012</v>
      </c>
      <c r="B11" t="s">
        <v>5</v>
      </c>
      <c r="C11" t="s">
        <v>0</v>
      </c>
      <c r="D11">
        <v>0.59947081540974734</v>
      </c>
      <c r="E11">
        <v>0.2308183507769182</v>
      </c>
      <c r="F11">
        <v>0.16971083381333449</v>
      </c>
      <c r="G11">
        <v>2.0964420432220041E-3</v>
      </c>
      <c r="H11">
        <v>1461507.4156286435</v>
      </c>
      <c r="I11">
        <v>0.78573707363262058</v>
      </c>
      <c r="J11">
        <v>1148360.5598484245</v>
      </c>
      <c r="K11">
        <v>6673.4974053379801</v>
      </c>
      <c r="L11">
        <v>1.1551921439263424E-3</v>
      </c>
    </row>
    <row r="12" spans="1:12">
      <c r="A12">
        <v>2012</v>
      </c>
      <c r="B12" t="s">
        <v>6</v>
      </c>
      <c r="C12" t="s">
        <v>1</v>
      </c>
      <c r="D12">
        <v>0.56122308466509352</v>
      </c>
      <c r="E12">
        <v>0.24423684521597994</v>
      </c>
      <c r="F12">
        <v>0.19454007011892657</v>
      </c>
      <c r="G12">
        <v>1.1222348623853211E-3</v>
      </c>
      <c r="H12">
        <v>1188521.7266578516</v>
      </c>
      <c r="I12">
        <v>0.6982886126137634</v>
      </c>
      <c r="J12">
        <v>829931.18756922579</v>
      </c>
      <c r="K12">
        <v>6330.3035814945742</v>
      </c>
      <c r="L12">
        <v>3.4850147079055205E-3</v>
      </c>
    </row>
    <row r="13" spans="1:12">
      <c r="A13">
        <v>2012</v>
      </c>
      <c r="B13" t="s">
        <v>6</v>
      </c>
      <c r="C13" t="s">
        <v>0</v>
      </c>
      <c r="D13">
        <v>0.59947081540974734</v>
      </c>
      <c r="E13">
        <v>0.2308183507769182</v>
      </c>
      <c r="F13">
        <v>0.16971083381333449</v>
      </c>
      <c r="G13">
        <v>3.3948874010955575E-3</v>
      </c>
      <c r="H13">
        <v>1211018.4583885893</v>
      </c>
      <c r="I13">
        <v>0.76641501639219534</v>
      </c>
      <c r="J13">
        <v>928142.73163714178</v>
      </c>
      <c r="K13">
        <v>6247.9979867786524</v>
      </c>
      <c r="L13">
        <v>1.7244978484995954E-3</v>
      </c>
    </row>
    <row r="14" spans="1:12">
      <c r="A14">
        <v>2012</v>
      </c>
      <c r="B14" t="s">
        <v>7</v>
      </c>
      <c r="C14" t="s">
        <v>1</v>
      </c>
      <c r="D14">
        <v>0.65299147649962708</v>
      </c>
      <c r="E14">
        <v>0.16156270974884201</v>
      </c>
      <c r="F14">
        <v>0.18544581375153102</v>
      </c>
      <c r="G14">
        <v>1.9623009404388715E-3</v>
      </c>
      <c r="H14">
        <v>1200539.3038657843</v>
      </c>
      <c r="I14">
        <v>0.68597674086525617</v>
      </c>
      <c r="J14">
        <v>823542.03894649411</v>
      </c>
      <c r="K14">
        <v>6296.6306655328372</v>
      </c>
      <c r="L14">
        <v>5.5475828776252456E-3</v>
      </c>
    </row>
    <row r="15" spans="1:12">
      <c r="A15">
        <v>2012</v>
      </c>
      <c r="B15" t="s">
        <v>7</v>
      </c>
      <c r="C15" t="s">
        <v>0</v>
      </c>
      <c r="D15">
        <v>0.68188703140884477</v>
      </c>
      <c r="E15">
        <v>0.14706111868681027</v>
      </c>
      <c r="F15">
        <v>0.17105184990434502</v>
      </c>
      <c r="G15">
        <v>5.5157316798196184E-3</v>
      </c>
      <c r="H15">
        <v>1204135.3272422375</v>
      </c>
      <c r="I15">
        <v>0.72868485777339942</v>
      </c>
      <c r="J15">
        <v>877435.17967143562</v>
      </c>
      <c r="K15">
        <v>5868.670841286189</v>
      </c>
      <c r="L15">
        <v>3.48168233404067E-3</v>
      </c>
    </row>
    <row r="16" spans="1:12">
      <c r="A16">
        <v>2012</v>
      </c>
      <c r="B16" t="s">
        <v>8</v>
      </c>
      <c r="C16" t="s">
        <v>1</v>
      </c>
      <c r="D16">
        <v>0.65299147649962708</v>
      </c>
      <c r="E16">
        <v>0.16156270974884201</v>
      </c>
      <c r="F16">
        <v>0.18544581375153102</v>
      </c>
      <c r="G16">
        <v>3.48886272189349E-3</v>
      </c>
      <c r="H16">
        <v>1448390.5886690344</v>
      </c>
      <c r="I16">
        <v>0.60765334060191711</v>
      </c>
      <c r="J16">
        <v>880119.37970111601</v>
      </c>
      <c r="K16">
        <v>8961.7416584269868</v>
      </c>
      <c r="L16">
        <v>8.4600944998669547E-3</v>
      </c>
    </row>
    <row r="17" spans="1:12">
      <c r="A17">
        <v>2012</v>
      </c>
      <c r="B17" t="s">
        <v>8</v>
      </c>
      <c r="C17" t="s">
        <v>0</v>
      </c>
      <c r="D17">
        <v>0.68188703140884477</v>
      </c>
      <c r="E17">
        <v>0.14706111868681027</v>
      </c>
      <c r="F17">
        <v>0.17105184990434502</v>
      </c>
      <c r="G17">
        <v>9.1781938566552878E-3</v>
      </c>
      <c r="H17">
        <v>1401242.554288005</v>
      </c>
      <c r="I17">
        <v>0.67584192910791019</v>
      </c>
      <c r="J17">
        <v>947018.47103810089</v>
      </c>
      <c r="K17">
        <v>8999.8633437225508</v>
      </c>
      <c r="L17">
        <v>7.0162087736207468E-3</v>
      </c>
    </row>
    <row r="18" spans="1:12">
      <c r="A18">
        <v>2012</v>
      </c>
      <c r="B18" t="s">
        <v>9</v>
      </c>
      <c r="C18" t="s">
        <v>1</v>
      </c>
      <c r="D18">
        <v>0.72692270944694592</v>
      </c>
      <c r="E18">
        <v>0.1604501430455437</v>
      </c>
      <c r="F18">
        <v>0.11262714750751025</v>
      </c>
      <c r="G18">
        <v>5.4477540921202905E-3</v>
      </c>
      <c r="H18">
        <v>1529075.1830384983</v>
      </c>
      <c r="I18">
        <v>0.41104857209358192</v>
      </c>
      <c r="J18">
        <v>628524.17061170714</v>
      </c>
      <c r="K18">
        <v>6423.7825120926227</v>
      </c>
      <c r="L18">
        <v>1.2033058566544241E-2</v>
      </c>
    </row>
    <row r="19" spans="1:12">
      <c r="A19">
        <v>2012</v>
      </c>
      <c r="B19" t="s">
        <v>9</v>
      </c>
      <c r="C19" t="s">
        <v>0</v>
      </c>
      <c r="D19">
        <v>0.70687986546769555</v>
      </c>
      <c r="E19">
        <v>0.17073670775593985</v>
      </c>
      <c r="F19">
        <v>0.12238342677636464</v>
      </c>
      <c r="G19">
        <v>1.3909140147523707E-2</v>
      </c>
      <c r="H19">
        <v>1408692.3727937087</v>
      </c>
      <c r="I19">
        <v>0.5749503071690879</v>
      </c>
      <c r="J19">
        <v>809928.11244449415</v>
      </c>
      <c r="K19">
        <v>7656.3826963320707</v>
      </c>
      <c r="L19">
        <v>1.2730202912052846E-2</v>
      </c>
    </row>
    <row r="20" spans="1:12">
      <c r="A20">
        <v>2012</v>
      </c>
      <c r="B20" t="s">
        <v>10</v>
      </c>
      <c r="C20" t="s">
        <v>1</v>
      </c>
      <c r="D20">
        <v>0.72692270944694592</v>
      </c>
      <c r="E20">
        <v>0.1604501430455437</v>
      </c>
      <c r="F20">
        <v>0.11262714750751025</v>
      </c>
      <c r="G20">
        <v>8.441399457192203E-3</v>
      </c>
      <c r="H20">
        <v>1342334.4809374062</v>
      </c>
      <c r="I20">
        <v>0.15861254989671175</v>
      </c>
      <c r="J20">
        <v>212911.094835761</v>
      </c>
      <c r="K20">
        <v>1135.6875697615424</v>
      </c>
      <c r="L20">
        <v>1.5750538110069101E-2</v>
      </c>
    </row>
    <row r="21" spans="1:12">
      <c r="A21">
        <v>2012</v>
      </c>
      <c r="B21" t="s">
        <v>10</v>
      </c>
      <c r="C21" t="s">
        <v>0</v>
      </c>
      <c r="D21">
        <v>0.70687986546769555</v>
      </c>
      <c r="E21">
        <v>0.17073670775593985</v>
      </c>
      <c r="F21">
        <v>0.12238342677636464</v>
      </c>
      <c r="G21">
        <v>2.0588573375368659E-2</v>
      </c>
      <c r="H21">
        <v>1155506.4516822975</v>
      </c>
      <c r="I21">
        <v>0.34813522637040223</v>
      </c>
      <c r="J21">
        <v>402272.50012887688</v>
      </c>
      <c r="K21">
        <v>4900.3170049044484</v>
      </c>
      <c r="L21">
        <v>2.1413566644127968E-2</v>
      </c>
    </row>
    <row r="22" spans="1:12">
      <c r="A22">
        <v>2012</v>
      </c>
      <c r="B22" t="s">
        <v>14</v>
      </c>
      <c r="C22" t="s">
        <v>1</v>
      </c>
      <c r="D22">
        <v>0.82899510445479774</v>
      </c>
      <c r="E22">
        <v>8.9892778128426554E-2</v>
      </c>
      <c r="F22">
        <v>8.1112117416775639E-2</v>
      </c>
      <c r="G22">
        <v>1.2481304376879389E-2</v>
      </c>
      <c r="H22">
        <v>817443.11859938316</v>
      </c>
      <c r="I22">
        <v>6.660554382663629E-2</v>
      </c>
      <c r="J22">
        <v>54446.243461653459</v>
      </c>
      <c r="K22">
        <v>0</v>
      </c>
      <c r="L22">
        <v>1.9690477015046781E-2</v>
      </c>
    </row>
    <row r="23" spans="1:12">
      <c r="A23">
        <v>2012</v>
      </c>
      <c r="B23" t="s">
        <v>14</v>
      </c>
      <c r="C23" t="s">
        <v>0</v>
      </c>
      <c r="D23">
        <v>0.78153611629897501</v>
      </c>
      <c r="E23">
        <v>0.10546700209002798</v>
      </c>
      <c r="F23">
        <v>0.11299688161099694</v>
      </c>
      <c r="G23">
        <v>2.877697170632617E-2</v>
      </c>
      <c r="H23">
        <v>638652.78916675621</v>
      </c>
      <c r="I23">
        <v>0.14999166831993871</v>
      </c>
      <c r="J23">
        <v>95792.597324303846</v>
      </c>
      <c r="K23">
        <v>0</v>
      </c>
      <c r="L23">
        <v>3.0976666903370642E-2</v>
      </c>
    </row>
    <row r="24" spans="1:12">
      <c r="A24">
        <v>2012</v>
      </c>
      <c r="B24" t="s">
        <v>15</v>
      </c>
      <c r="C24" t="s">
        <v>1</v>
      </c>
      <c r="D24">
        <v>0.82899510445479774</v>
      </c>
      <c r="E24">
        <v>8.9892778128426554E-2</v>
      </c>
      <c r="F24">
        <v>8.1112117416775639E-2</v>
      </c>
      <c r="G24">
        <v>1.887546878446944E-2</v>
      </c>
      <c r="H24">
        <v>787781.01107808691</v>
      </c>
      <c r="I24">
        <v>2.8936051411318584E-2</v>
      </c>
      <c r="J24">
        <v>22795.271837416058</v>
      </c>
      <c r="K24">
        <v>0</v>
      </c>
      <c r="L24">
        <v>1.8084977609987618E-2</v>
      </c>
    </row>
    <row r="25" spans="1:12">
      <c r="A25">
        <v>2012</v>
      </c>
      <c r="B25" t="s">
        <v>15</v>
      </c>
      <c r="C25" t="s">
        <v>0</v>
      </c>
      <c r="D25">
        <v>0.78153611629897501</v>
      </c>
      <c r="E25">
        <v>0.10546700209002798</v>
      </c>
      <c r="F25">
        <v>0.11299688161099694</v>
      </c>
      <c r="G25">
        <v>4.0475969138977462E-2</v>
      </c>
      <c r="H25">
        <v>534281.76249755372</v>
      </c>
      <c r="I25">
        <v>6.9394492622861764E-2</v>
      </c>
      <c r="J25">
        <v>37076.211826166073</v>
      </c>
      <c r="K25">
        <v>0</v>
      </c>
      <c r="L25">
        <v>3.5583561451403511E-2</v>
      </c>
    </row>
    <row r="26" spans="1:12">
      <c r="A26">
        <v>2012</v>
      </c>
      <c r="B26" t="s">
        <v>16</v>
      </c>
      <c r="C26" t="s">
        <v>1</v>
      </c>
      <c r="D26">
        <v>0.96306246115503036</v>
      </c>
      <c r="E26">
        <v>0</v>
      </c>
      <c r="F26">
        <v>3.6937538844969801E-2</v>
      </c>
      <c r="G26">
        <v>3.2628251402345744E-2</v>
      </c>
      <c r="H26">
        <v>719284.10659203865</v>
      </c>
      <c r="I26">
        <v>1.4322594924013863E-2</v>
      </c>
      <c r="J26">
        <v>10302.014893998979</v>
      </c>
      <c r="K26">
        <v>0</v>
      </c>
      <c r="L26">
        <v>1.7682773554497544E-2</v>
      </c>
    </row>
    <row r="27" spans="1:12">
      <c r="A27">
        <v>2012</v>
      </c>
      <c r="B27" t="s">
        <v>16</v>
      </c>
      <c r="C27" t="s">
        <v>0</v>
      </c>
      <c r="D27">
        <v>0.94432292961168929</v>
      </c>
      <c r="E27">
        <v>0</v>
      </c>
      <c r="F27">
        <v>5.5677070388310601E-2</v>
      </c>
      <c r="G27">
        <v>6.0538138063410456E-2</v>
      </c>
      <c r="H27">
        <v>424126.92288729502</v>
      </c>
      <c r="I27">
        <v>4.1879348784125761E-2</v>
      </c>
      <c r="J27">
        <v>17762.159332335039</v>
      </c>
      <c r="K27">
        <v>0</v>
      </c>
      <c r="L27">
        <v>3.8642153014734504E-2</v>
      </c>
    </row>
    <row r="28" spans="1:12">
      <c r="A28">
        <v>2012</v>
      </c>
      <c r="B28" t="s">
        <v>17</v>
      </c>
      <c r="C28" t="s">
        <v>1</v>
      </c>
      <c r="D28">
        <v>0.96306246115503036</v>
      </c>
      <c r="E28">
        <v>0</v>
      </c>
      <c r="F28">
        <v>3.6937538844969801E-2</v>
      </c>
      <c r="G28">
        <v>0.12802421337959968</v>
      </c>
      <c r="H28">
        <v>983115.65548705647</v>
      </c>
      <c r="I28">
        <v>3.8398341883118196E-3</v>
      </c>
      <c r="J28">
        <v>3775.0011050037838</v>
      </c>
      <c r="K28">
        <v>0</v>
      </c>
      <c r="L28">
        <v>0.21229849472395049</v>
      </c>
    </row>
    <row r="29" spans="1:12">
      <c r="A29">
        <v>2012</v>
      </c>
      <c r="B29" t="s">
        <v>17</v>
      </c>
      <c r="C29" t="s">
        <v>0</v>
      </c>
      <c r="D29">
        <v>0.94432292961168929</v>
      </c>
      <c r="E29">
        <v>0</v>
      </c>
      <c r="F29">
        <v>5.5677070388310601E-2</v>
      </c>
      <c r="G29">
        <v>0.14954551058834054</v>
      </c>
      <c r="H29">
        <v>423655.44720715767</v>
      </c>
      <c r="I29">
        <v>1.620744030796456E-2</v>
      </c>
      <c r="J29">
        <v>6866.3703717540393</v>
      </c>
      <c r="K29">
        <v>0</v>
      </c>
      <c r="L29">
        <v>3.2731063148959745E-2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3F5B-D6D8-41D2-AFE9-D49566AC1FA5}">
  <dimension ref="A1:C29"/>
  <sheetViews>
    <sheetView workbookViewId="0">
      <selection activeCell="C28" sqref="C2:C28"/>
    </sheetView>
  </sheetViews>
  <sheetFormatPr defaultRowHeight="14.4"/>
  <cols>
    <col min="3" max="3" width="11.88671875" bestFit="1" customWidth="1"/>
  </cols>
  <sheetData>
    <row r="1" spans="1:3">
      <c r="A1" t="s">
        <v>55</v>
      </c>
      <c r="B1" t="s">
        <v>56</v>
      </c>
      <c r="C1" t="s">
        <v>61</v>
      </c>
    </row>
    <row r="2" spans="1:3">
      <c r="A2" t="s">
        <v>12</v>
      </c>
      <c r="B2" t="s">
        <v>1</v>
      </c>
      <c r="C2">
        <v>2.0801960784313714E-4</v>
      </c>
    </row>
    <row r="3" spans="1:3" hidden="1">
      <c r="A3" t="s">
        <v>12</v>
      </c>
      <c r="B3" t="s">
        <v>0</v>
      </c>
      <c r="C3">
        <v>5.5418726591760297E-4</v>
      </c>
    </row>
    <row r="4" spans="1:3">
      <c r="A4" t="s">
        <v>13</v>
      </c>
      <c r="B4" t="s">
        <v>1</v>
      </c>
      <c r="C4">
        <v>2.4228318584070793E-4</v>
      </c>
    </row>
    <row r="5" spans="1:3" hidden="1">
      <c r="A5" t="s">
        <v>13</v>
      </c>
      <c r="B5" t="s">
        <v>0</v>
      </c>
      <c r="C5">
        <v>1.0104123711340205E-3</v>
      </c>
    </row>
    <row r="6" spans="1:3">
      <c r="A6" t="s">
        <v>3</v>
      </c>
      <c r="B6" t="s">
        <v>1</v>
      </c>
      <c r="C6">
        <v>2.5001626016260157E-4</v>
      </c>
    </row>
    <row r="7" spans="1:3" hidden="1">
      <c r="A7" t="s">
        <v>3</v>
      </c>
      <c r="B7" t="s">
        <v>0</v>
      </c>
      <c r="C7">
        <v>1.1103738317757011E-3</v>
      </c>
    </row>
    <row r="8" spans="1:3">
      <c r="A8" t="s">
        <v>4</v>
      </c>
      <c r="B8" t="s">
        <v>1</v>
      </c>
      <c r="C8">
        <v>3.8204278074866312E-4</v>
      </c>
    </row>
    <row r="9" spans="1:3" hidden="1">
      <c r="A9" t="s">
        <v>4</v>
      </c>
      <c r="B9" t="s">
        <v>0</v>
      </c>
      <c r="C9">
        <v>1.3381496183206109E-3</v>
      </c>
    </row>
    <row r="10" spans="1:3">
      <c r="A10" t="s">
        <v>5</v>
      </c>
      <c r="B10" t="s">
        <v>1</v>
      </c>
      <c r="C10">
        <v>6.1802622950819666E-4</v>
      </c>
    </row>
    <row r="11" spans="1:3" hidden="1">
      <c r="A11" t="s">
        <v>5</v>
      </c>
      <c r="B11" t="s">
        <v>0</v>
      </c>
      <c r="C11">
        <v>2.0964420432220041E-3</v>
      </c>
    </row>
    <row r="12" spans="1:3">
      <c r="A12" t="s">
        <v>6</v>
      </c>
      <c r="B12" t="s">
        <v>1</v>
      </c>
      <c r="C12">
        <v>1.1222348623853211E-3</v>
      </c>
    </row>
    <row r="13" spans="1:3" hidden="1">
      <c r="A13" t="s">
        <v>6</v>
      </c>
      <c r="B13" t="s">
        <v>0</v>
      </c>
      <c r="C13">
        <v>3.3948874010955575E-3</v>
      </c>
    </row>
    <row r="14" spans="1:3">
      <c r="A14" t="s">
        <v>7</v>
      </c>
      <c r="B14" t="s">
        <v>1</v>
      </c>
      <c r="C14">
        <v>1.9623009404388715E-3</v>
      </c>
    </row>
    <row r="15" spans="1:3" hidden="1">
      <c r="A15" t="s">
        <v>7</v>
      </c>
      <c r="B15" t="s">
        <v>0</v>
      </c>
      <c r="C15">
        <v>5.5157316798196184E-3</v>
      </c>
    </row>
    <row r="16" spans="1:3">
      <c r="A16" t="s">
        <v>8</v>
      </c>
      <c r="B16" t="s">
        <v>1</v>
      </c>
      <c r="C16">
        <v>3.48886272189349E-3</v>
      </c>
    </row>
    <row r="17" spans="1:3" hidden="1">
      <c r="A17" t="s">
        <v>8</v>
      </c>
      <c r="B17" t="s">
        <v>0</v>
      </c>
      <c r="C17">
        <v>9.1781938566552878E-3</v>
      </c>
    </row>
    <row r="18" spans="1:3">
      <c r="A18" t="s">
        <v>9</v>
      </c>
      <c r="B18" t="s">
        <v>1</v>
      </c>
      <c r="C18">
        <v>5.4477540921202905E-3</v>
      </c>
    </row>
    <row r="19" spans="1:3" hidden="1">
      <c r="A19" t="s">
        <v>9</v>
      </c>
      <c r="B19" t="s">
        <v>0</v>
      </c>
      <c r="C19">
        <v>1.3909140147523707E-2</v>
      </c>
    </row>
    <row r="20" spans="1:3">
      <c r="A20" t="s">
        <v>10</v>
      </c>
      <c r="B20" t="s">
        <v>1</v>
      </c>
      <c r="C20">
        <v>8.441399457192203E-3</v>
      </c>
    </row>
    <row r="21" spans="1:3" hidden="1">
      <c r="A21" t="s">
        <v>10</v>
      </c>
      <c r="B21" t="s">
        <v>0</v>
      </c>
      <c r="C21">
        <v>2.0588573375368659E-2</v>
      </c>
    </row>
    <row r="22" spans="1:3">
      <c r="A22" t="s">
        <v>14</v>
      </c>
      <c r="B22" t="s">
        <v>1</v>
      </c>
      <c r="C22">
        <v>1.2481304376879389E-2</v>
      </c>
    </row>
    <row r="23" spans="1:3" hidden="1">
      <c r="A23" t="s">
        <v>14</v>
      </c>
      <c r="B23" t="s">
        <v>0</v>
      </c>
      <c r="C23">
        <v>2.877697170632617E-2</v>
      </c>
    </row>
    <row r="24" spans="1:3">
      <c r="A24" t="s">
        <v>15</v>
      </c>
      <c r="B24" t="s">
        <v>1</v>
      </c>
      <c r="C24">
        <v>1.887546878446944E-2</v>
      </c>
    </row>
    <row r="25" spans="1:3" hidden="1">
      <c r="A25" t="s">
        <v>15</v>
      </c>
      <c r="B25" t="s">
        <v>0</v>
      </c>
      <c r="C25">
        <v>4.0475969138977462E-2</v>
      </c>
    </row>
    <row r="26" spans="1:3">
      <c r="A26" t="s">
        <v>16</v>
      </c>
      <c r="B26" t="s">
        <v>1</v>
      </c>
      <c r="C26">
        <v>3.2628251402345744E-2</v>
      </c>
    </row>
    <row r="27" spans="1:3" hidden="1">
      <c r="A27" t="s">
        <v>16</v>
      </c>
      <c r="B27" t="s">
        <v>0</v>
      </c>
      <c r="C27">
        <v>6.0538138063410456E-2</v>
      </c>
    </row>
    <row r="28" spans="1:3">
      <c r="A28" t="s">
        <v>17</v>
      </c>
      <c r="B28" t="s">
        <v>1</v>
      </c>
      <c r="C28">
        <v>0.12802421337959968</v>
      </c>
    </row>
    <row r="29" spans="1:3" hidden="1">
      <c r="A29" t="s">
        <v>17</v>
      </c>
      <c r="B29" t="s">
        <v>0</v>
      </c>
      <c r="C29">
        <v>0.14954551058834054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43F0-D263-426B-9A52-D90C54CA7A5B}">
  <dimension ref="A1:AA36"/>
  <sheetViews>
    <sheetView workbookViewId="0">
      <selection activeCell="J1" sqref="J1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2" max="12" width="27.88671875" bestFit="1" customWidth="1"/>
    <col min="14" max="14" width="30" bestFit="1" customWidth="1"/>
    <col min="15" max="15" width="37.109375" bestFit="1" customWidth="1"/>
    <col min="16" max="16" width="10" bestFit="1" customWidth="1"/>
    <col min="17" max="18" width="17.21875" bestFit="1" customWidth="1"/>
    <col min="19" max="19" width="14.109375" bestFit="1" customWidth="1"/>
    <col min="20" max="20" width="34.109375" bestFit="1" customWidth="1"/>
  </cols>
  <sheetData>
    <row r="1" spans="1:27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90</v>
      </c>
      <c r="M1" s="3" t="s">
        <v>67</v>
      </c>
      <c r="N1" s="3" t="s">
        <v>94</v>
      </c>
      <c r="O1" s="4" t="s">
        <v>95</v>
      </c>
      <c r="P1" s="3" t="s">
        <v>79</v>
      </c>
      <c r="Q1" s="4" t="s">
        <v>66</v>
      </c>
      <c r="R1" s="3" t="s">
        <v>70</v>
      </c>
      <c r="S1" s="3" t="s">
        <v>71</v>
      </c>
      <c r="T1" s="3" t="s">
        <v>131</v>
      </c>
      <c r="U1" s="3" t="s">
        <v>73</v>
      </c>
      <c r="V1" s="3" t="s">
        <v>80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</row>
    <row r="2" spans="1:27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L2" s="8">
        <v>6.6590451405090789E-4</v>
      </c>
      <c r="N2" s="7">
        <v>1.0593115075607784E-3</v>
      </c>
      <c r="O2">
        <v>2.280014250089063E-2</v>
      </c>
      <c r="P2" s="2">
        <v>2.5357E-4</v>
      </c>
      <c r="R2" s="1">
        <v>2491.9610569266101</v>
      </c>
      <c r="T2" s="28">
        <v>0.42111873638157249</v>
      </c>
    </row>
    <row r="3" spans="1:27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L3" s="8">
        <v>7.795456899657438E-4</v>
      </c>
      <c r="N3" s="7">
        <v>1.0091792519233422E-3</v>
      </c>
      <c r="O3">
        <v>3.8905194184697289E-2</v>
      </c>
      <c r="P3" s="2">
        <v>4.5029000000000005E-4</v>
      </c>
      <c r="R3" s="1">
        <v>2394.18242102875</v>
      </c>
      <c r="T3" s="28">
        <v>0.29886901300801583</v>
      </c>
    </row>
    <row r="4" spans="1:27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L4" s="8">
        <v>4.8755285649804136E-4</v>
      </c>
      <c r="N4" s="7">
        <v>5.0246272621734533E-4</v>
      </c>
      <c r="O4">
        <v>2.280014250089063E-2</v>
      </c>
      <c r="P4" s="2">
        <v>2.7783000000000001E-4</v>
      </c>
      <c r="R4" s="1">
        <v>1959.11262274878</v>
      </c>
      <c r="T4" s="28">
        <v>0.24796760099241055</v>
      </c>
    </row>
    <row r="5" spans="1:27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L5" s="8">
        <v>5.5708469398041416E-4</v>
      </c>
      <c r="N5" s="7">
        <v>4.2014366226794664E-4</v>
      </c>
      <c r="O5">
        <v>3.8905194184697289E-2</v>
      </c>
      <c r="P5" s="2">
        <v>8.2638999999999998E-4</v>
      </c>
      <c r="R5" s="1">
        <v>1846.7459201179399</v>
      </c>
      <c r="T5" s="28">
        <v>0.10574141245018609</v>
      </c>
    </row>
    <row r="6" spans="1:27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L6" s="8">
        <v>6.9245836493792012E-4</v>
      </c>
      <c r="N6" s="7">
        <v>4.8237247028737329E-4</v>
      </c>
      <c r="O6">
        <v>3.8325258514715452E-2</v>
      </c>
      <c r="P6" s="2">
        <v>3.2551999999999999E-4</v>
      </c>
      <c r="R6" s="1">
        <v>2481.9486896696899</v>
      </c>
      <c r="T6" s="28">
        <v>0.34802791677589084</v>
      </c>
    </row>
    <row r="7" spans="1:27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L7" s="8">
        <v>6.8943336134452693E-4</v>
      </c>
      <c r="N7" s="7">
        <v>5.249304958852008E-4</v>
      </c>
      <c r="O7">
        <v>6.4750971264568968E-2</v>
      </c>
      <c r="P7" s="2">
        <v>1.0756299999999999E-3</v>
      </c>
      <c r="R7" s="1">
        <v>2084.9011072537901</v>
      </c>
      <c r="T7" s="28">
        <v>0.11026990975904027</v>
      </c>
    </row>
    <row r="8" spans="1:27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L8" s="8">
        <v>1.2709945149822488E-3</v>
      </c>
      <c r="N8" s="7">
        <v>4.2794210457941517E-4</v>
      </c>
      <c r="O8">
        <v>3.8325258514715452E-2</v>
      </c>
      <c r="P8" s="2">
        <v>4.3746000000000003E-4</v>
      </c>
      <c r="R8" s="1">
        <v>2608.3303700373899</v>
      </c>
      <c r="T8" s="28">
        <v>0.31904849434255311</v>
      </c>
    </row>
    <row r="9" spans="1:27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L9" s="8">
        <v>8.0549759979930968E-4</v>
      </c>
      <c r="N9" s="7">
        <v>5.5093289847718552E-4</v>
      </c>
      <c r="O9">
        <v>6.4750971264568968E-2</v>
      </c>
      <c r="P9" s="2">
        <v>1.4144699999999999E-3</v>
      </c>
      <c r="R9" s="1">
        <v>2273.6089610384402</v>
      </c>
      <c r="T9" s="28">
        <v>0.12067614421852113</v>
      </c>
    </row>
    <row r="10" spans="1:27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L10" s="8">
        <v>2.1328539063460994E-3</v>
      </c>
      <c r="N10" s="7">
        <v>4.4876473839394748E-4</v>
      </c>
      <c r="O10">
        <v>9.7414272171553726E-2</v>
      </c>
      <c r="P10" s="2">
        <v>6.8263999999999998E-4</v>
      </c>
      <c r="R10" s="1">
        <v>2604.3800451805</v>
      </c>
      <c r="T10" s="28">
        <v>0.22750209091668694</v>
      </c>
    </row>
    <row r="11" spans="1:27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L11" s="8">
        <v>1.1551921439263424E-3</v>
      </c>
      <c r="N11" s="7">
        <v>8.2746843690983951E-4</v>
      </c>
      <c r="O11">
        <v>0.13663125559964162</v>
      </c>
      <c r="P11" s="2">
        <v>2.10283E-3</v>
      </c>
      <c r="R11" s="1">
        <v>2494.96704754336</v>
      </c>
      <c r="T11" s="28">
        <v>0.13937097607464466</v>
      </c>
    </row>
    <row r="12" spans="1:27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L12" s="8">
        <v>3.4850147079055205E-3</v>
      </c>
      <c r="N12" s="7">
        <v>5.5796606466174126E-4</v>
      </c>
      <c r="O12">
        <v>9.7414272171553726E-2</v>
      </c>
      <c r="P12" s="2">
        <v>9.6069999999999988E-4</v>
      </c>
      <c r="R12" s="1">
        <v>2861.6405970342398</v>
      </c>
      <c r="T12" s="28">
        <v>0.19070866705698108</v>
      </c>
    </row>
    <row r="13" spans="1:27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L13" s="8">
        <v>1.7244978484995954E-3</v>
      </c>
      <c r="N13" s="7">
        <v>1.2517434079200029E-3</v>
      </c>
      <c r="O13">
        <v>0.13663125559964162</v>
      </c>
      <c r="P13" s="2">
        <v>2.90252E-3</v>
      </c>
      <c r="R13" s="1">
        <v>2865.9741042668302</v>
      </c>
      <c r="T13" s="28">
        <v>0.16713251435567145</v>
      </c>
    </row>
    <row r="14" spans="1:27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L14" s="8">
        <v>5.5475828776252456E-3</v>
      </c>
      <c r="N14" s="7">
        <v>8.131090144161135E-4</v>
      </c>
      <c r="O14">
        <v>0.26514361946054116</v>
      </c>
      <c r="P14" s="2">
        <v>1.5553899999999998E-3</v>
      </c>
      <c r="R14" s="1">
        <v>3342.4149402849198</v>
      </c>
      <c r="T14" s="28">
        <v>0.21896606412246911</v>
      </c>
    </row>
    <row r="15" spans="1:27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L15" s="8">
        <v>3.48168233404067E-3</v>
      </c>
      <c r="N15" s="7">
        <v>1.7416768823750317E-3</v>
      </c>
      <c r="O15">
        <v>0.27881274333319384</v>
      </c>
      <c r="P15" s="2">
        <v>4.3901399999999998E-3</v>
      </c>
      <c r="R15" s="1">
        <v>3308.5036769332501</v>
      </c>
      <c r="T15" s="28">
        <v>0.20686675499172225</v>
      </c>
    </row>
    <row r="16" spans="1:27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L16" s="8">
        <v>8.4600944998669547E-3</v>
      </c>
      <c r="N16" s="7">
        <v>1.3194383645895869E-3</v>
      </c>
      <c r="O16">
        <v>0.26514361946054116</v>
      </c>
      <c r="P16" s="2">
        <v>2.6664699999999998E-3</v>
      </c>
      <c r="R16" s="1">
        <v>3944.0336370939599</v>
      </c>
      <c r="T16" s="28">
        <v>0.26727708595888089</v>
      </c>
    </row>
    <row r="17" spans="1:20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L17" s="8">
        <v>7.0162087736207468E-3</v>
      </c>
      <c r="N17" s="7">
        <v>2.5802296004258096E-3</v>
      </c>
      <c r="O17">
        <v>0.27881274333319384</v>
      </c>
      <c r="P17" s="2">
        <v>6.8929400000000002E-3</v>
      </c>
      <c r="R17" s="1">
        <v>4092.15982039132</v>
      </c>
      <c r="T17" s="28">
        <v>0.27505699497294245</v>
      </c>
    </row>
    <row r="18" spans="1:20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L18" s="8">
        <v>1.2033058566544241E-2</v>
      </c>
      <c r="N18" s="7">
        <v>2.0201821462251246E-3</v>
      </c>
      <c r="O18">
        <v>0.48930549021027109</v>
      </c>
      <c r="P18" s="2">
        <v>4.2971099999999998E-3</v>
      </c>
      <c r="R18" s="1">
        <v>4490.23387279495</v>
      </c>
      <c r="T18" s="28">
        <v>0.31541907972439276</v>
      </c>
    </row>
    <row r="19" spans="1:20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L19" s="8">
        <v>1.2730202912052846E-2</v>
      </c>
      <c r="N19" s="7">
        <v>3.6741324001923203E-3</v>
      </c>
      <c r="O19">
        <v>0.46287099209344829</v>
      </c>
      <c r="P19" s="2">
        <v>1.1028079999999999E-2</v>
      </c>
      <c r="R19" s="1">
        <v>5242.6303241478399</v>
      </c>
      <c r="T19" s="28">
        <v>0.38842680694978071</v>
      </c>
    </row>
    <row r="20" spans="1:20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L20" s="8">
        <v>1.5750538110069101E-2</v>
      </c>
      <c r="N20" s="7">
        <v>3.0021826969459653E-3</v>
      </c>
      <c r="O20">
        <v>0.48930549021027109</v>
      </c>
      <c r="P20" s="2">
        <v>7.5423599999999997E-3</v>
      </c>
      <c r="R20" s="1">
        <v>5159.4513116664302</v>
      </c>
      <c r="T20" s="28">
        <v>0.3847976300545497</v>
      </c>
    </row>
    <row r="21" spans="1:20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L21" s="8">
        <v>2.1413566644127968E-2</v>
      </c>
      <c r="N21" s="7">
        <v>4.6548991231247783E-3</v>
      </c>
      <c r="O21">
        <v>0.46287099209344829</v>
      </c>
      <c r="P21" s="2">
        <v>1.745234E-2</v>
      </c>
      <c r="R21" s="1">
        <v>6735.7422999481196</v>
      </c>
      <c r="T21" s="28">
        <v>0.50408483720207187</v>
      </c>
    </row>
    <row r="22" spans="1:20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L22" s="8">
        <v>1.9690477015046781E-2</v>
      </c>
      <c r="N22" s="7">
        <v>4.8294769367203116E-3</v>
      </c>
      <c r="O22">
        <v>0.714981406056313</v>
      </c>
      <c r="P22" s="2">
        <v>1.188986E-2</v>
      </c>
      <c r="R22" s="1">
        <v>6708.5918098825696</v>
      </c>
      <c r="T22" s="28">
        <v>0.50649965363959382</v>
      </c>
    </row>
    <row r="23" spans="1:20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L23" s="8">
        <v>3.0976666903370642E-2</v>
      </c>
      <c r="N23" s="7">
        <v>5.9031372657045722E-3</v>
      </c>
      <c r="O23">
        <v>0.65481972458716653</v>
      </c>
      <c r="P23" s="2">
        <v>2.7249470000000001E-2</v>
      </c>
      <c r="R23" s="1">
        <v>8710.2265835793805</v>
      </c>
      <c r="T23" s="28">
        <v>0.65252756379186394</v>
      </c>
    </row>
    <row r="24" spans="1:20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L24" s="8">
        <v>1.8084977609987618E-2</v>
      </c>
      <c r="N24" s="7">
        <v>5.8476519770920277E-3</v>
      </c>
      <c r="O24">
        <v>0.714981406056313</v>
      </c>
      <c r="P24" s="2">
        <v>1.914969E-2</v>
      </c>
      <c r="R24" s="1">
        <v>7873.0654922742797</v>
      </c>
      <c r="T24" s="28">
        <v>0.57470239283622959</v>
      </c>
    </row>
    <row r="25" spans="1:20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L25" s="8">
        <v>3.5583561451403511E-2</v>
      </c>
      <c r="N25" s="7">
        <v>5.9482122305780649E-3</v>
      </c>
      <c r="O25">
        <v>0.65481972458716653</v>
      </c>
      <c r="P25" s="2">
        <v>3.7138829999999998E-2</v>
      </c>
      <c r="R25" s="1">
        <v>10292.1150553646</v>
      </c>
      <c r="T25" s="28">
        <v>0.75280468968730929</v>
      </c>
    </row>
    <row r="26" spans="1:20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L26" s="8">
        <v>1.7682773554497544E-2</v>
      </c>
      <c r="N26" s="7">
        <v>7.3891112115234137E-3</v>
      </c>
      <c r="O26">
        <v>0.85686544218787919</v>
      </c>
      <c r="P26" s="2">
        <v>3.085947E-2</v>
      </c>
      <c r="R26" s="1">
        <v>9049.0925595055105</v>
      </c>
      <c r="T26" s="28">
        <v>0.69358514642544833</v>
      </c>
    </row>
    <row r="27" spans="1:20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L27" s="8">
        <v>3.8642153014734504E-2</v>
      </c>
      <c r="N27" s="7">
        <v>6.7930074874311686E-3</v>
      </c>
      <c r="O27">
        <v>0.77044250322211094</v>
      </c>
      <c r="P27" s="2">
        <v>5.3876819999999999E-2</v>
      </c>
      <c r="R27" s="1">
        <v>11593.3910936179</v>
      </c>
      <c r="T27" s="28">
        <v>0.90916031577125977</v>
      </c>
    </row>
    <row r="28" spans="1:20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L28" s="9">
        <v>0.16558913736841294</v>
      </c>
      <c r="N28" s="7">
        <v>7.7970464277322083E-3</v>
      </c>
      <c r="O28">
        <v>0.85686544218787919</v>
      </c>
      <c r="P28" s="2">
        <v>0.14248351000000001</v>
      </c>
      <c r="R28" s="1">
        <v>17969.037119033957</v>
      </c>
      <c r="T28" s="28">
        <v>0.44025889901854803</v>
      </c>
    </row>
    <row r="29" spans="1:20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L29" s="9">
        <v>0.2059349065789314</v>
      </c>
      <c r="N29" s="7">
        <v>7.4583895782668226E-3</v>
      </c>
      <c r="O29">
        <v>0.77044250322211094</v>
      </c>
      <c r="P29" s="2">
        <v>0.16703204000000002</v>
      </c>
      <c r="R29" s="1">
        <v>21518.665085318702</v>
      </c>
      <c r="T29" s="28">
        <v>0.65528288627754439</v>
      </c>
    </row>
    <row r="30" spans="1:20">
      <c r="H30" s="2"/>
      <c r="R30" t="s">
        <v>127</v>
      </c>
      <c r="S30" t="s">
        <v>130</v>
      </c>
      <c r="T30" t="s">
        <v>134</v>
      </c>
    </row>
    <row r="31" spans="1:20">
      <c r="J31" t="s">
        <v>81</v>
      </c>
      <c r="L31" t="s">
        <v>89</v>
      </c>
      <c r="M31" t="s">
        <v>91</v>
      </c>
      <c r="O31" t="s">
        <v>96</v>
      </c>
      <c r="Q31" t="s">
        <v>109</v>
      </c>
    </row>
    <row r="32" spans="1:20">
      <c r="J32" s="6">
        <f>SUM(J2:J29)</f>
        <v>19706682.431600217</v>
      </c>
      <c r="O32" t="s">
        <v>107</v>
      </c>
      <c r="Q32" t="s">
        <v>110</v>
      </c>
    </row>
    <row r="33" spans="10:15">
      <c r="J33" t="s">
        <v>82</v>
      </c>
      <c r="O33" t="s">
        <v>108</v>
      </c>
    </row>
    <row r="35" spans="10:15">
      <c r="L35" t="s">
        <v>92</v>
      </c>
    </row>
    <row r="36" spans="10:15">
      <c r="L36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1E1-D292-4694-8368-9DC31B72B949}">
  <dimension ref="A1:AC41"/>
  <sheetViews>
    <sheetView tabSelected="1" topLeftCell="J1" zoomScale="85" zoomScaleNormal="85" workbookViewId="0">
      <selection activeCell="Y1" sqref="Y1:Y1048576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6" max="16" width="27.88671875" bestFit="1" customWidth="1"/>
    <col min="18" max="18" width="30" bestFit="1" customWidth="1"/>
    <col min="19" max="19" width="37.109375" bestFit="1" customWidth="1"/>
    <col min="20" max="21" width="17.21875" bestFit="1" customWidth="1"/>
    <col min="22" max="22" width="14.109375" bestFit="1" customWidth="1"/>
    <col min="23" max="23" width="34.109375" bestFit="1" customWidth="1"/>
  </cols>
  <sheetData>
    <row r="1" spans="1:29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65</v>
      </c>
      <c r="M1" s="3" t="s">
        <v>68</v>
      </c>
      <c r="N1" s="4" t="s">
        <v>69</v>
      </c>
      <c r="O1" s="32" t="s">
        <v>141</v>
      </c>
      <c r="P1" s="3" t="s">
        <v>90</v>
      </c>
      <c r="Q1" s="3" t="s">
        <v>67</v>
      </c>
      <c r="R1" s="3" t="s">
        <v>94</v>
      </c>
      <c r="S1" s="31" t="s">
        <v>95</v>
      </c>
      <c r="T1" s="30" t="s">
        <v>140</v>
      </c>
      <c r="U1" s="29" t="s">
        <v>135</v>
      </c>
      <c r="V1" s="29" t="s">
        <v>136</v>
      </c>
      <c r="W1" s="3" t="s">
        <v>131</v>
      </c>
      <c r="X1" s="3" t="s">
        <v>73</v>
      </c>
      <c r="Y1" s="29" t="s">
        <v>137</v>
      </c>
      <c r="Z1" s="29" t="s">
        <v>138</v>
      </c>
      <c r="AA1" s="29" t="s">
        <v>139</v>
      </c>
      <c r="AB1" s="3" t="s">
        <v>77</v>
      </c>
      <c r="AC1" s="3" t="s">
        <v>78</v>
      </c>
    </row>
    <row r="2" spans="1:29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K2">
        <v>0.5</v>
      </c>
      <c r="L2" s="8">
        <v>6.6590451405090789E-4</v>
      </c>
      <c r="M2" s="7">
        <v>1.0593115075607784E-3</v>
      </c>
      <c r="N2">
        <v>2.280014250089063E-2</v>
      </c>
      <c r="O2" s="28">
        <v>0.42111873638157249</v>
      </c>
      <c r="P2" s="8">
        <v>6.6590451405090789E-4</v>
      </c>
      <c r="Q2">
        <v>10000</v>
      </c>
      <c r="R2" s="7">
        <v>1.0593115075607784E-3</v>
      </c>
      <c r="S2">
        <v>2.280014250089063E-2</v>
      </c>
      <c r="T2">
        <v>0.5</v>
      </c>
      <c r="U2" s="1">
        <v>2491.9610569266101</v>
      </c>
      <c r="V2">
        <v>79</v>
      </c>
      <c r="W2" s="28">
        <v>0.42111873638157249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</row>
    <row r="3" spans="1:29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K3">
        <v>0.5</v>
      </c>
      <c r="L3" s="8">
        <v>7.795456899657438E-4</v>
      </c>
      <c r="M3" s="7">
        <v>1.0091792519233422E-3</v>
      </c>
      <c r="N3">
        <v>3.8905194184697289E-2</v>
      </c>
      <c r="O3" s="28">
        <v>0.29886901300801583</v>
      </c>
      <c r="P3" s="8">
        <v>7.795456899657438E-4</v>
      </c>
      <c r="Q3">
        <v>10000</v>
      </c>
      <c r="R3" s="7">
        <v>1.0091792519233422E-3</v>
      </c>
      <c r="S3">
        <v>3.8905194184697289E-2</v>
      </c>
      <c r="T3">
        <v>0.5</v>
      </c>
      <c r="U3" s="1">
        <v>2394.18242102875</v>
      </c>
      <c r="V3">
        <v>79</v>
      </c>
      <c r="W3" s="28">
        <v>0.29886901300801583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</row>
    <row r="4" spans="1:29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K4">
        <v>0.5</v>
      </c>
      <c r="L4" s="8">
        <v>4.8755285649804136E-4</v>
      </c>
      <c r="M4" s="7">
        <v>5.0246272621734533E-4</v>
      </c>
      <c r="N4">
        <v>2.280014250089063E-2</v>
      </c>
      <c r="O4" s="28">
        <v>0.24796760099241055</v>
      </c>
      <c r="P4" s="8">
        <v>4.8755285649804136E-4</v>
      </c>
      <c r="Q4">
        <v>10000</v>
      </c>
      <c r="R4" s="7">
        <v>5.0246272621734533E-4</v>
      </c>
      <c r="S4">
        <v>2.280014250089063E-2</v>
      </c>
      <c r="T4">
        <v>0.5</v>
      </c>
      <c r="U4" s="1">
        <v>1959.11262274878</v>
      </c>
      <c r="V4">
        <v>79</v>
      </c>
      <c r="W4" s="28">
        <v>0.24796760099241055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</row>
    <row r="5" spans="1:29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K5">
        <v>0.5</v>
      </c>
      <c r="L5" s="8">
        <v>5.5708469398041416E-4</v>
      </c>
      <c r="M5" s="7">
        <v>4.2014366226794664E-4</v>
      </c>
      <c r="N5">
        <v>3.8905194184697289E-2</v>
      </c>
      <c r="O5" s="28">
        <v>0.10574141245018609</v>
      </c>
      <c r="P5" s="8">
        <v>5.5708469398041416E-4</v>
      </c>
      <c r="Q5">
        <v>10000</v>
      </c>
      <c r="R5" s="7">
        <v>4.2014366226794664E-4</v>
      </c>
      <c r="S5">
        <v>3.8905194184697289E-2</v>
      </c>
      <c r="T5">
        <v>0.5</v>
      </c>
      <c r="U5" s="1">
        <v>1846.7459201179399</v>
      </c>
      <c r="V5">
        <v>79</v>
      </c>
      <c r="W5" s="28">
        <v>0.10574141245018609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</row>
    <row r="6" spans="1:29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K6">
        <v>0.5</v>
      </c>
      <c r="L6" s="8">
        <v>6.9245836493792012E-4</v>
      </c>
      <c r="M6" s="7">
        <v>4.8237247028737329E-4</v>
      </c>
      <c r="N6">
        <v>3.8325258514715452E-2</v>
      </c>
      <c r="O6" s="28">
        <v>0.34802791677589084</v>
      </c>
      <c r="P6" s="8">
        <v>6.9245836493792012E-4</v>
      </c>
      <c r="Q6">
        <v>10000</v>
      </c>
      <c r="R6" s="7">
        <v>4.8237247028737329E-4</v>
      </c>
      <c r="S6">
        <v>3.8325258514715452E-2</v>
      </c>
      <c r="T6">
        <v>0.5</v>
      </c>
      <c r="U6" s="1">
        <v>2481.9486896696899</v>
      </c>
      <c r="V6">
        <v>79</v>
      </c>
      <c r="W6" s="28">
        <v>0.34802791677589084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</row>
    <row r="7" spans="1:29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K7">
        <v>0.5</v>
      </c>
      <c r="L7" s="8">
        <v>6.8943336134452693E-4</v>
      </c>
      <c r="M7" s="7">
        <v>5.249304958852008E-4</v>
      </c>
      <c r="N7">
        <v>6.4750971264568968E-2</v>
      </c>
      <c r="O7" s="28">
        <v>0.11026990975904027</v>
      </c>
      <c r="P7" s="8">
        <v>6.8943336134452693E-4</v>
      </c>
      <c r="Q7">
        <v>10000</v>
      </c>
      <c r="R7" s="7">
        <v>5.249304958852008E-4</v>
      </c>
      <c r="S7">
        <v>6.4750971264568968E-2</v>
      </c>
      <c r="T7">
        <v>0.5</v>
      </c>
      <c r="U7" s="1">
        <v>2084.9011072537901</v>
      </c>
      <c r="V7">
        <v>79</v>
      </c>
      <c r="W7" s="28">
        <v>0.11026990975904027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</row>
    <row r="8" spans="1:29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K8">
        <v>0.5</v>
      </c>
      <c r="L8" s="8">
        <v>1.2709945149822488E-3</v>
      </c>
      <c r="M8" s="7">
        <v>4.2794210457941517E-4</v>
      </c>
      <c r="N8">
        <v>3.8325258514715452E-2</v>
      </c>
      <c r="O8" s="28">
        <v>0.31904849434255311</v>
      </c>
      <c r="P8" s="8">
        <v>1.2709945149822488E-3</v>
      </c>
      <c r="Q8">
        <v>10000</v>
      </c>
      <c r="R8" s="7">
        <v>4.2794210457941517E-4</v>
      </c>
      <c r="S8">
        <v>3.8325258514715452E-2</v>
      </c>
      <c r="T8">
        <v>0.5</v>
      </c>
      <c r="U8" s="1">
        <v>2608.3303700373899</v>
      </c>
      <c r="V8">
        <v>79</v>
      </c>
      <c r="W8" s="28">
        <v>0.31904849434255311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</row>
    <row r="9" spans="1:29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K9">
        <v>0.5</v>
      </c>
      <c r="L9" s="8">
        <v>8.0549759979930968E-4</v>
      </c>
      <c r="M9" s="7">
        <v>5.5093289847718552E-4</v>
      </c>
      <c r="N9">
        <v>6.4750971264568968E-2</v>
      </c>
      <c r="O9" s="28">
        <v>0.12067614421852113</v>
      </c>
      <c r="P9" s="8">
        <v>8.0549759979930968E-4</v>
      </c>
      <c r="Q9">
        <v>10000</v>
      </c>
      <c r="R9" s="7">
        <v>5.5093289847718552E-4</v>
      </c>
      <c r="S9">
        <v>6.4750971264568968E-2</v>
      </c>
      <c r="T9">
        <v>0.5</v>
      </c>
      <c r="U9" s="1">
        <v>2273.6089610384402</v>
      </c>
      <c r="V9">
        <v>79</v>
      </c>
      <c r="W9" s="28">
        <v>0.12067614421852113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</row>
    <row r="10" spans="1:29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K10">
        <v>0.5</v>
      </c>
      <c r="L10" s="8">
        <v>2.1328539063460994E-3</v>
      </c>
      <c r="M10" s="7">
        <v>4.4876473839394748E-4</v>
      </c>
      <c r="N10">
        <v>9.7414272171553726E-2</v>
      </c>
      <c r="O10" s="28">
        <v>0.22750209091668694</v>
      </c>
      <c r="P10" s="8">
        <v>2.1328539063460994E-3</v>
      </c>
      <c r="Q10">
        <v>10000</v>
      </c>
      <c r="R10" s="7">
        <v>4.4876473839394748E-4</v>
      </c>
      <c r="S10">
        <v>9.7414272171553726E-2</v>
      </c>
      <c r="T10">
        <v>0.5</v>
      </c>
      <c r="U10" s="1">
        <v>2604.3800451805</v>
      </c>
      <c r="V10">
        <v>79</v>
      </c>
      <c r="W10" s="28">
        <v>0.22750209091668694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</row>
    <row r="11" spans="1:29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K11">
        <v>0.5</v>
      </c>
      <c r="L11" s="8">
        <v>1.1551921439263424E-3</v>
      </c>
      <c r="M11" s="7">
        <v>8.2746843690983951E-4</v>
      </c>
      <c r="N11">
        <v>0.13663125559964162</v>
      </c>
      <c r="O11" s="28">
        <v>0.13937097607464466</v>
      </c>
      <c r="P11" s="8">
        <v>1.1551921439263424E-3</v>
      </c>
      <c r="Q11">
        <v>10000</v>
      </c>
      <c r="R11" s="7">
        <v>8.2746843690983951E-4</v>
      </c>
      <c r="S11">
        <v>0.13663125559964162</v>
      </c>
      <c r="T11">
        <v>0.5</v>
      </c>
      <c r="U11" s="1">
        <v>2494.96704754336</v>
      </c>
      <c r="V11">
        <v>79</v>
      </c>
      <c r="W11" s="28">
        <v>0.13937097607464466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</row>
    <row r="12" spans="1:29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K12">
        <v>0.5</v>
      </c>
      <c r="L12" s="8">
        <v>3.4850147079055205E-3</v>
      </c>
      <c r="M12" s="7">
        <v>5.5796606466174126E-4</v>
      </c>
      <c r="N12">
        <v>9.7414272171553726E-2</v>
      </c>
      <c r="O12" s="28">
        <v>0.19070866705698108</v>
      </c>
      <c r="P12" s="8">
        <v>3.4850147079055205E-3</v>
      </c>
      <c r="Q12">
        <v>10000</v>
      </c>
      <c r="R12" s="7">
        <v>5.5796606466174126E-4</v>
      </c>
      <c r="S12">
        <v>9.7414272171553726E-2</v>
      </c>
      <c r="T12">
        <v>0.5</v>
      </c>
      <c r="U12" s="1">
        <v>2861.6405970342398</v>
      </c>
      <c r="V12">
        <v>79</v>
      </c>
      <c r="W12" s="28">
        <v>0.19070866705698108</v>
      </c>
      <c r="X12">
        <v>0.5</v>
      </c>
      <c r="Y12">
        <v>0.5</v>
      </c>
      <c r="Z12">
        <v>0.5</v>
      </c>
      <c r="AA12">
        <v>0.5</v>
      </c>
      <c r="AB12">
        <v>0.5</v>
      </c>
      <c r="AC12">
        <v>0.5</v>
      </c>
    </row>
    <row r="13" spans="1:29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K13">
        <v>0.5</v>
      </c>
      <c r="L13" s="8">
        <v>1.7244978484995954E-3</v>
      </c>
      <c r="M13" s="7">
        <v>1.2517434079200029E-3</v>
      </c>
      <c r="N13">
        <v>0.13663125559964162</v>
      </c>
      <c r="O13" s="28">
        <v>0.16713251435567145</v>
      </c>
      <c r="P13" s="8">
        <v>1.7244978484995954E-3</v>
      </c>
      <c r="Q13">
        <v>10000</v>
      </c>
      <c r="R13" s="7">
        <v>1.2517434079200029E-3</v>
      </c>
      <c r="S13">
        <v>0.13663125559964162</v>
      </c>
      <c r="T13">
        <v>0.5</v>
      </c>
      <c r="U13" s="1">
        <v>2865.9741042668302</v>
      </c>
      <c r="V13">
        <v>79</v>
      </c>
      <c r="W13" s="28">
        <v>0.16713251435567145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</row>
    <row r="14" spans="1:29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K14">
        <v>0.5</v>
      </c>
      <c r="L14" s="8">
        <v>5.5475828776252456E-3</v>
      </c>
      <c r="M14" s="7">
        <v>8.131090144161135E-4</v>
      </c>
      <c r="N14">
        <v>0.26514361946054116</v>
      </c>
      <c r="O14" s="28">
        <v>0.21896606412246911</v>
      </c>
      <c r="P14" s="8">
        <v>5.5475828776252456E-3</v>
      </c>
      <c r="Q14">
        <v>10000</v>
      </c>
      <c r="R14" s="7">
        <v>8.131090144161135E-4</v>
      </c>
      <c r="S14">
        <v>0.26514361946054116</v>
      </c>
      <c r="T14">
        <v>0.5</v>
      </c>
      <c r="U14" s="1">
        <v>3342.4149402849198</v>
      </c>
      <c r="V14">
        <v>79</v>
      </c>
      <c r="W14" s="28">
        <v>0.21896606412246911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</row>
    <row r="15" spans="1:29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K15">
        <v>0.5</v>
      </c>
      <c r="L15" s="8">
        <v>3.48168233404067E-3</v>
      </c>
      <c r="M15" s="7">
        <v>1.7416768823750317E-3</v>
      </c>
      <c r="N15">
        <v>0.27881274333319384</v>
      </c>
      <c r="O15" s="28">
        <v>0.20686675499172225</v>
      </c>
      <c r="P15" s="8">
        <v>3.48168233404067E-3</v>
      </c>
      <c r="Q15">
        <v>10000</v>
      </c>
      <c r="R15" s="7">
        <v>1.7416768823750317E-3</v>
      </c>
      <c r="S15">
        <v>0.27881274333319384</v>
      </c>
      <c r="T15">
        <v>0.5</v>
      </c>
      <c r="U15" s="1">
        <v>3308.5036769332501</v>
      </c>
      <c r="V15">
        <v>79</v>
      </c>
      <c r="W15" s="28">
        <v>0.20686675499172225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</row>
    <row r="16" spans="1:29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K16">
        <v>0.5</v>
      </c>
      <c r="L16" s="8">
        <v>8.4600944998669547E-3</v>
      </c>
      <c r="M16" s="7">
        <v>1.3194383645895869E-3</v>
      </c>
      <c r="N16">
        <v>0.26514361946054116</v>
      </c>
      <c r="O16" s="28">
        <v>0.26727708595888089</v>
      </c>
      <c r="P16" s="8">
        <v>8.4600944998669547E-3</v>
      </c>
      <c r="Q16">
        <v>10000</v>
      </c>
      <c r="R16" s="7">
        <v>1.3194383645895869E-3</v>
      </c>
      <c r="S16">
        <v>0.26514361946054116</v>
      </c>
      <c r="T16">
        <v>0.5</v>
      </c>
      <c r="U16" s="1">
        <v>3944.0336370939599</v>
      </c>
      <c r="V16">
        <v>79</v>
      </c>
      <c r="W16" s="28">
        <v>0.26727708595888089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</row>
    <row r="17" spans="1:29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K17">
        <v>0.5</v>
      </c>
      <c r="L17" s="8">
        <v>7.0162087736207468E-3</v>
      </c>
      <c r="M17" s="7">
        <v>2.5802296004258096E-3</v>
      </c>
      <c r="N17">
        <v>0.27881274333319384</v>
      </c>
      <c r="O17" s="28">
        <v>0.27505699497294245</v>
      </c>
      <c r="P17" s="8">
        <v>7.0162087736207468E-3</v>
      </c>
      <c r="Q17">
        <v>10000</v>
      </c>
      <c r="R17" s="7">
        <v>2.5802296004258096E-3</v>
      </c>
      <c r="S17">
        <v>0.27881274333319384</v>
      </c>
      <c r="T17">
        <v>0.5</v>
      </c>
      <c r="U17" s="1">
        <v>4092.15982039132</v>
      </c>
      <c r="V17">
        <v>79</v>
      </c>
      <c r="W17" s="28">
        <v>0.27505699497294245</v>
      </c>
      <c r="X17">
        <v>0.5</v>
      </c>
      <c r="Y17">
        <v>0.5</v>
      </c>
      <c r="Z17">
        <v>0.5</v>
      </c>
      <c r="AA17">
        <v>0.5</v>
      </c>
      <c r="AB17">
        <v>0.5</v>
      </c>
      <c r="AC17">
        <v>0.5</v>
      </c>
    </row>
    <row r="18" spans="1:29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K18">
        <v>0.5</v>
      </c>
      <c r="L18" s="8">
        <v>1.2033058566544241E-2</v>
      </c>
      <c r="M18" s="7">
        <v>2.0201821462251246E-3</v>
      </c>
      <c r="N18">
        <v>0.48930549021027109</v>
      </c>
      <c r="O18" s="28">
        <v>0.31541907972439276</v>
      </c>
      <c r="P18" s="8">
        <v>1.2033058566544241E-2</v>
      </c>
      <c r="Q18">
        <v>10000</v>
      </c>
      <c r="R18" s="7">
        <v>2.0201821462251246E-3</v>
      </c>
      <c r="S18">
        <v>0.48930549021027109</v>
      </c>
      <c r="T18">
        <v>0.5</v>
      </c>
      <c r="U18" s="1">
        <v>4490.23387279495</v>
      </c>
      <c r="V18">
        <v>79</v>
      </c>
      <c r="W18" s="28">
        <v>0.31541907972439276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</row>
    <row r="19" spans="1:29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K19">
        <v>0.5</v>
      </c>
      <c r="L19" s="8">
        <v>1.2730202912052846E-2</v>
      </c>
      <c r="M19" s="7">
        <v>3.6741324001923203E-3</v>
      </c>
      <c r="N19">
        <v>0.46287099209344829</v>
      </c>
      <c r="O19" s="28">
        <v>0.38842680694978071</v>
      </c>
      <c r="P19" s="8">
        <v>1.2730202912052846E-2</v>
      </c>
      <c r="Q19">
        <v>10000</v>
      </c>
      <c r="R19" s="7">
        <v>3.6741324001923203E-3</v>
      </c>
      <c r="S19">
        <v>0.46287099209344829</v>
      </c>
      <c r="T19">
        <v>0.5</v>
      </c>
      <c r="U19" s="1">
        <v>5242.6303241478399</v>
      </c>
      <c r="V19">
        <v>79</v>
      </c>
      <c r="W19" s="28">
        <v>0.38842680694978071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</row>
    <row r="20" spans="1:29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K20">
        <v>0.5</v>
      </c>
      <c r="L20" s="8">
        <v>1.5750538110069101E-2</v>
      </c>
      <c r="M20" s="7">
        <v>3.0021826969459653E-3</v>
      </c>
      <c r="N20">
        <v>0.48930549021027109</v>
      </c>
      <c r="O20" s="28">
        <v>0.3847976300545497</v>
      </c>
      <c r="P20" s="8">
        <v>1.5750538110069101E-2</v>
      </c>
      <c r="Q20">
        <v>10000</v>
      </c>
      <c r="R20" s="7">
        <v>3.0021826969459653E-3</v>
      </c>
      <c r="S20">
        <v>0.48930549021027109</v>
      </c>
      <c r="T20">
        <v>0.5</v>
      </c>
      <c r="U20" s="1">
        <v>5159.4513116664302</v>
      </c>
      <c r="V20">
        <v>79</v>
      </c>
      <c r="W20" s="28">
        <v>0.3847976300545497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</row>
    <row r="21" spans="1:29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K21">
        <v>0.5</v>
      </c>
      <c r="L21" s="8">
        <v>2.1413566644127968E-2</v>
      </c>
      <c r="M21" s="7">
        <v>4.6548991231247783E-3</v>
      </c>
      <c r="N21">
        <v>0.46287099209344829</v>
      </c>
      <c r="O21" s="28">
        <v>0.50408483720207187</v>
      </c>
      <c r="P21" s="8">
        <v>2.1413566644127968E-2</v>
      </c>
      <c r="Q21">
        <v>10000</v>
      </c>
      <c r="R21" s="7">
        <v>4.6548991231247783E-3</v>
      </c>
      <c r="S21">
        <v>0.46287099209344829</v>
      </c>
      <c r="T21">
        <v>0.5</v>
      </c>
      <c r="U21" s="1">
        <v>6735.7422999481196</v>
      </c>
      <c r="V21">
        <v>79</v>
      </c>
      <c r="W21" s="28">
        <v>0.50408483720207187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</row>
    <row r="22" spans="1:29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K22">
        <v>0.5</v>
      </c>
      <c r="L22" s="8">
        <v>1.9690477015046781E-2</v>
      </c>
      <c r="M22" s="7">
        <v>4.8294769367203116E-3</v>
      </c>
      <c r="N22">
        <v>0.714981406056313</v>
      </c>
      <c r="O22" s="28">
        <v>0.50649965363959382</v>
      </c>
      <c r="P22" s="8">
        <v>1.9690477015046781E-2</v>
      </c>
      <c r="Q22">
        <v>10000</v>
      </c>
      <c r="R22" s="7">
        <v>4.8294769367203116E-3</v>
      </c>
      <c r="S22">
        <v>0.714981406056313</v>
      </c>
      <c r="T22">
        <v>0.5</v>
      </c>
      <c r="U22" s="1">
        <v>6708.5918098825696</v>
      </c>
      <c r="V22">
        <v>79</v>
      </c>
      <c r="W22" s="28">
        <v>0.50649965363959382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</row>
    <row r="23" spans="1:29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K23">
        <v>0.5</v>
      </c>
      <c r="L23" s="8">
        <v>3.0976666903370642E-2</v>
      </c>
      <c r="M23" s="7">
        <v>5.9031372657045722E-3</v>
      </c>
      <c r="N23">
        <v>0.65481972458716653</v>
      </c>
      <c r="O23" s="28">
        <v>0.65252756379186394</v>
      </c>
      <c r="P23" s="8">
        <v>3.0976666903370642E-2</v>
      </c>
      <c r="Q23">
        <v>10000</v>
      </c>
      <c r="R23" s="7">
        <v>5.9031372657045722E-3</v>
      </c>
      <c r="S23">
        <v>0.65481972458716653</v>
      </c>
      <c r="T23">
        <v>0.5</v>
      </c>
      <c r="U23" s="1">
        <v>8710.2265835793805</v>
      </c>
      <c r="V23">
        <v>79</v>
      </c>
      <c r="W23" s="28">
        <v>0.65252756379186394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</row>
    <row r="24" spans="1:29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K24">
        <v>0.5</v>
      </c>
      <c r="L24" s="8">
        <v>1.8084977609987618E-2</v>
      </c>
      <c r="M24" s="7">
        <v>5.8476519770920277E-3</v>
      </c>
      <c r="N24">
        <v>0.714981406056313</v>
      </c>
      <c r="O24" s="28">
        <v>0.57470239283622959</v>
      </c>
      <c r="P24" s="8">
        <v>1.8084977609987618E-2</v>
      </c>
      <c r="Q24">
        <v>10000</v>
      </c>
      <c r="R24" s="7">
        <v>5.8476519770920277E-3</v>
      </c>
      <c r="S24">
        <v>0.714981406056313</v>
      </c>
      <c r="T24">
        <v>0.5</v>
      </c>
      <c r="U24" s="1">
        <v>7873.0654922742797</v>
      </c>
      <c r="V24">
        <v>79</v>
      </c>
      <c r="W24" s="28">
        <v>0.57470239283622959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</row>
    <row r="25" spans="1:29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K25">
        <v>0.5</v>
      </c>
      <c r="L25" s="8">
        <v>3.5583561451403511E-2</v>
      </c>
      <c r="M25" s="7">
        <v>5.9482122305780649E-3</v>
      </c>
      <c r="N25">
        <v>0.65481972458716653</v>
      </c>
      <c r="O25" s="28">
        <v>0.75280468968730929</v>
      </c>
      <c r="P25" s="8">
        <v>3.5583561451403511E-2</v>
      </c>
      <c r="Q25">
        <v>10000</v>
      </c>
      <c r="R25" s="7">
        <v>5.9482122305780649E-3</v>
      </c>
      <c r="S25">
        <v>0.65481972458716653</v>
      </c>
      <c r="T25">
        <v>0.5</v>
      </c>
      <c r="U25" s="1">
        <v>10292.1150553646</v>
      </c>
      <c r="V25">
        <v>79</v>
      </c>
      <c r="W25" s="28">
        <v>0.75280468968730929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</row>
    <row r="26" spans="1:29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K26">
        <v>0.5</v>
      </c>
      <c r="L26" s="8">
        <v>1.7682773554497544E-2</v>
      </c>
      <c r="M26" s="7">
        <v>7.3891112115234137E-3</v>
      </c>
      <c r="N26">
        <v>0.85686544218787919</v>
      </c>
      <c r="O26" s="28">
        <v>0.69358514642544833</v>
      </c>
      <c r="P26" s="8">
        <v>1.7682773554497544E-2</v>
      </c>
      <c r="Q26">
        <v>10000</v>
      </c>
      <c r="R26" s="7">
        <v>7.3891112115234137E-3</v>
      </c>
      <c r="S26">
        <v>0.85686544218787919</v>
      </c>
      <c r="T26">
        <v>0.5</v>
      </c>
      <c r="U26" s="1">
        <v>9049.0925595055105</v>
      </c>
      <c r="V26">
        <v>79</v>
      </c>
      <c r="W26" s="28">
        <v>0.69358514642544833</v>
      </c>
      <c r="X26">
        <v>0.5</v>
      </c>
      <c r="Y26">
        <v>0.5</v>
      </c>
      <c r="Z26">
        <v>0.5</v>
      </c>
      <c r="AA26">
        <v>0.5</v>
      </c>
      <c r="AB26">
        <v>0.5</v>
      </c>
      <c r="AC26">
        <v>0.5</v>
      </c>
    </row>
    <row r="27" spans="1:29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K27">
        <v>0.5</v>
      </c>
      <c r="L27" s="8">
        <v>3.8642153014734504E-2</v>
      </c>
      <c r="M27" s="7">
        <v>6.7930074874311686E-3</v>
      </c>
      <c r="N27">
        <v>0.77044250322211094</v>
      </c>
      <c r="O27" s="28">
        <v>0.90916031577125977</v>
      </c>
      <c r="P27" s="8">
        <v>3.8642153014734504E-2</v>
      </c>
      <c r="Q27">
        <v>10000</v>
      </c>
      <c r="R27" s="7">
        <v>6.7930074874311686E-3</v>
      </c>
      <c r="S27">
        <v>0.77044250322211094</v>
      </c>
      <c r="T27">
        <v>0.5</v>
      </c>
      <c r="U27" s="1">
        <v>11593.3910936179</v>
      </c>
      <c r="V27">
        <v>79</v>
      </c>
      <c r="W27" s="28">
        <v>0.90916031577125977</v>
      </c>
      <c r="X27">
        <v>0.5</v>
      </c>
      <c r="Y27">
        <v>0.5</v>
      </c>
      <c r="Z27">
        <v>0.5</v>
      </c>
      <c r="AA27">
        <v>0.5</v>
      </c>
      <c r="AB27">
        <v>0.5</v>
      </c>
      <c r="AC27">
        <v>0.5</v>
      </c>
    </row>
    <row r="28" spans="1:29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K28">
        <v>0.5</v>
      </c>
      <c r="L28" s="9">
        <v>0.16558913736841294</v>
      </c>
      <c r="M28" s="7">
        <v>7.7970464277322083E-3</v>
      </c>
      <c r="N28">
        <v>0.85686544218787919</v>
      </c>
      <c r="O28" s="28">
        <v>0.44025889901854803</v>
      </c>
      <c r="P28" s="9">
        <v>0.16558913736841294</v>
      </c>
      <c r="Q28">
        <v>10000</v>
      </c>
      <c r="R28" s="7">
        <v>7.7970464277322083E-3</v>
      </c>
      <c r="S28">
        <v>0.85686544218787919</v>
      </c>
      <c r="T28">
        <v>0.5</v>
      </c>
      <c r="U28" s="1">
        <v>17969.037119033957</v>
      </c>
      <c r="V28">
        <v>79</v>
      </c>
      <c r="W28" s="28">
        <v>0.44025889901854803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</row>
    <row r="29" spans="1:29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K29">
        <v>0.5</v>
      </c>
      <c r="L29" s="9">
        <v>0.2059349065789314</v>
      </c>
      <c r="M29" s="7">
        <v>7.4583895782668226E-3</v>
      </c>
      <c r="N29">
        <v>0.77044250322211094</v>
      </c>
      <c r="O29" s="28">
        <v>0.65528288627754439</v>
      </c>
      <c r="P29" s="9">
        <v>0.2059349065789314</v>
      </c>
      <c r="Q29">
        <v>10000</v>
      </c>
      <c r="R29" s="7">
        <v>7.4583895782668226E-3</v>
      </c>
      <c r="S29">
        <v>0.77044250322211094</v>
      </c>
      <c r="T29">
        <v>0.5</v>
      </c>
      <c r="U29" s="1">
        <v>21518.665085318702</v>
      </c>
      <c r="V29">
        <v>79</v>
      </c>
      <c r="W29" s="28">
        <v>0.65528288627754439</v>
      </c>
      <c r="X29">
        <v>0.5</v>
      </c>
      <c r="Y29">
        <v>0.5</v>
      </c>
      <c r="Z29">
        <v>0.5</v>
      </c>
      <c r="AA29">
        <v>0.5</v>
      </c>
      <c r="AB29">
        <v>0.5</v>
      </c>
      <c r="AC29">
        <v>0.5</v>
      </c>
    </row>
    <row r="38" spans="9:9">
      <c r="I38" s="3"/>
    </row>
    <row r="39" spans="9:9">
      <c r="I39" s="3"/>
    </row>
    <row r="40" spans="9:9">
      <c r="I40" s="4"/>
    </row>
    <row r="41" spans="9:9">
      <c r="I41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DF3B-3EBC-4ABE-9689-B9D62EC28336}">
  <dimension ref="A1:G35"/>
  <sheetViews>
    <sheetView workbookViewId="0">
      <selection activeCell="G6" sqref="G6:G33"/>
    </sheetView>
  </sheetViews>
  <sheetFormatPr defaultRowHeight="14.4"/>
  <sheetData>
    <row r="1" spans="1:7" ht="45.6">
      <c r="A1" s="25" t="s">
        <v>85</v>
      </c>
      <c r="B1" s="25" t="s">
        <v>86</v>
      </c>
      <c r="C1" s="25" t="s">
        <v>87</v>
      </c>
      <c r="D1" s="25" t="s">
        <v>88</v>
      </c>
      <c r="E1" s="26" t="s">
        <v>132</v>
      </c>
    </row>
    <row r="2" spans="1:7">
      <c r="A2" s="27">
        <v>2012</v>
      </c>
      <c r="B2" s="27" t="s">
        <v>1</v>
      </c>
      <c r="C2" s="27" t="s">
        <v>83</v>
      </c>
      <c r="D2" s="27">
        <v>1</v>
      </c>
      <c r="E2" s="28">
        <v>0</v>
      </c>
    </row>
    <row r="3" spans="1:7">
      <c r="A3" s="27">
        <v>2012</v>
      </c>
      <c r="B3" s="27" t="s">
        <v>0</v>
      </c>
      <c r="C3" s="27" t="s">
        <v>83</v>
      </c>
      <c r="D3" s="27">
        <v>1</v>
      </c>
      <c r="E3" s="28">
        <v>0</v>
      </c>
    </row>
    <row r="4" spans="1:7">
      <c r="A4" s="27">
        <v>2012</v>
      </c>
      <c r="B4" s="27" t="s">
        <v>1</v>
      </c>
      <c r="C4" s="27" t="s">
        <v>133</v>
      </c>
      <c r="D4" s="27">
        <v>1</v>
      </c>
      <c r="E4" s="28">
        <v>0</v>
      </c>
    </row>
    <row r="5" spans="1:7">
      <c r="A5" s="27">
        <v>2012</v>
      </c>
      <c r="B5" s="27" t="s">
        <v>0</v>
      </c>
      <c r="C5" s="27" t="s">
        <v>133</v>
      </c>
      <c r="D5" s="27">
        <v>1</v>
      </c>
      <c r="E5" s="28">
        <v>0</v>
      </c>
    </row>
    <row r="6" spans="1:7">
      <c r="A6" s="27">
        <v>2012</v>
      </c>
      <c r="B6" s="27" t="s">
        <v>1</v>
      </c>
      <c r="C6" s="27" t="s">
        <v>12</v>
      </c>
      <c r="D6" s="27">
        <v>1</v>
      </c>
      <c r="E6" s="28">
        <v>0.42111873638157249</v>
      </c>
      <c r="G6" s="28">
        <v>0.42111873638157249</v>
      </c>
    </row>
    <row r="7" spans="1:7">
      <c r="A7" s="27">
        <v>2012</v>
      </c>
      <c r="B7" s="27" t="s">
        <v>0</v>
      </c>
      <c r="C7" s="27" t="s">
        <v>12</v>
      </c>
      <c r="D7" s="27">
        <v>1</v>
      </c>
      <c r="E7" s="28">
        <v>0.29886901300801583</v>
      </c>
      <c r="G7" s="28">
        <v>0.29886901300801583</v>
      </c>
    </row>
    <row r="8" spans="1:7">
      <c r="A8" s="27">
        <v>2012</v>
      </c>
      <c r="B8" s="27" t="s">
        <v>1</v>
      </c>
      <c r="C8" s="27" t="s">
        <v>13</v>
      </c>
      <c r="D8" s="27">
        <v>1</v>
      </c>
      <c r="E8" s="28">
        <v>0.24796760099241055</v>
      </c>
      <c r="G8" s="28">
        <v>0.24796760099241055</v>
      </c>
    </row>
    <row r="9" spans="1:7">
      <c r="A9" s="27">
        <v>2012</v>
      </c>
      <c r="B9" s="27" t="s">
        <v>0</v>
      </c>
      <c r="C9" s="27" t="s">
        <v>13</v>
      </c>
      <c r="D9" s="27">
        <v>1</v>
      </c>
      <c r="E9" s="28">
        <v>0.10574141245018609</v>
      </c>
      <c r="G9" s="28">
        <v>0.10574141245018609</v>
      </c>
    </row>
    <row r="10" spans="1:7">
      <c r="A10" s="27">
        <v>2012</v>
      </c>
      <c r="B10" s="27" t="s">
        <v>1</v>
      </c>
      <c r="C10" s="27" t="s">
        <v>3</v>
      </c>
      <c r="D10" s="27">
        <v>1</v>
      </c>
      <c r="E10" s="28">
        <v>0.34802791677589084</v>
      </c>
      <c r="G10" s="28">
        <v>0.34802791677589084</v>
      </c>
    </row>
    <row r="11" spans="1:7">
      <c r="A11" s="27">
        <v>2012</v>
      </c>
      <c r="B11" s="27" t="s">
        <v>0</v>
      </c>
      <c r="C11" s="27" t="s">
        <v>3</v>
      </c>
      <c r="D11" s="27">
        <v>1</v>
      </c>
      <c r="E11" s="28">
        <v>0.11026990975904027</v>
      </c>
      <c r="G11" s="28">
        <v>0.11026990975904027</v>
      </c>
    </row>
    <row r="12" spans="1:7">
      <c r="A12" s="27">
        <v>2012</v>
      </c>
      <c r="B12" s="27" t="s">
        <v>1</v>
      </c>
      <c r="C12" s="27" t="s">
        <v>4</v>
      </c>
      <c r="D12" s="27">
        <v>1</v>
      </c>
      <c r="E12" s="28">
        <v>0.31904849434255311</v>
      </c>
      <c r="G12" s="28">
        <v>0.31904849434255311</v>
      </c>
    </row>
    <row r="13" spans="1:7">
      <c r="A13" s="27">
        <v>2012</v>
      </c>
      <c r="B13" s="27" t="s">
        <v>0</v>
      </c>
      <c r="C13" s="27" t="s">
        <v>4</v>
      </c>
      <c r="D13" s="27">
        <v>1</v>
      </c>
      <c r="E13" s="28">
        <v>0.12067614421852113</v>
      </c>
      <c r="G13" s="28">
        <v>0.12067614421852113</v>
      </c>
    </row>
    <row r="14" spans="1:7">
      <c r="A14" s="27">
        <v>2012</v>
      </c>
      <c r="B14" s="27" t="s">
        <v>1</v>
      </c>
      <c r="C14" s="27" t="s">
        <v>5</v>
      </c>
      <c r="D14" s="27">
        <v>1</v>
      </c>
      <c r="E14" s="28">
        <v>0.22750209091668694</v>
      </c>
      <c r="G14" s="28">
        <v>0.22750209091668694</v>
      </c>
    </row>
    <row r="15" spans="1:7">
      <c r="A15" s="27">
        <v>2012</v>
      </c>
      <c r="B15" s="27" t="s">
        <v>0</v>
      </c>
      <c r="C15" s="27" t="s">
        <v>5</v>
      </c>
      <c r="D15" s="27">
        <v>1</v>
      </c>
      <c r="E15" s="28">
        <v>0.13937097607464466</v>
      </c>
      <c r="G15" s="28">
        <v>0.13937097607464466</v>
      </c>
    </row>
    <row r="16" spans="1:7">
      <c r="A16" s="27">
        <v>2012</v>
      </c>
      <c r="B16" s="27" t="s">
        <v>1</v>
      </c>
      <c r="C16" s="27" t="s">
        <v>6</v>
      </c>
      <c r="D16" s="27">
        <v>1</v>
      </c>
      <c r="E16" s="28">
        <v>0.19070866705698108</v>
      </c>
      <c r="G16" s="28">
        <v>0.19070866705698108</v>
      </c>
    </row>
    <row r="17" spans="1:7">
      <c r="A17" s="27">
        <v>2012</v>
      </c>
      <c r="B17" s="27" t="s">
        <v>0</v>
      </c>
      <c r="C17" s="27" t="s">
        <v>6</v>
      </c>
      <c r="D17" s="27">
        <v>1</v>
      </c>
      <c r="E17" s="28">
        <v>0.16713251435567145</v>
      </c>
      <c r="G17" s="28">
        <v>0.16713251435567145</v>
      </c>
    </row>
    <row r="18" spans="1:7">
      <c r="A18" s="27">
        <v>2012</v>
      </c>
      <c r="B18" s="27" t="s">
        <v>1</v>
      </c>
      <c r="C18" s="27" t="s">
        <v>7</v>
      </c>
      <c r="D18" s="27">
        <v>1</v>
      </c>
      <c r="E18" s="28">
        <v>0.21896606412246911</v>
      </c>
      <c r="G18" s="28">
        <v>0.21896606412246911</v>
      </c>
    </row>
    <row r="19" spans="1:7">
      <c r="A19" s="27">
        <v>2012</v>
      </c>
      <c r="B19" s="27" t="s">
        <v>0</v>
      </c>
      <c r="C19" s="27" t="s">
        <v>7</v>
      </c>
      <c r="D19" s="27">
        <v>1</v>
      </c>
      <c r="E19" s="28">
        <v>0.20686675499172225</v>
      </c>
      <c r="G19" s="28">
        <v>0.20686675499172225</v>
      </c>
    </row>
    <row r="20" spans="1:7">
      <c r="A20" s="27">
        <v>2012</v>
      </c>
      <c r="B20" s="27" t="s">
        <v>1</v>
      </c>
      <c r="C20" s="27" t="s">
        <v>8</v>
      </c>
      <c r="D20" s="27">
        <v>1</v>
      </c>
      <c r="E20" s="28">
        <v>0.26727708595888089</v>
      </c>
      <c r="G20" s="28">
        <v>0.26727708595888089</v>
      </c>
    </row>
    <row r="21" spans="1:7">
      <c r="A21" s="27">
        <v>2012</v>
      </c>
      <c r="B21" s="27" t="s">
        <v>0</v>
      </c>
      <c r="C21" s="27" t="s">
        <v>8</v>
      </c>
      <c r="D21" s="27">
        <v>1</v>
      </c>
      <c r="E21" s="28">
        <v>0.27505699497294245</v>
      </c>
      <c r="G21" s="28">
        <v>0.27505699497294245</v>
      </c>
    </row>
    <row r="22" spans="1:7">
      <c r="A22" s="27">
        <v>2012</v>
      </c>
      <c r="B22" s="27" t="s">
        <v>1</v>
      </c>
      <c r="C22" s="27" t="s">
        <v>9</v>
      </c>
      <c r="D22" s="27">
        <v>1</v>
      </c>
      <c r="E22" s="28">
        <v>0.31541907972439276</v>
      </c>
      <c r="G22" s="28">
        <v>0.31541907972439276</v>
      </c>
    </row>
    <row r="23" spans="1:7">
      <c r="A23" s="27">
        <v>2012</v>
      </c>
      <c r="B23" s="27" t="s">
        <v>0</v>
      </c>
      <c r="C23" s="27" t="s">
        <v>9</v>
      </c>
      <c r="D23" s="27">
        <v>1</v>
      </c>
      <c r="E23" s="28">
        <v>0.38842680694978071</v>
      </c>
      <c r="G23" s="28">
        <v>0.38842680694978071</v>
      </c>
    </row>
    <row r="24" spans="1:7">
      <c r="A24" s="27">
        <v>2012</v>
      </c>
      <c r="B24" s="27" t="s">
        <v>1</v>
      </c>
      <c r="C24" s="27" t="s">
        <v>84</v>
      </c>
      <c r="D24" s="27">
        <v>1</v>
      </c>
      <c r="E24" s="28">
        <v>0.16886277674143457</v>
      </c>
      <c r="G24" s="28">
        <v>0.3847976300545497</v>
      </c>
    </row>
    <row r="25" spans="1:7">
      <c r="A25" s="27">
        <v>2012</v>
      </c>
      <c r="B25" s="27" t="s">
        <v>0</v>
      </c>
      <c r="C25" s="27" t="s">
        <v>84</v>
      </c>
      <c r="D25" s="27">
        <v>1</v>
      </c>
      <c r="E25" s="28">
        <v>0.21009831280071012</v>
      </c>
      <c r="G25" s="28">
        <v>0.50408483720207187</v>
      </c>
    </row>
    <row r="26" spans="1:7">
      <c r="A26" s="27">
        <v>2012</v>
      </c>
      <c r="B26" s="27" t="s">
        <v>1</v>
      </c>
      <c r="C26" s="27" t="s">
        <v>10</v>
      </c>
      <c r="D26" s="27">
        <v>1</v>
      </c>
      <c r="E26" s="28">
        <v>0.3847976300545497</v>
      </c>
      <c r="G26" s="28">
        <v>0.50649965363959382</v>
      </c>
    </row>
    <row r="27" spans="1:7">
      <c r="A27" s="27">
        <v>2012</v>
      </c>
      <c r="B27" s="27" t="s">
        <v>0</v>
      </c>
      <c r="C27" s="27" t="s">
        <v>10</v>
      </c>
      <c r="D27" s="27">
        <v>1</v>
      </c>
      <c r="E27" s="28">
        <v>0.50408483720207187</v>
      </c>
      <c r="G27" s="28">
        <v>0.65252756379186394</v>
      </c>
    </row>
    <row r="28" spans="1:7">
      <c r="A28" s="27">
        <v>2012</v>
      </c>
      <c r="B28" s="27" t="s">
        <v>1</v>
      </c>
      <c r="C28" s="27" t="s">
        <v>14</v>
      </c>
      <c r="D28" s="27">
        <v>1</v>
      </c>
      <c r="E28" s="28">
        <v>0.50649965363959382</v>
      </c>
      <c r="G28" s="28">
        <v>0.57470239283622959</v>
      </c>
    </row>
    <row r="29" spans="1:7">
      <c r="A29" s="27">
        <v>2012</v>
      </c>
      <c r="B29" s="27" t="s">
        <v>0</v>
      </c>
      <c r="C29" s="27" t="s">
        <v>14</v>
      </c>
      <c r="D29" s="27">
        <v>1</v>
      </c>
      <c r="E29" s="28">
        <v>0.65252756379186394</v>
      </c>
      <c r="G29" s="28">
        <v>0.75280468968730929</v>
      </c>
    </row>
    <row r="30" spans="1:7">
      <c r="A30" s="27">
        <v>2012</v>
      </c>
      <c r="B30" s="27" t="s">
        <v>1</v>
      </c>
      <c r="C30" s="27" t="s">
        <v>15</v>
      </c>
      <c r="D30" s="27">
        <v>1</v>
      </c>
      <c r="E30" s="28">
        <v>0.57470239283622959</v>
      </c>
      <c r="G30" s="28">
        <v>0.69358514642544833</v>
      </c>
    </row>
    <row r="31" spans="1:7">
      <c r="A31" s="27">
        <v>2012</v>
      </c>
      <c r="B31" s="27" t="s">
        <v>0</v>
      </c>
      <c r="C31" s="27" t="s">
        <v>15</v>
      </c>
      <c r="D31" s="27">
        <v>1</v>
      </c>
      <c r="E31" s="28">
        <v>0.75280468968730929</v>
      </c>
      <c r="G31" s="28">
        <v>0.90916031577125977</v>
      </c>
    </row>
    <row r="32" spans="1:7">
      <c r="A32" s="27">
        <v>2012</v>
      </c>
      <c r="B32" s="27" t="s">
        <v>1</v>
      </c>
      <c r="C32" s="27" t="s">
        <v>16</v>
      </c>
      <c r="D32" s="27">
        <v>1</v>
      </c>
      <c r="E32" s="28">
        <v>0.69358514642544833</v>
      </c>
      <c r="G32" s="28">
        <v>0.44025889901854803</v>
      </c>
    </row>
    <row r="33" spans="1:7">
      <c r="A33" s="27">
        <v>2012</v>
      </c>
      <c r="B33" s="27" t="s">
        <v>0</v>
      </c>
      <c r="C33" s="27" t="s">
        <v>16</v>
      </c>
      <c r="D33" s="27">
        <v>1</v>
      </c>
      <c r="E33" s="28">
        <v>0.90916031577125977</v>
      </c>
      <c r="G33" s="28">
        <v>0.65528288627754439</v>
      </c>
    </row>
    <row r="34" spans="1:7">
      <c r="A34" s="27">
        <v>2012</v>
      </c>
      <c r="B34" s="27" t="s">
        <v>1</v>
      </c>
      <c r="C34" s="27" t="s">
        <v>17</v>
      </c>
      <c r="D34" s="27">
        <v>1</v>
      </c>
      <c r="E34" s="28">
        <v>0.44025889901854803</v>
      </c>
    </row>
    <row r="35" spans="1:7">
      <c r="A35" s="27">
        <v>2012</v>
      </c>
      <c r="B35" s="27" t="s">
        <v>0</v>
      </c>
      <c r="C35" s="27" t="s">
        <v>17</v>
      </c>
      <c r="D35" s="27">
        <v>1</v>
      </c>
      <c r="E35" s="28">
        <v>0.65528288627754439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AEC2-9824-4AE0-85D1-4DF27098FB2E}">
  <dimension ref="A1:O121"/>
  <sheetViews>
    <sheetView workbookViewId="0">
      <selection activeCell="O1" sqref="O1"/>
    </sheetView>
  </sheetViews>
  <sheetFormatPr defaultRowHeight="14.4"/>
  <cols>
    <col min="7" max="7" width="15.5546875" bestFit="1" customWidth="1"/>
    <col min="8" max="8" width="18.21875" bestFit="1" customWidth="1"/>
    <col min="9" max="9" width="13.33203125" bestFit="1" customWidth="1"/>
    <col min="10" max="10" width="19.44140625" bestFit="1" customWidth="1"/>
    <col min="14" max="14" width="23.21875" customWidth="1"/>
  </cols>
  <sheetData>
    <row r="1" spans="1:15">
      <c r="K1">
        <v>0</v>
      </c>
      <c r="L1">
        <v>0</v>
      </c>
      <c r="M1">
        <v>1</v>
      </c>
      <c r="O1">
        <f>SUMPRODUCT(N2:N121,K2:K121)</f>
        <v>79.384045640841933</v>
      </c>
    </row>
    <row r="2" spans="1:15">
      <c r="A2">
        <v>0</v>
      </c>
      <c r="B2">
        <v>0</v>
      </c>
      <c r="C2">
        <v>1</v>
      </c>
      <c r="D2">
        <f>B2</f>
        <v>0</v>
      </c>
      <c r="E2">
        <f>SUMPRODUCT(A2:$A$22,D2:$D$22)</f>
        <v>8.784233454094311</v>
      </c>
      <c r="G2" t="s">
        <v>83</v>
      </c>
      <c r="H2" s="21">
        <v>1.72225E-3</v>
      </c>
      <c r="I2" s="18">
        <v>0</v>
      </c>
      <c r="J2" s="19">
        <v>4</v>
      </c>
      <c r="K2">
        <v>1</v>
      </c>
      <c r="L2">
        <f>LOOKUP(K2,$I$2:$I$18,$H$2:$H$18)</f>
        <v>1.72225E-3</v>
      </c>
      <c r="M2">
        <f>1-L2</f>
        <v>0.99827774999999996</v>
      </c>
      <c r="N2" s="20">
        <f>L2*PRODUCT($M$1:M1)</f>
        <v>1.72225E-3</v>
      </c>
    </row>
    <row r="3" spans="1:15">
      <c r="A3">
        <v>1</v>
      </c>
      <c r="B3">
        <v>0.1</v>
      </c>
      <c r="C3">
        <f>1-B3</f>
        <v>0.9</v>
      </c>
      <c r="D3" s="1">
        <f>B3*C2</f>
        <v>0.1</v>
      </c>
      <c r="G3" s="16" t="s">
        <v>128</v>
      </c>
      <c r="H3" s="21">
        <v>9.2190476190476167E-5</v>
      </c>
      <c r="I3" s="18">
        <v>5</v>
      </c>
      <c r="J3" s="19">
        <v>10</v>
      </c>
      <c r="K3">
        <v>2</v>
      </c>
      <c r="L3">
        <f t="shared" ref="L3:L66" si="0">LOOKUP(K3,$I$2:$I$18,$H$2:$H$18)</f>
        <v>1.72225E-3</v>
      </c>
      <c r="M3">
        <f t="shared" ref="M3:M66" si="1">1-L3</f>
        <v>0.99827774999999996</v>
      </c>
      <c r="N3" s="20">
        <f>L3*PRODUCT($M$1:M2)</f>
        <v>1.7192838549375E-3</v>
      </c>
    </row>
    <row r="4" spans="1:15">
      <c r="A4">
        <v>2</v>
      </c>
      <c r="B4">
        <v>0.1</v>
      </c>
      <c r="C4">
        <f t="shared" ref="C4:C21" si="2">1-B4</f>
        <v>0.9</v>
      </c>
      <c r="D4" s="1">
        <f>B4*PRODUCT($C$2:C3)</f>
        <v>9.0000000000000011E-2</v>
      </c>
      <c r="G4" s="16" t="s">
        <v>129</v>
      </c>
      <c r="H4" s="21">
        <v>1.1803508771929825E-4</v>
      </c>
      <c r="I4" s="18">
        <v>11</v>
      </c>
      <c r="J4" s="19">
        <v>14</v>
      </c>
      <c r="K4">
        <v>3</v>
      </c>
      <c r="L4">
        <f t="shared" si="0"/>
        <v>1.72225E-3</v>
      </c>
      <c r="M4">
        <f t="shared" si="1"/>
        <v>0.99827774999999996</v>
      </c>
      <c r="N4" s="20">
        <f>L4*PRODUCT($M$1:M3)</f>
        <v>1.7163228183183338E-3</v>
      </c>
    </row>
    <row r="5" spans="1:15">
      <c r="A5">
        <v>3</v>
      </c>
      <c r="B5">
        <v>0.1</v>
      </c>
      <c r="C5">
        <f t="shared" si="2"/>
        <v>0.9</v>
      </c>
      <c r="D5" s="1">
        <f>B5*PRODUCT($C$2:C4)</f>
        <v>8.1000000000000016E-2</v>
      </c>
      <c r="G5" t="s">
        <v>12</v>
      </c>
      <c r="H5" s="23">
        <v>2.0801960784313714E-4</v>
      </c>
      <c r="I5" s="18">
        <v>15</v>
      </c>
      <c r="J5" s="19">
        <v>19</v>
      </c>
      <c r="K5">
        <v>4</v>
      </c>
      <c r="L5">
        <f t="shared" si="0"/>
        <v>1.72225E-3</v>
      </c>
      <c r="M5">
        <f t="shared" si="1"/>
        <v>0.99827774999999996</v>
      </c>
      <c r="N5" s="20">
        <f>L5*PRODUCT($M$1:M4)</f>
        <v>1.713366881344485E-3</v>
      </c>
    </row>
    <row r="6" spans="1:15">
      <c r="A6">
        <v>4</v>
      </c>
      <c r="B6">
        <v>0.1</v>
      </c>
      <c r="C6">
        <f t="shared" si="2"/>
        <v>0.9</v>
      </c>
      <c r="D6" s="1">
        <f>B6*PRODUCT($C$2:C5)</f>
        <v>7.2900000000000006E-2</v>
      </c>
      <c r="G6" t="s">
        <v>13</v>
      </c>
      <c r="H6" s="23">
        <v>2.4228318584070793E-4</v>
      </c>
      <c r="I6" s="18">
        <v>20</v>
      </c>
      <c r="J6" s="19">
        <v>24</v>
      </c>
      <c r="K6">
        <v>5</v>
      </c>
      <c r="L6">
        <f t="shared" si="0"/>
        <v>9.2190476190476167E-5</v>
      </c>
      <c r="M6">
        <f t="shared" si="1"/>
        <v>0.99990780952380953</v>
      </c>
      <c r="N6" s="20">
        <f>L6*PRODUCT($M$1:M5)</f>
        <v>9.155701481896633E-5</v>
      </c>
    </row>
    <row r="7" spans="1:15">
      <c r="A7">
        <v>5</v>
      </c>
      <c r="B7">
        <v>0.1</v>
      </c>
      <c r="C7">
        <f t="shared" si="2"/>
        <v>0.9</v>
      </c>
      <c r="D7" s="1">
        <f>B7*PRODUCT($C$2:C6)</f>
        <v>6.5610000000000016E-2</v>
      </c>
      <c r="G7" t="s">
        <v>3</v>
      </c>
      <c r="H7" s="23">
        <v>2.5001626016260157E-4</v>
      </c>
      <c r="I7" s="18">
        <v>25</v>
      </c>
      <c r="J7" s="19">
        <v>29</v>
      </c>
      <c r="K7">
        <v>6</v>
      </c>
      <c r="L7">
        <f t="shared" si="0"/>
        <v>9.2190476190476167E-5</v>
      </c>
      <c r="M7">
        <f t="shared" si="1"/>
        <v>0.99990780952380953</v>
      </c>
      <c r="N7" s="20">
        <f>L7*PRODUCT($M$1:M6)</f>
        <v>9.1548574134171586E-5</v>
      </c>
    </row>
    <row r="8" spans="1:15">
      <c r="A8">
        <v>6</v>
      </c>
      <c r="B8">
        <v>0.1</v>
      </c>
      <c r="C8">
        <f t="shared" si="2"/>
        <v>0.9</v>
      </c>
      <c r="D8" s="1">
        <f>B8*PRODUCT($C$2:C7)</f>
        <v>5.9049000000000018E-2</v>
      </c>
      <c r="G8" t="s">
        <v>4</v>
      </c>
      <c r="H8" s="23">
        <v>3.8204278074866312E-4</v>
      </c>
      <c r="I8" s="18">
        <v>30</v>
      </c>
      <c r="J8" s="19">
        <v>34</v>
      </c>
      <c r="K8">
        <v>7</v>
      </c>
      <c r="L8">
        <f t="shared" si="0"/>
        <v>9.2190476190476167E-5</v>
      </c>
      <c r="M8">
        <f t="shared" si="1"/>
        <v>0.99990780952380953</v>
      </c>
      <c r="N8" s="20">
        <f>L8*PRODUCT($M$1:M7)</f>
        <v>9.1540134227527606E-5</v>
      </c>
    </row>
    <row r="9" spans="1:15">
      <c r="A9">
        <v>7</v>
      </c>
      <c r="B9">
        <v>0.1</v>
      </c>
      <c r="C9">
        <f t="shared" si="2"/>
        <v>0.9</v>
      </c>
      <c r="D9" s="1">
        <f>B9*PRODUCT($C$2:C8)</f>
        <v>5.314410000000002E-2</v>
      </c>
      <c r="G9" t="s">
        <v>5</v>
      </c>
      <c r="H9" s="23">
        <v>6.1802622950819666E-4</v>
      </c>
      <c r="I9" s="18">
        <v>35</v>
      </c>
      <c r="J9" s="19">
        <v>39</v>
      </c>
      <c r="K9">
        <v>8</v>
      </c>
      <c r="L9">
        <f t="shared" si="0"/>
        <v>9.2190476190476167E-5</v>
      </c>
      <c r="M9">
        <f t="shared" si="1"/>
        <v>0.99990780952380953</v>
      </c>
      <c r="N9" s="20">
        <f>L9*PRODUCT($M$1:M8)</f>
        <v>9.153169509896263E-5</v>
      </c>
    </row>
    <row r="10" spans="1:15">
      <c r="A10">
        <v>8</v>
      </c>
      <c r="B10">
        <v>0.1</v>
      </c>
      <c r="C10">
        <f t="shared" si="2"/>
        <v>0.9</v>
      </c>
      <c r="D10" s="1">
        <f>B10*PRODUCT($C$2:C9)</f>
        <v>4.7829690000000015E-2</v>
      </c>
      <c r="G10" t="s">
        <v>6</v>
      </c>
      <c r="H10" s="23">
        <v>1.1222348623853211E-3</v>
      </c>
      <c r="I10" s="18">
        <v>40</v>
      </c>
      <c r="J10" s="19">
        <v>44</v>
      </c>
      <c r="K10">
        <v>9</v>
      </c>
      <c r="L10">
        <f t="shared" si="0"/>
        <v>9.2190476190476167E-5</v>
      </c>
      <c r="M10">
        <f t="shared" si="1"/>
        <v>0.99990780952380953</v>
      </c>
      <c r="N10" s="20">
        <f>L10*PRODUCT($M$1:M9)</f>
        <v>9.1523256748404937E-5</v>
      </c>
    </row>
    <row r="11" spans="1:15">
      <c r="A11">
        <v>9</v>
      </c>
      <c r="B11">
        <v>0.1</v>
      </c>
      <c r="C11">
        <f t="shared" si="2"/>
        <v>0.9</v>
      </c>
      <c r="D11" s="1">
        <f>B11*PRODUCT($C$2:C10)</f>
        <v>4.3046721000000017E-2</v>
      </c>
      <c r="G11" t="s">
        <v>7</v>
      </c>
      <c r="H11" s="23">
        <v>1.9623009404388715E-3</v>
      </c>
      <c r="I11" s="18">
        <v>45</v>
      </c>
      <c r="J11" s="19">
        <v>49</v>
      </c>
      <c r="K11">
        <v>10</v>
      </c>
      <c r="L11">
        <f t="shared" si="0"/>
        <v>9.2190476190476167E-5</v>
      </c>
      <c r="M11">
        <f t="shared" si="1"/>
        <v>0.99990780952380953</v>
      </c>
      <c r="N11" s="20">
        <f>L11*PRODUCT($M$1:M10)</f>
        <v>9.1514819175782795E-5</v>
      </c>
    </row>
    <row r="12" spans="1:15">
      <c r="A12">
        <v>10</v>
      </c>
      <c r="B12">
        <v>0.1</v>
      </c>
      <c r="C12">
        <f t="shared" si="2"/>
        <v>0.9</v>
      </c>
      <c r="D12" s="1">
        <f>B12*PRODUCT($C$2:C11)</f>
        <v>3.874204890000002E-2</v>
      </c>
      <c r="G12" t="s">
        <v>8</v>
      </c>
      <c r="H12" s="23">
        <v>3.48886272189349E-3</v>
      </c>
      <c r="I12" s="18">
        <v>50</v>
      </c>
      <c r="J12" s="19">
        <v>54</v>
      </c>
      <c r="K12">
        <v>11</v>
      </c>
      <c r="L12">
        <f t="shared" si="0"/>
        <v>1.1803508771929825E-4</v>
      </c>
      <c r="M12">
        <f t="shared" si="1"/>
        <v>0.99988196491228065</v>
      </c>
      <c r="N12" s="20">
        <f>L12*PRODUCT($M$1:M11)</f>
        <v>1.1715921554525693E-4</v>
      </c>
    </row>
    <row r="13" spans="1:15">
      <c r="A13">
        <v>11</v>
      </c>
      <c r="B13">
        <v>0.1</v>
      </c>
      <c r="C13">
        <f t="shared" si="2"/>
        <v>0.9</v>
      </c>
      <c r="D13" s="1">
        <f>B13*PRODUCT($C$2:C12)</f>
        <v>3.4867844010000017E-2</v>
      </c>
      <c r="G13" t="s">
        <v>9</v>
      </c>
      <c r="H13" s="23">
        <v>5.4477540921202905E-3</v>
      </c>
      <c r="I13" s="18">
        <v>55</v>
      </c>
      <c r="J13" s="19">
        <v>59</v>
      </c>
      <c r="K13">
        <v>12</v>
      </c>
      <c r="L13">
        <f t="shared" si="0"/>
        <v>1.1803508771929825E-4</v>
      </c>
      <c r="M13">
        <f t="shared" si="1"/>
        <v>0.99988196491228065</v>
      </c>
      <c r="N13" s="20">
        <f>L13*PRODUCT($M$1:M12)</f>
        <v>1.1714538664697291E-4</v>
      </c>
    </row>
    <row r="14" spans="1:15">
      <c r="A14">
        <v>12</v>
      </c>
      <c r="B14">
        <v>0.1</v>
      </c>
      <c r="C14">
        <f t="shared" si="2"/>
        <v>0.9</v>
      </c>
      <c r="D14" s="1">
        <f>B14*PRODUCT($C$2:C13)</f>
        <v>3.138105960900002E-2</v>
      </c>
      <c r="G14" t="s">
        <v>10</v>
      </c>
      <c r="H14" s="23">
        <v>8.441399457192203E-3</v>
      </c>
      <c r="I14" s="18">
        <v>60</v>
      </c>
      <c r="J14" s="19">
        <v>64</v>
      </c>
      <c r="K14">
        <v>13</v>
      </c>
      <c r="L14">
        <f t="shared" si="0"/>
        <v>1.1803508771929825E-4</v>
      </c>
      <c r="M14">
        <f t="shared" si="1"/>
        <v>0.99988196491228065</v>
      </c>
      <c r="N14" s="20">
        <f>L14*PRODUCT($M$1:M13)</f>
        <v>1.1713155938098412E-4</v>
      </c>
    </row>
    <row r="15" spans="1:15">
      <c r="A15">
        <v>13</v>
      </c>
      <c r="B15">
        <v>0.1</v>
      </c>
      <c r="C15">
        <f t="shared" si="2"/>
        <v>0.9</v>
      </c>
      <c r="D15" s="1">
        <f>B15*PRODUCT($C$2:C14)</f>
        <v>2.8242953648100019E-2</v>
      </c>
      <c r="G15" t="s">
        <v>14</v>
      </c>
      <c r="H15" s="23">
        <v>1.2481304376879389E-2</v>
      </c>
      <c r="I15" s="18">
        <v>65</v>
      </c>
      <c r="J15" s="19">
        <v>69</v>
      </c>
      <c r="K15">
        <v>14</v>
      </c>
      <c r="L15">
        <f t="shared" si="0"/>
        <v>1.1803508771929825E-4</v>
      </c>
      <c r="M15">
        <f t="shared" si="1"/>
        <v>0.99988196491228065</v>
      </c>
      <c r="N15" s="20">
        <f>L15*PRODUCT($M$1:M14)</f>
        <v>1.1711773374709789E-4</v>
      </c>
    </row>
    <row r="16" spans="1:15">
      <c r="A16">
        <v>14</v>
      </c>
      <c r="B16">
        <v>0.1</v>
      </c>
      <c r="C16">
        <f t="shared" si="2"/>
        <v>0.9</v>
      </c>
      <c r="D16" s="1">
        <f>B16*PRODUCT($C$2:C15)</f>
        <v>2.5418658283290013E-2</v>
      </c>
      <c r="G16" t="s">
        <v>15</v>
      </c>
      <c r="H16" s="23">
        <v>1.887546878446944E-2</v>
      </c>
      <c r="I16" s="18">
        <v>70</v>
      </c>
      <c r="J16" s="19">
        <v>74</v>
      </c>
      <c r="K16">
        <v>15</v>
      </c>
      <c r="L16">
        <f t="shared" si="0"/>
        <v>2.0801960784313714E-4</v>
      </c>
      <c r="M16">
        <f t="shared" si="1"/>
        <v>0.99979198039215689</v>
      </c>
      <c r="N16" s="20">
        <f>L16*PRODUCT($M$1:M15)</f>
        <v>2.0637854262462303E-4</v>
      </c>
    </row>
    <row r="17" spans="1:14">
      <c r="A17">
        <v>15</v>
      </c>
      <c r="B17">
        <v>0.1</v>
      </c>
      <c r="C17">
        <f t="shared" si="2"/>
        <v>0.9</v>
      </c>
      <c r="D17" s="1">
        <f>B17*PRODUCT($C$2:C16)</f>
        <v>2.2876792454961013E-2</v>
      </c>
      <c r="G17" t="s">
        <v>16</v>
      </c>
      <c r="H17" s="23">
        <v>3.2628251402345744E-2</v>
      </c>
      <c r="I17" s="18">
        <v>75</v>
      </c>
      <c r="J17" s="19">
        <v>79</v>
      </c>
      <c r="K17">
        <v>16</v>
      </c>
      <c r="L17">
        <f t="shared" si="0"/>
        <v>2.0801960784313714E-4</v>
      </c>
      <c r="M17">
        <f t="shared" si="1"/>
        <v>0.99979198039215689</v>
      </c>
      <c r="N17" s="20">
        <f>L17*PRODUCT($M$1:M16)</f>
        <v>2.0633561184111904E-4</v>
      </c>
    </row>
    <row r="18" spans="1:14">
      <c r="A18">
        <v>16</v>
      </c>
      <c r="B18">
        <v>0.1</v>
      </c>
      <c r="C18">
        <f t="shared" si="2"/>
        <v>0.9</v>
      </c>
      <c r="D18" s="1">
        <f>B18*PRODUCT($C$2:C17)</f>
        <v>2.058911320946491E-2</v>
      </c>
      <c r="G18" t="s">
        <v>17</v>
      </c>
      <c r="H18" s="23">
        <v>0.12802421337959968</v>
      </c>
      <c r="I18" s="18">
        <v>80</v>
      </c>
      <c r="J18" s="19">
        <v>100</v>
      </c>
      <c r="K18">
        <v>17</v>
      </c>
      <c r="L18">
        <f t="shared" si="0"/>
        <v>2.0801960784313714E-4</v>
      </c>
      <c r="M18">
        <f t="shared" si="1"/>
        <v>0.99979198039215689</v>
      </c>
      <c r="N18" s="20">
        <f>L18*PRODUCT($M$1:M17)</f>
        <v>2.0629268998805975E-4</v>
      </c>
    </row>
    <row r="19" spans="1:14">
      <c r="A19">
        <v>17</v>
      </c>
      <c r="B19">
        <v>0.1</v>
      </c>
      <c r="C19">
        <f t="shared" si="2"/>
        <v>0.9</v>
      </c>
      <c r="D19" s="1">
        <f>B19*PRODUCT($C$2:C18)</f>
        <v>1.8530201888518418E-2</v>
      </c>
      <c r="H19" s="2"/>
      <c r="I19" s="2"/>
      <c r="K19">
        <v>18</v>
      </c>
      <c r="L19">
        <f t="shared" si="0"/>
        <v>2.0801960784313714E-4</v>
      </c>
      <c r="M19">
        <f t="shared" si="1"/>
        <v>0.99979198039215689</v>
      </c>
      <c r="N19" s="20">
        <f>L19*PRODUCT($M$1:M18)</f>
        <v>2.0624977706358753E-4</v>
      </c>
    </row>
    <row r="20" spans="1:14">
      <c r="A20">
        <v>18</v>
      </c>
      <c r="B20">
        <v>0.1</v>
      </c>
      <c r="C20">
        <f t="shared" si="2"/>
        <v>0.9</v>
      </c>
      <c r="D20" s="1">
        <f>B20*PRODUCT($C$2:C19)</f>
        <v>1.6677181699666577E-2</v>
      </c>
      <c r="H20" s="2"/>
      <c r="I20" s="2"/>
      <c r="K20">
        <v>19</v>
      </c>
      <c r="L20">
        <f t="shared" si="0"/>
        <v>2.0801960784313714E-4</v>
      </c>
      <c r="M20">
        <f t="shared" si="1"/>
        <v>0.99979198039215689</v>
      </c>
      <c r="N20" s="20">
        <f>L20*PRODUCT($M$1:M19)</f>
        <v>2.0620687306584505E-4</v>
      </c>
    </row>
    <row r="21" spans="1:14">
      <c r="A21">
        <v>19</v>
      </c>
      <c r="B21">
        <v>0.1</v>
      </c>
      <c r="C21">
        <f t="shared" si="2"/>
        <v>0.9</v>
      </c>
      <c r="D21" s="1">
        <f>B21*PRODUCT($C$2:C20)</f>
        <v>1.5009463529699922E-2</v>
      </c>
      <c r="G21">
        <v>2012</v>
      </c>
      <c r="H21" s="2">
        <v>2024</v>
      </c>
      <c r="I21" s="2"/>
      <c r="K21">
        <v>20</v>
      </c>
      <c r="L21">
        <f t="shared" si="0"/>
        <v>2.4228318584070793E-4</v>
      </c>
      <c r="M21">
        <f t="shared" si="1"/>
        <v>0.99975771681415926</v>
      </c>
      <c r="N21" s="20">
        <f>L21*PRODUCT($M$1:M20)</f>
        <v>2.4012190923558454E-4</v>
      </c>
    </row>
    <row r="22" spans="1:14">
      <c r="A22">
        <v>20</v>
      </c>
      <c r="B22">
        <v>1</v>
      </c>
      <c r="C22">
        <v>0</v>
      </c>
      <c r="D22" s="1">
        <f>B22*PRODUCT($C$2:C21)</f>
        <v>0.13508517176729928</v>
      </c>
      <c r="G22" s="21">
        <v>1.72225E-3</v>
      </c>
      <c r="H22" s="22">
        <v>1.4339999999999999E-3</v>
      </c>
      <c r="I22" s="17"/>
      <c r="K22">
        <v>21</v>
      </c>
      <c r="L22">
        <f t="shared" si="0"/>
        <v>2.4228318584070793E-4</v>
      </c>
      <c r="M22">
        <f t="shared" si="1"/>
        <v>0.99975771681415926</v>
      </c>
      <c r="N22" s="20">
        <f>L22*PRODUCT($M$1:M21)</f>
        <v>2.4006373173442478E-4</v>
      </c>
    </row>
    <row r="23" spans="1:14">
      <c r="G23" s="21">
        <v>9.2190476190476167E-5</v>
      </c>
      <c r="H23" s="22">
        <v>7.8000000000000012E-5</v>
      </c>
      <c r="I23" s="17"/>
      <c r="K23">
        <v>22</v>
      </c>
      <c r="L23">
        <f t="shared" si="0"/>
        <v>2.4228318584070793E-4</v>
      </c>
      <c r="M23">
        <f t="shared" si="1"/>
        <v>0.99975771681415926</v>
      </c>
      <c r="N23" s="20">
        <f>L23*PRODUCT($M$1:M22)</f>
        <v>2.4000556832869533E-4</v>
      </c>
    </row>
    <row r="24" spans="1:14">
      <c r="G24" s="21">
        <v>1.1803508771929825E-4</v>
      </c>
      <c r="H24" s="22">
        <v>1.06E-4</v>
      </c>
      <c r="I24" s="17"/>
      <c r="K24">
        <v>23</v>
      </c>
      <c r="L24">
        <f t="shared" si="0"/>
        <v>2.4228318584070793E-4</v>
      </c>
      <c r="M24">
        <f t="shared" si="1"/>
        <v>0.99975771681415926</v>
      </c>
      <c r="N24" s="20">
        <f>L24*PRODUCT($M$1:M23)</f>
        <v>2.3994741901498114E-4</v>
      </c>
    </row>
    <row r="25" spans="1:14">
      <c r="G25" s="23">
        <v>2.0801960784313714E-4</v>
      </c>
      <c r="H25" s="24">
        <v>2.5357E-4</v>
      </c>
      <c r="I25" s="17"/>
      <c r="K25">
        <v>24</v>
      </c>
      <c r="L25">
        <f t="shared" si="0"/>
        <v>2.4228318584070793E-4</v>
      </c>
      <c r="M25">
        <f t="shared" si="1"/>
        <v>0.99975771681415926</v>
      </c>
      <c r="N25" s="20">
        <f>L25*PRODUCT($M$1:M24)</f>
        <v>2.3988928378986795E-4</v>
      </c>
    </row>
    <row r="26" spans="1:14">
      <c r="G26" s="23">
        <v>2.4228318584070793E-4</v>
      </c>
      <c r="H26" s="24">
        <v>2.7783000000000001E-4</v>
      </c>
      <c r="I26" s="17"/>
      <c r="K26">
        <v>25</v>
      </c>
      <c r="L26">
        <f t="shared" si="0"/>
        <v>2.5001626016260157E-4</v>
      </c>
      <c r="M26">
        <f t="shared" si="1"/>
        <v>0.99974998373983737</v>
      </c>
      <c r="N26" s="20">
        <f>L26*PRODUCT($M$1:M25)</f>
        <v>2.474859745141775E-4</v>
      </c>
    </row>
    <row r="27" spans="1:14">
      <c r="G27" s="23">
        <v>2.5001626016260157E-4</v>
      </c>
      <c r="H27" s="24">
        <v>3.2551999999999999E-4</v>
      </c>
      <c r="I27" s="17"/>
      <c r="K27">
        <v>26</v>
      </c>
      <c r="L27">
        <f t="shared" si="0"/>
        <v>2.5001626016260157E-4</v>
      </c>
      <c r="M27">
        <f t="shared" si="1"/>
        <v>0.99974998373983737</v>
      </c>
      <c r="N27" s="20">
        <f>L27*PRODUCT($M$1:M26)</f>
        <v>2.4742409899638677E-4</v>
      </c>
    </row>
    <row r="28" spans="1:14">
      <c r="G28" s="23">
        <v>3.8204278074866312E-4</v>
      </c>
      <c r="H28" s="24">
        <v>4.3746000000000003E-4</v>
      </c>
      <c r="I28" s="17"/>
      <c r="K28">
        <v>27</v>
      </c>
      <c r="L28">
        <f t="shared" si="0"/>
        <v>2.5001626016260157E-4</v>
      </c>
      <c r="M28">
        <f t="shared" si="1"/>
        <v>0.99974998373983737</v>
      </c>
      <c r="N28" s="20">
        <f>L28*PRODUCT($M$1:M27)</f>
        <v>2.473622389484816E-4</v>
      </c>
    </row>
    <row r="29" spans="1:14">
      <c r="G29" s="23">
        <v>6.1802622950819666E-4</v>
      </c>
      <c r="H29" s="24">
        <v>6.8263999999999998E-4</v>
      </c>
      <c r="I29" s="17"/>
      <c r="K29">
        <v>28</v>
      </c>
      <c r="L29">
        <f t="shared" si="0"/>
        <v>2.5001626016260157E-4</v>
      </c>
      <c r="M29">
        <f t="shared" si="1"/>
        <v>0.99974998373983737</v>
      </c>
      <c r="N29" s="20">
        <f>L29*PRODUCT($M$1:M28)</f>
        <v>2.4730039436659428E-4</v>
      </c>
    </row>
    <row r="30" spans="1:14">
      <c r="G30" s="23">
        <v>1.1222348623853211E-3</v>
      </c>
      <c r="H30" s="24">
        <v>9.6069999999999988E-4</v>
      </c>
      <c r="I30" s="17"/>
      <c r="K30">
        <v>29</v>
      </c>
      <c r="L30">
        <f t="shared" si="0"/>
        <v>2.5001626016260157E-4</v>
      </c>
      <c r="M30">
        <f t="shared" si="1"/>
        <v>0.99974998373983737</v>
      </c>
      <c r="N30" s="20">
        <f>L30*PRODUCT($M$1:M29)</f>
        <v>2.4723856524685799E-4</v>
      </c>
    </row>
    <row r="31" spans="1:14">
      <c r="G31" s="23">
        <v>1.9623009404388715E-3</v>
      </c>
      <c r="H31" s="24">
        <v>1.5553899999999998E-3</v>
      </c>
      <c r="I31" s="17"/>
      <c r="K31">
        <v>30</v>
      </c>
      <c r="L31">
        <f t="shared" si="0"/>
        <v>3.8204278074866312E-4</v>
      </c>
      <c r="M31">
        <f t="shared" si="1"/>
        <v>0.99961795721925129</v>
      </c>
      <c r="N31" s="20">
        <f>L31*PRODUCT($M$1:M30)</f>
        <v>3.7770380794711184E-4</v>
      </c>
    </row>
    <row r="32" spans="1:14">
      <c r="G32" s="23">
        <v>3.48886272189349E-3</v>
      </c>
      <c r="H32" s="24">
        <v>2.6664699999999998E-3</v>
      </c>
      <c r="I32" s="17"/>
      <c r="K32">
        <v>31</v>
      </c>
      <c r="L32">
        <f t="shared" si="0"/>
        <v>3.8204278074866312E-4</v>
      </c>
      <c r="M32">
        <f t="shared" si="1"/>
        <v>0.99961795721925129</v>
      </c>
      <c r="N32" s="20">
        <f>L32*PRODUCT($M$1:M31)</f>
        <v>3.7755950893402434E-4</v>
      </c>
    </row>
    <row r="33" spans="7:14">
      <c r="G33" s="23">
        <v>5.4477540921202905E-3</v>
      </c>
      <c r="H33" s="24">
        <v>4.2971099999999998E-3</v>
      </c>
      <c r="I33" s="17"/>
      <c r="K33">
        <v>32</v>
      </c>
      <c r="L33">
        <f t="shared" si="0"/>
        <v>3.8204278074866312E-4</v>
      </c>
      <c r="M33">
        <f t="shared" si="1"/>
        <v>0.99961795721925129</v>
      </c>
      <c r="N33" s="20">
        <f>L33*PRODUCT($M$1:M32)</f>
        <v>3.774152650493331E-4</v>
      </c>
    </row>
    <row r="34" spans="7:14">
      <c r="G34" s="23">
        <v>8.441399457192203E-3</v>
      </c>
      <c r="H34" s="24">
        <v>7.5423599999999997E-3</v>
      </c>
      <c r="I34" s="17"/>
      <c r="K34">
        <v>33</v>
      </c>
      <c r="L34">
        <f t="shared" si="0"/>
        <v>3.8204278074866312E-4</v>
      </c>
      <c r="M34">
        <f t="shared" si="1"/>
        <v>0.99961795721925129</v>
      </c>
      <c r="N34" s="20">
        <f>L34*PRODUCT($M$1:M33)</f>
        <v>3.7727107627197662E-4</v>
      </c>
    </row>
    <row r="35" spans="7:14">
      <c r="G35" s="23">
        <v>1.2481304376879389E-2</v>
      </c>
      <c r="H35" s="24">
        <v>1.188986E-2</v>
      </c>
      <c r="I35" s="17"/>
      <c r="K35">
        <v>34</v>
      </c>
      <c r="L35">
        <f t="shared" si="0"/>
        <v>3.8204278074866312E-4</v>
      </c>
      <c r="M35">
        <f t="shared" si="1"/>
        <v>0.99961795721925129</v>
      </c>
      <c r="N35" s="20">
        <f>L35*PRODUCT($M$1:M34)</f>
        <v>3.771269425809016E-4</v>
      </c>
    </row>
    <row r="36" spans="7:14">
      <c r="G36" s="23">
        <v>1.887546878446944E-2</v>
      </c>
      <c r="H36" s="24">
        <v>1.914969E-2</v>
      </c>
      <c r="I36" s="17"/>
      <c r="K36">
        <v>35</v>
      </c>
      <c r="L36">
        <f t="shared" si="0"/>
        <v>6.1802622950819666E-4</v>
      </c>
      <c r="M36">
        <f t="shared" si="1"/>
        <v>0.99938197377049176</v>
      </c>
      <c r="N36" s="20">
        <f>L36*PRODUCT($M$1:M35)</f>
        <v>6.0984086008060011E-4</v>
      </c>
    </row>
    <row r="37" spans="7:14">
      <c r="G37" s="23">
        <v>3.2628251402345744E-2</v>
      </c>
      <c r="H37" s="24">
        <v>3.085947E-2</v>
      </c>
      <c r="I37" s="17"/>
      <c r="K37">
        <v>36</v>
      </c>
      <c r="L37">
        <f t="shared" si="0"/>
        <v>6.1802622950819666E-4</v>
      </c>
      <c r="M37">
        <f t="shared" si="1"/>
        <v>0.99938197377049176</v>
      </c>
      <c r="N37" s="20">
        <f>L37*PRODUCT($M$1:M36)</f>
        <v>6.0946396243324451E-4</v>
      </c>
    </row>
    <row r="38" spans="7:14">
      <c r="G38" s="23">
        <v>0.12802421337959968</v>
      </c>
      <c r="H38" s="24">
        <v>0.14248351000000001</v>
      </c>
      <c r="I38" s="17"/>
      <c r="K38">
        <v>37</v>
      </c>
      <c r="L38">
        <f t="shared" si="0"/>
        <v>6.1802622950819666E-4</v>
      </c>
      <c r="M38">
        <f t="shared" si="1"/>
        <v>0.99938197377049176</v>
      </c>
      <c r="N38" s="20">
        <f>L38*PRODUCT($M$1:M37)</f>
        <v>6.0908729771852064E-4</v>
      </c>
    </row>
    <row r="39" spans="7:14">
      <c r="K39">
        <v>38</v>
      </c>
      <c r="L39">
        <f t="shared" si="0"/>
        <v>6.1802622950819666E-4</v>
      </c>
      <c r="M39">
        <f t="shared" si="1"/>
        <v>0.99938197377049176</v>
      </c>
      <c r="N39" s="20">
        <f>L39*PRODUCT($M$1:M38)</f>
        <v>6.0871086579247031E-4</v>
      </c>
    </row>
    <row r="40" spans="7:14">
      <c r="K40">
        <v>39</v>
      </c>
      <c r="L40">
        <f t="shared" si="0"/>
        <v>6.1802622950819666E-4</v>
      </c>
      <c r="M40">
        <f t="shared" si="1"/>
        <v>0.99938197377049176</v>
      </c>
      <c r="N40" s="20">
        <f>L40*PRODUCT($M$1:M39)</f>
        <v>6.083346665112239E-4</v>
      </c>
    </row>
    <row r="41" spans="7:14">
      <c r="K41">
        <v>40</v>
      </c>
      <c r="L41">
        <f t="shared" si="0"/>
        <v>1.1222348623853211E-3</v>
      </c>
      <c r="M41">
        <f t="shared" si="1"/>
        <v>0.99887776513761473</v>
      </c>
      <c r="N41" s="20">
        <f>L41*PRODUCT($M$1:M40)</f>
        <v>1.1039538698406162E-3</v>
      </c>
    </row>
    <row r="42" spans="7:14">
      <c r="K42">
        <v>41</v>
      </c>
      <c r="L42">
        <f t="shared" si="0"/>
        <v>1.1222348623853211E-3</v>
      </c>
      <c r="M42">
        <f t="shared" si="1"/>
        <v>0.99887776513761473</v>
      </c>
      <c r="N42" s="20">
        <f>L42*PRODUCT($M$1:M41)</f>
        <v>1.1027149743214159E-3</v>
      </c>
    </row>
    <row r="43" spans="7:14">
      <c r="K43">
        <v>42</v>
      </c>
      <c r="L43">
        <f t="shared" si="0"/>
        <v>1.1222348623853211E-3</v>
      </c>
      <c r="M43">
        <f t="shared" si="1"/>
        <v>0.99887776513761473</v>
      </c>
      <c r="N43" s="20">
        <f>L43*PRODUCT($M$1:M42)</f>
        <v>1.1014774691339583E-3</v>
      </c>
    </row>
    <row r="44" spans="7:14">
      <c r="K44">
        <v>43</v>
      </c>
      <c r="L44">
        <f t="shared" si="0"/>
        <v>1.1222348623853211E-3</v>
      </c>
      <c r="M44">
        <f t="shared" si="1"/>
        <v>0.99887776513761473</v>
      </c>
      <c r="N44" s="20">
        <f>L44*PRODUCT($M$1:M43)</f>
        <v>1.1002413527179641E-3</v>
      </c>
    </row>
    <row r="45" spans="7:14">
      <c r="K45">
        <v>44</v>
      </c>
      <c r="L45">
        <f t="shared" si="0"/>
        <v>1.1222348623853211E-3</v>
      </c>
      <c r="M45">
        <f t="shared" si="1"/>
        <v>0.99887776513761473</v>
      </c>
      <c r="N45" s="20">
        <f>L45*PRODUCT($M$1:M44)</f>
        <v>1.0990066235149062E-3</v>
      </c>
    </row>
    <row r="46" spans="7:14">
      <c r="K46">
        <v>45</v>
      </c>
      <c r="L46">
        <f t="shared" si="0"/>
        <v>1.9623009404388715E-3</v>
      </c>
      <c r="M46">
        <f t="shared" si="1"/>
        <v>0.99803769905956108</v>
      </c>
      <c r="N46" s="20">
        <f>L46*PRODUCT($M$1:M45)</f>
        <v>1.9195282662055164E-3</v>
      </c>
    </row>
    <row r="47" spans="7:14">
      <c r="K47">
        <v>46</v>
      </c>
      <c r="L47">
        <f t="shared" si="0"/>
        <v>1.9623009404388715E-3</v>
      </c>
      <c r="M47">
        <f t="shared" si="1"/>
        <v>0.99803769905956108</v>
      </c>
      <c r="N47" s="20">
        <f>L47*PRODUCT($M$1:M46)</f>
        <v>1.9157615740835422E-3</v>
      </c>
    </row>
    <row r="48" spans="7:14">
      <c r="K48">
        <v>47</v>
      </c>
      <c r="L48">
        <f t="shared" si="0"/>
        <v>1.9623009404388715E-3</v>
      </c>
      <c r="M48">
        <f t="shared" si="1"/>
        <v>0.99803769905956108</v>
      </c>
      <c r="N48" s="20">
        <f>L48*PRODUCT($M$1:M47)</f>
        <v>1.9120022733450613E-3</v>
      </c>
    </row>
    <row r="49" spans="11:14">
      <c r="K49">
        <v>48</v>
      </c>
      <c r="L49">
        <f t="shared" si="0"/>
        <v>1.9623009404388715E-3</v>
      </c>
      <c r="M49">
        <f t="shared" si="1"/>
        <v>0.99803769905956108</v>
      </c>
      <c r="N49" s="20">
        <f>L49*PRODUCT($M$1:M48)</f>
        <v>1.9082503494859549E-3</v>
      </c>
    </row>
    <row r="50" spans="11:14">
      <c r="K50">
        <v>49</v>
      </c>
      <c r="L50">
        <f t="shared" si="0"/>
        <v>1.9623009404388715E-3</v>
      </c>
      <c r="M50">
        <f t="shared" si="1"/>
        <v>0.99803769905956108</v>
      </c>
      <c r="N50" s="20">
        <f>L50*PRODUCT($M$1:M49)</f>
        <v>1.9045057880305656E-3</v>
      </c>
    </row>
    <row r="51" spans="11:14">
      <c r="K51">
        <v>50</v>
      </c>
      <c r="L51">
        <f t="shared" si="0"/>
        <v>3.48886272189349E-3</v>
      </c>
      <c r="M51">
        <f t="shared" si="1"/>
        <v>0.99651113727810647</v>
      </c>
      <c r="N51" s="20">
        <f>L51*PRODUCT($M$1:M50)</f>
        <v>3.3794615728752206E-3</v>
      </c>
    </row>
    <row r="52" spans="11:14">
      <c r="K52">
        <v>51</v>
      </c>
      <c r="L52">
        <f t="shared" si="0"/>
        <v>3.48886272189349E-3</v>
      </c>
      <c r="M52">
        <f t="shared" si="1"/>
        <v>0.99651113727810647</v>
      </c>
      <c r="N52" s="20">
        <f>L52*PRODUCT($M$1:M51)</f>
        <v>3.3676710953735446E-3</v>
      </c>
    </row>
    <row r="53" spans="11:14">
      <c r="K53">
        <v>52</v>
      </c>
      <c r="L53">
        <f t="shared" si="0"/>
        <v>3.48886272189349E-3</v>
      </c>
      <c r="M53">
        <f t="shared" si="1"/>
        <v>0.99651113727810647</v>
      </c>
      <c r="N53" s="20">
        <f>L53*PRODUCT($M$1:M52)</f>
        <v>3.3559217532292975E-3</v>
      </c>
    </row>
    <row r="54" spans="11:14">
      <c r="K54">
        <v>53</v>
      </c>
      <c r="L54">
        <f t="shared" si="0"/>
        <v>3.48886272189349E-3</v>
      </c>
      <c r="M54">
        <f t="shared" si="1"/>
        <v>0.99651113727810647</v>
      </c>
      <c r="N54" s="20">
        <f>L54*PRODUCT($M$1:M53)</f>
        <v>3.3442134029268641E-3</v>
      </c>
    </row>
    <row r="55" spans="11:14">
      <c r="K55">
        <v>54</v>
      </c>
      <c r="L55">
        <f t="shared" si="0"/>
        <v>3.48886272189349E-3</v>
      </c>
      <c r="M55">
        <f t="shared" si="1"/>
        <v>0.99651113727810647</v>
      </c>
      <c r="N55" s="20">
        <f>L55*PRODUCT($M$1:M54)</f>
        <v>3.332545901451336E-3</v>
      </c>
    </row>
    <row r="56" spans="11:14">
      <c r="K56">
        <v>55</v>
      </c>
      <c r="L56">
        <f t="shared" si="0"/>
        <v>5.4477540921202905E-3</v>
      </c>
      <c r="M56">
        <f t="shared" si="1"/>
        <v>0.99455224590787972</v>
      </c>
      <c r="N56" s="20">
        <f>L56*PRODUCT($M$1:M55)</f>
        <v>5.1855151930585135E-3</v>
      </c>
    </row>
    <row r="57" spans="11:14">
      <c r="K57">
        <v>56</v>
      </c>
      <c r="L57">
        <f t="shared" si="0"/>
        <v>5.4477540921202905E-3</v>
      </c>
      <c r="M57">
        <f t="shared" si="1"/>
        <v>0.99455224590787972</v>
      </c>
      <c r="N57" s="20">
        <f>L57*PRODUCT($M$1:M56)</f>
        <v>5.1572657814457773E-3</v>
      </c>
    </row>
    <row r="58" spans="11:14">
      <c r="K58">
        <v>57</v>
      </c>
      <c r="L58">
        <f t="shared" si="0"/>
        <v>5.4477540921202905E-3</v>
      </c>
      <c r="M58">
        <f t="shared" si="1"/>
        <v>0.99455224590787972</v>
      </c>
      <c r="N58" s="20">
        <f>L58*PRODUCT($M$1:M57)</f>
        <v>5.129170265680754E-3</v>
      </c>
    </row>
    <row r="59" spans="11:14">
      <c r="K59">
        <v>58</v>
      </c>
      <c r="L59">
        <f t="shared" si="0"/>
        <v>5.4477540921202905E-3</v>
      </c>
      <c r="M59">
        <f t="shared" si="1"/>
        <v>0.99455224590787972</v>
      </c>
      <c r="N59" s="20">
        <f>L59*PRODUCT($M$1:M58)</f>
        <v>5.1012278073767105E-3</v>
      </c>
    </row>
    <row r="60" spans="11:14">
      <c r="K60">
        <v>59</v>
      </c>
      <c r="L60">
        <f t="shared" si="0"/>
        <v>5.4477540921202905E-3</v>
      </c>
      <c r="M60">
        <f t="shared" si="1"/>
        <v>0.99455224590787972</v>
      </c>
      <c r="N60" s="20">
        <f>L60*PRODUCT($M$1:M59)</f>
        <v>5.0734375727142364E-3</v>
      </c>
    </row>
    <row r="61" spans="11:14">
      <c r="K61">
        <v>60</v>
      </c>
      <c r="L61">
        <f t="shared" si="0"/>
        <v>8.441399457192203E-3</v>
      </c>
      <c r="M61">
        <f t="shared" si="1"/>
        <v>0.99155860054280776</v>
      </c>
      <c r="N61" s="20">
        <f>L61*PRODUCT($M$1:M60)</f>
        <v>7.8185619175668384E-3</v>
      </c>
    </row>
    <row r="62" spans="11:14">
      <c r="K62">
        <v>61</v>
      </c>
      <c r="L62">
        <f t="shared" si="0"/>
        <v>8.441399457192203E-3</v>
      </c>
      <c r="M62">
        <f t="shared" si="1"/>
        <v>0.99155860054280776</v>
      </c>
      <c r="N62" s="20">
        <f>L62*PRODUCT($M$1:M61)</f>
        <v>7.7525623132398656E-3</v>
      </c>
    </row>
    <row r="63" spans="11:14">
      <c r="K63">
        <v>62</v>
      </c>
      <c r="L63">
        <f t="shared" si="0"/>
        <v>8.441399457192203E-3</v>
      </c>
      <c r="M63">
        <f t="shared" si="1"/>
        <v>0.99155860054280776</v>
      </c>
      <c r="N63" s="20">
        <f>L63*PRODUCT($M$1:M62)</f>
        <v>7.6871198379370332E-3</v>
      </c>
    </row>
    <row r="64" spans="11:14">
      <c r="K64">
        <v>63</v>
      </c>
      <c r="L64">
        <f t="shared" si="0"/>
        <v>8.441399457192203E-3</v>
      </c>
      <c r="M64">
        <f t="shared" si="1"/>
        <v>0.99155860054280776</v>
      </c>
      <c r="N64" s="20">
        <f>L64*PRODUCT($M$1:M63)</f>
        <v>7.6222297887097003E-3</v>
      </c>
    </row>
    <row r="65" spans="11:14">
      <c r="K65">
        <v>64</v>
      </c>
      <c r="L65">
        <f t="shared" si="0"/>
        <v>8.441399457192203E-3</v>
      </c>
      <c r="M65">
        <f t="shared" si="1"/>
        <v>0.99155860054280776</v>
      </c>
      <c r="N65" s="20">
        <f>L65*PRODUCT($M$1:M64)</f>
        <v>7.5578875023086913E-3</v>
      </c>
    </row>
    <row r="66" spans="11:14">
      <c r="K66">
        <v>65</v>
      </c>
      <c r="L66">
        <f t="shared" si="0"/>
        <v>1.2481304376879389E-2</v>
      </c>
      <c r="M66">
        <f t="shared" si="1"/>
        <v>0.98751869562312056</v>
      </c>
      <c r="N66" s="20">
        <f>L66*PRODUCT($M$1:M65)</f>
        <v>1.1080626886387406E-2</v>
      </c>
    </row>
    <row r="67" spans="11:14">
      <c r="K67">
        <v>66</v>
      </c>
      <c r="L67">
        <f t="shared" ref="L67:L101" si="3">LOOKUP(K67,$I$2:$I$18,$H$2:$H$18)</f>
        <v>1.2481304376879389E-2</v>
      </c>
      <c r="M67">
        <f t="shared" ref="M67:M121" si="4">1-L67</f>
        <v>0.98751869562312056</v>
      </c>
      <c r="N67" s="20">
        <f>L67*PRODUCT($M$1:M66)</f>
        <v>1.0942326209531769E-2</v>
      </c>
    </row>
    <row r="68" spans="11:14">
      <c r="K68">
        <v>67</v>
      </c>
      <c r="L68">
        <f t="shared" si="3"/>
        <v>1.2481304376879389E-2</v>
      </c>
      <c r="M68">
        <f t="shared" si="4"/>
        <v>0.98751869562312056</v>
      </c>
      <c r="N68" s="20">
        <f>L68*PRODUCT($M$1:M67)</f>
        <v>1.0805751705519498E-2</v>
      </c>
    </row>
    <row r="69" spans="11:14">
      <c r="K69">
        <v>68</v>
      </c>
      <c r="L69">
        <f t="shared" si="3"/>
        <v>1.2481304376879389E-2</v>
      </c>
      <c r="M69">
        <f t="shared" si="4"/>
        <v>0.98751869562312056</v>
      </c>
      <c r="N69" s="20">
        <f>L69*PRODUCT($M$1:M68)</f>
        <v>1.0670881829461925E-2</v>
      </c>
    </row>
    <row r="70" spans="11:14">
      <c r="K70">
        <v>69</v>
      </c>
      <c r="L70">
        <f t="shared" si="3"/>
        <v>1.2481304376879389E-2</v>
      </c>
      <c r="M70">
        <f t="shared" si="4"/>
        <v>0.98751869562312056</v>
      </c>
      <c r="N70" s="20">
        <f>L70*PRODUCT($M$1:M69)</f>
        <v>1.0537695305378698E-2</v>
      </c>
    </row>
    <row r="71" spans="11:14">
      <c r="K71">
        <v>70</v>
      </c>
      <c r="L71">
        <f t="shared" si="3"/>
        <v>1.887546878446944E-2</v>
      </c>
      <c r="M71">
        <f t="shared" si="4"/>
        <v>0.98112453121553056</v>
      </c>
      <c r="N71" s="20">
        <f>L71*PRODUCT($M$1:M70)</f>
        <v>1.5737246065314767E-2</v>
      </c>
    </row>
    <row r="72" spans="11:14">
      <c r="K72">
        <v>71</v>
      </c>
      <c r="L72">
        <f t="shared" si="3"/>
        <v>1.887546878446944E-2</v>
      </c>
      <c r="M72">
        <f t="shared" si="4"/>
        <v>0.98112453121553056</v>
      </c>
      <c r="N72" s="20">
        <f>L72*PRODUCT($M$1:M71)</f>
        <v>1.5440198168455405E-2</v>
      </c>
    </row>
    <row r="73" spans="11:14">
      <c r="K73">
        <v>72</v>
      </c>
      <c r="L73">
        <f t="shared" si="3"/>
        <v>1.887546878446944E-2</v>
      </c>
      <c r="M73">
        <f t="shared" si="4"/>
        <v>0.98112453121553056</v>
      </c>
      <c r="N73" s="20">
        <f>L73*PRODUCT($M$1:M72)</f>
        <v>1.5148757189900702E-2</v>
      </c>
    </row>
    <row r="74" spans="11:14">
      <c r="K74">
        <v>73</v>
      </c>
      <c r="L74">
        <f t="shared" si="3"/>
        <v>1.887546878446944E-2</v>
      </c>
      <c r="M74">
        <f t="shared" si="4"/>
        <v>0.98112453121553056</v>
      </c>
      <c r="N74" s="20">
        <f>L74*PRODUCT($M$1:M73)</f>
        <v>1.4862817296439224E-2</v>
      </c>
    </row>
    <row r="75" spans="11:14">
      <c r="K75">
        <v>74</v>
      </c>
      <c r="L75">
        <f t="shared" si="3"/>
        <v>1.887546878446944E-2</v>
      </c>
      <c r="M75">
        <f t="shared" si="4"/>
        <v>0.98112453121553056</v>
      </c>
      <c r="N75" s="20">
        <f>L75*PRODUCT($M$1:M74)</f>
        <v>1.4582274652511011E-2</v>
      </c>
    </row>
    <row r="76" spans="11:14">
      <c r="K76">
        <v>75</v>
      </c>
      <c r="L76">
        <f t="shared" si="3"/>
        <v>3.2628251402345744E-2</v>
      </c>
      <c r="M76">
        <f t="shared" si="4"/>
        <v>0.96737174859765429</v>
      </c>
      <c r="N76" s="20">
        <f>L76*PRODUCT($M$1:M75)</f>
        <v>2.4731215504463454E-2</v>
      </c>
    </row>
    <row r="77" spans="11:14">
      <c r="K77">
        <v>76</v>
      </c>
      <c r="L77">
        <f t="shared" si="3"/>
        <v>3.2628251402345744E-2</v>
      </c>
      <c r="M77">
        <f t="shared" si="4"/>
        <v>0.96737174859765429</v>
      </c>
      <c r="N77" s="20">
        <f>L77*PRODUCT($M$1:M76)</f>
        <v>2.3924279187498228E-2</v>
      </c>
    </row>
    <row r="78" spans="11:14">
      <c r="K78">
        <v>77</v>
      </c>
      <c r="L78">
        <f t="shared" si="3"/>
        <v>3.2628251402345744E-2</v>
      </c>
      <c r="M78">
        <f t="shared" si="4"/>
        <v>0.96737174859765429</v>
      </c>
      <c r="N78" s="20">
        <f>L78*PRODUCT($M$1:M77)</f>
        <v>2.314367179154863E-2</v>
      </c>
    </row>
    <row r="79" spans="11:14">
      <c r="K79">
        <v>78</v>
      </c>
      <c r="L79">
        <f t="shared" si="3"/>
        <v>3.2628251402345744E-2</v>
      </c>
      <c r="M79">
        <f t="shared" si="4"/>
        <v>0.96737174859765429</v>
      </c>
      <c r="N79" s="20">
        <f>L79*PRODUCT($M$1:M78)</f>
        <v>2.2388534249960606E-2</v>
      </c>
    </row>
    <row r="80" spans="11:14">
      <c r="K80">
        <v>79</v>
      </c>
      <c r="L80">
        <f t="shared" si="3"/>
        <v>3.2628251402345744E-2</v>
      </c>
      <c r="M80">
        <f t="shared" si="4"/>
        <v>0.96737174859765429</v>
      </c>
      <c r="N80" s="20">
        <f>L80*PRODUCT($M$1:M79)</f>
        <v>2.1658035525922863E-2</v>
      </c>
    </row>
    <row r="81" spans="11:14">
      <c r="K81">
        <v>80</v>
      </c>
      <c r="L81">
        <f t="shared" si="3"/>
        <v>0.12802421337959968</v>
      </c>
      <c r="M81">
        <f t="shared" si="4"/>
        <v>0.87197578662040032</v>
      </c>
      <c r="N81" s="20">
        <f>L81*PRODUCT($M$1:M80)</f>
        <v>8.2207374455092283E-2</v>
      </c>
    </row>
    <row r="82" spans="11:14">
      <c r="K82">
        <v>81</v>
      </c>
      <c r="L82">
        <f t="shared" si="3"/>
        <v>0.12802421337959968</v>
      </c>
      <c r="M82">
        <f t="shared" si="4"/>
        <v>0.87197578662040032</v>
      </c>
      <c r="N82" s="20">
        <f>L82*PRODUCT($M$1:M81)</f>
        <v>7.1682840006476886E-2</v>
      </c>
    </row>
    <row r="83" spans="11:14">
      <c r="K83">
        <v>82</v>
      </c>
      <c r="L83">
        <f t="shared" si="3"/>
        <v>0.12802421337959968</v>
      </c>
      <c r="M83">
        <f t="shared" si="4"/>
        <v>0.87197578662040032</v>
      </c>
      <c r="N83" s="20">
        <f>L83*PRODUCT($M$1:M82)</f>
        <v>6.2505700801831987E-2</v>
      </c>
    </row>
    <row r="84" spans="11:14">
      <c r="K84">
        <v>83</v>
      </c>
      <c r="L84">
        <f t="shared" si="3"/>
        <v>0.12802421337959968</v>
      </c>
      <c r="M84">
        <f t="shared" si="4"/>
        <v>0.87197578662040032</v>
      </c>
      <c r="N84" s="20">
        <f>L84*PRODUCT($M$1:M83)</f>
        <v>5.4503457624936837E-2</v>
      </c>
    </row>
    <row r="85" spans="11:14">
      <c r="K85">
        <v>84</v>
      </c>
      <c r="L85">
        <f t="shared" si="3"/>
        <v>0.12802421337959968</v>
      </c>
      <c r="M85">
        <f t="shared" si="4"/>
        <v>0.87197578662040032</v>
      </c>
      <c r="N85" s="20">
        <f>L85*PRODUCT($M$1:M84)</f>
        <v>4.7525695336035949E-2</v>
      </c>
    </row>
    <row r="86" spans="11:14">
      <c r="K86">
        <v>85</v>
      </c>
      <c r="L86">
        <f t="shared" si="3"/>
        <v>0.12802421337959968</v>
      </c>
      <c r="M86">
        <f t="shared" si="4"/>
        <v>0.87197578662040032</v>
      </c>
      <c r="N86" s="20">
        <f>L86*PRODUCT($M$1:M85)</f>
        <v>4.144125557532144E-2</v>
      </c>
    </row>
    <row r="87" spans="11:14">
      <c r="K87">
        <v>86</v>
      </c>
      <c r="L87">
        <f t="shared" si="3"/>
        <v>0.12802421337959968</v>
      </c>
      <c r="M87">
        <f t="shared" si="4"/>
        <v>0.87197578662040032</v>
      </c>
      <c r="N87" s="20">
        <f>L87*PRODUCT($M$1:M86)</f>
        <v>3.6135771428827963E-2</v>
      </c>
    </row>
    <row r="88" spans="11:14">
      <c r="K88">
        <v>87</v>
      </c>
      <c r="L88">
        <f t="shared" si="3"/>
        <v>0.12802421337959968</v>
      </c>
      <c r="M88">
        <f t="shared" si="4"/>
        <v>0.87197578662040032</v>
      </c>
      <c r="N88" s="20">
        <f>L88*PRODUCT($M$1:M87)</f>
        <v>3.1509517716787255E-2</v>
      </c>
    </row>
    <row r="89" spans="11:14">
      <c r="K89">
        <v>88</v>
      </c>
      <c r="L89">
        <f t="shared" si="3"/>
        <v>0.12802421337959968</v>
      </c>
      <c r="M89">
        <f t="shared" si="4"/>
        <v>0.87197578662040032</v>
      </c>
      <c r="N89" s="20">
        <f>L89*PRODUCT($M$1:M88)</f>
        <v>2.7475536497125003E-2</v>
      </c>
    </row>
    <row r="90" spans="11:14">
      <c r="K90">
        <v>89</v>
      </c>
      <c r="L90">
        <f t="shared" si="3"/>
        <v>0.12802421337959968</v>
      </c>
      <c r="M90">
        <f t="shared" si="4"/>
        <v>0.87197578662040032</v>
      </c>
      <c r="N90" s="20">
        <f>L90*PRODUCT($M$1:M89)</f>
        <v>2.3958002549898095E-2</v>
      </c>
    </row>
    <row r="91" spans="11:14">
      <c r="K91">
        <v>90</v>
      </c>
      <c r="L91">
        <f t="shared" si="3"/>
        <v>0.12802421337959968</v>
      </c>
      <c r="M91">
        <f t="shared" si="4"/>
        <v>0.87197578662040032</v>
      </c>
      <c r="N91" s="20">
        <f>L91*PRODUCT($M$1:M90)</f>
        <v>2.0890798119300946E-2</v>
      </c>
    </row>
    <row r="92" spans="11:14">
      <c r="K92">
        <v>91</v>
      </c>
      <c r="L92">
        <f t="shared" si="3"/>
        <v>0.12802421337959968</v>
      </c>
      <c r="M92">
        <f t="shared" si="4"/>
        <v>0.87197578662040032</v>
      </c>
      <c r="N92" s="20">
        <f>L92*PRODUCT($M$1:M91)</f>
        <v>1.8216270123205421E-2</v>
      </c>
    </row>
    <row r="93" spans="11:14">
      <c r="K93">
        <v>92</v>
      </c>
      <c r="L93">
        <f t="shared" si="3"/>
        <v>0.12802421337959968</v>
      </c>
      <c r="M93">
        <f t="shared" si="4"/>
        <v>0.87197578662040032</v>
      </c>
      <c r="N93" s="20">
        <f>L93*PRODUCT($M$1:M92)</f>
        <v>1.5884146469971744E-2</v>
      </c>
    </row>
    <row r="94" spans="11:14">
      <c r="K94">
        <v>93</v>
      </c>
      <c r="L94">
        <f t="shared" si="3"/>
        <v>0.12802421337959968</v>
      </c>
      <c r="M94">
        <f t="shared" si="4"/>
        <v>0.87197578662040032</v>
      </c>
      <c r="N94" s="20">
        <f>L94*PRODUCT($M$1:M93)</f>
        <v>1.3850591112947267E-2</v>
      </c>
    </row>
    <row r="95" spans="11:14">
      <c r="K95">
        <v>94</v>
      </c>
      <c r="L95">
        <f t="shared" si="3"/>
        <v>0.12802421337959968</v>
      </c>
      <c r="M95">
        <f t="shared" si="4"/>
        <v>0.87197578662040032</v>
      </c>
      <c r="N95" s="20">
        <f>L95*PRODUCT($M$1:M94)</f>
        <v>1.2077380080869718E-2</v>
      </c>
    </row>
    <row r="96" spans="11:14">
      <c r="K96">
        <v>95</v>
      </c>
      <c r="L96">
        <f t="shared" si="3"/>
        <v>0.12802421337959968</v>
      </c>
      <c r="M96">
        <f t="shared" si="4"/>
        <v>0.87197578662040032</v>
      </c>
      <c r="N96" s="20">
        <f>L96*PRODUCT($M$1:M95)</f>
        <v>1.0531182996329927E-2</v>
      </c>
    </row>
    <row r="97" spans="11:14">
      <c r="K97">
        <v>96</v>
      </c>
      <c r="L97">
        <f t="shared" si="3"/>
        <v>0.12802421337959968</v>
      </c>
      <c r="M97">
        <f t="shared" si="4"/>
        <v>0.87197578662040032</v>
      </c>
      <c r="N97" s="20">
        <f>L97*PRODUCT($M$1:M96)</f>
        <v>9.1829365772681734E-3</v>
      </c>
    </row>
    <row r="98" spans="11:14">
      <c r="K98">
        <v>97</v>
      </c>
      <c r="L98">
        <f t="shared" si="3"/>
        <v>0.12802421337959968</v>
      </c>
      <c r="M98">
        <f t="shared" si="4"/>
        <v>0.87197578662040032</v>
      </c>
      <c r="N98" s="20">
        <f>L98*PRODUCT($M$1:M97)</f>
        <v>8.0072983454486622E-3</v>
      </c>
    </row>
    <row r="99" spans="11:14">
      <c r="K99">
        <v>98</v>
      </c>
      <c r="L99">
        <f t="shared" si="3"/>
        <v>0.12802421337959968</v>
      </c>
      <c r="M99">
        <f t="shared" si="4"/>
        <v>0.87197578662040032</v>
      </c>
      <c r="N99" s="20">
        <f>L99*PRODUCT($M$1:M98)</f>
        <v>6.9821702734768273E-3</v>
      </c>
    </row>
    <row r="100" spans="11:14">
      <c r="K100">
        <v>99</v>
      </c>
      <c r="L100">
        <f t="shared" si="3"/>
        <v>0.12802421337959968</v>
      </c>
      <c r="M100">
        <f t="shared" si="4"/>
        <v>0.87197578662040032</v>
      </c>
      <c r="N100" s="20">
        <f>L100*PRODUCT($M$1:M99)</f>
        <v>6.0882834165325323E-3</v>
      </c>
    </row>
    <row r="101" spans="11:14">
      <c r="K101">
        <v>100</v>
      </c>
      <c r="L101">
        <f t="shared" si="3"/>
        <v>0.12802421337959968</v>
      </c>
      <c r="M101">
        <f t="shared" si="4"/>
        <v>0.87197578662040032</v>
      </c>
      <c r="N101" s="20">
        <f>L101*PRODUCT($M$1:M100)</f>
        <v>5.3088357212988935E-3</v>
      </c>
    </row>
    <row r="102" spans="11:14">
      <c r="K102">
        <v>101</v>
      </c>
      <c r="L102">
        <f t="shared" ref="L102:L120" si="5">LOOKUP(K102,$I$2:$I$18,$H$2:$H$18)</f>
        <v>0.12802421337959968</v>
      </c>
      <c r="M102">
        <f t="shared" si="4"/>
        <v>0.87197578662040032</v>
      </c>
      <c r="N102" s="20">
        <f>L102*PRODUCT($M$1:M101)</f>
        <v>4.6291762041180832E-3</v>
      </c>
    </row>
    <row r="103" spans="11:14">
      <c r="K103">
        <v>102</v>
      </c>
      <c r="L103">
        <f t="shared" si="5"/>
        <v>0.12802421337959968</v>
      </c>
      <c r="M103">
        <f t="shared" si="4"/>
        <v>0.87197578662040032</v>
      </c>
      <c r="N103" s="20">
        <f>L103*PRODUCT($M$1:M102)</f>
        <v>4.0365295619903046E-3</v>
      </c>
    </row>
    <row r="104" spans="11:14">
      <c r="K104">
        <v>103</v>
      </c>
      <c r="L104">
        <f t="shared" si="5"/>
        <v>0.12802421337959968</v>
      </c>
      <c r="M104">
        <f t="shared" si="4"/>
        <v>0.87197578662040032</v>
      </c>
      <c r="N104" s="20">
        <f>L104*PRODUCT($M$1:M103)</f>
        <v>3.5197560400329953E-3</v>
      </c>
    </row>
    <row r="105" spans="11:14">
      <c r="K105">
        <v>104</v>
      </c>
      <c r="L105">
        <f t="shared" si="5"/>
        <v>0.12802421337959968</v>
      </c>
      <c r="M105">
        <f t="shared" si="4"/>
        <v>0.87197578662040032</v>
      </c>
      <c r="N105" s="20">
        <f>L105*PRODUCT($M$1:M104)</f>
        <v>3.0691420417196763E-3</v>
      </c>
    </row>
    <row r="106" spans="11:14">
      <c r="K106">
        <v>105</v>
      </c>
      <c r="L106">
        <f t="shared" si="5"/>
        <v>0.12802421337959968</v>
      </c>
      <c r="M106">
        <f t="shared" si="4"/>
        <v>0.87197578662040032</v>
      </c>
      <c r="N106" s="20">
        <f>L106*PRODUCT($M$1:M105)</f>
        <v>2.6762175460782562E-3</v>
      </c>
    </row>
    <row r="107" spans="11:14">
      <c r="K107">
        <v>106</v>
      </c>
      <c r="L107">
        <f>LOOKUP(K107,$I$2:$I$18,$H$2:$H$18)</f>
        <v>0.12802421337959968</v>
      </c>
      <c r="M107">
        <f t="shared" si="4"/>
        <v>0.87197578662040032</v>
      </c>
      <c r="N107" s="20">
        <f>L107*PRODUCT($M$1:M106)</f>
        <v>2.3335968999089046E-3</v>
      </c>
    </row>
    <row r="108" spans="11:14">
      <c r="K108">
        <v>107</v>
      </c>
      <c r="L108">
        <f t="shared" si="5"/>
        <v>0.12802421337959968</v>
      </c>
      <c r="M108">
        <f t="shared" si="4"/>
        <v>0.87197578662040032</v>
      </c>
      <c r="N108" s="20">
        <f>L108*PRODUCT($M$1:M107)</f>
        <v>2.0348399924529944E-3</v>
      </c>
    </row>
    <row r="109" spans="11:14">
      <c r="K109">
        <v>108</v>
      </c>
      <c r="L109">
        <f t="shared" si="5"/>
        <v>0.12802421337959968</v>
      </c>
      <c r="M109">
        <f t="shared" si="4"/>
        <v>0.87197578662040032</v>
      </c>
      <c r="N109" s="20">
        <f>L109*PRODUCT($M$1:M108)</f>
        <v>1.7743312030658494E-3</v>
      </c>
    </row>
    <row r="110" spans="11:14">
      <c r="K110">
        <v>109</v>
      </c>
      <c r="L110">
        <f>LOOKUP(K110,$I$2:$I$18,$H$2:$H$18)</f>
        <v>0.12802421337959968</v>
      </c>
      <c r="M110">
        <f t="shared" si="4"/>
        <v>0.87197578662040032</v>
      </c>
      <c r="N110" s="20">
        <f>L110*PRODUCT($M$1:M109)</f>
        <v>1.5471738465184653E-3</v>
      </c>
    </row>
    <row r="111" spans="11:14">
      <c r="K111">
        <v>110</v>
      </c>
      <c r="L111">
        <f t="shared" si="5"/>
        <v>0.12802421337959968</v>
      </c>
      <c r="M111">
        <f t="shared" si="4"/>
        <v>0.87197578662040032</v>
      </c>
      <c r="N111" s="20">
        <f>L111*PRODUCT($M$1:M110)</f>
        <v>1.3490981318564493E-3</v>
      </c>
    </row>
    <row r="112" spans="11:14">
      <c r="K112">
        <v>111</v>
      </c>
      <c r="L112">
        <f t="shared" si="5"/>
        <v>0.12802421337959968</v>
      </c>
      <c r="M112">
        <f t="shared" si="4"/>
        <v>0.87197578662040032</v>
      </c>
      <c r="N112" s="20">
        <f>L112*PRODUCT($M$1:M111)</f>
        <v>1.1763809047536399E-3</v>
      </c>
    </row>
    <row r="113" spans="11:14">
      <c r="K113">
        <v>112</v>
      </c>
      <c r="L113">
        <f t="shared" si="5"/>
        <v>0.12802421337959968</v>
      </c>
      <c r="M113">
        <f t="shared" si="4"/>
        <v>0.87197578662040032</v>
      </c>
      <c r="N113" s="20">
        <f>L113*PRODUCT($M$1:M112)</f>
        <v>1.0257756647877735E-3</v>
      </c>
    </row>
    <row r="114" spans="11:14">
      <c r="K114">
        <v>113</v>
      </c>
      <c r="L114">
        <f t="shared" si="5"/>
        <v>0.12802421337959968</v>
      </c>
      <c r="M114">
        <f t="shared" si="4"/>
        <v>0.87197578662040032</v>
      </c>
      <c r="N114" s="20">
        <f>L114*PRODUCT($M$1:M113)</f>
        <v>8.9445154219938282E-4</v>
      </c>
    </row>
    <row r="115" spans="11:14">
      <c r="K115">
        <v>114</v>
      </c>
      <c r="L115">
        <f t="shared" si="5"/>
        <v>0.12802421337959968</v>
      </c>
      <c r="M115">
        <f t="shared" si="4"/>
        <v>0.87197578662040032</v>
      </c>
      <c r="N115" s="20">
        <f>L115*PRODUCT($M$1:M114)</f>
        <v>7.7994008710313711E-4</v>
      </c>
    </row>
    <row r="116" spans="11:14">
      <c r="K116">
        <v>115</v>
      </c>
      <c r="L116">
        <f>LOOKUP(K116,$I$2:$I$18,$H$2:$H$18)</f>
        <v>0.12802421337959968</v>
      </c>
      <c r="M116">
        <f t="shared" si="4"/>
        <v>0.87197578662040032</v>
      </c>
      <c r="N116" s="20">
        <f>L116*PRODUCT($M$1:M115)</f>
        <v>6.8008887096854156E-4</v>
      </c>
    </row>
    <row r="117" spans="11:14">
      <c r="K117">
        <v>116</v>
      </c>
      <c r="L117">
        <f t="shared" si="5"/>
        <v>0.12802421337959968</v>
      </c>
      <c r="M117">
        <f t="shared" si="4"/>
        <v>0.87197578662040032</v>
      </c>
      <c r="N117" s="20">
        <f>L117*PRODUCT($M$1:M116)</f>
        <v>5.9302102823457386E-4</v>
      </c>
    </row>
    <row r="118" spans="11:14">
      <c r="K118">
        <v>117</v>
      </c>
      <c r="L118">
        <f>LOOKUP(K118,$I$2:$I$18,$H$2:$H$18)</f>
        <v>0.12802421337959968</v>
      </c>
      <c r="M118">
        <f t="shared" si="4"/>
        <v>0.87197578662040032</v>
      </c>
      <c r="N118" s="20">
        <f>L118*PRODUCT($M$1:M117)</f>
        <v>5.170999775772812E-4</v>
      </c>
    </row>
    <row r="119" spans="11:14">
      <c r="K119">
        <v>118</v>
      </c>
      <c r="L119">
        <f t="shared" si="5"/>
        <v>0.12802421337959968</v>
      </c>
      <c r="M119">
        <f t="shared" si="4"/>
        <v>0.87197578662040032</v>
      </c>
      <c r="N119" s="20">
        <f>L119*PRODUCT($M$1:M118)</f>
        <v>4.5089865970934117E-4</v>
      </c>
    </row>
    <row r="120" spans="11:14">
      <c r="K120">
        <v>119</v>
      </c>
      <c r="L120">
        <f t="shared" si="5"/>
        <v>0.12802421337959968</v>
      </c>
      <c r="M120">
        <f t="shared" si="4"/>
        <v>0.87197578662040032</v>
      </c>
      <c r="N120" s="20">
        <f>L120*PRODUCT($M$1:M119)</f>
        <v>3.9317271348613693E-4</v>
      </c>
    </row>
    <row r="121" spans="11:14">
      <c r="K121">
        <v>120</v>
      </c>
      <c r="L121">
        <v>1</v>
      </c>
      <c r="M121">
        <f t="shared" si="4"/>
        <v>0</v>
      </c>
      <c r="N121" s="20">
        <f>L121*PRODUCT($M$1:M120)</f>
        <v>2.6779081633817067E-3</v>
      </c>
    </row>
  </sheetData>
  <sortState xmlns:xlrd2="http://schemas.microsoft.com/office/spreadsheetml/2017/richdata2" ref="G2:H28">
    <sortCondition ref="G2:G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parameters_comments</vt:lpstr>
      <vt:lpstr>parameters_original</vt:lpstr>
      <vt:lpstr>data_2012</vt:lpstr>
      <vt:lpstr>Sheet5</vt:lpstr>
      <vt:lpstr>data_2024_comments</vt:lpstr>
      <vt:lpstr>data_2024</vt:lpstr>
      <vt:lpstr>Sheet6</vt:lpstr>
      <vt:lpstr>expected lifetime</vt:lpstr>
      <vt:lpstr>hypertension_data</vt:lpstr>
      <vt:lpstr>nfz_expenditure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Krząkała</dc:creator>
  <cp:lastModifiedBy>Mateusz Krząkała</cp:lastModifiedBy>
  <dcterms:created xsi:type="dcterms:W3CDTF">2015-06-05T18:17:20Z</dcterms:created>
  <dcterms:modified xsi:type="dcterms:W3CDTF">2025-05-22T10:15:00Z</dcterms:modified>
</cp:coreProperties>
</file>