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PAD\"/>
    </mc:Choice>
  </mc:AlternateContent>
  <xr:revisionPtr revIDLastSave="0" documentId="13_ncr:1_{50463931-CA15-4428-BA79-D1735D77D509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RatyWiek" sheetId="1" r:id="rId1"/>
    <sheet name="RatyWiekWyd" sheetId="2" r:id="rId2"/>
    <sheet name="RatyWiekDoch" sheetId="3" r:id="rId3"/>
    <sheet name="OCR2" sheetId="5" r:id="rId4"/>
    <sheet name="OCR1" sheetId="4" r:id="rId5"/>
    <sheet name="Krzywe OCR razem" sheetId="6" r:id="rId6"/>
  </sheets>
  <definedNames>
    <definedName name="solver_adj" localSheetId="0" hidden="1">RatyWiek!$M$1:$M$2</definedName>
    <definedName name="solver_adj" localSheetId="2" hidden="1">RatyWiekDoch!$M$19</definedName>
    <definedName name="solver_adj" localSheetId="1" hidden="1">RatyWiekWyd!$M$1:$M$3</definedName>
    <definedName name="solver_cvg" localSheetId="0" hidden="1">0.0000001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RatyWiek!$M$6</definedName>
    <definedName name="solver_opt" localSheetId="2" hidden="1">RatyWiekDoch!$M$6</definedName>
    <definedName name="solver_opt" localSheetId="1" hidden="1">RatyWiekWyd!$M$6</definedName>
    <definedName name="solver_pre" localSheetId="0" hidden="1">0.0000001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2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M129" i="5" s="1"/>
  <c r="K3" i="5"/>
  <c r="H4" i="5"/>
  <c r="H5" i="5"/>
  <c r="H6" i="5"/>
  <c r="H7" i="5"/>
  <c r="H8" i="5"/>
  <c r="H9" i="5"/>
  <c r="H10" i="5"/>
  <c r="H11" i="5"/>
  <c r="G11" i="5" s="1"/>
  <c r="H12" i="5"/>
  <c r="H13" i="5"/>
  <c r="H14" i="5"/>
  <c r="H15" i="5"/>
  <c r="H16" i="5"/>
  <c r="H17" i="5"/>
  <c r="H18" i="5"/>
  <c r="H19" i="5"/>
  <c r="G19" i="5" s="1"/>
  <c r="H20" i="5"/>
  <c r="H21" i="5"/>
  <c r="H22" i="5"/>
  <c r="H23" i="5"/>
  <c r="H24" i="5"/>
  <c r="H25" i="5"/>
  <c r="H26" i="5"/>
  <c r="H27" i="5"/>
  <c r="G27" i="5" s="1"/>
  <c r="H28" i="5"/>
  <c r="H29" i="5"/>
  <c r="H30" i="5"/>
  <c r="H31" i="5"/>
  <c r="H32" i="5"/>
  <c r="H33" i="5"/>
  <c r="H34" i="5"/>
  <c r="H35" i="5"/>
  <c r="G35" i="5" s="1"/>
  <c r="H36" i="5"/>
  <c r="H37" i="5"/>
  <c r="H38" i="5"/>
  <c r="H39" i="5"/>
  <c r="H40" i="5"/>
  <c r="H41" i="5"/>
  <c r="H42" i="5"/>
  <c r="H43" i="5"/>
  <c r="G43" i="5" s="1"/>
  <c r="H44" i="5"/>
  <c r="H45" i="5"/>
  <c r="H46" i="5"/>
  <c r="H47" i="5"/>
  <c r="H48" i="5"/>
  <c r="H49" i="5"/>
  <c r="H50" i="5"/>
  <c r="H51" i="5"/>
  <c r="G51" i="5" s="1"/>
  <c r="H52" i="5"/>
  <c r="H53" i="5"/>
  <c r="H54" i="5"/>
  <c r="H55" i="5"/>
  <c r="H56" i="5"/>
  <c r="H57" i="5"/>
  <c r="H58" i="5"/>
  <c r="H59" i="5"/>
  <c r="G59" i="5" s="1"/>
  <c r="H60" i="5"/>
  <c r="H61" i="5"/>
  <c r="H62" i="5"/>
  <c r="H63" i="5"/>
  <c r="H64" i="5"/>
  <c r="H65" i="5"/>
  <c r="H66" i="5"/>
  <c r="H67" i="5"/>
  <c r="G67" i="5" s="1"/>
  <c r="H68" i="5"/>
  <c r="H69" i="5"/>
  <c r="H70" i="5"/>
  <c r="H71" i="5"/>
  <c r="G71" i="5" s="1"/>
  <c r="H72" i="5"/>
  <c r="H73" i="5"/>
  <c r="H74" i="5"/>
  <c r="H75" i="5"/>
  <c r="G75" i="5" s="1"/>
  <c r="H76" i="5"/>
  <c r="H77" i="5"/>
  <c r="H78" i="5"/>
  <c r="H79" i="5"/>
  <c r="G79" i="5" s="1"/>
  <c r="H80" i="5"/>
  <c r="H81" i="5"/>
  <c r="H82" i="5"/>
  <c r="H83" i="5"/>
  <c r="G83" i="5" s="1"/>
  <c r="H84" i="5"/>
  <c r="H85" i="5"/>
  <c r="H86" i="5"/>
  <c r="H87" i="5"/>
  <c r="G87" i="5" s="1"/>
  <c r="H88" i="5"/>
  <c r="H89" i="5"/>
  <c r="H90" i="5"/>
  <c r="H91" i="5"/>
  <c r="G91" i="5" s="1"/>
  <c r="H92" i="5"/>
  <c r="H93" i="5"/>
  <c r="H94" i="5"/>
  <c r="H95" i="5"/>
  <c r="G95" i="5" s="1"/>
  <c r="H96" i="5"/>
  <c r="F96" i="5" s="1"/>
  <c r="H97" i="5"/>
  <c r="H98" i="5"/>
  <c r="H99" i="5"/>
  <c r="G99" i="5" s="1"/>
  <c r="H100" i="5"/>
  <c r="H101" i="5"/>
  <c r="H102" i="5"/>
  <c r="H103" i="5"/>
  <c r="G103" i="5" s="1"/>
  <c r="H104" i="5"/>
  <c r="G104" i="5" s="1"/>
  <c r="H105" i="5"/>
  <c r="H106" i="5"/>
  <c r="H107" i="5"/>
  <c r="G107" i="5" s="1"/>
  <c r="H108" i="5"/>
  <c r="H109" i="5"/>
  <c r="H110" i="5"/>
  <c r="H111" i="5"/>
  <c r="G111" i="5" s="1"/>
  <c r="H112" i="5"/>
  <c r="G112" i="5" s="1"/>
  <c r="H113" i="5"/>
  <c r="H114" i="5"/>
  <c r="H115" i="5"/>
  <c r="G115" i="5" s="1"/>
  <c r="H116" i="5"/>
  <c r="H117" i="5"/>
  <c r="H118" i="5"/>
  <c r="H119" i="5"/>
  <c r="G119" i="5" s="1"/>
  <c r="H120" i="5"/>
  <c r="G120" i="5" s="1"/>
  <c r="I120" i="5" s="1"/>
  <c r="H121" i="5"/>
  <c r="H122" i="5"/>
  <c r="H123" i="5"/>
  <c r="G123" i="5" s="1"/>
  <c r="H124" i="5"/>
  <c r="H125" i="5"/>
  <c r="H126" i="5"/>
  <c r="G126" i="5" s="1"/>
  <c r="H127" i="5"/>
  <c r="H128" i="5"/>
  <c r="H129" i="5"/>
  <c r="H3" i="5"/>
  <c r="G4" i="5"/>
  <c r="I4" i="5" s="1"/>
  <c r="J4" i="5" s="1"/>
  <c r="I12" i="5"/>
  <c r="I28" i="5"/>
  <c r="I39" i="5"/>
  <c r="I47" i="5"/>
  <c r="I52" i="5"/>
  <c r="I56" i="5"/>
  <c r="I57" i="5"/>
  <c r="I60" i="5"/>
  <c r="I64" i="5"/>
  <c r="I65" i="5"/>
  <c r="I68" i="5"/>
  <c r="I100" i="5"/>
  <c r="I108" i="5"/>
  <c r="I116" i="5"/>
  <c r="I124" i="5"/>
  <c r="I128" i="5"/>
  <c r="N129" i="5"/>
  <c r="L3" i="5"/>
  <c r="G129" i="5"/>
  <c r="I129" i="5" s="1"/>
  <c r="E129" i="5"/>
  <c r="G128" i="5"/>
  <c r="E128" i="5"/>
  <c r="G127" i="5"/>
  <c r="E127" i="5"/>
  <c r="E126" i="5"/>
  <c r="F126" i="5" s="1"/>
  <c r="G125" i="5"/>
  <c r="I125" i="5" s="1"/>
  <c r="F125" i="5"/>
  <c r="E125" i="5"/>
  <c r="G124" i="5"/>
  <c r="E124" i="5"/>
  <c r="E123" i="5"/>
  <c r="G122" i="5"/>
  <c r="I122" i="5" s="1"/>
  <c r="E122" i="5"/>
  <c r="G121" i="5"/>
  <c r="I121" i="5" s="1"/>
  <c r="E121" i="5"/>
  <c r="E120" i="5"/>
  <c r="F120" i="5" s="1"/>
  <c r="E119" i="5"/>
  <c r="G118" i="5"/>
  <c r="E118" i="5"/>
  <c r="G117" i="5"/>
  <c r="I117" i="5" s="1"/>
  <c r="E117" i="5"/>
  <c r="G116" i="5"/>
  <c r="E116" i="5"/>
  <c r="F116" i="5" s="1"/>
  <c r="E115" i="5"/>
  <c r="G114" i="5"/>
  <c r="I114" i="5" s="1"/>
  <c r="E114" i="5"/>
  <c r="G113" i="5"/>
  <c r="E113" i="5"/>
  <c r="F113" i="5" s="1"/>
  <c r="E112" i="5"/>
  <c r="E111" i="5"/>
  <c r="G110" i="5"/>
  <c r="E110" i="5"/>
  <c r="F110" i="5" s="1"/>
  <c r="G109" i="5"/>
  <c r="I109" i="5" s="1"/>
  <c r="E109" i="5"/>
  <c r="G108" i="5"/>
  <c r="E108" i="5"/>
  <c r="F108" i="5" s="1"/>
  <c r="E107" i="5"/>
  <c r="G106" i="5"/>
  <c r="I106" i="5" s="1"/>
  <c r="E106" i="5"/>
  <c r="F106" i="5" s="1"/>
  <c r="G105" i="5"/>
  <c r="I105" i="5" s="1"/>
  <c r="E105" i="5"/>
  <c r="F105" i="5" s="1"/>
  <c r="E104" i="5"/>
  <c r="F104" i="5" s="1"/>
  <c r="E103" i="5"/>
  <c r="G102" i="5"/>
  <c r="E102" i="5"/>
  <c r="G101" i="5"/>
  <c r="I101" i="5" s="1"/>
  <c r="E101" i="5"/>
  <c r="F101" i="5" s="1"/>
  <c r="G100" i="5"/>
  <c r="E100" i="5"/>
  <c r="F100" i="5" s="1"/>
  <c r="E99" i="5"/>
  <c r="G98" i="5"/>
  <c r="I98" i="5" s="1"/>
  <c r="E98" i="5"/>
  <c r="G97" i="5"/>
  <c r="E97" i="5"/>
  <c r="F97" i="5" s="1"/>
  <c r="G96" i="5"/>
  <c r="I96" i="5" s="1"/>
  <c r="E96" i="5"/>
  <c r="E95" i="5"/>
  <c r="G94" i="5"/>
  <c r="E94" i="5"/>
  <c r="F94" i="5" s="1"/>
  <c r="G93" i="5"/>
  <c r="E93" i="5"/>
  <c r="G92" i="5"/>
  <c r="I92" i="5" s="1"/>
  <c r="E92" i="5"/>
  <c r="F92" i="5" s="1"/>
  <c r="E91" i="5"/>
  <c r="G90" i="5"/>
  <c r="I90" i="5" s="1"/>
  <c r="E90" i="5"/>
  <c r="F90" i="5" s="1"/>
  <c r="G89" i="5"/>
  <c r="E89" i="5"/>
  <c r="G88" i="5"/>
  <c r="I88" i="5" s="1"/>
  <c r="E88" i="5"/>
  <c r="E87" i="5"/>
  <c r="F87" i="5" s="1"/>
  <c r="G86" i="5"/>
  <c r="E86" i="5"/>
  <c r="G85" i="5"/>
  <c r="E85" i="5"/>
  <c r="F85" i="5" s="1"/>
  <c r="G84" i="5"/>
  <c r="E84" i="5"/>
  <c r="F84" i="5" s="1"/>
  <c r="E83" i="5"/>
  <c r="G82" i="5"/>
  <c r="I82" i="5" s="1"/>
  <c r="E82" i="5"/>
  <c r="G81" i="5"/>
  <c r="E81" i="5"/>
  <c r="F81" i="5" s="1"/>
  <c r="G80" i="5"/>
  <c r="E80" i="5"/>
  <c r="E79" i="5"/>
  <c r="G78" i="5"/>
  <c r="E78" i="5"/>
  <c r="F78" i="5" s="1"/>
  <c r="G77" i="5"/>
  <c r="I77" i="5" s="1"/>
  <c r="E77" i="5"/>
  <c r="G76" i="5"/>
  <c r="E76" i="5"/>
  <c r="F76" i="5" s="1"/>
  <c r="E75" i="5"/>
  <c r="G74" i="5"/>
  <c r="I74" i="5" s="1"/>
  <c r="E74" i="5"/>
  <c r="F74" i="5" s="1"/>
  <c r="G73" i="5"/>
  <c r="I73" i="5" s="1"/>
  <c r="E73" i="5"/>
  <c r="F73" i="5" s="1"/>
  <c r="G72" i="5"/>
  <c r="E72" i="5"/>
  <c r="F72" i="5" s="1"/>
  <c r="E71" i="5"/>
  <c r="G70" i="5"/>
  <c r="E70" i="5"/>
  <c r="G69" i="5"/>
  <c r="I69" i="5" s="1"/>
  <c r="E69" i="5"/>
  <c r="F69" i="5" s="1"/>
  <c r="F68" i="5"/>
  <c r="G68" i="5"/>
  <c r="E68" i="5"/>
  <c r="E67" i="5"/>
  <c r="G66" i="5"/>
  <c r="I66" i="5" s="1"/>
  <c r="E66" i="5"/>
  <c r="G65" i="5"/>
  <c r="E65" i="5"/>
  <c r="G64" i="5"/>
  <c r="E64" i="5"/>
  <c r="G63" i="5"/>
  <c r="I63" i="5" s="1"/>
  <c r="E63" i="5"/>
  <c r="G62" i="5"/>
  <c r="E62" i="5"/>
  <c r="G61" i="5"/>
  <c r="E61" i="5"/>
  <c r="G60" i="5"/>
  <c r="E60" i="5"/>
  <c r="F60" i="5" s="1"/>
  <c r="E59" i="5"/>
  <c r="G58" i="5"/>
  <c r="I58" i="5" s="1"/>
  <c r="E58" i="5"/>
  <c r="G57" i="5"/>
  <c r="E57" i="5"/>
  <c r="F57" i="5" s="1"/>
  <c r="G56" i="5"/>
  <c r="E56" i="5"/>
  <c r="F56" i="5" s="1"/>
  <c r="G55" i="5"/>
  <c r="I55" i="5" s="1"/>
  <c r="E55" i="5"/>
  <c r="F55" i="5" s="1"/>
  <c r="G54" i="5"/>
  <c r="E54" i="5"/>
  <c r="G53" i="5"/>
  <c r="E53" i="5"/>
  <c r="F53" i="5" s="1"/>
  <c r="G52" i="5"/>
  <c r="E52" i="5"/>
  <c r="F52" i="5" s="1"/>
  <c r="E51" i="5"/>
  <c r="G50" i="5"/>
  <c r="I50" i="5" s="1"/>
  <c r="E50" i="5"/>
  <c r="G49" i="5"/>
  <c r="E49" i="5"/>
  <c r="F49" i="5" s="1"/>
  <c r="E48" i="5"/>
  <c r="G47" i="5"/>
  <c r="E47" i="5"/>
  <c r="G46" i="5"/>
  <c r="E46" i="5"/>
  <c r="F46" i="5" s="1"/>
  <c r="G45" i="5"/>
  <c r="E45" i="5"/>
  <c r="G44" i="5"/>
  <c r="E44" i="5"/>
  <c r="F44" i="5" s="1"/>
  <c r="E43" i="5"/>
  <c r="G42" i="5"/>
  <c r="I42" i="5" s="1"/>
  <c r="E42" i="5"/>
  <c r="F42" i="5" s="1"/>
  <c r="G41" i="5"/>
  <c r="E41" i="5"/>
  <c r="G40" i="5"/>
  <c r="I40" i="5" s="1"/>
  <c r="E40" i="5"/>
  <c r="F40" i="5" s="1"/>
  <c r="G39" i="5"/>
  <c r="E39" i="5"/>
  <c r="F39" i="5" s="1"/>
  <c r="G38" i="5"/>
  <c r="E38" i="5"/>
  <c r="G37" i="5"/>
  <c r="E37" i="5"/>
  <c r="G36" i="5"/>
  <c r="I36" i="5" s="1"/>
  <c r="E36" i="5"/>
  <c r="F36" i="5" s="1"/>
  <c r="E35" i="5"/>
  <c r="G34" i="5"/>
  <c r="I34" i="5" s="1"/>
  <c r="E34" i="5"/>
  <c r="G33" i="5"/>
  <c r="E33" i="5"/>
  <c r="G32" i="5"/>
  <c r="F32" i="5"/>
  <c r="E32" i="5"/>
  <c r="G31" i="5"/>
  <c r="I31" i="5" s="1"/>
  <c r="E31" i="5"/>
  <c r="G30" i="5"/>
  <c r="E30" i="5"/>
  <c r="G29" i="5"/>
  <c r="E29" i="5"/>
  <c r="G28" i="5"/>
  <c r="E28" i="5"/>
  <c r="F28" i="5" s="1"/>
  <c r="E27" i="5"/>
  <c r="G26" i="5"/>
  <c r="I26" i="5" s="1"/>
  <c r="E26" i="5"/>
  <c r="G25" i="5"/>
  <c r="E25" i="5"/>
  <c r="G24" i="5"/>
  <c r="I24" i="5" s="1"/>
  <c r="E24" i="5"/>
  <c r="E23" i="5"/>
  <c r="G22" i="5"/>
  <c r="E22" i="5"/>
  <c r="G21" i="5"/>
  <c r="E21" i="5"/>
  <c r="G20" i="5"/>
  <c r="I20" i="5" s="1"/>
  <c r="E20" i="5"/>
  <c r="E19" i="5"/>
  <c r="G18" i="5"/>
  <c r="I18" i="5" s="1"/>
  <c r="E18" i="5"/>
  <c r="G17" i="5"/>
  <c r="E17" i="5"/>
  <c r="F17" i="5" s="1"/>
  <c r="G16" i="5"/>
  <c r="I16" i="5" s="1"/>
  <c r="E16" i="5"/>
  <c r="G15" i="5"/>
  <c r="I15" i="5" s="1"/>
  <c r="E15" i="5"/>
  <c r="Q14" i="5"/>
  <c r="G14" i="5"/>
  <c r="E14" i="5"/>
  <c r="F14" i="5" s="1"/>
  <c r="Q13" i="5"/>
  <c r="G13" i="5"/>
  <c r="E13" i="5"/>
  <c r="Q12" i="5"/>
  <c r="G12" i="5"/>
  <c r="E12" i="5"/>
  <c r="Q11" i="5"/>
  <c r="E11" i="5"/>
  <c r="G10" i="5"/>
  <c r="I10" i="5" s="1"/>
  <c r="E10" i="5"/>
  <c r="F9" i="5"/>
  <c r="G9" i="5"/>
  <c r="I9" i="5" s="1"/>
  <c r="E9" i="5"/>
  <c r="G8" i="5"/>
  <c r="E8" i="5"/>
  <c r="F8" i="5" s="1"/>
  <c r="G7" i="5"/>
  <c r="I7" i="5" s="1"/>
  <c r="E7" i="5"/>
  <c r="F7" i="5" s="1"/>
  <c r="G6" i="5"/>
  <c r="I6" i="5" s="1"/>
  <c r="E6" i="5"/>
  <c r="F6" i="5" s="1"/>
  <c r="G5" i="5"/>
  <c r="E5" i="5"/>
  <c r="E4" i="5"/>
  <c r="E3" i="5"/>
  <c r="I3" i="3"/>
  <c r="J3" i="3" s="1"/>
  <c r="I4" i="3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I12" i="3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I53" i="3"/>
  <c r="J53" i="3" s="1"/>
  <c r="I54" i="3"/>
  <c r="J54" i="3" s="1"/>
  <c r="I55" i="3"/>
  <c r="J55" i="3" s="1"/>
  <c r="I56" i="3"/>
  <c r="J56" i="3" s="1"/>
  <c r="I57" i="3"/>
  <c r="J57" i="3" s="1"/>
  <c r="I58" i="3"/>
  <c r="I59" i="3"/>
  <c r="J59" i="3" s="1"/>
  <c r="I60" i="3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I125" i="3"/>
  <c r="J125" i="3" s="1"/>
  <c r="I126" i="3"/>
  <c r="J126" i="3" s="1"/>
  <c r="I127" i="3"/>
  <c r="J127" i="3" s="1"/>
  <c r="I128" i="3"/>
  <c r="J128" i="3" s="1"/>
  <c r="I2" i="3"/>
  <c r="J2" i="3" s="1"/>
  <c r="I3" i="2"/>
  <c r="O12" i="3"/>
  <c r="J124" i="3"/>
  <c r="J100" i="3"/>
  <c r="J92" i="3"/>
  <c r="J68" i="3"/>
  <c r="J60" i="3"/>
  <c r="J58" i="3"/>
  <c r="J52" i="3"/>
  <c r="J44" i="3"/>
  <c r="J36" i="3"/>
  <c r="J28" i="3"/>
  <c r="J20" i="3"/>
  <c r="J12" i="3"/>
  <c r="J11" i="3"/>
  <c r="J4" i="3"/>
  <c r="S75" i="3"/>
  <c r="S76" i="3"/>
  <c r="S77" i="3"/>
  <c r="S78" i="3"/>
  <c r="S79" i="3"/>
  <c r="S80" i="3"/>
  <c r="S81" i="3"/>
  <c r="S82" i="3"/>
  <c r="S71" i="3"/>
  <c r="S72" i="3"/>
  <c r="S73" i="3"/>
  <c r="S74" i="3"/>
  <c r="H2" i="3"/>
  <c r="H4" i="2"/>
  <c r="M11" i="3"/>
  <c r="M10" i="3"/>
  <c r="S69" i="3"/>
  <c r="S70" i="3"/>
  <c r="S66" i="3"/>
  <c r="S67" i="3"/>
  <c r="S68" i="3"/>
  <c r="H3" i="3"/>
  <c r="H4" i="3"/>
  <c r="G4" i="3" s="1"/>
  <c r="H5" i="3"/>
  <c r="G5" i="3" s="1"/>
  <c r="H6" i="3"/>
  <c r="H7" i="3"/>
  <c r="H8" i="3"/>
  <c r="G8" i="3" s="1"/>
  <c r="H9" i="3"/>
  <c r="G9" i="3" s="1"/>
  <c r="H10" i="3"/>
  <c r="G10" i="3" s="1"/>
  <c r="H11" i="3"/>
  <c r="H12" i="3"/>
  <c r="G12" i="3" s="1"/>
  <c r="H13" i="3"/>
  <c r="G13" i="3" s="1"/>
  <c r="H14" i="3"/>
  <c r="G14" i="3" s="1"/>
  <c r="H15" i="3"/>
  <c r="G15" i="3" s="1"/>
  <c r="H16" i="3"/>
  <c r="G16" i="3" s="1"/>
  <c r="H17" i="3"/>
  <c r="G17" i="3" s="1"/>
  <c r="H18" i="3"/>
  <c r="G18" i="3" s="1"/>
  <c r="H19" i="3"/>
  <c r="G19" i="3" s="1"/>
  <c r="H20" i="3"/>
  <c r="G20" i="3" s="1"/>
  <c r="H21" i="3"/>
  <c r="G21" i="3" s="1"/>
  <c r="H22" i="3"/>
  <c r="H23" i="3"/>
  <c r="G23" i="3" s="1"/>
  <c r="H24" i="3"/>
  <c r="G24" i="3" s="1"/>
  <c r="H25" i="3"/>
  <c r="G25" i="3" s="1"/>
  <c r="H26" i="3"/>
  <c r="G26" i="3" s="1"/>
  <c r="H27" i="3"/>
  <c r="G27" i="3" s="1"/>
  <c r="H28" i="3"/>
  <c r="G28" i="3" s="1"/>
  <c r="H29" i="3"/>
  <c r="G29" i="3" s="1"/>
  <c r="H30" i="3"/>
  <c r="G30" i="3" s="1"/>
  <c r="H31" i="3"/>
  <c r="G31" i="3" s="1"/>
  <c r="H32" i="3"/>
  <c r="G32" i="3" s="1"/>
  <c r="H33" i="3"/>
  <c r="G33" i="3" s="1"/>
  <c r="H34" i="3"/>
  <c r="G34" i="3" s="1"/>
  <c r="H35" i="3"/>
  <c r="G35" i="3" s="1"/>
  <c r="H36" i="3"/>
  <c r="G36" i="3" s="1"/>
  <c r="H37" i="3"/>
  <c r="H38" i="3"/>
  <c r="G38" i="3" s="1"/>
  <c r="H39" i="3"/>
  <c r="G39" i="3" s="1"/>
  <c r="H40" i="3"/>
  <c r="G40" i="3" s="1"/>
  <c r="H41" i="3"/>
  <c r="G41" i="3" s="1"/>
  <c r="H42" i="3"/>
  <c r="G42" i="3" s="1"/>
  <c r="H43" i="3"/>
  <c r="G43" i="3" s="1"/>
  <c r="H44" i="3"/>
  <c r="G44" i="3" s="1"/>
  <c r="H45" i="3"/>
  <c r="H46" i="3"/>
  <c r="G46" i="3" s="1"/>
  <c r="H47" i="3"/>
  <c r="G47" i="3" s="1"/>
  <c r="H48" i="3"/>
  <c r="G48" i="3" s="1"/>
  <c r="H49" i="3"/>
  <c r="H50" i="3"/>
  <c r="G50" i="3" s="1"/>
  <c r="H51" i="3"/>
  <c r="G51" i="3" s="1"/>
  <c r="H52" i="3"/>
  <c r="G52" i="3" s="1"/>
  <c r="H53" i="3"/>
  <c r="H54" i="3"/>
  <c r="G54" i="3" s="1"/>
  <c r="H55" i="3"/>
  <c r="G55" i="3" s="1"/>
  <c r="H56" i="3"/>
  <c r="H57" i="3"/>
  <c r="G57" i="3" s="1"/>
  <c r="H58" i="3"/>
  <c r="G58" i="3" s="1"/>
  <c r="H59" i="3"/>
  <c r="G59" i="3" s="1"/>
  <c r="H60" i="3"/>
  <c r="H61" i="3"/>
  <c r="G61" i="3" s="1"/>
  <c r="H62" i="3"/>
  <c r="G62" i="3" s="1"/>
  <c r="H63" i="3"/>
  <c r="G63" i="3" s="1"/>
  <c r="H64" i="3"/>
  <c r="H65" i="3"/>
  <c r="G65" i="3" s="1"/>
  <c r="H66" i="3"/>
  <c r="G66" i="3" s="1"/>
  <c r="H67" i="3"/>
  <c r="G67" i="3" s="1"/>
  <c r="H68" i="3"/>
  <c r="G68" i="3" s="1"/>
  <c r="H69" i="3"/>
  <c r="H70" i="3"/>
  <c r="G70" i="3" s="1"/>
  <c r="H71" i="3"/>
  <c r="G71" i="3" s="1"/>
  <c r="H72" i="3"/>
  <c r="G72" i="3" s="1"/>
  <c r="H73" i="3"/>
  <c r="H74" i="3"/>
  <c r="G74" i="3" s="1"/>
  <c r="H75" i="3"/>
  <c r="G75" i="3" s="1"/>
  <c r="H76" i="3"/>
  <c r="G76" i="3" s="1"/>
  <c r="H77" i="3"/>
  <c r="H78" i="3"/>
  <c r="G78" i="3" s="1"/>
  <c r="H79" i="3"/>
  <c r="H80" i="3"/>
  <c r="G80" i="3" s="1"/>
  <c r="H81" i="3"/>
  <c r="H82" i="3"/>
  <c r="G82" i="3" s="1"/>
  <c r="H83" i="3"/>
  <c r="G83" i="3" s="1"/>
  <c r="H84" i="3"/>
  <c r="G84" i="3" s="1"/>
  <c r="H85" i="3"/>
  <c r="G85" i="3" s="1"/>
  <c r="H86" i="3"/>
  <c r="G86" i="3" s="1"/>
  <c r="H87" i="3"/>
  <c r="G87" i="3" s="1"/>
  <c r="H88" i="3"/>
  <c r="G88" i="3" s="1"/>
  <c r="H89" i="3"/>
  <c r="H90" i="3"/>
  <c r="G90" i="3" s="1"/>
  <c r="H91" i="3"/>
  <c r="G91" i="3" s="1"/>
  <c r="H92" i="3"/>
  <c r="G92" i="3" s="1"/>
  <c r="H93" i="3"/>
  <c r="G93" i="3" s="1"/>
  <c r="H94" i="3"/>
  <c r="G94" i="3" s="1"/>
  <c r="H95" i="3"/>
  <c r="G95" i="3" s="1"/>
  <c r="H96" i="3"/>
  <c r="G96" i="3" s="1"/>
  <c r="H97" i="3"/>
  <c r="G97" i="3" s="1"/>
  <c r="H98" i="3"/>
  <c r="G98" i="3" s="1"/>
  <c r="H99" i="3"/>
  <c r="H100" i="3"/>
  <c r="G100" i="3" s="1"/>
  <c r="H101" i="3"/>
  <c r="H102" i="3"/>
  <c r="G102" i="3" s="1"/>
  <c r="H103" i="3"/>
  <c r="H104" i="3"/>
  <c r="G104" i="3" s="1"/>
  <c r="H105" i="3"/>
  <c r="G105" i="3" s="1"/>
  <c r="H106" i="3"/>
  <c r="G106" i="3" s="1"/>
  <c r="H107" i="3"/>
  <c r="G107" i="3" s="1"/>
  <c r="H108" i="3"/>
  <c r="G108" i="3" s="1"/>
  <c r="H109" i="3"/>
  <c r="H110" i="3"/>
  <c r="G110" i="3" s="1"/>
  <c r="H111" i="3"/>
  <c r="G111" i="3" s="1"/>
  <c r="H112" i="3"/>
  <c r="G112" i="3" s="1"/>
  <c r="H113" i="3"/>
  <c r="G113" i="3" s="1"/>
  <c r="H114" i="3"/>
  <c r="G114" i="3" s="1"/>
  <c r="H115" i="3"/>
  <c r="G115" i="3" s="1"/>
  <c r="H116" i="3"/>
  <c r="G116" i="3" s="1"/>
  <c r="H117" i="3"/>
  <c r="H118" i="3"/>
  <c r="G118" i="3" s="1"/>
  <c r="H119" i="3"/>
  <c r="G119" i="3" s="1"/>
  <c r="H120" i="3"/>
  <c r="G120" i="3" s="1"/>
  <c r="H121" i="3"/>
  <c r="H122" i="3"/>
  <c r="G122" i="3" s="1"/>
  <c r="H123" i="3"/>
  <c r="H124" i="3"/>
  <c r="G124" i="3" s="1"/>
  <c r="H125" i="3"/>
  <c r="H126" i="3"/>
  <c r="G126" i="3" s="1"/>
  <c r="H127" i="3"/>
  <c r="G127" i="3" s="1"/>
  <c r="H128" i="3"/>
  <c r="G128" i="3" s="1"/>
  <c r="H2" i="2"/>
  <c r="F2" i="2" s="1"/>
  <c r="H4" i="1"/>
  <c r="H5" i="2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N3" i="4"/>
  <c r="M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L3" i="4"/>
  <c r="K3" i="4"/>
  <c r="H24" i="4"/>
  <c r="G24" i="4" s="1"/>
  <c r="I24" i="4" s="1"/>
  <c r="J24" i="4" s="1"/>
  <c r="E24" i="4"/>
  <c r="H95" i="4"/>
  <c r="G95" i="4" s="1"/>
  <c r="I95" i="4" s="1"/>
  <c r="J95" i="4" s="1"/>
  <c r="E95" i="4"/>
  <c r="F95" i="4" s="1"/>
  <c r="H75" i="4"/>
  <c r="G75" i="4" s="1"/>
  <c r="I75" i="4" s="1"/>
  <c r="J75" i="4" s="1"/>
  <c r="E75" i="4"/>
  <c r="F75" i="4" s="1"/>
  <c r="H23" i="4"/>
  <c r="G23" i="4" s="1"/>
  <c r="I23" i="4" s="1"/>
  <c r="J23" i="4" s="1"/>
  <c r="E23" i="4"/>
  <c r="H125" i="4"/>
  <c r="G125" i="4" s="1"/>
  <c r="I125" i="4" s="1"/>
  <c r="J125" i="4" s="1"/>
  <c r="E125" i="4"/>
  <c r="H110" i="4"/>
  <c r="G110" i="4" s="1"/>
  <c r="I110" i="4" s="1"/>
  <c r="J110" i="4" s="1"/>
  <c r="E110" i="4"/>
  <c r="H79" i="4"/>
  <c r="G79" i="4" s="1"/>
  <c r="I79" i="4" s="1"/>
  <c r="J79" i="4" s="1"/>
  <c r="E79" i="4"/>
  <c r="H64" i="4"/>
  <c r="G64" i="4" s="1"/>
  <c r="I64" i="4" s="1"/>
  <c r="J64" i="4" s="1"/>
  <c r="E64" i="4"/>
  <c r="H128" i="4"/>
  <c r="G128" i="4" s="1"/>
  <c r="I128" i="4" s="1"/>
  <c r="J128" i="4" s="1"/>
  <c r="E128" i="4"/>
  <c r="H47" i="4"/>
  <c r="G47" i="4" s="1"/>
  <c r="I47" i="4" s="1"/>
  <c r="J47" i="4" s="1"/>
  <c r="E47" i="4"/>
  <c r="H68" i="4"/>
  <c r="G68" i="4" s="1"/>
  <c r="I68" i="4" s="1"/>
  <c r="J68" i="4" s="1"/>
  <c r="E68" i="4"/>
  <c r="F68" i="4" s="1"/>
  <c r="H89" i="4"/>
  <c r="G89" i="4" s="1"/>
  <c r="I89" i="4" s="1"/>
  <c r="J89" i="4" s="1"/>
  <c r="E89" i="4"/>
  <c r="H80" i="4"/>
  <c r="G80" i="4" s="1"/>
  <c r="I80" i="4" s="1"/>
  <c r="J80" i="4" s="1"/>
  <c r="E80" i="4"/>
  <c r="H54" i="4"/>
  <c r="G54" i="4" s="1"/>
  <c r="I54" i="4" s="1"/>
  <c r="J54" i="4" s="1"/>
  <c r="E54" i="4"/>
  <c r="H101" i="4"/>
  <c r="G101" i="4"/>
  <c r="I101" i="4" s="1"/>
  <c r="J101" i="4" s="1"/>
  <c r="E101" i="4"/>
  <c r="H90" i="4"/>
  <c r="G90" i="4" s="1"/>
  <c r="I90" i="4" s="1"/>
  <c r="J90" i="4" s="1"/>
  <c r="E90" i="4"/>
  <c r="H37" i="4"/>
  <c r="G37" i="4" s="1"/>
  <c r="I37" i="4" s="1"/>
  <c r="J37" i="4" s="1"/>
  <c r="E37" i="4"/>
  <c r="H8" i="4"/>
  <c r="G8" i="4" s="1"/>
  <c r="I8" i="4" s="1"/>
  <c r="J8" i="4" s="1"/>
  <c r="E8" i="4"/>
  <c r="H78" i="4"/>
  <c r="G78" i="4" s="1"/>
  <c r="I78" i="4" s="1"/>
  <c r="J78" i="4" s="1"/>
  <c r="E78" i="4"/>
  <c r="H15" i="4"/>
  <c r="G15" i="4" s="1"/>
  <c r="I15" i="4" s="1"/>
  <c r="J15" i="4" s="1"/>
  <c r="E15" i="4"/>
  <c r="H109" i="4"/>
  <c r="G109" i="4" s="1"/>
  <c r="I109" i="4" s="1"/>
  <c r="J109" i="4" s="1"/>
  <c r="E109" i="4"/>
  <c r="H60" i="4"/>
  <c r="G60" i="4" s="1"/>
  <c r="I60" i="4" s="1"/>
  <c r="J60" i="4" s="1"/>
  <c r="E60" i="4"/>
  <c r="F60" i="4" s="1"/>
  <c r="H87" i="4"/>
  <c r="G87" i="4" s="1"/>
  <c r="I87" i="4" s="1"/>
  <c r="J87" i="4" s="1"/>
  <c r="E87" i="4"/>
  <c r="F87" i="4" s="1"/>
  <c r="H100" i="4"/>
  <c r="G100" i="4"/>
  <c r="I100" i="4" s="1"/>
  <c r="J100" i="4" s="1"/>
  <c r="E100" i="4"/>
  <c r="F100" i="4" s="1"/>
  <c r="H6" i="4"/>
  <c r="G6" i="4" s="1"/>
  <c r="I6" i="4" s="1"/>
  <c r="J6" i="4" s="1"/>
  <c r="E6" i="4"/>
  <c r="H124" i="4"/>
  <c r="G124" i="4" s="1"/>
  <c r="I124" i="4" s="1"/>
  <c r="J124" i="4" s="1"/>
  <c r="E124" i="4"/>
  <c r="H65" i="4"/>
  <c r="G65" i="4" s="1"/>
  <c r="I65" i="4" s="1"/>
  <c r="J65" i="4" s="1"/>
  <c r="E65" i="4"/>
  <c r="H33" i="4"/>
  <c r="G33" i="4" s="1"/>
  <c r="I33" i="4" s="1"/>
  <c r="J33" i="4" s="1"/>
  <c r="E33" i="4"/>
  <c r="H118" i="4"/>
  <c r="G118" i="4" s="1"/>
  <c r="I118" i="4" s="1"/>
  <c r="J118" i="4" s="1"/>
  <c r="E118" i="4"/>
  <c r="H66" i="4"/>
  <c r="G66" i="4" s="1"/>
  <c r="I66" i="4" s="1"/>
  <c r="J66" i="4" s="1"/>
  <c r="E66" i="4"/>
  <c r="H7" i="4"/>
  <c r="G7" i="4" s="1"/>
  <c r="I7" i="4" s="1"/>
  <c r="J7" i="4" s="1"/>
  <c r="E7" i="4"/>
  <c r="H86" i="4"/>
  <c r="G86" i="4"/>
  <c r="I86" i="4" s="1"/>
  <c r="J86" i="4" s="1"/>
  <c r="E86" i="4"/>
  <c r="H103" i="4"/>
  <c r="G103" i="4" s="1"/>
  <c r="I103" i="4" s="1"/>
  <c r="J103" i="4" s="1"/>
  <c r="E103" i="4"/>
  <c r="H53" i="4"/>
  <c r="G53" i="4" s="1"/>
  <c r="I53" i="4" s="1"/>
  <c r="J53" i="4" s="1"/>
  <c r="E53" i="4"/>
  <c r="H20" i="4"/>
  <c r="G20" i="4" s="1"/>
  <c r="I20" i="4" s="1"/>
  <c r="J20" i="4" s="1"/>
  <c r="E20" i="4"/>
  <c r="F20" i="4" s="1"/>
  <c r="H39" i="4"/>
  <c r="G39" i="4" s="1"/>
  <c r="I39" i="4" s="1"/>
  <c r="J39" i="4" s="1"/>
  <c r="E39" i="4"/>
  <c r="H49" i="4"/>
  <c r="G49" i="4" s="1"/>
  <c r="I49" i="4" s="1"/>
  <c r="J49" i="4" s="1"/>
  <c r="E49" i="4"/>
  <c r="H30" i="4"/>
  <c r="G30" i="4" s="1"/>
  <c r="I30" i="4" s="1"/>
  <c r="J30" i="4" s="1"/>
  <c r="E30" i="4"/>
  <c r="H3" i="4"/>
  <c r="G3" i="4" s="1"/>
  <c r="I3" i="4" s="1"/>
  <c r="J3" i="4" s="1"/>
  <c r="E3" i="4"/>
  <c r="H26" i="4"/>
  <c r="G26" i="4" s="1"/>
  <c r="I26" i="4" s="1"/>
  <c r="J26" i="4" s="1"/>
  <c r="E26" i="4"/>
  <c r="H91" i="4"/>
  <c r="G91" i="4"/>
  <c r="I91" i="4" s="1"/>
  <c r="J91" i="4" s="1"/>
  <c r="E91" i="4"/>
  <c r="H43" i="4"/>
  <c r="G43" i="4" s="1"/>
  <c r="I43" i="4" s="1"/>
  <c r="J43" i="4" s="1"/>
  <c r="E43" i="4"/>
  <c r="H105" i="4"/>
  <c r="G105" i="4" s="1"/>
  <c r="I105" i="4" s="1"/>
  <c r="J105" i="4" s="1"/>
  <c r="E105" i="4"/>
  <c r="H45" i="4"/>
  <c r="G45" i="4" s="1"/>
  <c r="I45" i="4" s="1"/>
  <c r="J45" i="4" s="1"/>
  <c r="E45" i="4"/>
  <c r="H107" i="4"/>
  <c r="G107" i="4"/>
  <c r="I107" i="4" s="1"/>
  <c r="J107" i="4" s="1"/>
  <c r="E107" i="4"/>
  <c r="H104" i="4"/>
  <c r="G104" i="4" s="1"/>
  <c r="I104" i="4" s="1"/>
  <c r="J104" i="4" s="1"/>
  <c r="E104" i="4"/>
  <c r="H84" i="4"/>
  <c r="G84" i="4" s="1"/>
  <c r="I84" i="4" s="1"/>
  <c r="J84" i="4" s="1"/>
  <c r="E84" i="4"/>
  <c r="H93" i="4"/>
  <c r="G93" i="4" s="1"/>
  <c r="I93" i="4" s="1"/>
  <c r="J93" i="4" s="1"/>
  <c r="E93" i="4"/>
  <c r="F93" i="4" s="1"/>
  <c r="H126" i="4"/>
  <c r="G126" i="4" s="1"/>
  <c r="I126" i="4" s="1"/>
  <c r="J126" i="4" s="1"/>
  <c r="E126" i="4"/>
  <c r="H28" i="4"/>
  <c r="G28" i="4" s="1"/>
  <c r="I28" i="4" s="1"/>
  <c r="J28" i="4" s="1"/>
  <c r="E28" i="4"/>
  <c r="F28" i="4" s="1"/>
  <c r="H114" i="4"/>
  <c r="G114" i="4" s="1"/>
  <c r="I114" i="4" s="1"/>
  <c r="J114" i="4" s="1"/>
  <c r="E114" i="4"/>
  <c r="F114" i="4" s="1"/>
  <c r="H74" i="4"/>
  <c r="G74" i="4"/>
  <c r="I74" i="4" s="1"/>
  <c r="J74" i="4" s="1"/>
  <c r="E74" i="4"/>
  <c r="H97" i="4"/>
  <c r="G97" i="4" s="1"/>
  <c r="I97" i="4" s="1"/>
  <c r="J97" i="4" s="1"/>
  <c r="E97" i="4"/>
  <c r="F97" i="4" s="1"/>
  <c r="H61" i="4"/>
  <c r="G61" i="4" s="1"/>
  <c r="I61" i="4" s="1"/>
  <c r="J61" i="4" s="1"/>
  <c r="E61" i="4"/>
  <c r="H10" i="4"/>
  <c r="G10" i="4" s="1"/>
  <c r="I10" i="4" s="1"/>
  <c r="J10" i="4" s="1"/>
  <c r="E10" i="4"/>
  <c r="F10" i="4" s="1"/>
  <c r="H77" i="4"/>
  <c r="G77" i="4" s="1"/>
  <c r="I77" i="4" s="1"/>
  <c r="J77" i="4" s="1"/>
  <c r="E77" i="4"/>
  <c r="H13" i="4"/>
  <c r="G13" i="4" s="1"/>
  <c r="I13" i="4" s="1"/>
  <c r="J13" i="4" s="1"/>
  <c r="E13" i="4"/>
  <c r="H129" i="4"/>
  <c r="G129" i="4" s="1"/>
  <c r="I129" i="4" s="1"/>
  <c r="J129" i="4" s="1"/>
  <c r="E129" i="4"/>
  <c r="F129" i="4" s="1"/>
  <c r="H44" i="4"/>
  <c r="G44" i="4" s="1"/>
  <c r="I44" i="4" s="1"/>
  <c r="J44" i="4" s="1"/>
  <c r="E44" i="4"/>
  <c r="H119" i="4"/>
  <c r="G119" i="4" s="1"/>
  <c r="I119" i="4" s="1"/>
  <c r="J119" i="4" s="1"/>
  <c r="E119" i="4"/>
  <c r="H21" i="4"/>
  <c r="G21" i="4" s="1"/>
  <c r="I21" i="4" s="1"/>
  <c r="J21" i="4" s="1"/>
  <c r="E21" i="4"/>
  <c r="H76" i="4"/>
  <c r="G76" i="4" s="1"/>
  <c r="I76" i="4" s="1"/>
  <c r="J76" i="4" s="1"/>
  <c r="E76" i="4"/>
  <c r="H85" i="4"/>
  <c r="G85" i="4" s="1"/>
  <c r="I85" i="4" s="1"/>
  <c r="J85" i="4" s="1"/>
  <c r="E85" i="4"/>
  <c r="H73" i="4"/>
  <c r="G73" i="4" s="1"/>
  <c r="I73" i="4" s="1"/>
  <c r="J73" i="4" s="1"/>
  <c r="E73" i="4"/>
  <c r="F73" i="4" s="1"/>
  <c r="H94" i="4"/>
  <c r="G94" i="4" s="1"/>
  <c r="I94" i="4" s="1"/>
  <c r="J94" i="4" s="1"/>
  <c r="E94" i="4"/>
  <c r="H31" i="4"/>
  <c r="G31" i="4" s="1"/>
  <c r="I31" i="4" s="1"/>
  <c r="J31" i="4" s="1"/>
  <c r="E31" i="4"/>
  <c r="H12" i="4"/>
  <c r="G12" i="4" s="1"/>
  <c r="I12" i="4" s="1"/>
  <c r="J12" i="4" s="1"/>
  <c r="E12" i="4"/>
  <c r="H11" i="4"/>
  <c r="G11" i="4" s="1"/>
  <c r="I11" i="4" s="1"/>
  <c r="J11" i="4" s="1"/>
  <c r="E11" i="4"/>
  <c r="H88" i="4"/>
  <c r="G88" i="4" s="1"/>
  <c r="I88" i="4" s="1"/>
  <c r="J88" i="4" s="1"/>
  <c r="E88" i="4"/>
  <c r="H115" i="4"/>
  <c r="G115" i="4" s="1"/>
  <c r="I115" i="4" s="1"/>
  <c r="J115" i="4" s="1"/>
  <c r="E115" i="4"/>
  <c r="F115" i="4" s="1"/>
  <c r="H83" i="4"/>
  <c r="G83" i="4" s="1"/>
  <c r="I83" i="4" s="1"/>
  <c r="J83" i="4" s="1"/>
  <c r="E83" i="4"/>
  <c r="H69" i="4"/>
  <c r="G69" i="4"/>
  <c r="I69" i="4" s="1"/>
  <c r="J69" i="4" s="1"/>
  <c r="E69" i="4"/>
  <c r="H41" i="4"/>
  <c r="G41" i="4" s="1"/>
  <c r="I41" i="4" s="1"/>
  <c r="J41" i="4" s="1"/>
  <c r="E41" i="4"/>
  <c r="H70" i="4"/>
  <c r="G70" i="4" s="1"/>
  <c r="I70" i="4" s="1"/>
  <c r="J70" i="4" s="1"/>
  <c r="E70" i="4"/>
  <c r="H59" i="4"/>
  <c r="G59" i="4" s="1"/>
  <c r="I59" i="4" s="1"/>
  <c r="J59" i="4" s="1"/>
  <c r="E59" i="4"/>
  <c r="H58" i="4"/>
  <c r="G58" i="4" s="1"/>
  <c r="I58" i="4" s="1"/>
  <c r="J58" i="4" s="1"/>
  <c r="E58" i="4"/>
  <c r="F58" i="4" s="1"/>
  <c r="H4" i="4"/>
  <c r="G4" i="4" s="1"/>
  <c r="I4" i="4" s="1"/>
  <c r="J4" i="4" s="1"/>
  <c r="E4" i="4"/>
  <c r="H52" i="4"/>
  <c r="G52" i="4" s="1"/>
  <c r="I52" i="4" s="1"/>
  <c r="J52" i="4" s="1"/>
  <c r="E52" i="4"/>
  <c r="H9" i="4"/>
  <c r="G9" i="4" s="1"/>
  <c r="I9" i="4" s="1"/>
  <c r="J9" i="4" s="1"/>
  <c r="E9" i="4"/>
  <c r="F9" i="4" s="1"/>
  <c r="H71" i="4"/>
  <c r="G71" i="4" s="1"/>
  <c r="I71" i="4" s="1"/>
  <c r="J71" i="4" s="1"/>
  <c r="E71" i="4"/>
  <c r="H51" i="4"/>
  <c r="G51" i="4" s="1"/>
  <c r="I51" i="4" s="1"/>
  <c r="J51" i="4" s="1"/>
  <c r="E51" i="4"/>
  <c r="H18" i="4"/>
  <c r="G18" i="4" s="1"/>
  <c r="I18" i="4" s="1"/>
  <c r="J18" i="4" s="1"/>
  <c r="E18" i="4"/>
  <c r="H5" i="4"/>
  <c r="G5" i="4" s="1"/>
  <c r="I5" i="4" s="1"/>
  <c r="J5" i="4" s="1"/>
  <c r="E5" i="4"/>
  <c r="H14" i="4"/>
  <c r="G14" i="4"/>
  <c r="I14" i="4" s="1"/>
  <c r="J14" i="4" s="1"/>
  <c r="E14" i="4"/>
  <c r="F14" i="4" s="1"/>
  <c r="H111" i="4"/>
  <c r="G111" i="4" s="1"/>
  <c r="I111" i="4" s="1"/>
  <c r="J111" i="4" s="1"/>
  <c r="E111" i="4"/>
  <c r="H63" i="4"/>
  <c r="G63" i="4" s="1"/>
  <c r="I63" i="4" s="1"/>
  <c r="J63" i="4" s="1"/>
  <c r="E63" i="4"/>
  <c r="H112" i="4"/>
  <c r="G112" i="4"/>
  <c r="I112" i="4" s="1"/>
  <c r="J112" i="4" s="1"/>
  <c r="E112" i="4"/>
  <c r="F112" i="4" s="1"/>
  <c r="H35" i="4"/>
  <c r="G35" i="4" s="1"/>
  <c r="I35" i="4" s="1"/>
  <c r="J35" i="4" s="1"/>
  <c r="E35" i="4"/>
  <c r="H123" i="4"/>
  <c r="G123" i="4" s="1"/>
  <c r="I123" i="4" s="1"/>
  <c r="J123" i="4" s="1"/>
  <c r="E123" i="4"/>
  <c r="H55" i="4"/>
  <c r="G55" i="4" s="1"/>
  <c r="I55" i="4" s="1"/>
  <c r="J55" i="4" s="1"/>
  <c r="E55" i="4"/>
  <c r="H46" i="4"/>
  <c r="G46" i="4" s="1"/>
  <c r="I46" i="4" s="1"/>
  <c r="J46" i="4" s="1"/>
  <c r="E46" i="4"/>
  <c r="F46" i="4" s="1"/>
  <c r="H82" i="4"/>
  <c r="G82" i="4" s="1"/>
  <c r="I82" i="4" s="1"/>
  <c r="J82" i="4" s="1"/>
  <c r="E82" i="4"/>
  <c r="H17" i="4"/>
  <c r="G17" i="4" s="1"/>
  <c r="I17" i="4" s="1"/>
  <c r="J17" i="4" s="1"/>
  <c r="E17" i="4"/>
  <c r="I113" i="4"/>
  <c r="J113" i="4" s="1"/>
  <c r="H113" i="4"/>
  <c r="G113" i="4" s="1"/>
  <c r="E113" i="4"/>
  <c r="F113" i="4" s="1"/>
  <c r="H72" i="4"/>
  <c r="G72" i="4" s="1"/>
  <c r="I72" i="4" s="1"/>
  <c r="J72" i="4" s="1"/>
  <c r="E72" i="4"/>
  <c r="H120" i="4"/>
  <c r="G120" i="4"/>
  <c r="I120" i="4" s="1"/>
  <c r="J120" i="4" s="1"/>
  <c r="E120" i="4"/>
  <c r="F120" i="4" s="1"/>
  <c r="H32" i="4"/>
  <c r="G32" i="4"/>
  <c r="I32" i="4" s="1"/>
  <c r="J32" i="4" s="1"/>
  <c r="E32" i="4"/>
  <c r="H22" i="4"/>
  <c r="G22" i="4" s="1"/>
  <c r="I22" i="4" s="1"/>
  <c r="J22" i="4" s="1"/>
  <c r="E22" i="4"/>
  <c r="H40" i="4"/>
  <c r="G40" i="4"/>
  <c r="I40" i="4" s="1"/>
  <c r="J40" i="4" s="1"/>
  <c r="E40" i="4"/>
  <c r="F40" i="4" s="1"/>
  <c r="H122" i="4"/>
  <c r="G122" i="4" s="1"/>
  <c r="I122" i="4" s="1"/>
  <c r="J122" i="4" s="1"/>
  <c r="E122" i="4"/>
  <c r="H27" i="4"/>
  <c r="G27" i="4" s="1"/>
  <c r="I27" i="4" s="1"/>
  <c r="J27" i="4" s="1"/>
  <c r="E27" i="4"/>
  <c r="H106" i="4"/>
  <c r="G106" i="4" s="1"/>
  <c r="I106" i="4" s="1"/>
  <c r="J106" i="4" s="1"/>
  <c r="E106" i="4"/>
  <c r="H62" i="4"/>
  <c r="G62" i="4" s="1"/>
  <c r="I62" i="4" s="1"/>
  <c r="J62" i="4" s="1"/>
  <c r="E62" i="4"/>
  <c r="H34" i="4"/>
  <c r="G34" i="4" s="1"/>
  <c r="I34" i="4" s="1"/>
  <c r="J34" i="4" s="1"/>
  <c r="E34" i="4"/>
  <c r="H50" i="4"/>
  <c r="G50" i="4" s="1"/>
  <c r="I50" i="4" s="1"/>
  <c r="J50" i="4" s="1"/>
  <c r="E50" i="4"/>
  <c r="H102" i="4"/>
  <c r="G102" i="4" s="1"/>
  <c r="I102" i="4" s="1"/>
  <c r="J102" i="4" s="1"/>
  <c r="E102" i="4"/>
  <c r="H36" i="4"/>
  <c r="G36" i="4" s="1"/>
  <c r="I36" i="4" s="1"/>
  <c r="J36" i="4" s="1"/>
  <c r="E36" i="4"/>
  <c r="H116" i="4"/>
  <c r="G116" i="4" s="1"/>
  <c r="I116" i="4" s="1"/>
  <c r="J116" i="4" s="1"/>
  <c r="E116" i="4"/>
  <c r="H19" i="4"/>
  <c r="G19" i="4" s="1"/>
  <c r="I19" i="4" s="1"/>
  <c r="J19" i="4" s="1"/>
  <c r="E19" i="4"/>
  <c r="H56" i="4"/>
  <c r="G56" i="4"/>
  <c r="I56" i="4" s="1"/>
  <c r="J56" i="4" s="1"/>
  <c r="E56" i="4"/>
  <c r="F56" i="4" s="1"/>
  <c r="H117" i="4"/>
  <c r="G117" i="4" s="1"/>
  <c r="I117" i="4" s="1"/>
  <c r="J117" i="4" s="1"/>
  <c r="E117" i="4"/>
  <c r="H108" i="4"/>
  <c r="G108" i="4" s="1"/>
  <c r="I108" i="4" s="1"/>
  <c r="J108" i="4" s="1"/>
  <c r="E108" i="4"/>
  <c r="H16" i="4"/>
  <c r="G16" i="4" s="1"/>
  <c r="I16" i="4" s="1"/>
  <c r="J16" i="4" s="1"/>
  <c r="E16" i="4"/>
  <c r="Q16" i="4"/>
  <c r="H127" i="4"/>
  <c r="G127" i="4" s="1"/>
  <c r="I127" i="4" s="1"/>
  <c r="J127" i="4" s="1"/>
  <c r="E127" i="4"/>
  <c r="F127" i="4" s="1"/>
  <c r="Q15" i="4"/>
  <c r="H98" i="4"/>
  <c r="G98" i="4" s="1"/>
  <c r="I98" i="4" s="1"/>
  <c r="J98" i="4" s="1"/>
  <c r="E98" i="4"/>
  <c r="Q14" i="4"/>
  <c r="H92" i="4"/>
  <c r="G92" i="4"/>
  <c r="I92" i="4" s="1"/>
  <c r="J92" i="4" s="1"/>
  <c r="E92" i="4"/>
  <c r="F92" i="4" s="1"/>
  <c r="Q13" i="4"/>
  <c r="H96" i="4"/>
  <c r="G96" i="4" s="1"/>
  <c r="I96" i="4" s="1"/>
  <c r="J96" i="4" s="1"/>
  <c r="E96" i="4"/>
  <c r="J29" i="4"/>
  <c r="H29" i="4"/>
  <c r="G29" i="4" s="1"/>
  <c r="I29" i="4" s="1"/>
  <c r="E29" i="4"/>
  <c r="F29" i="4" s="1"/>
  <c r="H38" i="4"/>
  <c r="G38" i="4" s="1"/>
  <c r="I38" i="4" s="1"/>
  <c r="J38" i="4" s="1"/>
  <c r="E38" i="4"/>
  <c r="H48" i="4"/>
  <c r="G48" i="4" s="1"/>
  <c r="I48" i="4" s="1"/>
  <c r="J48" i="4" s="1"/>
  <c r="E48" i="4"/>
  <c r="H57" i="4"/>
  <c r="G57" i="4" s="1"/>
  <c r="I57" i="4" s="1"/>
  <c r="J57" i="4" s="1"/>
  <c r="E57" i="4"/>
  <c r="H99" i="4"/>
  <c r="G99" i="4" s="1"/>
  <c r="I99" i="4" s="1"/>
  <c r="J99" i="4" s="1"/>
  <c r="E99" i="4"/>
  <c r="H25" i="4"/>
  <c r="G25" i="4" s="1"/>
  <c r="I25" i="4" s="1"/>
  <c r="J25" i="4" s="1"/>
  <c r="E25" i="4"/>
  <c r="H81" i="4"/>
  <c r="G81" i="4" s="1"/>
  <c r="I81" i="4" s="1"/>
  <c r="J81" i="4" s="1"/>
  <c r="E81" i="4"/>
  <c r="H121" i="4"/>
  <c r="G121" i="4" s="1"/>
  <c r="I121" i="4" s="1"/>
  <c r="J121" i="4" s="1"/>
  <c r="E121" i="4"/>
  <c r="H67" i="4"/>
  <c r="G67" i="4" s="1"/>
  <c r="I67" i="4" s="1"/>
  <c r="J67" i="4" s="1"/>
  <c r="E67" i="4"/>
  <c r="H42" i="4"/>
  <c r="E42" i="4"/>
  <c r="O13" i="2"/>
  <c r="N10" i="1"/>
  <c r="N9" i="1"/>
  <c r="M12" i="1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S65" i="3"/>
  <c r="E65" i="3"/>
  <c r="S64" i="3"/>
  <c r="E64" i="3"/>
  <c r="S63" i="3"/>
  <c r="E63" i="3"/>
  <c r="S62" i="3"/>
  <c r="E62" i="3"/>
  <c r="S61" i="3"/>
  <c r="E61" i="3"/>
  <c r="S60" i="3"/>
  <c r="E60" i="3"/>
  <c r="S59" i="3"/>
  <c r="E59" i="3"/>
  <c r="S58" i="3"/>
  <c r="E58" i="3"/>
  <c r="S57" i="3"/>
  <c r="E57" i="3"/>
  <c r="S56" i="3"/>
  <c r="E56" i="3"/>
  <c r="S55" i="3"/>
  <c r="E55" i="3"/>
  <c r="S54" i="3"/>
  <c r="E54" i="3"/>
  <c r="S53" i="3"/>
  <c r="E53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S52" i="3"/>
  <c r="E52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S51" i="3"/>
  <c r="E51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S50" i="3"/>
  <c r="E50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S49" i="3"/>
  <c r="E49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S48" i="3"/>
  <c r="E48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S47" i="3"/>
  <c r="E47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S46" i="3"/>
  <c r="E46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S45" i="3"/>
  <c r="E45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S44" i="3"/>
  <c r="E44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S43" i="3"/>
  <c r="E43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S42" i="3"/>
  <c r="E42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S41" i="3"/>
  <c r="E41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S40" i="3"/>
  <c r="E40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S39" i="3"/>
  <c r="E39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S38" i="3"/>
  <c r="E38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S37" i="3"/>
  <c r="E37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S36" i="3"/>
  <c r="E36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S35" i="3"/>
  <c r="E35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S34" i="3"/>
  <c r="E34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S33" i="3"/>
  <c r="E33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S32" i="3"/>
  <c r="E32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S31" i="3"/>
  <c r="E31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S30" i="3"/>
  <c r="E30" i="3"/>
  <c r="F30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S29" i="3"/>
  <c r="E29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S28" i="3"/>
  <c r="E28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S27" i="3"/>
  <c r="E27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S26" i="3"/>
  <c r="E26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S25" i="3"/>
  <c r="E25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S24" i="3"/>
  <c r="E24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S23" i="3"/>
  <c r="E23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S22" i="3"/>
  <c r="G22" i="3"/>
  <c r="E22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S21" i="3"/>
  <c r="E21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S20" i="3"/>
  <c r="E20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S19" i="3"/>
  <c r="E19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S18" i="3"/>
  <c r="E18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S17" i="3"/>
  <c r="E17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S16" i="3"/>
  <c r="E16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S15" i="3"/>
  <c r="E15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S14" i="3"/>
  <c r="E14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S13" i="3"/>
  <c r="M13" i="3"/>
  <c r="E13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S12" i="3"/>
  <c r="M12" i="3"/>
  <c r="E12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S11" i="3"/>
  <c r="E11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S10" i="3"/>
  <c r="E10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S9" i="3"/>
  <c r="E9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S8" i="3"/>
  <c r="E8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S7" i="3"/>
  <c r="E7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S6" i="3"/>
  <c r="G6" i="3"/>
  <c r="E6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S5" i="3"/>
  <c r="E5" i="3"/>
  <c r="F5" i="3" s="1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S4" i="3"/>
  <c r="E4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S3" i="3"/>
  <c r="E3" i="3"/>
  <c r="S2" i="3"/>
  <c r="E2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2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U3" i="2"/>
  <c r="M13" i="2"/>
  <c r="M12" i="2"/>
  <c r="H3" i="2"/>
  <c r="G3" i="2" s="1"/>
  <c r="J3" i="2" s="1"/>
  <c r="G4" i="2"/>
  <c r="I4" i="2" s="1"/>
  <c r="J4" i="2" s="1"/>
  <c r="G5" i="2"/>
  <c r="I5" i="2" s="1"/>
  <c r="J5" i="2" s="1"/>
  <c r="H6" i="2"/>
  <c r="G6" i="2" s="1"/>
  <c r="I6" i="2" s="1"/>
  <c r="J6" i="2" s="1"/>
  <c r="H7" i="2"/>
  <c r="G7" i="2" s="1"/>
  <c r="I7" i="2" s="1"/>
  <c r="J7" i="2" s="1"/>
  <c r="H8" i="2"/>
  <c r="G8" i="2" s="1"/>
  <c r="I8" i="2" s="1"/>
  <c r="J8" i="2" s="1"/>
  <c r="H9" i="2"/>
  <c r="G9" i="2" s="1"/>
  <c r="I9" i="2" s="1"/>
  <c r="J9" i="2" s="1"/>
  <c r="H10" i="2"/>
  <c r="G10" i="2" s="1"/>
  <c r="I10" i="2" s="1"/>
  <c r="J10" i="2" s="1"/>
  <c r="H11" i="2"/>
  <c r="G11" i="2" s="1"/>
  <c r="I11" i="2" s="1"/>
  <c r="J11" i="2" s="1"/>
  <c r="H12" i="2"/>
  <c r="G12" i="2" s="1"/>
  <c r="I12" i="2" s="1"/>
  <c r="J12" i="2" s="1"/>
  <c r="H13" i="2"/>
  <c r="G13" i="2" s="1"/>
  <c r="I13" i="2" s="1"/>
  <c r="J13" i="2" s="1"/>
  <c r="H14" i="2"/>
  <c r="G14" i="2" s="1"/>
  <c r="I14" i="2" s="1"/>
  <c r="J14" i="2" s="1"/>
  <c r="H15" i="2"/>
  <c r="G15" i="2" s="1"/>
  <c r="I15" i="2" s="1"/>
  <c r="J15" i="2" s="1"/>
  <c r="H16" i="2"/>
  <c r="G16" i="2" s="1"/>
  <c r="I16" i="2" s="1"/>
  <c r="J16" i="2" s="1"/>
  <c r="H17" i="2"/>
  <c r="G17" i="2" s="1"/>
  <c r="I17" i="2" s="1"/>
  <c r="J17" i="2" s="1"/>
  <c r="H18" i="2"/>
  <c r="G18" i="2" s="1"/>
  <c r="I18" i="2" s="1"/>
  <c r="J18" i="2" s="1"/>
  <c r="H19" i="2"/>
  <c r="G19" i="2" s="1"/>
  <c r="I19" i="2" s="1"/>
  <c r="J19" i="2" s="1"/>
  <c r="H20" i="2"/>
  <c r="G20" i="2" s="1"/>
  <c r="I20" i="2" s="1"/>
  <c r="J20" i="2" s="1"/>
  <c r="H21" i="2"/>
  <c r="G21" i="2" s="1"/>
  <c r="I21" i="2" s="1"/>
  <c r="J21" i="2" s="1"/>
  <c r="H22" i="2"/>
  <c r="G22" i="2" s="1"/>
  <c r="I22" i="2" s="1"/>
  <c r="J22" i="2" s="1"/>
  <c r="H23" i="2"/>
  <c r="G23" i="2" s="1"/>
  <c r="I23" i="2" s="1"/>
  <c r="J23" i="2" s="1"/>
  <c r="H24" i="2"/>
  <c r="G24" i="2" s="1"/>
  <c r="I24" i="2" s="1"/>
  <c r="J24" i="2" s="1"/>
  <c r="H25" i="2"/>
  <c r="G25" i="2" s="1"/>
  <c r="I25" i="2" s="1"/>
  <c r="J25" i="2" s="1"/>
  <c r="H26" i="2"/>
  <c r="G26" i="2" s="1"/>
  <c r="I26" i="2" s="1"/>
  <c r="J26" i="2" s="1"/>
  <c r="H27" i="2"/>
  <c r="G27" i="2" s="1"/>
  <c r="I27" i="2" s="1"/>
  <c r="J27" i="2" s="1"/>
  <c r="H28" i="2"/>
  <c r="G28" i="2" s="1"/>
  <c r="I28" i="2" s="1"/>
  <c r="J28" i="2" s="1"/>
  <c r="H29" i="2"/>
  <c r="G29" i="2" s="1"/>
  <c r="I29" i="2" s="1"/>
  <c r="J29" i="2" s="1"/>
  <c r="H30" i="2"/>
  <c r="G30" i="2" s="1"/>
  <c r="I30" i="2" s="1"/>
  <c r="J30" i="2" s="1"/>
  <c r="H31" i="2"/>
  <c r="G31" i="2" s="1"/>
  <c r="I31" i="2" s="1"/>
  <c r="J31" i="2" s="1"/>
  <c r="H32" i="2"/>
  <c r="G32" i="2" s="1"/>
  <c r="I32" i="2" s="1"/>
  <c r="J32" i="2" s="1"/>
  <c r="H33" i="2"/>
  <c r="G33" i="2" s="1"/>
  <c r="I33" i="2" s="1"/>
  <c r="J33" i="2" s="1"/>
  <c r="H34" i="2"/>
  <c r="G34" i="2" s="1"/>
  <c r="I34" i="2" s="1"/>
  <c r="J34" i="2" s="1"/>
  <c r="H35" i="2"/>
  <c r="G35" i="2" s="1"/>
  <c r="I35" i="2" s="1"/>
  <c r="J35" i="2" s="1"/>
  <c r="H36" i="2"/>
  <c r="G36" i="2" s="1"/>
  <c r="I36" i="2" s="1"/>
  <c r="J36" i="2" s="1"/>
  <c r="H37" i="2"/>
  <c r="G37" i="2" s="1"/>
  <c r="I37" i="2" s="1"/>
  <c r="J37" i="2" s="1"/>
  <c r="H38" i="2"/>
  <c r="G38" i="2" s="1"/>
  <c r="I38" i="2" s="1"/>
  <c r="J38" i="2" s="1"/>
  <c r="H39" i="2"/>
  <c r="G39" i="2" s="1"/>
  <c r="I39" i="2" s="1"/>
  <c r="J39" i="2" s="1"/>
  <c r="H40" i="2"/>
  <c r="G40" i="2" s="1"/>
  <c r="I40" i="2" s="1"/>
  <c r="J40" i="2" s="1"/>
  <c r="H41" i="2"/>
  <c r="G41" i="2" s="1"/>
  <c r="I41" i="2" s="1"/>
  <c r="J41" i="2" s="1"/>
  <c r="H42" i="2"/>
  <c r="G42" i="2" s="1"/>
  <c r="I42" i="2" s="1"/>
  <c r="J42" i="2" s="1"/>
  <c r="H43" i="2"/>
  <c r="G43" i="2" s="1"/>
  <c r="I43" i="2" s="1"/>
  <c r="J43" i="2" s="1"/>
  <c r="H44" i="2"/>
  <c r="G44" i="2" s="1"/>
  <c r="I44" i="2" s="1"/>
  <c r="J44" i="2" s="1"/>
  <c r="H45" i="2"/>
  <c r="G45" i="2" s="1"/>
  <c r="I45" i="2" s="1"/>
  <c r="J45" i="2" s="1"/>
  <c r="H46" i="2"/>
  <c r="G46" i="2" s="1"/>
  <c r="I46" i="2" s="1"/>
  <c r="J46" i="2" s="1"/>
  <c r="H47" i="2"/>
  <c r="G47" i="2" s="1"/>
  <c r="I47" i="2" s="1"/>
  <c r="J47" i="2" s="1"/>
  <c r="H48" i="2"/>
  <c r="G48" i="2" s="1"/>
  <c r="I48" i="2" s="1"/>
  <c r="J48" i="2" s="1"/>
  <c r="H49" i="2"/>
  <c r="G49" i="2" s="1"/>
  <c r="I49" i="2" s="1"/>
  <c r="J49" i="2" s="1"/>
  <c r="H50" i="2"/>
  <c r="G50" i="2" s="1"/>
  <c r="I50" i="2" s="1"/>
  <c r="J50" i="2" s="1"/>
  <c r="H51" i="2"/>
  <c r="G51" i="2" s="1"/>
  <c r="I51" i="2" s="1"/>
  <c r="J51" i="2" s="1"/>
  <c r="H52" i="2"/>
  <c r="G52" i="2" s="1"/>
  <c r="I52" i="2" s="1"/>
  <c r="J52" i="2" s="1"/>
  <c r="H53" i="2"/>
  <c r="G53" i="2" s="1"/>
  <c r="I53" i="2" s="1"/>
  <c r="J53" i="2" s="1"/>
  <c r="H54" i="2"/>
  <c r="G54" i="2" s="1"/>
  <c r="I54" i="2" s="1"/>
  <c r="J54" i="2" s="1"/>
  <c r="H55" i="2"/>
  <c r="G55" i="2" s="1"/>
  <c r="I55" i="2" s="1"/>
  <c r="J55" i="2" s="1"/>
  <c r="H56" i="2"/>
  <c r="G56" i="2" s="1"/>
  <c r="I56" i="2" s="1"/>
  <c r="J56" i="2" s="1"/>
  <c r="H57" i="2"/>
  <c r="G57" i="2" s="1"/>
  <c r="I57" i="2" s="1"/>
  <c r="J57" i="2" s="1"/>
  <c r="H58" i="2"/>
  <c r="G58" i="2" s="1"/>
  <c r="I58" i="2" s="1"/>
  <c r="J58" i="2" s="1"/>
  <c r="H59" i="2"/>
  <c r="G59" i="2" s="1"/>
  <c r="I59" i="2" s="1"/>
  <c r="J59" i="2" s="1"/>
  <c r="H60" i="2"/>
  <c r="G60" i="2" s="1"/>
  <c r="I60" i="2" s="1"/>
  <c r="J60" i="2" s="1"/>
  <c r="H61" i="2"/>
  <c r="G61" i="2" s="1"/>
  <c r="I61" i="2" s="1"/>
  <c r="J61" i="2" s="1"/>
  <c r="H62" i="2"/>
  <c r="G62" i="2" s="1"/>
  <c r="I62" i="2" s="1"/>
  <c r="J62" i="2" s="1"/>
  <c r="H63" i="2"/>
  <c r="G63" i="2" s="1"/>
  <c r="I63" i="2" s="1"/>
  <c r="J63" i="2" s="1"/>
  <c r="H64" i="2"/>
  <c r="G64" i="2" s="1"/>
  <c r="I64" i="2" s="1"/>
  <c r="J64" i="2" s="1"/>
  <c r="H65" i="2"/>
  <c r="G65" i="2" s="1"/>
  <c r="I65" i="2" s="1"/>
  <c r="J65" i="2" s="1"/>
  <c r="H66" i="2"/>
  <c r="G66" i="2" s="1"/>
  <c r="I66" i="2" s="1"/>
  <c r="J66" i="2" s="1"/>
  <c r="H67" i="2"/>
  <c r="G67" i="2" s="1"/>
  <c r="I67" i="2" s="1"/>
  <c r="J67" i="2" s="1"/>
  <c r="H68" i="2"/>
  <c r="G68" i="2" s="1"/>
  <c r="I68" i="2" s="1"/>
  <c r="J68" i="2" s="1"/>
  <c r="H69" i="2"/>
  <c r="G69" i="2" s="1"/>
  <c r="I69" i="2" s="1"/>
  <c r="J69" i="2" s="1"/>
  <c r="H70" i="2"/>
  <c r="G70" i="2" s="1"/>
  <c r="I70" i="2" s="1"/>
  <c r="J70" i="2" s="1"/>
  <c r="H71" i="2"/>
  <c r="G71" i="2" s="1"/>
  <c r="I71" i="2" s="1"/>
  <c r="J71" i="2" s="1"/>
  <c r="H72" i="2"/>
  <c r="G72" i="2" s="1"/>
  <c r="I72" i="2" s="1"/>
  <c r="J72" i="2" s="1"/>
  <c r="H73" i="2"/>
  <c r="G73" i="2" s="1"/>
  <c r="I73" i="2" s="1"/>
  <c r="J73" i="2" s="1"/>
  <c r="H74" i="2"/>
  <c r="G74" i="2" s="1"/>
  <c r="I74" i="2" s="1"/>
  <c r="J74" i="2" s="1"/>
  <c r="H75" i="2"/>
  <c r="G75" i="2" s="1"/>
  <c r="I75" i="2" s="1"/>
  <c r="J75" i="2" s="1"/>
  <c r="H76" i="2"/>
  <c r="G76" i="2" s="1"/>
  <c r="I76" i="2" s="1"/>
  <c r="J76" i="2" s="1"/>
  <c r="H77" i="2"/>
  <c r="G77" i="2" s="1"/>
  <c r="I77" i="2" s="1"/>
  <c r="J77" i="2" s="1"/>
  <c r="H78" i="2"/>
  <c r="G78" i="2" s="1"/>
  <c r="I78" i="2" s="1"/>
  <c r="J78" i="2" s="1"/>
  <c r="H79" i="2"/>
  <c r="G79" i="2" s="1"/>
  <c r="I79" i="2" s="1"/>
  <c r="J79" i="2" s="1"/>
  <c r="H80" i="2"/>
  <c r="G80" i="2" s="1"/>
  <c r="I80" i="2" s="1"/>
  <c r="J80" i="2" s="1"/>
  <c r="H81" i="2"/>
  <c r="G81" i="2" s="1"/>
  <c r="I81" i="2" s="1"/>
  <c r="J81" i="2" s="1"/>
  <c r="H82" i="2"/>
  <c r="G82" i="2" s="1"/>
  <c r="I82" i="2" s="1"/>
  <c r="J82" i="2" s="1"/>
  <c r="H83" i="2"/>
  <c r="G83" i="2" s="1"/>
  <c r="I83" i="2" s="1"/>
  <c r="J83" i="2" s="1"/>
  <c r="H84" i="2"/>
  <c r="G84" i="2" s="1"/>
  <c r="I84" i="2" s="1"/>
  <c r="J84" i="2" s="1"/>
  <c r="H85" i="2"/>
  <c r="G85" i="2" s="1"/>
  <c r="I85" i="2" s="1"/>
  <c r="J85" i="2" s="1"/>
  <c r="H86" i="2"/>
  <c r="G86" i="2" s="1"/>
  <c r="I86" i="2" s="1"/>
  <c r="J86" i="2" s="1"/>
  <c r="H87" i="2"/>
  <c r="G87" i="2" s="1"/>
  <c r="I87" i="2" s="1"/>
  <c r="J87" i="2" s="1"/>
  <c r="H88" i="2"/>
  <c r="G88" i="2" s="1"/>
  <c r="I88" i="2" s="1"/>
  <c r="J88" i="2" s="1"/>
  <c r="H89" i="2"/>
  <c r="G89" i="2" s="1"/>
  <c r="I89" i="2" s="1"/>
  <c r="J89" i="2" s="1"/>
  <c r="H90" i="2"/>
  <c r="G90" i="2" s="1"/>
  <c r="I90" i="2" s="1"/>
  <c r="J90" i="2" s="1"/>
  <c r="H91" i="2"/>
  <c r="G91" i="2" s="1"/>
  <c r="I91" i="2" s="1"/>
  <c r="J91" i="2" s="1"/>
  <c r="H92" i="2"/>
  <c r="G92" i="2" s="1"/>
  <c r="I92" i="2" s="1"/>
  <c r="J92" i="2" s="1"/>
  <c r="H93" i="2"/>
  <c r="G93" i="2" s="1"/>
  <c r="I93" i="2" s="1"/>
  <c r="J93" i="2" s="1"/>
  <c r="H94" i="2"/>
  <c r="G94" i="2" s="1"/>
  <c r="I94" i="2" s="1"/>
  <c r="J94" i="2" s="1"/>
  <c r="H95" i="2"/>
  <c r="G95" i="2" s="1"/>
  <c r="I95" i="2" s="1"/>
  <c r="J95" i="2" s="1"/>
  <c r="H96" i="2"/>
  <c r="G96" i="2" s="1"/>
  <c r="I96" i="2" s="1"/>
  <c r="J96" i="2" s="1"/>
  <c r="H97" i="2"/>
  <c r="G97" i="2" s="1"/>
  <c r="I97" i="2" s="1"/>
  <c r="J97" i="2" s="1"/>
  <c r="H98" i="2"/>
  <c r="G98" i="2" s="1"/>
  <c r="I98" i="2" s="1"/>
  <c r="J98" i="2" s="1"/>
  <c r="H99" i="2"/>
  <c r="G99" i="2" s="1"/>
  <c r="I99" i="2" s="1"/>
  <c r="J99" i="2" s="1"/>
  <c r="H100" i="2"/>
  <c r="G100" i="2" s="1"/>
  <c r="I100" i="2" s="1"/>
  <c r="J100" i="2" s="1"/>
  <c r="H101" i="2"/>
  <c r="G101" i="2" s="1"/>
  <c r="I101" i="2" s="1"/>
  <c r="J101" i="2" s="1"/>
  <c r="H102" i="2"/>
  <c r="G102" i="2" s="1"/>
  <c r="I102" i="2" s="1"/>
  <c r="J102" i="2" s="1"/>
  <c r="H103" i="2"/>
  <c r="G103" i="2" s="1"/>
  <c r="I103" i="2" s="1"/>
  <c r="J103" i="2" s="1"/>
  <c r="H104" i="2"/>
  <c r="G104" i="2" s="1"/>
  <c r="I104" i="2" s="1"/>
  <c r="J104" i="2" s="1"/>
  <c r="H105" i="2"/>
  <c r="G105" i="2" s="1"/>
  <c r="I105" i="2" s="1"/>
  <c r="J105" i="2" s="1"/>
  <c r="H106" i="2"/>
  <c r="G106" i="2" s="1"/>
  <c r="I106" i="2" s="1"/>
  <c r="J106" i="2" s="1"/>
  <c r="H107" i="2"/>
  <c r="G107" i="2" s="1"/>
  <c r="I107" i="2" s="1"/>
  <c r="J107" i="2" s="1"/>
  <c r="H108" i="2"/>
  <c r="G108" i="2" s="1"/>
  <c r="I108" i="2" s="1"/>
  <c r="J108" i="2" s="1"/>
  <c r="H109" i="2"/>
  <c r="G109" i="2" s="1"/>
  <c r="I109" i="2" s="1"/>
  <c r="J109" i="2" s="1"/>
  <c r="H110" i="2"/>
  <c r="G110" i="2" s="1"/>
  <c r="I110" i="2" s="1"/>
  <c r="J110" i="2" s="1"/>
  <c r="H111" i="2"/>
  <c r="G111" i="2" s="1"/>
  <c r="I111" i="2" s="1"/>
  <c r="J111" i="2" s="1"/>
  <c r="H112" i="2"/>
  <c r="G112" i="2" s="1"/>
  <c r="I112" i="2" s="1"/>
  <c r="J112" i="2" s="1"/>
  <c r="H113" i="2"/>
  <c r="G113" i="2" s="1"/>
  <c r="I113" i="2" s="1"/>
  <c r="J113" i="2" s="1"/>
  <c r="H114" i="2"/>
  <c r="G114" i="2" s="1"/>
  <c r="I114" i="2" s="1"/>
  <c r="J114" i="2" s="1"/>
  <c r="H115" i="2"/>
  <c r="G115" i="2" s="1"/>
  <c r="I115" i="2" s="1"/>
  <c r="J115" i="2" s="1"/>
  <c r="H116" i="2"/>
  <c r="G116" i="2" s="1"/>
  <c r="I116" i="2" s="1"/>
  <c r="J116" i="2" s="1"/>
  <c r="H117" i="2"/>
  <c r="G117" i="2" s="1"/>
  <c r="I117" i="2" s="1"/>
  <c r="J117" i="2" s="1"/>
  <c r="H118" i="2"/>
  <c r="G118" i="2" s="1"/>
  <c r="I118" i="2" s="1"/>
  <c r="J118" i="2" s="1"/>
  <c r="H119" i="2"/>
  <c r="G119" i="2" s="1"/>
  <c r="I119" i="2" s="1"/>
  <c r="J119" i="2" s="1"/>
  <c r="H120" i="2"/>
  <c r="G120" i="2" s="1"/>
  <c r="I120" i="2" s="1"/>
  <c r="J120" i="2" s="1"/>
  <c r="H121" i="2"/>
  <c r="G121" i="2" s="1"/>
  <c r="I121" i="2" s="1"/>
  <c r="J121" i="2" s="1"/>
  <c r="H122" i="2"/>
  <c r="G122" i="2" s="1"/>
  <c r="I122" i="2" s="1"/>
  <c r="J122" i="2" s="1"/>
  <c r="H123" i="2"/>
  <c r="G123" i="2" s="1"/>
  <c r="I123" i="2" s="1"/>
  <c r="J123" i="2" s="1"/>
  <c r="H124" i="2"/>
  <c r="G124" i="2" s="1"/>
  <c r="I124" i="2" s="1"/>
  <c r="J124" i="2" s="1"/>
  <c r="H125" i="2"/>
  <c r="G125" i="2" s="1"/>
  <c r="I125" i="2" s="1"/>
  <c r="J125" i="2" s="1"/>
  <c r="H126" i="2"/>
  <c r="G126" i="2" s="1"/>
  <c r="I126" i="2" s="1"/>
  <c r="J126" i="2" s="1"/>
  <c r="H127" i="2"/>
  <c r="G127" i="2" s="1"/>
  <c r="I127" i="2" s="1"/>
  <c r="J127" i="2" s="1"/>
  <c r="H128" i="2"/>
  <c r="G128" i="2" s="1"/>
  <c r="I128" i="2" s="1"/>
  <c r="J128" i="2" s="1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M15" i="2"/>
  <c r="E10" i="2"/>
  <c r="M14" i="2"/>
  <c r="E9" i="2"/>
  <c r="E8" i="2"/>
  <c r="E7" i="2"/>
  <c r="E6" i="2"/>
  <c r="E5" i="2"/>
  <c r="E4" i="2"/>
  <c r="Q3" i="2"/>
  <c r="E3" i="2"/>
  <c r="E2" i="2"/>
  <c r="Q5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M13" i="1"/>
  <c r="H3" i="1"/>
  <c r="H5" i="1"/>
  <c r="H6" i="1"/>
  <c r="H7" i="1"/>
  <c r="H8" i="1"/>
  <c r="H9" i="1"/>
  <c r="H10" i="1"/>
  <c r="G10" i="1" s="1"/>
  <c r="I10" i="1" s="1"/>
  <c r="J10" i="1" s="1"/>
  <c r="H11" i="1"/>
  <c r="G11" i="1" s="1"/>
  <c r="I11" i="1" s="1"/>
  <c r="J11" i="1" s="1"/>
  <c r="H12" i="1"/>
  <c r="H13" i="1"/>
  <c r="H14" i="1"/>
  <c r="H15" i="1"/>
  <c r="G15" i="1" s="1"/>
  <c r="I15" i="1" s="1"/>
  <c r="J15" i="1" s="1"/>
  <c r="H16" i="1"/>
  <c r="H17" i="1"/>
  <c r="H18" i="1"/>
  <c r="G18" i="1" s="1"/>
  <c r="I18" i="1" s="1"/>
  <c r="J18" i="1" s="1"/>
  <c r="H19" i="1"/>
  <c r="G19" i="1" s="1"/>
  <c r="I19" i="1" s="1"/>
  <c r="J19" i="1" s="1"/>
  <c r="H20" i="1"/>
  <c r="H21" i="1"/>
  <c r="H22" i="1"/>
  <c r="H23" i="1"/>
  <c r="H24" i="1"/>
  <c r="H25" i="1"/>
  <c r="H26" i="1"/>
  <c r="G26" i="1" s="1"/>
  <c r="I26" i="1" s="1"/>
  <c r="J26" i="1" s="1"/>
  <c r="H27" i="1"/>
  <c r="G27" i="1" s="1"/>
  <c r="I27" i="1" s="1"/>
  <c r="J27" i="1" s="1"/>
  <c r="H28" i="1"/>
  <c r="H29" i="1"/>
  <c r="H30" i="1"/>
  <c r="H31" i="1"/>
  <c r="H32" i="1"/>
  <c r="H33" i="1"/>
  <c r="H34" i="1"/>
  <c r="G34" i="1" s="1"/>
  <c r="I34" i="1" s="1"/>
  <c r="J34" i="1" s="1"/>
  <c r="H35" i="1"/>
  <c r="G35" i="1" s="1"/>
  <c r="I35" i="1" s="1"/>
  <c r="J35" i="1" s="1"/>
  <c r="H36" i="1"/>
  <c r="H37" i="1"/>
  <c r="H38" i="1"/>
  <c r="H39" i="1"/>
  <c r="H40" i="1"/>
  <c r="G40" i="1" s="1"/>
  <c r="I40" i="1" s="1"/>
  <c r="J40" i="1" s="1"/>
  <c r="H41" i="1"/>
  <c r="H42" i="1"/>
  <c r="G42" i="1" s="1"/>
  <c r="I42" i="1" s="1"/>
  <c r="J42" i="1" s="1"/>
  <c r="H43" i="1"/>
  <c r="G43" i="1" s="1"/>
  <c r="I43" i="1" s="1"/>
  <c r="J43" i="1" s="1"/>
  <c r="H44" i="1"/>
  <c r="H45" i="1"/>
  <c r="H46" i="1"/>
  <c r="H47" i="1"/>
  <c r="G47" i="1" s="1"/>
  <c r="I47" i="1" s="1"/>
  <c r="J47" i="1" s="1"/>
  <c r="H48" i="1"/>
  <c r="G48" i="1" s="1"/>
  <c r="I48" i="1" s="1"/>
  <c r="J48" i="1" s="1"/>
  <c r="H49" i="1"/>
  <c r="H50" i="1"/>
  <c r="G50" i="1" s="1"/>
  <c r="I50" i="1" s="1"/>
  <c r="J50" i="1" s="1"/>
  <c r="H51" i="1"/>
  <c r="G51" i="1" s="1"/>
  <c r="I51" i="1" s="1"/>
  <c r="J51" i="1" s="1"/>
  <c r="H52" i="1"/>
  <c r="H53" i="1"/>
  <c r="H54" i="1"/>
  <c r="H55" i="1"/>
  <c r="H56" i="1"/>
  <c r="H57" i="1"/>
  <c r="H58" i="1"/>
  <c r="G58" i="1" s="1"/>
  <c r="I58" i="1" s="1"/>
  <c r="J58" i="1" s="1"/>
  <c r="H59" i="1"/>
  <c r="G59" i="1" s="1"/>
  <c r="I59" i="1" s="1"/>
  <c r="J59" i="1" s="1"/>
  <c r="H60" i="1"/>
  <c r="H61" i="1"/>
  <c r="H62" i="1"/>
  <c r="H63" i="1"/>
  <c r="H64" i="1"/>
  <c r="G64" i="1" s="1"/>
  <c r="I64" i="1" s="1"/>
  <c r="J64" i="1" s="1"/>
  <c r="H65" i="1"/>
  <c r="H66" i="1"/>
  <c r="G66" i="1" s="1"/>
  <c r="I66" i="1" s="1"/>
  <c r="J66" i="1" s="1"/>
  <c r="H67" i="1"/>
  <c r="G67" i="1" s="1"/>
  <c r="I67" i="1" s="1"/>
  <c r="J67" i="1" s="1"/>
  <c r="H68" i="1"/>
  <c r="H69" i="1"/>
  <c r="H70" i="1"/>
  <c r="H71" i="1"/>
  <c r="H72" i="1"/>
  <c r="G72" i="1" s="1"/>
  <c r="I72" i="1" s="1"/>
  <c r="J72" i="1" s="1"/>
  <c r="H73" i="1"/>
  <c r="H74" i="1"/>
  <c r="G74" i="1" s="1"/>
  <c r="I74" i="1" s="1"/>
  <c r="J74" i="1" s="1"/>
  <c r="H75" i="1"/>
  <c r="G75" i="1" s="1"/>
  <c r="I75" i="1" s="1"/>
  <c r="J75" i="1" s="1"/>
  <c r="H76" i="1"/>
  <c r="H77" i="1"/>
  <c r="H78" i="1"/>
  <c r="H79" i="1"/>
  <c r="G79" i="1" s="1"/>
  <c r="I79" i="1" s="1"/>
  <c r="J79" i="1" s="1"/>
  <c r="H80" i="1"/>
  <c r="H81" i="1"/>
  <c r="H82" i="1"/>
  <c r="G82" i="1" s="1"/>
  <c r="I82" i="1" s="1"/>
  <c r="J82" i="1" s="1"/>
  <c r="H83" i="1"/>
  <c r="G83" i="1" s="1"/>
  <c r="I83" i="1" s="1"/>
  <c r="J83" i="1" s="1"/>
  <c r="H84" i="1"/>
  <c r="H85" i="1"/>
  <c r="H86" i="1"/>
  <c r="H87" i="1"/>
  <c r="H88" i="1"/>
  <c r="H89" i="1"/>
  <c r="H90" i="1"/>
  <c r="G90" i="1" s="1"/>
  <c r="I90" i="1" s="1"/>
  <c r="J90" i="1" s="1"/>
  <c r="H91" i="1"/>
  <c r="G91" i="1" s="1"/>
  <c r="I91" i="1" s="1"/>
  <c r="J91" i="1" s="1"/>
  <c r="H92" i="1"/>
  <c r="H93" i="1"/>
  <c r="H94" i="1"/>
  <c r="H95" i="1"/>
  <c r="H96" i="1"/>
  <c r="G96" i="1" s="1"/>
  <c r="I96" i="1" s="1"/>
  <c r="J96" i="1" s="1"/>
  <c r="H97" i="1"/>
  <c r="H98" i="1"/>
  <c r="G98" i="1" s="1"/>
  <c r="I98" i="1" s="1"/>
  <c r="J98" i="1" s="1"/>
  <c r="H99" i="1"/>
  <c r="G99" i="1" s="1"/>
  <c r="I99" i="1" s="1"/>
  <c r="J99" i="1" s="1"/>
  <c r="H100" i="1"/>
  <c r="H101" i="1"/>
  <c r="H102" i="1"/>
  <c r="H103" i="1"/>
  <c r="H104" i="1"/>
  <c r="H105" i="1"/>
  <c r="H106" i="1"/>
  <c r="H107" i="1"/>
  <c r="G107" i="1" s="1"/>
  <c r="I107" i="1" s="1"/>
  <c r="J107" i="1" s="1"/>
  <c r="H108" i="1"/>
  <c r="H109" i="1"/>
  <c r="H110" i="1"/>
  <c r="H111" i="1"/>
  <c r="G111" i="1" s="1"/>
  <c r="I111" i="1" s="1"/>
  <c r="J111" i="1" s="1"/>
  <c r="H112" i="1"/>
  <c r="H113" i="1"/>
  <c r="G113" i="1" s="1"/>
  <c r="I113" i="1" s="1"/>
  <c r="J113" i="1" s="1"/>
  <c r="H114" i="1"/>
  <c r="H115" i="1"/>
  <c r="G115" i="1" s="1"/>
  <c r="I115" i="1" s="1"/>
  <c r="J115" i="1" s="1"/>
  <c r="H116" i="1"/>
  <c r="H117" i="1"/>
  <c r="H118" i="1"/>
  <c r="H119" i="1"/>
  <c r="H120" i="1"/>
  <c r="H121" i="1"/>
  <c r="H122" i="1"/>
  <c r="H123" i="1"/>
  <c r="G123" i="1" s="1"/>
  <c r="I123" i="1" s="1"/>
  <c r="J123" i="1" s="1"/>
  <c r="H124" i="1"/>
  <c r="H125" i="1"/>
  <c r="H126" i="1"/>
  <c r="H127" i="1"/>
  <c r="H128" i="1"/>
  <c r="G128" i="1" s="1"/>
  <c r="I128" i="1" s="1"/>
  <c r="J128" i="1" s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  <c r="O13" i="1" s="1"/>
  <c r="I123" i="5" l="1"/>
  <c r="J123" i="5" s="1"/>
  <c r="I115" i="5"/>
  <c r="J115" i="5" s="1"/>
  <c r="J107" i="5"/>
  <c r="I107" i="5"/>
  <c r="J99" i="5"/>
  <c r="I99" i="5"/>
  <c r="I91" i="5"/>
  <c r="J91" i="5" s="1"/>
  <c r="I83" i="5"/>
  <c r="J83" i="5" s="1"/>
  <c r="J67" i="5"/>
  <c r="I67" i="5"/>
  <c r="J27" i="5"/>
  <c r="I27" i="5"/>
  <c r="I11" i="5"/>
  <c r="J11" i="5" s="1"/>
  <c r="I19" i="5"/>
  <c r="J19" i="5" s="1"/>
  <c r="J43" i="5"/>
  <c r="I43" i="5"/>
  <c r="J112" i="5"/>
  <c r="I112" i="5"/>
  <c r="I104" i="5"/>
  <c r="J104" i="5" s="1"/>
  <c r="I51" i="5"/>
  <c r="J51" i="5" s="1"/>
  <c r="J119" i="5"/>
  <c r="I119" i="5"/>
  <c r="J111" i="5"/>
  <c r="I111" i="5"/>
  <c r="I103" i="5"/>
  <c r="J103" i="5" s="1"/>
  <c r="I95" i="5"/>
  <c r="J95" i="5" s="1"/>
  <c r="J87" i="5"/>
  <c r="I87" i="5"/>
  <c r="J79" i="5"/>
  <c r="I79" i="5"/>
  <c r="I71" i="5"/>
  <c r="J71" i="5" s="1"/>
  <c r="I35" i="5"/>
  <c r="J35" i="5" s="1"/>
  <c r="J126" i="5"/>
  <c r="I126" i="5"/>
  <c r="J75" i="5"/>
  <c r="I75" i="5"/>
  <c r="I59" i="5"/>
  <c r="J59" i="5" s="1"/>
  <c r="F11" i="5"/>
  <c r="J29" i="5"/>
  <c r="J53" i="5"/>
  <c r="J57" i="5"/>
  <c r="J65" i="5"/>
  <c r="F89" i="5"/>
  <c r="J100" i="5"/>
  <c r="J108" i="5"/>
  <c r="J116" i="5"/>
  <c r="J124" i="5"/>
  <c r="J45" i="5"/>
  <c r="J89" i="5"/>
  <c r="J44" i="5"/>
  <c r="I44" i="5"/>
  <c r="J8" i="5"/>
  <c r="J113" i="5"/>
  <c r="I113" i="5"/>
  <c r="I97" i="5"/>
  <c r="J97" i="5" s="1"/>
  <c r="I89" i="5"/>
  <c r="I81" i="5"/>
  <c r="J81" i="5" s="1"/>
  <c r="I49" i="5"/>
  <c r="J49" i="5" s="1"/>
  <c r="I41" i="5"/>
  <c r="J41" i="5" s="1"/>
  <c r="I33" i="5"/>
  <c r="J33" i="5" s="1"/>
  <c r="I25" i="5"/>
  <c r="J25" i="5" s="1"/>
  <c r="I17" i="5"/>
  <c r="J17" i="5" s="1"/>
  <c r="J20" i="5"/>
  <c r="F51" i="5"/>
  <c r="F67" i="5"/>
  <c r="J78" i="5"/>
  <c r="J129" i="5"/>
  <c r="I80" i="5"/>
  <c r="J80" i="5" s="1"/>
  <c r="I72" i="5"/>
  <c r="J72" i="5" s="1"/>
  <c r="I32" i="5"/>
  <c r="J32" i="5" s="1"/>
  <c r="I8" i="5"/>
  <c r="J16" i="5"/>
  <c r="J40" i="5"/>
  <c r="J92" i="5"/>
  <c r="J127" i="5"/>
  <c r="J9" i="5"/>
  <c r="J12" i="5"/>
  <c r="F83" i="5"/>
  <c r="J102" i="5"/>
  <c r="J122" i="5"/>
  <c r="I127" i="5"/>
  <c r="J36" i="5"/>
  <c r="J76" i="5"/>
  <c r="I76" i="5"/>
  <c r="J15" i="5"/>
  <c r="J39" i="5"/>
  <c r="F103" i="5"/>
  <c r="F115" i="5"/>
  <c r="I118" i="5"/>
  <c r="J118" i="5" s="1"/>
  <c r="I110" i="5"/>
  <c r="J110" i="5" s="1"/>
  <c r="I102" i="5"/>
  <c r="I94" i="5"/>
  <c r="J94" i="5" s="1"/>
  <c r="I86" i="5"/>
  <c r="J86" i="5" s="1"/>
  <c r="I78" i="5"/>
  <c r="I70" i="5"/>
  <c r="J70" i="5" s="1"/>
  <c r="I62" i="5"/>
  <c r="J62" i="5" s="1"/>
  <c r="I54" i="5"/>
  <c r="J54" i="5" s="1"/>
  <c r="I46" i="5"/>
  <c r="J46" i="5" s="1"/>
  <c r="I38" i="5"/>
  <c r="J38" i="5" s="1"/>
  <c r="I30" i="5"/>
  <c r="J30" i="5" s="1"/>
  <c r="I22" i="5"/>
  <c r="J22" i="5" s="1"/>
  <c r="I14" i="5"/>
  <c r="J14" i="5" s="1"/>
  <c r="I84" i="5"/>
  <c r="J84" i="5" s="1"/>
  <c r="J6" i="5"/>
  <c r="J28" i="5"/>
  <c r="J52" i="5"/>
  <c r="J56" i="5"/>
  <c r="J60" i="5"/>
  <c r="J64" i="5"/>
  <c r="J68" i="5"/>
  <c r="I93" i="5"/>
  <c r="J93" i="5" s="1"/>
  <c r="I85" i="5"/>
  <c r="J85" i="5" s="1"/>
  <c r="I61" i="5"/>
  <c r="J61" i="5" s="1"/>
  <c r="I53" i="5"/>
  <c r="I45" i="5"/>
  <c r="I37" i="5"/>
  <c r="J37" i="5" s="1"/>
  <c r="I29" i="5"/>
  <c r="I21" i="5"/>
  <c r="J21" i="5" s="1"/>
  <c r="I13" i="5"/>
  <c r="J13" i="5" s="1"/>
  <c r="I5" i="5"/>
  <c r="J5" i="5" s="1"/>
  <c r="J47" i="5"/>
  <c r="J55" i="5"/>
  <c r="J63" i="5"/>
  <c r="J66" i="5"/>
  <c r="J69" i="5"/>
  <c r="J73" i="5"/>
  <c r="J77" i="5"/>
  <c r="J88" i="5"/>
  <c r="J96" i="5"/>
  <c r="J114" i="5"/>
  <c r="J125" i="5"/>
  <c r="J18" i="5"/>
  <c r="J74" i="5"/>
  <c r="J26" i="5"/>
  <c r="J82" i="5"/>
  <c r="J90" i="5"/>
  <c r="J31" i="5"/>
  <c r="J98" i="5"/>
  <c r="J101" i="5"/>
  <c r="J105" i="5"/>
  <c r="J109" i="5"/>
  <c r="J120" i="5"/>
  <c r="J10" i="5"/>
  <c r="J34" i="5"/>
  <c r="J42" i="5"/>
  <c r="J50" i="5"/>
  <c r="J58" i="5"/>
  <c r="J7" i="5"/>
  <c r="J24" i="5"/>
  <c r="J106" i="5"/>
  <c r="J117" i="5"/>
  <c r="J121" i="5"/>
  <c r="J128" i="5"/>
  <c r="M4" i="5"/>
  <c r="M6" i="5"/>
  <c r="M8" i="5"/>
  <c r="M10" i="5"/>
  <c r="M12" i="5"/>
  <c r="M14" i="5"/>
  <c r="M16" i="5"/>
  <c r="M18" i="5"/>
  <c r="M20" i="5"/>
  <c r="M22" i="5"/>
  <c r="M24" i="5"/>
  <c r="M26" i="5"/>
  <c r="M28" i="5"/>
  <c r="M30" i="5"/>
  <c r="M32" i="5"/>
  <c r="M34" i="5"/>
  <c r="M36" i="5"/>
  <c r="M38" i="5"/>
  <c r="M40" i="5"/>
  <c r="M42" i="5"/>
  <c r="M44" i="5"/>
  <c r="M46" i="5"/>
  <c r="M48" i="5"/>
  <c r="M50" i="5"/>
  <c r="M52" i="5"/>
  <c r="M54" i="5"/>
  <c r="M56" i="5"/>
  <c r="M58" i="5"/>
  <c r="M60" i="5"/>
  <c r="M62" i="5"/>
  <c r="M64" i="5"/>
  <c r="M66" i="5"/>
  <c r="M68" i="5"/>
  <c r="M70" i="5"/>
  <c r="M72" i="5"/>
  <c r="M74" i="5"/>
  <c r="M76" i="5"/>
  <c r="M78" i="5"/>
  <c r="M80" i="5"/>
  <c r="M82" i="5"/>
  <c r="M84" i="5"/>
  <c r="M86" i="5"/>
  <c r="M88" i="5"/>
  <c r="M90" i="5"/>
  <c r="M92" i="5"/>
  <c r="M94" i="5"/>
  <c r="M96" i="5"/>
  <c r="M98" i="5"/>
  <c r="M100" i="5"/>
  <c r="M102" i="5"/>
  <c r="M104" i="5"/>
  <c r="M106" i="5"/>
  <c r="M108" i="5"/>
  <c r="M110" i="5"/>
  <c r="M112" i="5"/>
  <c r="M114" i="5"/>
  <c r="M116" i="5"/>
  <c r="M118" i="5"/>
  <c r="M120" i="5"/>
  <c r="M122" i="5"/>
  <c r="M124" i="5"/>
  <c r="M126" i="5"/>
  <c r="M128" i="5"/>
  <c r="N4" i="5"/>
  <c r="N6" i="5"/>
  <c r="N8" i="5"/>
  <c r="N10" i="5"/>
  <c r="N12" i="5"/>
  <c r="N14" i="5"/>
  <c r="N16" i="5"/>
  <c r="N18" i="5"/>
  <c r="N20" i="5"/>
  <c r="N22" i="5"/>
  <c r="N24" i="5"/>
  <c r="N26" i="5"/>
  <c r="N28" i="5"/>
  <c r="N30" i="5"/>
  <c r="N32" i="5"/>
  <c r="N34" i="5"/>
  <c r="N36" i="5"/>
  <c r="N38" i="5"/>
  <c r="N40" i="5"/>
  <c r="N42" i="5"/>
  <c r="N44" i="5"/>
  <c r="N46" i="5"/>
  <c r="N48" i="5"/>
  <c r="N50" i="5"/>
  <c r="N52" i="5"/>
  <c r="N54" i="5"/>
  <c r="N56" i="5"/>
  <c r="N58" i="5"/>
  <c r="N60" i="5"/>
  <c r="N62" i="5"/>
  <c r="N64" i="5"/>
  <c r="N66" i="5"/>
  <c r="N68" i="5"/>
  <c r="N70" i="5"/>
  <c r="N72" i="5"/>
  <c r="N74" i="5"/>
  <c r="N76" i="5"/>
  <c r="N78" i="5"/>
  <c r="N80" i="5"/>
  <c r="N82" i="5"/>
  <c r="N84" i="5"/>
  <c r="N86" i="5"/>
  <c r="N88" i="5"/>
  <c r="N90" i="5"/>
  <c r="N92" i="5"/>
  <c r="N94" i="5"/>
  <c r="N96" i="5"/>
  <c r="N98" i="5"/>
  <c r="N100" i="5"/>
  <c r="N102" i="5"/>
  <c r="N104" i="5"/>
  <c r="N106" i="5"/>
  <c r="N108" i="5"/>
  <c r="N110" i="5"/>
  <c r="N112" i="5"/>
  <c r="N114" i="5"/>
  <c r="N116" i="5"/>
  <c r="N118" i="5"/>
  <c r="N120" i="5"/>
  <c r="N122" i="5"/>
  <c r="N124" i="5"/>
  <c r="N126" i="5"/>
  <c r="N128" i="5"/>
  <c r="M3" i="5"/>
  <c r="M5" i="5"/>
  <c r="M7" i="5"/>
  <c r="M9" i="5"/>
  <c r="M11" i="5"/>
  <c r="M13" i="5"/>
  <c r="M15" i="5"/>
  <c r="M17" i="5"/>
  <c r="M19" i="5"/>
  <c r="M21" i="5"/>
  <c r="M23" i="5"/>
  <c r="M25" i="5"/>
  <c r="M27" i="5"/>
  <c r="M29" i="5"/>
  <c r="M31" i="5"/>
  <c r="M33" i="5"/>
  <c r="M35" i="5"/>
  <c r="M37" i="5"/>
  <c r="M39" i="5"/>
  <c r="M41" i="5"/>
  <c r="M43" i="5"/>
  <c r="M45" i="5"/>
  <c r="M47" i="5"/>
  <c r="M49" i="5"/>
  <c r="M51" i="5"/>
  <c r="M53" i="5"/>
  <c r="M55" i="5"/>
  <c r="M57" i="5"/>
  <c r="M59" i="5"/>
  <c r="M61" i="5"/>
  <c r="M63" i="5"/>
  <c r="M65" i="5"/>
  <c r="M67" i="5"/>
  <c r="M69" i="5"/>
  <c r="M71" i="5"/>
  <c r="M73" i="5"/>
  <c r="M75" i="5"/>
  <c r="M77" i="5"/>
  <c r="M79" i="5"/>
  <c r="M81" i="5"/>
  <c r="M83" i="5"/>
  <c r="M85" i="5"/>
  <c r="M87" i="5"/>
  <c r="M89" i="5"/>
  <c r="M91" i="5"/>
  <c r="M93" i="5"/>
  <c r="M95" i="5"/>
  <c r="M97" i="5"/>
  <c r="M99" i="5"/>
  <c r="M101" i="5"/>
  <c r="M103" i="5"/>
  <c r="M105" i="5"/>
  <c r="M107" i="5"/>
  <c r="M109" i="5"/>
  <c r="M111" i="5"/>
  <c r="M113" i="5"/>
  <c r="M115" i="5"/>
  <c r="M117" i="5"/>
  <c r="M119" i="5"/>
  <c r="M121" i="5"/>
  <c r="M123" i="5"/>
  <c r="M125" i="5"/>
  <c r="M127" i="5"/>
  <c r="N3" i="5"/>
  <c r="N5" i="5"/>
  <c r="N7" i="5"/>
  <c r="N9" i="5"/>
  <c r="N11" i="5"/>
  <c r="N13" i="5"/>
  <c r="N15" i="5"/>
  <c r="N17" i="5"/>
  <c r="N19" i="5"/>
  <c r="N21" i="5"/>
  <c r="N23" i="5"/>
  <c r="N25" i="5"/>
  <c r="N27" i="5"/>
  <c r="N29" i="5"/>
  <c r="N31" i="5"/>
  <c r="N33" i="5"/>
  <c r="N35" i="5"/>
  <c r="N37" i="5"/>
  <c r="N39" i="5"/>
  <c r="N41" i="5"/>
  <c r="N43" i="5"/>
  <c r="N45" i="5"/>
  <c r="N47" i="5"/>
  <c r="N49" i="5"/>
  <c r="N51" i="5"/>
  <c r="N53" i="5"/>
  <c r="N55" i="5"/>
  <c r="N57" i="5"/>
  <c r="N59" i="5"/>
  <c r="N61" i="5"/>
  <c r="N63" i="5"/>
  <c r="N65" i="5"/>
  <c r="N67" i="5"/>
  <c r="N69" i="5"/>
  <c r="N71" i="5"/>
  <c r="N73" i="5"/>
  <c r="N75" i="5"/>
  <c r="N77" i="5"/>
  <c r="N79" i="5"/>
  <c r="N81" i="5"/>
  <c r="N83" i="5"/>
  <c r="N85" i="5"/>
  <c r="N87" i="5"/>
  <c r="N89" i="5"/>
  <c r="N91" i="5"/>
  <c r="N93" i="5"/>
  <c r="N95" i="5"/>
  <c r="N97" i="5"/>
  <c r="N99" i="5"/>
  <c r="N101" i="5"/>
  <c r="N103" i="5"/>
  <c r="N105" i="5"/>
  <c r="N107" i="5"/>
  <c r="N109" i="5"/>
  <c r="N111" i="5"/>
  <c r="N113" i="5"/>
  <c r="N115" i="5"/>
  <c r="N117" i="5"/>
  <c r="N119" i="5"/>
  <c r="N121" i="5"/>
  <c r="N123" i="5"/>
  <c r="N125" i="5"/>
  <c r="N127" i="5"/>
  <c r="F4" i="5"/>
  <c r="F12" i="5"/>
  <c r="F21" i="5"/>
  <c r="F23" i="5"/>
  <c r="F31" i="5"/>
  <c r="F48" i="5"/>
  <c r="F65" i="5"/>
  <c r="F99" i="5"/>
  <c r="F112" i="5"/>
  <c r="F5" i="5"/>
  <c r="F19" i="5"/>
  <c r="F22" i="5"/>
  <c r="F25" i="5"/>
  <c r="F35" i="5"/>
  <c r="F80" i="5"/>
  <c r="F117" i="5"/>
  <c r="F64" i="5"/>
  <c r="F122" i="5"/>
  <c r="G23" i="5"/>
  <c r="F27" i="5"/>
  <c r="F33" i="5"/>
  <c r="F41" i="5"/>
  <c r="G48" i="5"/>
  <c r="F58" i="5"/>
  <c r="F62" i="5"/>
  <c r="F71" i="5"/>
  <c r="F88" i="5"/>
  <c r="F13" i="5"/>
  <c r="F20" i="5"/>
  <c r="F59" i="5"/>
  <c r="F66" i="5"/>
  <c r="F91" i="5"/>
  <c r="F98" i="5"/>
  <c r="F123" i="5"/>
  <c r="F128" i="5"/>
  <c r="Q6" i="5"/>
  <c r="F15" i="5"/>
  <c r="F26" i="5"/>
  <c r="F29" i="5"/>
  <c r="F34" i="5"/>
  <c r="F47" i="5"/>
  <c r="F54" i="5"/>
  <c r="F61" i="5"/>
  <c r="F79" i="5"/>
  <c r="F86" i="5"/>
  <c r="F93" i="5"/>
  <c r="F111" i="5"/>
  <c r="F118" i="5"/>
  <c r="F16" i="5"/>
  <c r="F119" i="5"/>
  <c r="F3" i="5"/>
  <c r="F30" i="5"/>
  <c r="F43" i="5"/>
  <c r="F50" i="5"/>
  <c r="F75" i="5"/>
  <c r="F82" i="5"/>
  <c r="F107" i="5"/>
  <c r="F114" i="5"/>
  <c r="F121" i="5"/>
  <c r="F124" i="5"/>
  <c r="F24" i="5"/>
  <c r="F38" i="5"/>
  <c r="F45" i="5"/>
  <c r="F63" i="5"/>
  <c r="F70" i="5"/>
  <c r="F77" i="5"/>
  <c r="F95" i="5"/>
  <c r="F102" i="5"/>
  <c r="F109" i="5"/>
  <c r="F127" i="5"/>
  <c r="Q17" i="5"/>
  <c r="F18" i="5"/>
  <c r="F10" i="5"/>
  <c r="F37" i="5"/>
  <c r="F129" i="5"/>
  <c r="Q18" i="5"/>
  <c r="G3" i="5"/>
  <c r="I3" i="5" s="1"/>
  <c r="N24" i="3"/>
  <c r="N23" i="3"/>
  <c r="M24" i="3"/>
  <c r="M23" i="3"/>
  <c r="F49" i="3"/>
  <c r="F13" i="3"/>
  <c r="F121" i="3"/>
  <c r="F89" i="3"/>
  <c r="F81" i="3"/>
  <c r="F73" i="3"/>
  <c r="F4" i="3"/>
  <c r="F12" i="3"/>
  <c r="F53" i="3"/>
  <c r="F45" i="3"/>
  <c r="F64" i="3"/>
  <c r="F103" i="3"/>
  <c r="F79" i="3"/>
  <c r="F7" i="3"/>
  <c r="F56" i="3"/>
  <c r="M5" i="3"/>
  <c r="F24" i="3"/>
  <c r="F125" i="3"/>
  <c r="F117" i="3"/>
  <c r="F109" i="3"/>
  <c r="F101" i="3"/>
  <c r="F77" i="3"/>
  <c r="F69" i="3"/>
  <c r="F37" i="3"/>
  <c r="F21" i="3"/>
  <c r="F8" i="3"/>
  <c r="F60" i="3"/>
  <c r="F123" i="3"/>
  <c r="F99" i="3"/>
  <c r="F11" i="3"/>
  <c r="F2" i="3"/>
  <c r="F6" i="3"/>
  <c r="F22" i="3"/>
  <c r="F14" i="3"/>
  <c r="F29" i="3"/>
  <c r="F15" i="3"/>
  <c r="G7" i="3"/>
  <c r="G37" i="3"/>
  <c r="G125" i="3"/>
  <c r="F17" i="3"/>
  <c r="G45" i="3"/>
  <c r="G53" i="3"/>
  <c r="F36" i="3"/>
  <c r="F44" i="3"/>
  <c r="F16" i="3"/>
  <c r="F9" i="3"/>
  <c r="F33" i="3"/>
  <c r="F25" i="3"/>
  <c r="F46" i="3"/>
  <c r="F68" i="3"/>
  <c r="F84" i="3"/>
  <c r="F92" i="3"/>
  <c r="F100" i="3"/>
  <c r="F116" i="3"/>
  <c r="F126" i="3"/>
  <c r="F23" i="3"/>
  <c r="G101" i="3"/>
  <c r="G109" i="3"/>
  <c r="F20" i="3"/>
  <c r="F28" i="3"/>
  <c r="F38" i="3"/>
  <c r="F52" i="3"/>
  <c r="F86" i="3"/>
  <c r="G69" i="3"/>
  <c r="F61" i="3"/>
  <c r="G77" i="3"/>
  <c r="F78" i="3"/>
  <c r="F85" i="3"/>
  <c r="F31" i="3"/>
  <c r="F39" i="3"/>
  <c r="F41" i="3"/>
  <c r="F32" i="3"/>
  <c r="F40" i="3"/>
  <c r="F48" i="3"/>
  <c r="F47" i="3"/>
  <c r="G49" i="3"/>
  <c r="F54" i="3"/>
  <c r="F76" i="3"/>
  <c r="G81" i="3"/>
  <c r="G117" i="3"/>
  <c r="F97" i="3"/>
  <c r="F62" i="3"/>
  <c r="G56" i="3"/>
  <c r="F27" i="3"/>
  <c r="G73" i="3"/>
  <c r="G89" i="3"/>
  <c r="F71" i="3"/>
  <c r="F88" i="3"/>
  <c r="F94" i="3"/>
  <c r="G79" i="3"/>
  <c r="F93" i="3"/>
  <c r="G99" i="3"/>
  <c r="G64" i="3"/>
  <c r="F72" i="3"/>
  <c r="F96" i="3"/>
  <c r="F87" i="3"/>
  <c r="F111" i="3"/>
  <c r="F63" i="3"/>
  <c r="F70" i="3"/>
  <c r="G103" i="3"/>
  <c r="F118" i="3"/>
  <c r="F124" i="3"/>
  <c r="G121" i="3"/>
  <c r="F55" i="3"/>
  <c r="F108" i="3"/>
  <c r="F65" i="3"/>
  <c r="F80" i="3"/>
  <c r="F95" i="3"/>
  <c r="F104" i="3"/>
  <c r="F113" i="3"/>
  <c r="M16" i="3"/>
  <c r="F57" i="3"/>
  <c r="F112" i="3"/>
  <c r="F35" i="3"/>
  <c r="F59" i="3"/>
  <c r="F83" i="3"/>
  <c r="F110" i="3"/>
  <c r="F3" i="3"/>
  <c r="F107" i="3"/>
  <c r="G11" i="3"/>
  <c r="F43" i="3"/>
  <c r="F67" i="3"/>
  <c r="F51" i="3"/>
  <c r="F91" i="3"/>
  <c r="F115" i="3"/>
  <c r="F75" i="3"/>
  <c r="F102" i="3"/>
  <c r="F105" i="3"/>
  <c r="F119" i="3"/>
  <c r="G123" i="3"/>
  <c r="F127" i="3"/>
  <c r="F19" i="3"/>
  <c r="F128" i="3"/>
  <c r="F10" i="3"/>
  <c r="F18" i="3"/>
  <c r="F50" i="3"/>
  <c r="F120" i="3"/>
  <c r="F66" i="3"/>
  <c r="F82" i="3"/>
  <c r="F98" i="3"/>
  <c r="F114" i="3"/>
  <c r="F26" i="3"/>
  <c r="F34" i="3"/>
  <c r="F74" i="3"/>
  <c r="F90" i="3"/>
  <c r="F106" i="3"/>
  <c r="F122" i="3"/>
  <c r="F42" i="3"/>
  <c r="F58" i="3"/>
  <c r="F65" i="4"/>
  <c r="F63" i="4"/>
  <c r="F84" i="4"/>
  <c r="F47" i="4"/>
  <c r="F110" i="4"/>
  <c r="F104" i="4"/>
  <c r="F105" i="4"/>
  <c r="F39" i="4"/>
  <c r="F98" i="4"/>
  <c r="F22" i="4"/>
  <c r="F82" i="4"/>
  <c r="F18" i="4"/>
  <c r="F12" i="4"/>
  <c r="F89" i="4"/>
  <c r="F24" i="4"/>
  <c r="F67" i="4"/>
  <c r="F3" i="4"/>
  <c r="F101" i="4"/>
  <c r="F62" i="4"/>
  <c r="F57" i="4"/>
  <c r="F51" i="4"/>
  <c r="F118" i="4"/>
  <c r="F37" i="4"/>
  <c r="F125" i="4"/>
  <c r="F48" i="4"/>
  <c r="F96" i="4"/>
  <c r="F106" i="4"/>
  <c r="F55" i="4"/>
  <c r="F52" i="4"/>
  <c r="F59" i="4"/>
  <c r="F69" i="4"/>
  <c r="F31" i="4"/>
  <c r="F85" i="4"/>
  <c r="F119" i="4"/>
  <c r="F91" i="4"/>
  <c r="F121" i="4"/>
  <c r="F99" i="4"/>
  <c r="F72" i="4"/>
  <c r="F5" i="4"/>
  <c r="F71" i="4"/>
  <c r="F4" i="4"/>
  <c r="F94" i="4"/>
  <c r="F70" i="4"/>
  <c r="F83" i="4"/>
  <c r="F76" i="4"/>
  <c r="F44" i="4"/>
  <c r="F53" i="4"/>
  <c r="F7" i="4"/>
  <c r="F78" i="4"/>
  <c r="F79" i="4"/>
  <c r="Q21" i="4"/>
  <c r="F123" i="4"/>
  <c r="F109" i="4"/>
  <c r="F128" i="4"/>
  <c r="F23" i="4"/>
  <c r="F25" i="4"/>
  <c r="F88" i="4"/>
  <c r="F13" i="4"/>
  <c r="F74" i="4"/>
  <c r="F107" i="4"/>
  <c r="F26" i="4"/>
  <c r="F30" i="4"/>
  <c r="F103" i="4"/>
  <c r="F33" i="4"/>
  <c r="F124" i="4"/>
  <c r="F90" i="4"/>
  <c r="F54" i="4"/>
  <c r="F122" i="4"/>
  <c r="F17" i="4"/>
  <c r="F35" i="4"/>
  <c r="F49" i="4"/>
  <c r="F6" i="4"/>
  <c r="F15" i="4"/>
  <c r="F80" i="4"/>
  <c r="F64" i="4"/>
  <c r="F19" i="4"/>
  <c r="F32" i="4"/>
  <c r="F111" i="4"/>
  <c r="F41" i="4"/>
  <c r="F11" i="4"/>
  <c r="F21" i="4"/>
  <c r="F77" i="4"/>
  <c r="F61" i="4"/>
  <c r="F126" i="4"/>
  <c r="F45" i="4"/>
  <c r="F43" i="4"/>
  <c r="F86" i="4"/>
  <c r="F66" i="4"/>
  <c r="F8" i="4"/>
  <c r="Q6" i="4"/>
  <c r="F38" i="4"/>
  <c r="F16" i="4"/>
  <c r="F42" i="4"/>
  <c r="F102" i="4"/>
  <c r="F34" i="4"/>
  <c r="Q20" i="4"/>
  <c r="G42" i="4"/>
  <c r="F108" i="4"/>
  <c r="F116" i="4"/>
  <c r="S14" i="4"/>
  <c r="F81" i="4"/>
  <c r="F50" i="4"/>
  <c r="F117" i="4"/>
  <c r="F36" i="4"/>
  <c r="F27" i="4"/>
  <c r="M20" i="2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127" i="1"/>
  <c r="F119" i="1"/>
  <c r="F103" i="1"/>
  <c r="F95" i="1"/>
  <c r="F87" i="1"/>
  <c r="F71" i="1"/>
  <c r="F63" i="1"/>
  <c r="F55" i="1"/>
  <c r="F39" i="1"/>
  <c r="F31" i="1"/>
  <c r="F23" i="1"/>
  <c r="F7" i="1"/>
  <c r="F122" i="1"/>
  <c r="F114" i="1"/>
  <c r="F106" i="1"/>
  <c r="M19" i="2"/>
  <c r="G3" i="3"/>
  <c r="G60" i="3"/>
  <c r="G2" i="3"/>
  <c r="M17" i="3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M5" i="2"/>
  <c r="F3" i="1"/>
  <c r="F2" i="1"/>
  <c r="F121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120" i="1"/>
  <c r="F112" i="1"/>
  <c r="F104" i="1"/>
  <c r="F88" i="1"/>
  <c r="F80" i="1"/>
  <c r="F56" i="1"/>
  <c r="F32" i="1"/>
  <c r="F24" i="1"/>
  <c r="F16" i="1"/>
  <c r="F8" i="1"/>
  <c r="F19" i="2"/>
  <c r="F51" i="2"/>
  <c r="F82" i="2"/>
  <c r="F74" i="2"/>
  <c r="F18" i="2"/>
  <c r="F38" i="2"/>
  <c r="F89" i="2"/>
  <c r="G2" i="2"/>
  <c r="F53" i="2"/>
  <c r="F26" i="2"/>
  <c r="F106" i="2"/>
  <c r="F121" i="2"/>
  <c r="F9" i="2"/>
  <c r="F39" i="2"/>
  <c r="F64" i="2"/>
  <c r="F88" i="2"/>
  <c r="F128" i="2"/>
  <c r="F3" i="2"/>
  <c r="F52" i="2"/>
  <c r="F93" i="2"/>
  <c r="F112" i="2"/>
  <c r="F12" i="2"/>
  <c r="F37" i="2"/>
  <c r="F65" i="2"/>
  <c r="F97" i="2"/>
  <c r="F15" i="2"/>
  <c r="F50" i="2"/>
  <c r="F80" i="2"/>
  <c r="F101" i="2"/>
  <c r="F120" i="2"/>
  <c r="F56" i="2"/>
  <c r="F66" i="2"/>
  <c r="F73" i="2"/>
  <c r="F57" i="2"/>
  <c r="F125" i="2"/>
  <c r="F11" i="2"/>
  <c r="F85" i="2"/>
  <c r="F28" i="2"/>
  <c r="F36" i="2"/>
  <c r="F46" i="2"/>
  <c r="F61" i="2"/>
  <c r="F30" i="2"/>
  <c r="F44" i="2"/>
  <c r="F49" i="2"/>
  <c r="F69" i="2"/>
  <c r="F96" i="2"/>
  <c r="F105" i="2"/>
  <c r="F114" i="2"/>
  <c r="F6" i="2"/>
  <c r="F10" i="2"/>
  <c r="F33" i="2"/>
  <c r="F42" i="2"/>
  <c r="F72" i="2"/>
  <c r="F81" i="2"/>
  <c r="F90" i="2"/>
  <c r="F109" i="2"/>
  <c r="F124" i="2"/>
  <c r="F127" i="2"/>
  <c r="F5" i="2"/>
  <c r="F7" i="2"/>
  <c r="F13" i="2"/>
  <c r="F34" i="2"/>
  <c r="F58" i="2"/>
  <c r="F77" i="2"/>
  <c r="F104" i="2"/>
  <c r="F113" i="2"/>
  <c r="F22" i="2"/>
  <c r="F98" i="2"/>
  <c r="F117" i="2"/>
  <c r="F25" i="2"/>
  <c r="F29" i="2"/>
  <c r="F31" i="2"/>
  <c r="F35" i="2"/>
  <c r="F60" i="2"/>
  <c r="F68" i="2"/>
  <c r="F76" i="2"/>
  <c r="F84" i="2"/>
  <c r="F92" i="2"/>
  <c r="F100" i="2"/>
  <c r="F108" i="2"/>
  <c r="F116" i="2"/>
  <c r="F17" i="2"/>
  <c r="F21" i="2"/>
  <c r="F23" i="2"/>
  <c r="F27" i="2"/>
  <c r="F55" i="2"/>
  <c r="F63" i="2"/>
  <c r="F71" i="2"/>
  <c r="F79" i="2"/>
  <c r="F87" i="2"/>
  <c r="F95" i="2"/>
  <c r="F103" i="2"/>
  <c r="F111" i="2"/>
  <c r="F119" i="2"/>
  <c r="F122" i="2"/>
  <c r="F45" i="2"/>
  <c r="F47" i="2"/>
  <c r="F59" i="2"/>
  <c r="F67" i="2"/>
  <c r="F75" i="2"/>
  <c r="F83" i="2"/>
  <c r="F91" i="2"/>
  <c r="F99" i="2"/>
  <c r="F107" i="2"/>
  <c r="F115" i="2"/>
  <c r="F123" i="2"/>
  <c r="F20" i="2"/>
  <c r="F41" i="2"/>
  <c r="F43" i="2"/>
  <c r="F54" i="2"/>
  <c r="F62" i="2"/>
  <c r="F70" i="2"/>
  <c r="F78" i="2"/>
  <c r="F86" i="2"/>
  <c r="F94" i="2"/>
  <c r="F102" i="2"/>
  <c r="F110" i="2"/>
  <c r="F118" i="2"/>
  <c r="F126" i="2"/>
  <c r="F4" i="2"/>
  <c r="F16" i="2"/>
  <c r="F24" i="2"/>
  <c r="F32" i="2"/>
  <c r="F40" i="2"/>
  <c r="F48" i="2"/>
  <c r="F8" i="2"/>
  <c r="F14" i="2"/>
  <c r="G71" i="1"/>
  <c r="I71" i="1" s="1"/>
  <c r="J71" i="1" s="1"/>
  <c r="G39" i="1"/>
  <c r="I39" i="1" s="1"/>
  <c r="J39" i="1" s="1"/>
  <c r="F47" i="1"/>
  <c r="F15" i="1"/>
  <c r="F79" i="1"/>
  <c r="G95" i="1"/>
  <c r="I95" i="1" s="1"/>
  <c r="J95" i="1" s="1"/>
  <c r="G63" i="1"/>
  <c r="I63" i="1" s="1"/>
  <c r="J63" i="1" s="1"/>
  <c r="G31" i="1"/>
  <c r="I31" i="1" s="1"/>
  <c r="J31" i="1" s="1"/>
  <c r="G2" i="1"/>
  <c r="I2" i="1" s="1"/>
  <c r="J2" i="1" s="1"/>
  <c r="F111" i="1"/>
  <c r="G7" i="1"/>
  <c r="I7" i="1" s="1"/>
  <c r="J7" i="1" s="1"/>
  <c r="G103" i="1"/>
  <c r="I103" i="1" s="1"/>
  <c r="J103" i="1" s="1"/>
  <c r="G120" i="1"/>
  <c r="I120" i="1" s="1"/>
  <c r="J120" i="1" s="1"/>
  <c r="F107" i="1"/>
  <c r="F128" i="1"/>
  <c r="G87" i="1"/>
  <c r="I87" i="1" s="1"/>
  <c r="J87" i="1" s="1"/>
  <c r="G55" i="1"/>
  <c r="I55" i="1" s="1"/>
  <c r="J55" i="1" s="1"/>
  <c r="G23" i="1"/>
  <c r="I23" i="1" s="1"/>
  <c r="J23" i="1" s="1"/>
  <c r="F115" i="1"/>
  <c r="G97" i="1"/>
  <c r="I97" i="1" s="1"/>
  <c r="J97" i="1" s="1"/>
  <c r="G93" i="1"/>
  <c r="I93" i="1" s="1"/>
  <c r="J93" i="1" s="1"/>
  <c r="G125" i="1"/>
  <c r="I125" i="1" s="1"/>
  <c r="J125" i="1" s="1"/>
  <c r="F98" i="1"/>
  <c r="F90" i="1"/>
  <c r="F82" i="1"/>
  <c r="F74" i="1"/>
  <c r="F66" i="1"/>
  <c r="F58" i="1"/>
  <c r="F50" i="1"/>
  <c r="F42" i="1"/>
  <c r="F34" i="1"/>
  <c r="F26" i="1"/>
  <c r="F18" i="1"/>
  <c r="F10" i="1"/>
  <c r="G119" i="1"/>
  <c r="I119" i="1" s="1"/>
  <c r="J119" i="1" s="1"/>
  <c r="G81" i="1"/>
  <c r="I81" i="1" s="1"/>
  <c r="J81" i="1" s="1"/>
  <c r="G73" i="1"/>
  <c r="I73" i="1" s="1"/>
  <c r="J73" i="1" s="1"/>
  <c r="G49" i="1"/>
  <c r="I49" i="1" s="1"/>
  <c r="J49" i="1" s="1"/>
  <c r="G41" i="1"/>
  <c r="I41" i="1" s="1"/>
  <c r="J41" i="1" s="1"/>
  <c r="G33" i="1"/>
  <c r="I33" i="1" s="1"/>
  <c r="J33" i="1" s="1"/>
  <c r="G25" i="1"/>
  <c r="I25" i="1" s="1"/>
  <c r="J25" i="1" s="1"/>
  <c r="G17" i="1"/>
  <c r="I17" i="1" s="1"/>
  <c r="J17" i="1" s="1"/>
  <c r="G9" i="1"/>
  <c r="I9" i="1" s="1"/>
  <c r="J9" i="1" s="1"/>
  <c r="G89" i="1"/>
  <c r="I89" i="1" s="1"/>
  <c r="J89" i="1" s="1"/>
  <c r="G65" i="1"/>
  <c r="I65" i="1" s="1"/>
  <c r="J65" i="1" s="1"/>
  <c r="G101" i="1"/>
  <c r="I101" i="1" s="1"/>
  <c r="J101" i="1" s="1"/>
  <c r="G85" i="1"/>
  <c r="I85" i="1" s="1"/>
  <c r="J85" i="1" s="1"/>
  <c r="G77" i="1"/>
  <c r="I77" i="1" s="1"/>
  <c r="J77" i="1" s="1"/>
  <c r="G69" i="1"/>
  <c r="I69" i="1" s="1"/>
  <c r="J69" i="1" s="1"/>
  <c r="G61" i="1"/>
  <c r="I61" i="1" s="1"/>
  <c r="J61" i="1" s="1"/>
  <c r="G53" i="1"/>
  <c r="I53" i="1" s="1"/>
  <c r="J53" i="1" s="1"/>
  <c r="G45" i="1"/>
  <c r="I45" i="1" s="1"/>
  <c r="J45" i="1" s="1"/>
  <c r="G37" i="1"/>
  <c r="I37" i="1" s="1"/>
  <c r="J37" i="1" s="1"/>
  <c r="G29" i="1"/>
  <c r="I29" i="1" s="1"/>
  <c r="J29" i="1" s="1"/>
  <c r="G21" i="1"/>
  <c r="I21" i="1" s="1"/>
  <c r="J21" i="1" s="1"/>
  <c r="G13" i="1"/>
  <c r="I13" i="1" s="1"/>
  <c r="J13" i="1" s="1"/>
  <c r="G5" i="1"/>
  <c r="I5" i="1" s="1"/>
  <c r="J5" i="1" s="1"/>
  <c r="G80" i="1"/>
  <c r="I80" i="1" s="1"/>
  <c r="J80" i="1" s="1"/>
  <c r="G32" i="1"/>
  <c r="I32" i="1" s="1"/>
  <c r="J32" i="1" s="1"/>
  <c r="G8" i="1"/>
  <c r="I8" i="1" s="1"/>
  <c r="J8" i="1" s="1"/>
  <c r="G57" i="1"/>
  <c r="I57" i="1" s="1"/>
  <c r="J57" i="1" s="1"/>
  <c r="G104" i="1"/>
  <c r="I104" i="1" s="1"/>
  <c r="J104" i="1" s="1"/>
  <c r="G56" i="1"/>
  <c r="I56" i="1" s="1"/>
  <c r="J56" i="1" s="1"/>
  <c r="F64" i="1"/>
  <c r="F48" i="1"/>
  <c r="F40" i="1"/>
  <c r="G105" i="1"/>
  <c r="I105" i="1" s="1"/>
  <c r="J105" i="1" s="1"/>
  <c r="G127" i="1"/>
  <c r="I127" i="1" s="1"/>
  <c r="J127" i="1" s="1"/>
  <c r="G88" i="1"/>
  <c r="I88" i="1" s="1"/>
  <c r="J88" i="1" s="1"/>
  <c r="G24" i="1"/>
  <c r="I24" i="1" s="1"/>
  <c r="J24" i="1" s="1"/>
  <c r="G16" i="1"/>
  <c r="I16" i="1" s="1"/>
  <c r="J16" i="1" s="1"/>
  <c r="G112" i="1"/>
  <c r="I112" i="1" s="1"/>
  <c r="J112" i="1" s="1"/>
  <c r="F96" i="1"/>
  <c r="F72" i="1"/>
  <c r="G117" i="1"/>
  <c r="I117" i="1" s="1"/>
  <c r="J117" i="1" s="1"/>
  <c r="F99" i="1"/>
  <c r="F91" i="1"/>
  <c r="F83" i="1"/>
  <c r="F75" i="1"/>
  <c r="F67" i="1"/>
  <c r="F59" i="1"/>
  <c r="F51" i="1"/>
  <c r="F43" i="1"/>
  <c r="F35" i="1"/>
  <c r="F27" i="1"/>
  <c r="F19" i="1"/>
  <c r="F11" i="1"/>
  <c r="F123" i="1"/>
  <c r="G109" i="1"/>
  <c r="I109" i="1" s="1"/>
  <c r="J109" i="1" s="1"/>
  <c r="G122" i="1"/>
  <c r="I122" i="1" s="1"/>
  <c r="J122" i="1" s="1"/>
  <c r="G114" i="1"/>
  <c r="I114" i="1" s="1"/>
  <c r="J114" i="1" s="1"/>
  <c r="G106" i="1"/>
  <c r="I106" i="1" s="1"/>
  <c r="J106" i="1" s="1"/>
  <c r="G124" i="1"/>
  <c r="I124" i="1" s="1"/>
  <c r="J124" i="1" s="1"/>
  <c r="G116" i="1"/>
  <c r="I116" i="1" s="1"/>
  <c r="J116" i="1" s="1"/>
  <c r="G108" i="1"/>
  <c r="I108" i="1" s="1"/>
  <c r="J108" i="1" s="1"/>
  <c r="G100" i="1"/>
  <c r="I100" i="1" s="1"/>
  <c r="J100" i="1" s="1"/>
  <c r="G92" i="1"/>
  <c r="I92" i="1" s="1"/>
  <c r="J92" i="1" s="1"/>
  <c r="G84" i="1"/>
  <c r="I84" i="1" s="1"/>
  <c r="J84" i="1" s="1"/>
  <c r="G76" i="1"/>
  <c r="I76" i="1" s="1"/>
  <c r="J76" i="1" s="1"/>
  <c r="G68" i="1"/>
  <c r="I68" i="1" s="1"/>
  <c r="J68" i="1" s="1"/>
  <c r="G60" i="1"/>
  <c r="I60" i="1" s="1"/>
  <c r="J60" i="1" s="1"/>
  <c r="G52" i="1"/>
  <c r="I52" i="1" s="1"/>
  <c r="J52" i="1" s="1"/>
  <c r="G44" i="1"/>
  <c r="I44" i="1" s="1"/>
  <c r="J44" i="1" s="1"/>
  <c r="G36" i="1"/>
  <c r="I36" i="1" s="1"/>
  <c r="J36" i="1" s="1"/>
  <c r="G28" i="1"/>
  <c r="I28" i="1" s="1"/>
  <c r="J28" i="1" s="1"/>
  <c r="G20" i="1"/>
  <c r="I20" i="1" s="1"/>
  <c r="J20" i="1" s="1"/>
  <c r="G12" i="1"/>
  <c r="I12" i="1" s="1"/>
  <c r="J12" i="1" s="1"/>
  <c r="G4" i="1"/>
  <c r="I4" i="1" s="1"/>
  <c r="J4" i="1" s="1"/>
  <c r="G121" i="1"/>
  <c r="I121" i="1" s="1"/>
  <c r="J121" i="1" s="1"/>
  <c r="G126" i="1"/>
  <c r="I126" i="1" s="1"/>
  <c r="J126" i="1" s="1"/>
  <c r="G118" i="1"/>
  <c r="I118" i="1" s="1"/>
  <c r="J118" i="1" s="1"/>
  <c r="F113" i="1"/>
  <c r="G110" i="1"/>
  <c r="I110" i="1" s="1"/>
  <c r="J110" i="1" s="1"/>
  <c r="G102" i="1"/>
  <c r="I102" i="1" s="1"/>
  <c r="J102" i="1" s="1"/>
  <c r="G94" i="1"/>
  <c r="I94" i="1" s="1"/>
  <c r="J94" i="1" s="1"/>
  <c r="G86" i="1"/>
  <c r="I86" i="1" s="1"/>
  <c r="J86" i="1" s="1"/>
  <c r="G78" i="1"/>
  <c r="I78" i="1" s="1"/>
  <c r="J78" i="1" s="1"/>
  <c r="G70" i="1"/>
  <c r="I70" i="1" s="1"/>
  <c r="J70" i="1" s="1"/>
  <c r="G62" i="1"/>
  <c r="I62" i="1" s="1"/>
  <c r="J62" i="1" s="1"/>
  <c r="G54" i="1"/>
  <c r="I54" i="1" s="1"/>
  <c r="J54" i="1" s="1"/>
  <c r="G46" i="1"/>
  <c r="I46" i="1" s="1"/>
  <c r="J46" i="1" s="1"/>
  <c r="G38" i="1"/>
  <c r="I38" i="1" s="1"/>
  <c r="J38" i="1" s="1"/>
  <c r="G30" i="1"/>
  <c r="I30" i="1" s="1"/>
  <c r="J30" i="1" s="1"/>
  <c r="G22" i="1"/>
  <c r="I22" i="1" s="1"/>
  <c r="J22" i="1" s="1"/>
  <c r="G14" i="1"/>
  <c r="I14" i="1" s="1"/>
  <c r="J14" i="1" s="1"/>
  <c r="G6" i="1"/>
  <c r="I6" i="1" s="1"/>
  <c r="J6" i="1" s="1"/>
  <c r="G3" i="1"/>
  <c r="I3" i="1" s="1"/>
  <c r="J3" i="1" s="1"/>
  <c r="I48" i="5" l="1"/>
  <c r="J48" i="5" s="1"/>
  <c r="Q7" i="5"/>
  <c r="Q8" i="5" s="1"/>
  <c r="I23" i="5"/>
  <c r="J23" i="5" s="1"/>
  <c r="S13" i="5"/>
  <c r="J3" i="5"/>
  <c r="M26" i="3"/>
  <c r="M27" i="3"/>
  <c r="M28" i="3"/>
  <c r="N20" i="1"/>
  <c r="M20" i="1"/>
  <c r="N19" i="1"/>
  <c r="M19" i="1"/>
  <c r="M6" i="1"/>
  <c r="M6" i="2"/>
  <c r="M8" i="2" s="1"/>
  <c r="M6" i="3"/>
  <c r="M7" i="3" s="1"/>
  <c r="I2" i="2"/>
  <c r="J2" i="2" s="1"/>
  <c r="N23" i="2" s="1"/>
  <c r="O12" i="2"/>
  <c r="Q7" i="4"/>
  <c r="Q8" i="4" s="1"/>
  <c r="I42" i="4"/>
  <c r="J42" i="4" s="1"/>
  <c r="S13" i="4"/>
  <c r="R11" i="4"/>
  <c r="R10" i="4"/>
  <c r="N10" i="2"/>
  <c r="N9" i="2"/>
  <c r="O12" i="1"/>
  <c r="Q24" i="5" l="1"/>
  <c r="R25" i="5"/>
  <c r="R24" i="5"/>
  <c r="Q29" i="5" s="1"/>
  <c r="Q25" i="5"/>
  <c r="M24" i="2"/>
  <c r="M23" i="2"/>
  <c r="M28" i="2" s="1"/>
  <c r="N24" i="2"/>
  <c r="Q9" i="4"/>
  <c r="Q10" i="4"/>
  <c r="Q11" i="4"/>
  <c r="Q25" i="4"/>
  <c r="Q24" i="4"/>
  <c r="R24" i="4"/>
  <c r="R25" i="4"/>
  <c r="Q28" i="4" s="1"/>
  <c r="M7" i="2"/>
  <c r="M9" i="2"/>
  <c r="M10" i="2"/>
  <c r="M8" i="1"/>
  <c r="M9" i="1"/>
  <c r="M10" i="1"/>
  <c r="M7" i="1"/>
  <c r="Q27" i="5" l="1"/>
  <c r="Q28" i="5"/>
  <c r="M27" i="2"/>
  <c r="M26" i="2"/>
  <c r="Q29" i="4"/>
  <c r="Q27" i="4"/>
</calcChain>
</file>

<file path=xl/sharedStrings.xml><?xml version="1.0" encoding="utf-8"?>
<sst xmlns="http://schemas.openxmlformats.org/spreadsheetml/2006/main" count="816" uniqueCount="43">
  <si>
    <t>Dochody</t>
  </si>
  <si>
    <t>Wiek</t>
  </si>
  <si>
    <t>Wydatek</t>
  </si>
  <si>
    <t>Raty</t>
  </si>
  <si>
    <t>N</t>
  </si>
  <si>
    <t>T</t>
  </si>
  <si>
    <t>8-42min - uzupelnic</t>
  </si>
  <si>
    <t>Raty01</t>
  </si>
  <si>
    <t>a</t>
  </si>
  <si>
    <t>b</t>
  </si>
  <si>
    <t>LogL</t>
  </si>
  <si>
    <t>p</t>
  </si>
  <si>
    <t>a*wiek+b</t>
  </si>
  <si>
    <t>Suma LogL</t>
  </si>
  <si>
    <t>(suma zerowa)</t>
  </si>
  <si>
    <t>Iloczyn L</t>
  </si>
  <si>
    <t xml:space="preserve">Min wiek </t>
  </si>
  <si>
    <t>Max wiek</t>
  </si>
  <si>
    <t>c</t>
  </si>
  <si>
    <t>a*wiek+b*wydatek+c</t>
  </si>
  <si>
    <t>Min Wydatek</t>
  </si>
  <si>
    <t>Max Wydatek</t>
  </si>
  <si>
    <t>Wyd</t>
  </si>
  <si>
    <t>Min(a*wiek+b*wyd+c</t>
  </si>
  <si>
    <t>Max(a*wiek+b*wyd+c</t>
  </si>
  <si>
    <t>Pseudo R^2</t>
  </si>
  <si>
    <t>AIC</t>
  </si>
  <si>
    <t>BIC</t>
  </si>
  <si>
    <t>średnia p</t>
  </si>
  <si>
    <t>Klasyfikacja</t>
  </si>
  <si>
    <t>próg P</t>
  </si>
  <si>
    <t>Ocena klasyfikacji</t>
  </si>
  <si>
    <t>Rzeczywist/klasyf</t>
  </si>
  <si>
    <t>błąd</t>
  </si>
  <si>
    <t>czułość</t>
  </si>
  <si>
    <t>specyficzność</t>
  </si>
  <si>
    <t>Ile N (PN)</t>
  </si>
  <si>
    <t>Ile T (FN)</t>
  </si>
  <si>
    <t>1-spec</t>
  </si>
  <si>
    <t>a*wiek+b*dochód+c</t>
  </si>
  <si>
    <t>a*Wiek+b*wyd + c</t>
  </si>
  <si>
    <t>Min Dochód</t>
  </si>
  <si>
    <t>Max Dochód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</si>
</sst>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Raty (od wieku)</a:t>
            </a:r>
            <a:r>
              <a:rPr lang="pl-PL" baseline="0"/>
              <a:t> </a:t>
            </a:r>
          </a:p>
        </c:rich>
      </c:tx>
      <c:layout>
        <c:manualLayout>
          <c:xMode val="edge"/>
          <c:yMode val="edge"/>
          <c:x val="0.448611111111111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6708333333333336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RatyWiek!$B$2:$B$129</c:f>
              <c:numCache>
                <c:formatCode>General</c:formatCode>
                <c:ptCount val="128"/>
                <c:pt idx="0">
                  <c:v>49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34</c:v>
                </c:pt>
                <c:pt idx="5">
                  <c:v>54</c:v>
                </c:pt>
                <c:pt idx="6">
                  <c:v>55</c:v>
                </c:pt>
                <c:pt idx="7">
                  <c:v>38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36</c:v>
                </c:pt>
                <c:pt idx="12">
                  <c:v>27</c:v>
                </c:pt>
                <c:pt idx="13">
                  <c:v>33</c:v>
                </c:pt>
                <c:pt idx="14">
                  <c:v>51</c:v>
                </c:pt>
                <c:pt idx="15">
                  <c:v>28</c:v>
                </c:pt>
                <c:pt idx="16">
                  <c:v>32</c:v>
                </c:pt>
                <c:pt idx="17">
                  <c:v>22</c:v>
                </c:pt>
                <c:pt idx="18">
                  <c:v>45</c:v>
                </c:pt>
                <c:pt idx="19">
                  <c:v>37</c:v>
                </c:pt>
                <c:pt idx="20">
                  <c:v>33</c:v>
                </c:pt>
                <c:pt idx="21">
                  <c:v>26</c:v>
                </c:pt>
                <c:pt idx="22">
                  <c:v>50</c:v>
                </c:pt>
                <c:pt idx="23">
                  <c:v>49</c:v>
                </c:pt>
                <c:pt idx="24">
                  <c:v>55</c:v>
                </c:pt>
                <c:pt idx="25">
                  <c:v>41</c:v>
                </c:pt>
                <c:pt idx="26">
                  <c:v>35</c:v>
                </c:pt>
                <c:pt idx="27">
                  <c:v>22</c:v>
                </c:pt>
                <c:pt idx="28">
                  <c:v>28</c:v>
                </c:pt>
                <c:pt idx="29">
                  <c:v>60</c:v>
                </c:pt>
                <c:pt idx="30">
                  <c:v>35</c:v>
                </c:pt>
                <c:pt idx="31">
                  <c:v>26</c:v>
                </c:pt>
                <c:pt idx="32">
                  <c:v>46</c:v>
                </c:pt>
                <c:pt idx="33">
                  <c:v>32</c:v>
                </c:pt>
                <c:pt idx="34">
                  <c:v>53</c:v>
                </c:pt>
                <c:pt idx="35">
                  <c:v>33</c:v>
                </c:pt>
                <c:pt idx="36">
                  <c:v>46</c:v>
                </c:pt>
                <c:pt idx="37">
                  <c:v>40</c:v>
                </c:pt>
                <c:pt idx="38">
                  <c:v>28</c:v>
                </c:pt>
                <c:pt idx="39">
                  <c:v>46</c:v>
                </c:pt>
                <c:pt idx="40">
                  <c:v>22</c:v>
                </c:pt>
                <c:pt idx="41">
                  <c:v>32</c:v>
                </c:pt>
                <c:pt idx="42">
                  <c:v>37</c:v>
                </c:pt>
                <c:pt idx="43">
                  <c:v>44</c:v>
                </c:pt>
                <c:pt idx="44">
                  <c:v>55</c:v>
                </c:pt>
                <c:pt idx="45">
                  <c:v>49</c:v>
                </c:pt>
                <c:pt idx="46">
                  <c:v>54</c:v>
                </c:pt>
                <c:pt idx="47">
                  <c:v>40</c:v>
                </c:pt>
                <c:pt idx="48">
                  <c:v>59</c:v>
                </c:pt>
                <c:pt idx="49">
                  <c:v>51</c:v>
                </c:pt>
                <c:pt idx="50">
                  <c:v>59</c:v>
                </c:pt>
                <c:pt idx="51">
                  <c:v>43</c:v>
                </c:pt>
                <c:pt idx="52">
                  <c:v>26</c:v>
                </c:pt>
                <c:pt idx="53">
                  <c:v>40</c:v>
                </c:pt>
                <c:pt idx="54">
                  <c:v>36</c:v>
                </c:pt>
                <c:pt idx="55">
                  <c:v>46</c:v>
                </c:pt>
                <c:pt idx="56">
                  <c:v>39</c:v>
                </c:pt>
                <c:pt idx="57">
                  <c:v>21</c:v>
                </c:pt>
                <c:pt idx="58">
                  <c:v>23</c:v>
                </c:pt>
                <c:pt idx="59">
                  <c:v>46</c:v>
                </c:pt>
                <c:pt idx="60">
                  <c:v>43</c:v>
                </c:pt>
                <c:pt idx="61">
                  <c:v>54</c:v>
                </c:pt>
                <c:pt idx="62">
                  <c:v>41</c:v>
                </c:pt>
                <c:pt idx="63">
                  <c:v>28</c:v>
                </c:pt>
                <c:pt idx="64">
                  <c:v>41</c:v>
                </c:pt>
                <c:pt idx="65">
                  <c:v>21</c:v>
                </c:pt>
                <c:pt idx="66">
                  <c:v>53</c:v>
                </c:pt>
                <c:pt idx="67">
                  <c:v>22</c:v>
                </c:pt>
                <c:pt idx="68">
                  <c:v>35</c:v>
                </c:pt>
                <c:pt idx="69">
                  <c:v>49</c:v>
                </c:pt>
                <c:pt idx="70">
                  <c:v>44</c:v>
                </c:pt>
                <c:pt idx="71">
                  <c:v>36</c:v>
                </c:pt>
                <c:pt idx="72">
                  <c:v>49</c:v>
                </c:pt>
                <c:pt idx="73">
                  <c:v>36</c:v>
                </c:pt>
                <c:pt idx="74">
                  <c:v>30</c:v>
                </c:pt>
                <c:pt idx="75">
                  <c:v>52</c:v>
                </c:pt>
                <c:pt idx="76">
                  <c:v>39</c:v>
                </c:pt>
                <c:pt idx="77">
                  <c:v>58</c:v>
                </c:pt>
                <c:pt idx="78">
                  <c:v>23</c:v>
                </c:pt>
                <c:pt idx="79">
                  <c:v>26</c:v>
                </c:pt>
                <c:pt idx="80">
                  <c:v>43</c:v>
                </c:pt>
                <c:pt idx="81">
                  <c:v>60</c:v>
                </c:pt>
                <c:pt idx="82">
                  <c:v>23</c:v>
                </c:pt>
                <c:pt idx="83">
                  <c:v>45</c:v>
                </c:pt>
                <c:pt idx="84">
                  <c:v>23</c:v>
                </c:pt>
                <c:pt idx="85">
                  <c:v>48</c:v>
                </c:pt>
                <c:pt idx="86">
                  <c:v>22</c:v>
                </c:pt>
                <c:pt idx="87">
                  <c:v>55</c:v>
                </c:pt>
                <c:pt idx="88">
                  <c:v>55</c:v>
                </c:pt>
                <c:pt idx="89">
                  <c:v>40</c:v>
                </c:pt>
                <c:pt idx="90">
                  <c:v>49</c:v>
                </c:pt>
                <c:pt idx="91">
                  <c:v>52</c:v>
                </c:pt>
                <c:pt idx="92">
                  <c:v>46</c:v>
                </c:pt>
                <c:pt idx="93">
                  <c:v>47</c:v>
                </c:pt>
                <c:pt idx="94">
                  <c:v>25</c:v>
                </c:pt>
                <c:pt idx="95">
                  <c:v>37</c:v>
                </c:pt>
                <c:pt idx="96">
                  <c:v>58</c:v>
                </c:pt>
                <c:pt idx="97">
                  <c:v>55</c:v>
                </c:pt>
                <c:pt idx="98">
                  <c:v>25</c:v>
                </c:pt>
                <c:pt idx="99">
                  <c:v>36</c:v>
                </c:pt>
                <c:pt idx="100">
                  <c:v>37</c:v>
                </c:pt>
                <c:pt idx="101">
                  <c:v>51</c:v>
                </c:pt>
                <c:pt idx="102">
                  <c:v>55</c:v>
                </c:pt>
                <c:pt idx="103">
                  <c:v>26</c:v>
                </c:pt>
                <c:pt idx="104">
                  <c:v>43</c:v>
                </c:pt>
                <c:pt idx="105">
                  <c:v>42</c:v>
                </c:pt>
                <c:pt idx="106">
                  <c:v>55</c:v>
                </c:pt>
                <c:pt idx="107">
                  <c:v>45</c:v>
                </c:pt>
                <c:pt idx="108">
                  <c:v>46</c:v>
                </c:pt>
                <c:pt idx="109">
                  <c:v>55</c:v>
                </c:pt>
                <c:pt idx="110">
                  <c:v>48</c:v>
                </c:pt>
                <c:pt idx="111">
                  <c:v>38</c:v>
                </c:pt>
                <c:pt idx="112">
                  <c:v>44</c:v>
                </c:pt>
                <c:pt idx="113">
                  <c:v>46</c:v>
                </c:pt>
                <c:pt idx="114">
                  <c:v>45</c:v>
                </c:pt>
                <c:pt idx="115">
                  <c:v>34</c:v>
                </c:pt>
                <c:pt idx="116">
                  <c:v>48</c:v>
                </c:pt>
                <c:pt idx="117">
                  <c:v>29</c:v>
                </c:pt>
                <c:pt idx="118">
                  <c:v>21</c:v>
                </c:pt>
                <c:pt idx="119">
                  <c:v>51</c:v>
                </c:pt>
                <c:pt idx="120">
                  <c:v>46</c:v>
                </c:pt>
                <c:pt idx="121">
                  <c:v>34</c:v>
                </c:pt>
                <c:pt idx="122">
                  <c:v>24</c:v>
                </c:pt>
                <c:pt idx="123">
                  <c:v>44</c:v>
                </c:pt>
                <c:pt idx="124">
                  <c:v>34</c:v>
                </c:pt>
                <c:pt idx="125">
                  <c:v>36</c:v>
                </c:pt>
                <c:pt idx="126">
                  <c:v>51</c:v>
                </c:pt>
              </c:numCache>
            </c:numRef>
          </c:xVal>
          <c:yVal>
            <c:numRef>
              <c:f>RatyWiek!$E$2:$E$128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0-40B6-802B-E398D9DB0473}"/>
            </c:ext>
          </c:extLst>
        </c:ser>
        <c:ser>
          <c:idx val="1"/>
          <c:order val="1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RatyWiek!$P$2:$P$62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RatyWiek!$Q$2:$Q$62</c:f>
              <c:numCache>
                <c:formatCode>General</c:formatCode>
                <c:ptCount val="61"/>
                <c:pt idx="0">
                  <c:v>0.60319071394857793</c:v>
                </c:pt>
                <c:pt idx="1">
                  <c:v>0.59801549033812396</c:v>
                </c:pt>
                <c:pt idx="2">
                  <c:v>0.59281833373549231</c:v>
                </c:pt>
                <c:pt idx="3">
                  <c:v>0.58760032143031526</c:v>
                </c:pt>
                <c:pt idx="4">
                  <c:v>0.5823625491193728</c:v>
                </c:pt>
                <c:pt idx="5">
                  <c:v>0.57710613004338007</c:v>
                </c:pt>
                <c:pt idx="6">
                  <c:v>0.57183219409126018</c:v>
                </c:pt>
                <c:pt idx="7">
                  <c:v>0.56654188687332063</c:v>
                </c:pt>
                <c:pt idx="8">
                  <c:v>0.56123636876485317</c:v>
                </c:pt>
                <c:pt idx="9">
                  <c:v>0.55591681392176717</c:v>
                </c:pt>
                <c:pt idx="10">
                  <c:v>0.55058440926995844</c:v>
                </c:pt>
                <c:pt idx="11">
                  <c:v>0.54524035347019972</c:v>
                </c:pt>
                <c:pt idx="12">
                  <c:v>0.53988585586041848</c:v>
                </c:pt>
                <c:pt idx="13">
                  <c:v>0.53452213537730464</c:v>
                </c:pt>
                <c:pt idx="14">
                  <c:v>0.52915041945925378</c:v>
                </c:pt>
                <c:pt idx="15">
                  <c:v>0.52377194293271878</c:v>
                </c:pt>
                <c:pt idx="16">
                  <c:v>0.51838794688409584</c:v>
                </c:pt>
                <c:pt idx="17">
                  <c:v>0.51299967751931774</c:v>
                </c:pt>
                <c:pt idx="18">
                  <c:v>0.5076083850133718</c:v>
                </c:pt>
                <c:pt idx="19">
                  <c:v>0.50221532235199196</c:v>
                </c:pt>
                <c:pt idx="20">
                  <c:v>0.49682174416780106</c:v>
                </c:pt>
                <c:pt idx="21">
                  <c:v>0.49142890557319813</c:v>
                </c:pt>
                <c:pt idx="22">
                  <c:v>0.48603806099229768</c:v>
                </c:pt>
                <c:pt idx="23">
                  <c:v>0.48065046299422876</c:v>
                </c:pt>
                <c:pt idx="24">
                  <c:v>0.47526736113010087</c:v>
                </c:pt>
                <c:pt idx="25">
                  <c:v>0.46989000077592613</c:v>
                </c:pt>
                <c:pt idx="26">
                  <c:v>0.46451962198377272</c:v>
                </c:pt>
                <c:pt idx="27">
                  <c:v>0.45915745834339133</c:v>
                </c:pt>
                <c:pt idx="28">
                  <c:v>0.45380473585652542</c:v>
                </c:pt>
                <c:pt idx="29">
                  <c:v>0.44846267182607064</c:v>
                </c:pt>
                <c:pt idx="30">
                  <c:v>0.44313247376220061</c:v>
                </c:pt>
                <c:pt idx="31">
                  <c:v>0.43781533830751895</c:v>
                </c:pt>
                <c:pt idx="32">
                  <c:v>0.43251245018323464</c:v>
                </c:pt>
                <c:pt idx="33">
                  <c:v>0.42722498115828794</c:v>
                </c:pt>
                <c:pt idx="34">
                  <c:v>0.42195408904327969</c:v>
                </c:pt>
                <c:pt idx="35">
                  <c:v>0.41670091671097564</c:v>
                </c:pt>
                <c:pt idx="36">
                  <c:v>0.41146659114507123</c:v>
                </c:pt>
                <c:pt idx="37">
                  <c:v>0.4062522225188111</c:v>
                </c:pt>
                <c:pt idx="38">
                  <c:v>0.40105890330496641</c:v>
                </c:pt>
                <c:pt idx="39">
                  <c:v>0.39588770741856777</c:v>
                </c:pt>
                <c:pt idx="40">
                  <c:v>0.39073968939369663</c:v>
                </c:pt>
                <c:pt idx="41">
                  <c:v>0.38561588359552829</c:v>
                </c:pt>
                <c:pt idx="42">
                  <c:v>0.38051730346871326</c:v>
                </c:pt>
                <c:pt idx="43">
                  <c:v>0.37544494082307855</c:v>
                </c:pt>
                <c:pt idx="44">
                  <c:v>0.370399765157512</c:v>
                </c:pt>
                <c:pt idx="45">
                  <c:v>0.36538272302279007</c:v>
                </c:pt>
                <c:pt idx="46">
                  <c:v>0.36039473742399075</c:v>
                </c:pt>
                <c:pt idx="47">
                  <c:v>0.35543670726302473</c:v>
                </c:pt>
                <c:pt idx="48">
                  <c:v>0.35050950682170601</c:v>
                </c:pt>
                <c:pt idx="49">
                  <c:v>0.34561398528567089</c:v>
                </c:pt>
                <c:pt idx="50">
                  <c:v>0.34075096630934798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0-40B6-802B-E398D9DB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48664"/>
        <c:axId val="362050632"/>
      </c:scatterChart>
      <c:valAx>
        <c:axId val="36204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050632"/>
        <c:crosses val="autoZero"/>
        <c:crossBetween val="midCat"/>
      </c:valAx>
      <c:valAx>
        <c:axId val="3620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04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OCR Wiek-Doch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'OCR2'!$N$1</c:f>
              <c:strCache>
                <c:ptCount val="1"/>
                <c:pt idx="0">
                  <c:v>czułość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'OCR2'!$M$2:$M$129</c:f>
              <c:numCache>
                <c:formatCode>General</c:formatCode>
                <c:ptCount val="128"/>
                <c:pt idx="0">
                  <c:v>1</c:v>
                </c:pt>
                <c:pt idx="1">
                  <c:v>0.984375</c:v>
                </c:pt>
                <c:pt idx="2">
                  <c:v>0.984375</c:v>
                </c:pt>
                <c:pt idx="3">
                  <c:v>0.96875</c:v>
                </c:pt>
                <c:pt idx="4">
                  <c:v>0.953125</c:v>
                </c:pt>
                <c:pt idx="5">
                  <c:v>0.9375</c:v>
                </c:pt>
                <c:pt idx="6">
                  <c:v>0.9375</c:v>
                </c:pt>
                <c:pt idx="7">
                  <c:v>0.921875</c:v>
                </c:pt>
                <c:pt idx="8">
                  <c:v>0.921875</c:v>
                </c:pt>
                <c:pt idx="9">
                  <c:v>0.90625</c:v>
                </c:pt>
                <c:pt idx="10">
                  <c:v>0.90625</c:v>
                </c:pt>
                <c:pt idx="11">
                  <c:v>0.90625</c:v>
                </c:pt>
                <c:pt idx="12">
                  <c:v>0.890625</c:v>
                </c:pt>
                <c:pt idx="13">
                  <c:v>0.890625</c:v>
                </c:pt>
                <c:pt idx="14">
                  <c:v>0.890625</c:v>
                </c:pt>
                <c:pt idx="15">
                  <c:v>0.875</c:v>
                </c:pt>
                <c:pt idx="16">
                  <c:v>0.875</c:v>
                </c:pt>
                <c:pt idx="17">
                  <c:v>0.859375</c:v>
                </c:pt>
                <c:pt idx="18">
                  <c:v>0.84375</c:v>
                </c:pt>
                <c:pt idx="19">
                  <c:v>0.84375</c:v>
                </c:pt>
                <c:pt idx="20">
                  <c:v>0.828125</c:v>
                </c:pt>
                <c:pt idx="21">
                  <c:v>0.8125</c:v>
                </c:pt>
                <c:pt idx="22">
                  <c:v>0.8125</c:v>
                </c:pt>
                <c:pt idx="23">
                  <c:v>0.8125</c:v>
                </c:pt>
                <c:pt idx="24">
                  <c:v>0.8125</c:v>
                </c:pt>
                <c:pt idx="25">
                  <c:v>0.796875</c:v>
                </c:pt>
                <c:pt idx="26">
                  <c:v>0.796875</c:v>
                </c:pt>
                <c:pt idx="27">
                  <c:v>0.796875</c:v>
                </c:pt>
                <c:pt idx="28">
                  <c:v>0.78125</c:v>
                </c:pt>
                <c:pt idx="29">
                  <c:v>0.765625</c:v>
                </c:pt>
                <c:pt idx="30">
                  <c:v>0.765625</c:v>
                </c:pt>
                <c:pt idx="31">
                  <c:v>0.75</c:v>
                </c:pt>
                <c:pt idx="32">
                  <c:v>0.734375</c:v>
                </c:pt>
                <c:pt idx="33">
                  <c:v>0.734375</c:v>
                </c:pt>
                <c:pt idx="34">
                  <c:v>0.734375</c:v>
                </c:pt>
                <c:pt idx="35">
                  <c:v>0.734375</c:v>
                </c:pt>
                <c:pt idx="36">
                  <c:v>0.71875</c:v>
                </c:pt>
                <c:pt idx="37">
                  <c:v>0.71875</c:v>
                </c:pt>
                <c:pt idx="38">
                  <c:v>0.703125</c:v>
                </c:pt>
                <c:pt idx="39">
                  <c:v>0.6875</c:v>
                </c:pt>
                <c:pt idx="40">
                  <c:v>0.671875</c:v>
                </c:pt>
                <c:pt idx="41">
                  <c:v>0.671875</c:v>
                </c:pt>
                <c:pt idx="42">
                  <c:v>0.65625</c:v>
                </c:pt>
                <c:pt idx="43">
                  <c:v>0.640625</c:v>
                </c:pt>
                <c:pt idx="44">
                  <c:v>0.640625</c:v>
                </c:pt>
                <c:pt idx="45">
                  <c:v>0.625</c:v>
                </c:pt>
                <c:pt idx="46">
                  <c:v>0.609375</c:v>
                </c:pt>
                <c:pt idx="47">
                  <c:v>0.59375</c:v>
                </c:pt>
                <c:pt idx="48">
                  <c:v>0.59375</c:v>
                </c:pt>
                <c:pt idx="49">
                  <c:v>0.578125</c:v>
                </c:pt>
                <c:pt idx="50">
                  <c:v>0.5625</c:v>
                </c:pt>
                <c:pt idx="51">
                  <c:v>0.546875</c:v>
                </c:pt>
                <c:pt idx="52">
                  <c:v>0.53125</c:v>
                </c:pt>
                <c:pt idx="53">
                  <c:v>0.515625</c:v>
                </c:pt>
                <c:pt idx="54">
                  <c:v>0.5</c:v>
                </c:pt>
                <c:pt idx="55">
                  <c:v>0.484375</c:v>
                </c:pt>
                <c:pt idx="56">
                  <c:v>0.484375</c:v>
                </c:pt>
                <c:pt idx="57">
                  <c:v>0.46875</c:v>
                </c:pt>
                <c:pt idx="58">
                  <c:v>0.46875</c:v>
                </c:pt>
                <c:pt idx="59">
                  <c:v>0.453125</c:v>
                </c:pt>
                <c:pt idx="60">
                  <c:v>0.453125</c:v>
                </c:pt>
                <c:pt idx="61">
                  <c:v>0.4375</c:v>
                </c:pt>
                <c:pt idx="62">
                  <c:v>0.421875</c:v>
                </c:pt>
                <c:pt idx="63">
                  <c:v>0.40625</c:v>
                </c:pt>
                <c:pt idx="64">
                  <c:v>0.390625</c:v>
                </c:pt>
                <c:pt idx="65">
                  <c:v>0.390625</c:v>
                </c:pt>
                <c:pt idx="66">
                  <c:v>0.390625</c:v>
                </c:pt>
                <c:pt idx="67">
                  <c:v>0.375</c:v>
                </c:pt>
                <c:pt idx="68">
                  <c:v>0.375</c:v>
                </c:pt>
                <c:pt idx="69">
                  <c:v>0.359375</c:v>
                </c:pt>
                <c:pt idx="70">
                  <c:v>0.34375</c:v>
                </c:pt>
                <c:pt idx="71">
                  <c:v>0.34375</c:v>
                </c:pt>
                <c:pt idx="72">
                  <c:v>0.34375</c:v>
                </c:pt>
                <c:pt idx="73">
                  <c:v>0.34375</c:v>
                </c:pt>
                <c:pt idx="74">
                  <c:v>0.34375</c:v>
                </c:pt>
                <c:pt idx="75">
                  <c:v>0.34375</c:v>
                </c:pt>
                <c:pt idx="76">
                  <c:v>0.34375</c:v>
                </c:pt>
                <c:pt idx="77">
                  <c:v>0.34375</c:v>
                </c:pt>
                <c:pt idx="78">
                  <c:v>0.328125</c:v>
                </c:pt>
                <c:pt idx="79">
                  <c:v>0.328125</c:v>
                </c:pt>
                <c:pt idx="80">
                  <c:v>0.328125</c:v>
                </c:pt>
                <c:pt idx="81">
                  <c:v>0.328125</c:v>
                </c:pt>
                <c:pt idx="82">
                  <c:v>0.328125</c:v>
                </c:pt>
                <c:pt idx="83">
                  <c:v>0.328125</c:v>
                </c:pt>
                <c:pt idx="84">
                  <c:v>0.3125</c:v>
                </c:pt>
                <c:pt idx="85">
                  <c:v>0.296875</c:v>
                </c:pt>
                <c:pt idx="86">
                  <c:v>0.28125</c:v>
                </c:pt>
                <c:pt idx="87">
                  <c:v>0.265625</c:v>
                </c:pt>
                <c:pt idx="88">
                  <c:v>0.25</c:v>
                </c:pt>
                <c:pt idx="89">
                  <c:v>0.234375</c:v>
                </c:pt>
                <c:pt idx="90">
                  <c:v>0.21875</c:v>
                </c:pt>
                <c:pt idx="91">
                  <c:v>0.203125</c:v>
                </c:pt>
                <c:pt idx="92">
                  <c:v>0.1875</c:v>
                </c:pt>
                <c:pt idx="93">
                  <c:v>0.171875</c:v>
                </c:pt>
                <c:pt idx="94">
                  <c:v>0.171875</c:v>
                </c:pt>
                <c:pt idx="95">
                  <c:v>0.171875</c:v>
                </c:pt>
                <c:pt idx="96">
                  <c:v>0.15625</c:v>
                </c:pt>
                <c:pt idx="97">
                  <c:v>0.15625</c:v>
                </c:pt>
                <c:pt idx="98">
                  <c:v>0.140625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0.109375</c:v>
                </c:pt>
                <c:pt idx="104">
                  <c:v>0.109375</c:v>
                </c:pt>
                <c:pt idx="105">
                  <c:v>0.109375</c:v>
                </c:pt>
                <c:pt idx="106">
                  <c:v>0.109375</c:v>
                </c:pt>
                <c:pt idx="107">
                  <c:v>0.109375</c:v>
                </c:pt>
                <c:pt idx="108">
                  <c:v>0.109375</c:v>
                </c:pt>
                <c:pt idx="109">
                  <c:v>0.109375</c:v>
                </c:pt>
                <c:pt idx="110">
                  <c:v>0.109375</c:v>
                </c:pt>
                <c:pt idx="111">
                  <c:v>9.375E-2</c:v>
                </c:pt>
                <c:pt idx="112">
                  <c:v>9.375E-2</c:v>
                </c:pt>
                <c:pt idx="113">
                  <c:v>9.375E-2</c:v>
                </c:pt>
                <c:pt idx="114">
                  <c:v>7.8125E-2</c:v>
                </c:pt>
                <c:pt idx="115">
                  <c:v>6.25E-2</c:v>
                </c:pt>
                <c:pt idx="116">
                  <c:v>6.25E-2</c:v>
                </c:pt>
                <c:pt idx="117">
                  <c:v>4.6875E-2</c:v>
                </c:pt>
                <c:pt idx="118">
                  <c:v>4.6875E-2</c:v>
                </c:pt>
                <c:pt idx="119">
                  <c:v>4.6875E-2</c:v>
                </c:pt>
                <c:pt idx="120">
                  <c:v>3.125E-2</c:v>
                </c:pt>
                <c:pt idx="121">
                  <c:v>3.125E-2</c:v>
                </c:pt>
                <c:pt idx="122">
                  <c:v>3.125E-2</c:v>
                </c:pt>
                <c:pt idx="123">
                  <c:v>3.125E-2</c:v>
                </c:pt>
                <c:pt idx="124">
                  <c:v>1.5625E-2</c:v>
                </c:pt>
                <c:pt idx="125">
                  <c:v>1.5625E-2</c:v>
                </c:pt>
                <c:pt idx="126">
                  <c:v>1.5625E-2</c:v>
                </c:pt>
                <c:pt idx="127">
                  <c:v>0</c:v>
                </c:pt>
              </c:numCache>
            </c:numRef>
          </c:xVal>
          <c:yVal>
            <c:numRef>
              <c:f>'OCR2'!$N$2:$N$129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0.98412698412698407</c:v>
                </c:pt>
                <c:pt idx="3">
                  <c:v>0.98412698412698407</c:v>
                </c:pt>
                <c:pt idx="4">
                  <c:v>0.98412698412698407</c:v>
                </c:pt>
                <c:pt idx="5">
                  <c:v>0.98412698412698407</c:v>
                </c:pt>
                <c:pt idx="6">
                  <c:v>0.96825396825396826</c:v>
                </c:pt>
                <c:pt idx="7">
                  <c:v>0.96825396825396826</c:v>
                </c:pt>
                <c:pt idx="8">
                  <c:v>0.95238095238095233</c:v>
                </c:pt>
                <c:pt idx="9">
                  <c:v>0.95238095238095233</c:v>
                </c:pt>
                <c:pt idx="10">
                  <c:v>0.93650793650793651</c:v>
                </c:pt>
                <c:pt idx="11">
                  <c:v>0.92063492063492058</c:v>
                </c:pt>
                <c:pt idx="12">
                  <c:v>0.92063492063492058</c:v>
                </c:pt>
                <c:pt idx="13">
                  <c:v>0.90476190476190477</c:v>
                </c:pt>
                <c:pt idx="14">
                  <c:v>0.88888888888888884</c:v>
                </c:pt>
                <c:pt idx="15">
                  <c:v>0.88888888888888884</c:v>
                </c:pt>
                <c:pt idx="16">
                  <c:v>0.87301587301587302</c:v>
                </c:pt>
                <c:pt idx="17">
                  <c:v>0.87301587301587302</c:v>
                </c:pt>
                <c:pt idx="18">
                  <c:v>0.87301587301587302</c:v>
                </c:pt>
                <c:pt idx="19">
                  <c:v>0.8571428571428571</c:v>
                </c:pt>
                <c:pt idx="20">
                  <c:v>0.8571428571428571</c:v>
                </c:pt>
                <c:pt idx="21">
                  <c:v>0.8571428571428571</c:v>
                </c:pt>
                <c:pt idx="22">
                  <c:v>0.84126984126984128</c:v>
                </c:pt>
                <c:pt idx="23">
                  <c:v>0.82539682539682535</c:v>
                </c:pt>
                <c:pt idx="24">
                  <c:v>0.80952380952380953</c:v>
                </c:pt>
                <c:pt idx="25">
                  <c:v>0.80952380952380953</c:v>
                </c:pt>
                <c:pt idx="26">
                  <c:v>0.79365079365079361</c:v>
                </c:pt>
                <c:pt idx="27">
                  <c:v>0.77777777777777779</c:v>
                </c:pt>
                <c:pt idx="28">
                  <c:v>0.77777777777777779</c:v>
                </c:pt>
                <c:pt idx="29">
                  <c:v>0.77777777777777779</c:v>
                </c:pt>
                <c:pt idx="30">
                  <c:v>0.76190476190476186</c:v>
                </c:pt>
                <c:pt idx="31">
                  <c:v>0.76190476190476186</c:v>
                </c:pt>
                <c:pt idx="32">
                  <c:v>0.76190476190476186</c:v>
                </c:pt>
                <c:pt idx="33">
                  <c:v>0.74603174603174605</c:v>
                </c:pt>
                <c:pt idx="34">
                  <c:v>0.73015873015873012</c:v>
                </c:pt>
                <c:pt idx="35">
                  <c:v>0.7142857142857143</c:v>
                </c:pt>
                <c:pt idx="36">
                  <c:v>0.7142857142857143</c:v>
                </c:pt>
                <c:pt idx="37">
                  <c:v>0.69841269841269837</c:v>
                </c:pt>
                <c:pt idx="38">
                  <c:v>0.69841269841269837</c:v>
                </c:pt>
                <c:pt idx="39">
                  <c:v>0.69841269841269837</c:v>
                </c:pt>
                <c:pt idx="40">
                  <c:v>0.69841269841269837</c:v>
                </c:pt>
                <c:pt idx="41">
                  <c:v>0.68253968253968256</c:v>
                </c:pt>
                <c:pt idx="42">
                  <c:v>0.68253968253968256</c:v>
                </c:pt>
                <c:pt idx="43">
                  <c:v>0.68253968253968256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0.65079365079365081</c:v>
                </c:pt>
                <c:pt idx="49">
                  <c:v>0.65079365079365081</c:v>
                </c:pt>
                <c:pt idx="50">
                  <c:v>0.65079365079365081</c:v>
                </c:pt>
                <c:pt idx="51">
                  <c:v>0.65079365079365081</c:v>
                </c:pt>
                <c:pt idx="52">
                  <c:v>0.65079365079365081</c:v>
                </c:pt>
                <c:pt idx="53">
                  <c:v>0.65079365079365081</c:v>
                </c:pt>
                <c:pt idx="54">
                  <c:v>0.65079365079365081</c:v>
                </c:pt>
                <c:pt idx="55">
                  <c:v>0.65079365079365081</c:v>
                </c:pt>
                <c:pt idx="56">
                  <c:v>0.63492063492063489</c:v>
                </c:pt>
                <c:pt idx="57">
                  <c:v>0.63492063492063489</c:v>
                </c:pt>
                <c:pt idx="58">
                  <c:v>0.61904761904761907</c:v>
                </c:pt>
                <c:pt idx="59">
                  <c:v>0.61904761904761907</c:v>
                </c:pt>
                <c:pt idx="60">
                  <c:v>0.60317460317460314</c:v>
                </c:pt>
                <c:pt idx="61">
                  <c:v>0.60317460317460314</c:v>
                </c:pt>
                <c:pt idx="62">
                  <c:v>0.60317460317460314</c:v>
                </c:pt>
                <c:pt idx="63">
                  <c:v>0.60317460317460314</c:v>
                </c:pt>
                <c:pt idx="64">
                  <c:v>0.60317460317460314</c:v>
                </c:pt>
                <c:pt idx="65">
                  <c:v>0.58730158730158732</c:v>
                </c:pt>
                <c:pt idx="66">
                  <c:v>0.5714285714285714</c:v>
                </c:pt>
                <c:pt idx="67">
                  <c:v>0.5714285714285714</c:v>
                </c:pt>
                <c:pt idx="68">
                  <c:v>0.55555555555555558</c:v>
                </c:pt>
                <c:pt idx="69">
                  <c:v>0.55555555555555558</c:v>
                </c:pt>
                <c:pt idx="70">
                  <c:v>0.55555555555555558</c:v>
                </c:pt>
                <c:pt idx="71">
                  <c:v>0.53968253968253965</c:v>
                </c:pt>
                <c:pt idx="72">
                  <c:v>0.52380952380952384</c:v>
                </c:pt>
                <c:pt idx="73">
                  <c:v>0.50793650793650791</c:v>
                </c:pt>
                <c:pt idx="74">
                  <c:v>0.49206349206349204</c:v>
                </c:pt>
                <c:pt idx="75">
                  <c:v>0.47619047619047616</c:v>
                </c:pt>
                <c:pt idx="76">
                  <c:v>0.46031746031746029</c:v>
                </c:pt>
                <c:pt idx="77">
                  <c:v>0.44444444444444442</c:v>
                </c:pt>
                <c:pt idx="78">
                  <c:v>0.44444444444444442</c:v>
                </c:pt>
                <c:pt idx="79">
                  <c:v>0.42857142857142855</c:v>
                </c:pt>
                <c:pt idx="80">
                  <c:v>0.41269841269841268</c:v>
                </c:pt>
                <c:pt idx="81">
                  <c:v>0.3968253968253968</c:v>
                </c:pt>
                <c:pt idx="82">
                  <c:v>0.38095238095238093</c:v>
                </c:pt>
                <c:pt idx="83">
                  <c:v>0.36507936507936506</c:v>
                </c:pt>
                <c:pt idx="84">
                  <c:v>0.36507936507936506</c:v>
                </c:pt>
                <c:pt idx="85">
                  <c:v>0.36507936507936506</c:v>
                </c:pt>
                <c:pt idx="86">
                  <c:v>0.36507936507936506</c:v>
                </c:pt>
                <c:pt idx="87">
                  <c:v>0.36507936507936506</c:v>
                </c:pt>
                <c:pt idx="88">
                  <c:v>0.36507936507936506</c:v>
                </c:pt>
                <c:pt idx="89">
                  <c:v>0.36507936507936506</c:v>
                </c:pt>
                <c:pt idx="90">
                  <c:v>0.36507936507936506</c:v>
                </c:pt>
                <c:pt idx="91">
                  <c:v>0.36507936507936506</c:v>
                </c:pt>
                <c:pt idx="92">
                  <c:v>0.36507936507936506</c:v>
                </c:pt>
                <c:pt idx="93">
                  <c:v>0.36507936507936506</c:v>
                </c:pt>
                <c:pt idx="94">
                  <c:v>0.34920634920634919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0.31746031746031744</c:v>
                </c:pt>
                <c:pt idx="98">
                  <c:v>0.31746031746031744</c:v>
                </c:pt>
                <c:pt idx="99">
                  <c:v>0.31746031746031744</c:v>
                </c:pt>
                <c:pt idx="100">
                  <c:v>0.30158730158730157</c:v>
                </c:pt>
                <c:pt idx="101">
                  <c:v>0.2857142857142857</c:v>
                </c:pt>
                <c:pt idx="102">
                  <c:v>0.26984126984126983</c:v>
                </c:pt>
                <c:pt idx="103">
                  <c:v>0.26984126984126983</c:v>
                </c:pt>
                <c:pt idx="104">
                  <c:v>0.25396825396825395</c:v>
                </c:pt>
                <c:pt idx="105">
                  <c:v>0.23809523809523808</c:v>
                </c:pt>
                <c:pt idx="106">
                  <c:v>0.22222222222222221</c:v>
                </c:pt>
                <c:pt idx="107">
                  <c:v>0.20634920634920634</c:v>
                </c:pt>
                <c:pt idx="108">
                  <c:v>0.19047619047619047</c:v>
                </c:pt>
                <c:pt idx="109">
                  <c:v>0.17460317460317459</c:v>
                </c:pt>
                <c:pt idx="110">
                  <c:v>0.15873015873015872</c:v>
                </c:pt>
                <c:pt idx="111">
                  <c:v>0.15873015873015872</c:v>
                </c:pt>
                <c:pt idx="112">
                  <c:v>0.14285714285714285</c:v>
                </c:pt>
                <c:pt idx="113">
                  <c:v>0.12698412698412698</c:v>
                </c:pt>
                <c:pt idx="114">
                  <c:v>0.12698412698412698</c:v>
                </c:pt>
                <c:pt idx="115">
                  <c:v>0.12698412698412698</c:v>
                </c:pt>
                <c:pt idx="116">
                  <c:v>0.1111111111111111</c:v>
                </c:pt>
                <c:pt idx="117">
                  <c:v>0.1111111111111111</c:v>
                </c:pt>
                <c:pt idx="118">
                  <c:v>9.5238095238095233E-2</c:v>
                </c:pt>
                <c:pt idx="119">
                  <c:v>7.9365079365079361E-2</c:v>
                </c:pt>
                <c:pt idx="120">
                  <c:v>7.9365079365079361E-2</c:v>
                </c:pt>
                <c:pt idx="121">
                  <c:v>6.3492063492063489E-2</c:v>
                </c:pt>
                <c:pt idx="122">
                  <c:v>4.7619047619047616E-2</c:v>
                </c:pt>
                <c:pt idx="123">
                  <c:v>3.1746031746031744E-2</c:v>
                </c:pt>
                <c:pt idx="124">
                  <c:v>3.1746031746031744E-2</c:v>
                </c:pt>
                <c:pt idx="125">
                  <c:v>1.5873015873015872E-2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0-4596-A856-47551EFF65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'OCR2'!$P$32:$P$33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'OCR2'!$Q$32:$Q$33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0-4596-A856-47551EFF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45904"/>
        <c:axId val="587946888"/>
      </c:scatterChart>
      <c:valAx>
        <c:axId val="5879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946888"/>
        <c:crosses val="autoZero"/>
        <c:crossBetween val="midCat"/>
      </c:valAx>
      <c:valAx>
        <c:axId val="5879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9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Raty (od wieku</a:t>
            </a:r>
            <a:r>
              <a:rPr lang="pl-PL" baseline="0"/>
              <a:t> i wydatków) </a:t>
            </a:r>
          </a:p>
        </c:rich>
      </c:tx>
      <c:layout>
        <c:manualLayout>
          <c:xMode val="edge"/>
          <c:yMode val="edge"/>
          <c:x val="0.448611111111111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6708333333333336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RatyWiekWyd!$H$2:$H$129</c:f>
              <c:numCache>
                <c:formatCode>General</c:formatCode>
                <c:ptCount val="128"/>
                <c:pt idx="0">
                  <c:v>-0.2451144054778282</c:v>
                </c:pt>
                <c:pt idx="1">
                  <c:v>1.4940372503466026E-2</c:v>
                </c:pt>
                <c:pt idx="2">
                  <c:v>0.65331606720486568</c:v>
                </c:pt>
                <c:pt idx="3">
                  <c:v>0.14155886434434123</c:v>
                </c:pt>
                <c:pt idx="4">
                  <c:v>-0.42160262691127304</c:v>
                </c:pt>
                <c:pt idx="5">
                  <c:v>0.29765991082902704</c:v>
                </c:pt>
                <c:pt idx="6">
                  <c:v>-9.6264477099805512E-2</c:v>
                </c:pt>
                <c:pt idx="7">
                  <c:v>-0.18173634374094988</c:v>
                </c:pt>
                <c:pt idx="8">
                  <c:v>-0.27742940666583088</c:v>
                </c:pt>
                <c:pt idx="9">
                  <c:v>-0.39082328918772319</c:v>
                </c:pt>
                <c:pt idx="10">
                  <c:v>0.27851309877758473</c:v>
                </c:pt>
                <c:pt idx="11">
                  <c:v>0.23048310035269531</c:v>
                </c:pt>
                <c:pt idx="12">
                  <c:v>0.29447212197295003</c:v>
                </c:pt>
                <c:pt idx="13">
                  <c:v>0.79165735700972384</c:v>
                </c:pt>
                <c:pt idx="14">
                  <c:v>-0.58032807138441811</c:v>
                </c:pt>
                <c:pt idx="15">
                  <c:v>0.40916096985781708</c:v>
                </c:pt>
                <c:pt idx="16">
                  <c:v>0.52344973089196234</c:v>
                </c:pt>
                <c:pt idx="17">
                  <c:v>-9.6798658051655717E-2</c:v>
                </c:pt>
                <c:pt idx="18">
                  <c:v>-0.50824422985212991</c:v>
                </c:pt>
                <c:pt idx="19">
                  <c:v>0.52013760795980324</c:v>
                </c:pt>
                <c:pt idx="20">
                  <c:v>-0.30363399806346392</c:v>
                </c:pt>
                <c:pt idx="21">
                  <c:v>0.33045570693813203</c:v>
                </c:pt>
                <c:pt idx="22">
                  <c:v>-0.16160296864691776</c:v>
                </c:pt>
                <c:pt idx="23">
                  <c:v>-0.33690352790136696</c:v>
                </c:pt>
                <c:pt idx="24">
                  <c:v>-3.6778065067627541E-2</c:v>
                </c:pt>
                <c:pt idx="25">
                  <c:v>0.36546511755914163</c:v>
                </c:pt>
                <c:pt idx="26">
                  <c:v>-0.41433205891388852</c:v>
                </c:pt>
                <c:pt idx="27">
                  <c:v>0.67609811430411249</c:v>
                </c:pt>
                <c:pt idx="28">
                  <c:v>-0.26841632921196873</c:v>
                </c:pt>
                <c:pt idx="29">
                  <c:v>-0.48067797563277265</c:v>
                </c:pt>
                <c:pt idx="30">
                  <c:v>-0.34315871454749552</c:v>
                </c:pt>
                <c:pt idx="31">
                  <c:v>0.56234827431727874</c:v>
                </c:pt>
                <c:pt idx="32">
                  <c:v>6.3110211885102407E-2</c:v>
                </c:pt>
                <c:pt idx="33">
                  <c:v>0.45273974507626508</c:v>
                </c:pt>
                <c:pt idx="34">
                  <c:v>-0.53266047646371806</c:v>
                </c:pt>
                <c:pt idx="35">
                  <c:v>0.14275680379966388</c:v>
                </c:pt>
                <c:pt idx="36">
                  <c:v>-0.21960469811797473</c:v>
                </c:pt>
                <c:pt idx="37">
                  <c:v>-0.10182487760992981</c:v>
                </c:pt>
                <c:pt idx="38">
                  <c:v>0.67879887187459231</c:v>
                </c:pt>
                <c:pt idx="39">
                  <c:v>-0.31514481833286007</c:v>
                </c:pt>
                <c:pt idx="40">
                  <c:v>0.43952783203222784</c:v>
                </c:pt>
                <c:pt idx="41">
                  <c:v>-8.7138871332895218E-3</c:v>
                </c:pt>
                <c:pt idx="42">
                  <c:v>0.43207741863472066</c:v>
                </c:pt>
                <c:pt idx="43">
                  <c:v>-0.62229320164317903</c:v>
                </c:pt>
                <c:pt idx="44">
                  <c:v>-0.84944276890929915</c:v>
                </c:pt>
                <c:pt idx="45">
                  <c:v>-0.53040352965143756</c:v>
                </c:pt>
                <c:pt idx="46">
                  <c:v>-0.16013833725837218</c:v>
                </c:pt>
                <c:pt idx="47">
                  <c:v>5.5106573123326952E-2</c:v>
                </c:pt>
                <c:pt idx="48">
                  <c:v>-0.77284050333174159</c:v>
                </c:pt>
                <c:pt idx="49">
                  <c:v>-0.14579336450099739</c:v>
                </c:pt>
                <c:pt idx="50">
                  <c:v>-0.86339400295342483</c:v>
                </c:pt>
                <c:pt idx="51">
                  <c:v>-7.5931205433075577E-2</c:v>
                </c:pt>
                <c:pt idx="52">
                  <c:v>-6.2891573216777796E-2</c:v>
                </c:pt>
                <c:pt idx="53">
                  <c:v>5.2473519771754351E-2</c:v>
                </c:pt>
                <c:pt idx="54">
                  <c:v>-0.26560474479695906</c:v>
                </c:pt>
                <c:pt idx="55">
                  <c:v>5.1680700967940696E-2</c:v>
                </c:pt>
                <c:pt idx="56">
                  <c:v>0.15070160338039867</c:v>
                </c:pt>
                <c:pt idx="57">
                  <c:v>0.48891939537706625</c:v>
                </c:pt>
                <c:pt idx="58">
                  <c:v>0.2131847866050241</c:v>
                </c:pt>
                <c:pt idx="59">
                  <c:v>-0.74456787136336744</c:v>
                </c:pt>
                <c:pt idx="60">
                  <c:v>-0.7033039732798585</c:v>
                </c:pt>
                <c:pt idx="61">
                  <c:v>-0.36099323663853394</c:v>
                </c:pt>
                <c:pt idx="62">
                  <c:v>0.26272455256439703</c:v>
                </c:pt>
                <c:pt idx="63">
                  <c:v>7.1740331282121206E-2</c:v>
                </c:pt>
                <c:pt idx="64">
                  <c:v>0.15866746089386613</c:v>
                </c:pt>
                <c:pt idx="65">
                  <c:v>0.11673215570392881</c:v>
                </c:pt>
                <c:pt idx="66">
                  <c:v>-0.48561855122165437</c:v>
                </c:pt>
                <c:pt idx="67">
                  <c:v>0.56083951354295247</c:v>
                </c:pt>
                <c:pt idx="68">
                  <c:v>-0.23918252675089563</c:v>
                </c:pt>
                <c:pt idx="69">
                  <c:v>0.96932629120283753</c:v>
                </c:pt>
                <c:pt idx="70">
                  <c:v>-0.68569977411219574</c:v>
                </c:pt>
                <c:pt idx="71">
                  <c:v>0.12521980547082928</c:v>
                </c:pt>
                <c:pt idx="72">
                  <c:v>-0.76193570704670988</c:v>
                </c:pt>
                <c:pt idx="73">
                  <c:v>-3.6999816658463136E-2</c:v>
                </c:pt>
                <c:pt idx="74">
                  <c:v>0.28720991563335302</c:v>
                </c:pt>
                <c:pt idx="75">
                  <c:v>7.6990413853320561E-2</c:v>
                </c:pt>
                <c:pt idx="76">
                  <c:v>0.47078674824196937</c:v>
                </c:pt>
                <c:pt idx="77">
                  <c:v>-0.40081164564769051</c:v>
                </c:pt>
                <c:pt idx="78">
                  <c:v>0.76481681865712758</c:v>
                </c:pt>
                <c:pt idx="79">
                  <c:v>0.23598204687960994</c:v>
                </c:pt>
                <c:pt idx="80">
                  <c:v>0.15387257101912527</c:v>
                </c:pt>
                <c:pt idx="81">
                  <c:v>0.33701012329025132</c:v>
                </c:pt>
                <c:pt idx="82">
                  <c:v>0.39911659869373067</c:v>
                </c:pt>
                <c:pt idx="83">
                  <c:v>-0.23338435051799017</c:v>
                </c:pt>
                <c:pt idx="84">
                  <c:v>0.34064516253450533</c:v>
                </c:pt>
                <c:pt idx="85">
                  <c:v>-0.2423749578006586</c:v>
                </c:pt>
                <c:pt idx="86">
                  <c:v>0.2302368650703514</c:v>
                </c:pt>
                <c:pt idx="87">
                  <c:v>-0.41998294139064146</c:v>
                </c:pt>
                <c:pt idx="88">
                  <c:v>-0.89889710057403271</c:v>
                </c:pt>
                <c:pt idx="89">
                  <c:v>-0.38742290748400288</c:v>
                </c:pt>
                <c:pt idx="90">
                  <c:v>-0.18161221933962052</c:v>
                </c:pt>
                <c:pt idx="91">
                  <c:v>-0.27349252291341736</c:v>
                </c:pt>
                <c:pt idx="92">
                  <c:v>-0.49210365531285533</c:v>
                </c:pt>
                <c:pt idx="93">
                  <c:v>-0.14205808326506847</c:v>
                </c:pt>
                <c:pt idx="94">
                  <c:v>0.33286418422194747</c:v>
                </c:pt>
                <c:pt idx="95">
                  <c:v>0.16668329255050812</c:v>
                </c:pt>
                <c:pt idx="96">
                  <c:v>-0.77538187215297727</c:v>
                </c:pt>
                <c:pt idx="97">
                  <c:v>5.968599958462828E-3</c:v>
                </c:pt>
                <c:pt idx="98">
                  <c:v>0.53498412599448497</c:v>
                </c:pt>
                <c:pt idx="99">
                  <c:v>-0.33806519624861803</c:v>
                </c:pt>
                <c:pt idx="100">
                  <c:v>3.8905713414522092E-4</c:v>
                </c:pt>
                <c:pt idx="101">
                  <c:v>0.70219691265800255</c:v>
                </c:pt>
                <c:pt idx="102">
                  <c:v>-0.80437931112973016</c:v>
                </c:pt>
                <c:pt idx="103">
                  <c:v>0.31792296137645654</c:v>
                </c:pt>
                <c:pt idx="104">
                  <c:v>0.20766629228561267</c:v>
                </c:pt>
                <c:pt idx="105">
                  <c:v>-5.6746206655021891E-2</c:v>
                </c:pt>
                <c:pt idx="106">
                  <c:v>0.41642337200096485</c:v>
                </c:pt>
                <c:pt idx="107">
                  <c:v>-0.60190885117134196</c:v>
                </c:pt>
                <c:pt idx="108">
                  <c:v>0.1312827580184181</c:v>
                </c:pt>
                <c:pt idx="109">
                  <c:v>-0.77523920671930857</c:v>
                </c:pt>
                <c:pt idx="110">
                  <c:v>-0.282061985412631</c:v>
                </c:pt>
                <c:pt idx="111">
                  <c:v>0.22200340676527891</c:v>
                </c:pt>
                <c:pt idx="112">
                  <c:v>0.32264198117805359</c:v>
                </c:pt>
                <c:pt idx="113">
                  <c:v>-0.12018119195440141</c:v>
                </c:pt>
                <c:pt idx="114">
                  <c:v>0.13617719070120465</c:v>
                </c:pt>
                <c:pt idx="115">
                  <c:v>0.21486814930393289</c:v>
                </c:pt>
                <c:pt idx="116">
                  <c:v>1.8871006020182379E-2</c:v>
                </c:pt>
                <c:pt idx="117">
                  <c:v>-0.18178641578589966</c:v>
                </c:pt>
                <c:pt idx="118">
                  <c:v>0.81032842181205367</c:v>
                </c:pt>
                <c:pt idx="119">
                  <c:v>-2.6670566194219592E-3</c:v>
                </c:pt>
                <c:pt idx="120">
                  <c:v>0.13206237716720776</c:v>
                </c:pt>
                <c:pt idx="121">
                  <c:v>0.43141104532907909</c:v>
                </c:pt>
                <c:pt idx="122">
                  <c:v>0.74353567405449783</c:v>
                </c:pt>
                <c:pt idx="123">
                  <c:v>-0.45687419904479704</c:v>
                </c:pt>
                <c:pt idx="124">
                  <c:v>8.6495766068320379E-2</c:v>
                </c:pt>
                <c:pt idx="125">
                  <c:v>0.26539679940273836</c:v>
                </c:pt>
                <c:pt idx="126">
                  <c:v>-0.45508151964159432</c:v>
                </c:pt>
              </c:numCache>
            </c:numRef>
          </c:xVal>
          <c:yVal>
            <c:numRef>
              <c:f>RatyWiekWyd!$E$2:$E$128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E-4493-BA61-F232BBE53B58}"/>
            </c:ext>
          </c:extLst>
        </c:ser>
        <c:ser>
          <c:idx val="1"/>
          <c:order val="1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RatyWiekWyd!$P$2:$P$65</c:f>
              <c:numCache>
                <c:formatCode>General</c:formatCode>
                <c:ptCount val="64"/>
                <c:pt idx="0">
                  <c:v>-0.9</c:v>
                </c:pt>
                <c:pt idx="1">
                  <c:v>-0.87</c:v>
                </c:pt>
                <c:pt idx="2">
                  <c:v>-0.84</c:v>
                </c:pt>
                <c:pt idx="3">
                  <c:v>-0.81</c:v>
                </c:pt>
                <c:pt idx="4">
                  <c:v>-0.78</c:v>
                </c:pt>
                <c:pt idx="5">
                  <c:v>-0.75</c:v>
                </c:pt>
                <c:pt idx="6">
                  <c:v>-0.72</c:v>
                </c:pt>
                <c:pt idx="7">
                  <c:v>-0.69</c:v>
                </c:pt>
                <c:pt idx="8">
                  <c:v>-0.66</c:v>
                </c:pt>
                <c:pt idx="9">
                  <c:v>-0.63</c:v>
                </c:pt>
                <c:pt idx="10">
                  <c:v>-0.6</c:v>
                </c:pt>
                <c:pt idx="11">
                  <c:v>-0.56999999999999995</c:v>
                </c:pt>
                <c:pt idx="12">
                  <c:v>-0.54</c:v>
                </c:pt>
                <c:pt idx="13">
                  <c:v>-0.51</c:v>
                </c:pt>
                <c:pt idx="14">
                  <c:v>-0.48</c:v>
                </c:pt>
                <c:pt idx="15">
                  <c:v>-0.45</c:v>
                </c:pt>
                <c:pt idx="16">
                  <c:v>-0.42</c:v>
                </c:pt>
                <c:pt idx="17">
                  <c:v>-0.39</c:v>
                </c:pt>
                <c:pt idx="18">
                  <c:v>-0.36</c:v>
                </c:pt>
                <c:pt idx="19">
                  <c:v>-0.32999999999999902</c:v>
                </c:pt>
                <c:pt idx="20">
                  <c:v>-0.29999999999999899</c:v>
                </c:pt>
                <c:pt idx="21">
                  <c:v>-0.26999999999999902</c:v>
                </c:pt>
                <c:pt idx="22">
                  <c:v>-0.23999999999999899</c:v>
                </c:pt>
                <c:pt idx="23">
                  <c:v>-0.20999999999999899</c:v>
                </c:pt>
                <c:pt idx="24">
                  <c:v>-0.17999999999999899</c:v>
                </c:pt>
                <c:pt idx="25">
                  <c:v>-0.149999999999999</c:v>
                </c:pt>
                <c:pt idx="26">
                  <c:v>-0.119999999999999</c:v>
                </c:pt>
                <c:pt idx="27">
                  <c:v>-8.9999999999998997E-2</c:v>
                </c:pt>
                <c:pt idx="28">
                  <c:v>-5.9999999999999103E-2</c:v>
                </c:pt>
                <c:pt idx="29">
                  <c:v>-2.9999999999999E-2</c:v>
                </c:pt>
                <c:pt idx="30">
                  <c:v>9.9920072216264108E-16</c:v>
                </c:pt>
                <c:pt idx="31">
                  <c:v>3.0000000000001002E-2</c:v>
                </c:pt>
                <c:pt idx="32">
                  <c:v>6.00000000000009E-2</c:v>
                </c:pt>
                <c:pt idx="33">
                  <c:v>9.0000000000000996E-2</c:v>
                </c:pt>
                <c:pt idx="34">
                  <c:v>0.12</c:v>
                </c:pt>
                <c:pt idx="35">
                  <c:v>0.15</c:v>
                </c:pt>
                <c:pt idx="36">
                  <c:v>0.18</c:v>
                </c:pt>
                <c:pt idx="37">
                  <c:v>0.21</c:v>
                </c:pt>
                <c:pt idx="38">
                  <c:v>0.24</c:v>
                </c:pt>
                <c:pt idx="39">
                  <c:v>0.27</c:v>
                </c:pt>
                <c:pt idx="40">
                  <c:v>0.3</c:v>
                </c:pt>
                <c:pt idx="41">
                  <c:v>0.33</c:v>
                </c:pt>
                <c:pt idx="42">
                  <c:v>0.36</c:v>
                </c:pt>
                <c:pt idx="43">
                  <c:v>0.39</c:v>
                </c:pt>
                <c:pt idx="44">
                  <c:v>0.42</c:v>
                </c:pt>
                <c:pt idx="45">
                  <c:v>0.45</c:v>
                </c:pt>
                <c:pt idx="46">
                  <c:v>0.48</c:v>
                </c:pt>
                <c:pt idx="47">
                  <c:v>0.51</c:v>
                </c:pt>
                <c:pt idx="48">
                  <c:v>0.54</c:v>
                </c:pt>
                <c:pt idx="49">
                  <c:v>0.56999999999999995</c:v>
                </c:pt>
                <c:pt idx="50">
                  <c:v>0.6</c:v>
                </c:pt>
                <c:pt idx="51">
                  <c:v>0.63</c:v>
                </c:pt>
                <c:pt idx="52">
                  <c:v>0.66</c:v>
                </c:pt>
                <c:pt idx="53">
                  <c:v>0.69</c:v>
                </c:pt>
                <c:pt idx="54">
                  <c:v>0.72</c:v>
                </c:pt>
                <c:pt idx="55">
                  <c:v>0.75</c:v>
                </c:pt>
                <c:pt idx="56">
                  <c:v>0.78</c:v>
                </c:pt>
                <c:pt idx="57">
                  <c:v>0.81</c:v>
                </c:pt>
                <c:pt idx="58">
                  <c:v>0.84</c:v>
                </c:pt>
                <c:pt idx="59">
                  <c:v>0.87</c:v>
                </c:pt>
                <c:pt idx="60">
                  <c:v>0.9</c:v>
                </c:pt>
                <c:pt idx="61">
                  <c:v>0.93</c:v>
                </c:pt>
                <c:pt idx="62">
                  <c:v>0.96</c:v>
                </c:pt>
                <c:pt idx="63">
                  <c:v>0.99</c:v>
                </c:pt>
              </c:numCache>
            </c:numRef>
          </c:xVal>
          <c:yVal>
            <c:numRef>
              <c:f>RatyWiekWyd!$Q$2:$Q$65</c:f>
              <c:numCache>
                <c:formatCode>General</c:formatCode>
                <c:ptCount val="64"/>
                <c:pt idx="0">
                  <c:v>0.50409662161453883</c:v>
                </c:pt>
                <c:pt idx="1">
                  <c:v>0.50396620206611831</c:v>
                </c:pt>
                <c:pt idx="2">
                  <c:v>0.5038357819779643</c:v>
                </c:pt>
                <c:pt idx="3">
                  <c:v>0.50370536136782262</c:v>
                </c:pt>
                <c:pt idx="4">
                  <c:v>0.50357494025343952</c:v>
                </c:pt>
                <c:pt idx="5">
                  <c:v>0.50344451865256157</c:v>
                </c:pt>
                <c:pt idx="6">
                  <c:v>0.50331409658293502</c:v>
                </c:pt>
                <c:pt idx="7">
                  <c:v>0.50318367406230724</c:v>
                </c:pt>
                <c:pt idx="8">
                  <c:v>0.50305325110842514</c:v>
                </c:pt>
                <c:pt idx="9">
                  <c:v>0.50292282773903618</c:v>
                </c:pt>
                <c:pt idx="10">
                  <c:v>0.50279240397188818</c:v>
                </c:pt>
                <c:pt idx="11">
                  <c:v>0.50266197982472871</c:v>
                </c:pt>
                <c:pt idx="12">
                  <c:v>0.50253155531530613</c:v>
                </c:pt>
                <c:pt idx="13">
                  <c:v>0.50240113046136847</c:v>
                </c:pt>
                <c:pt idx="14">
                  <c:v>0.50227070528066431</c:v>
                </c:pt>
                <c:pt idx="15">
                  <c:v>0.50214027979094222</c:v>
                </c:pt>
                <c:pt idx="16">
                  <c:v>0.50200985400995113</c:v>
                </c:pt>
                <c:pt idx="17">
                  <c:v>0.50187942795543983</c:v>
                </c:pt>
                <c:pt idx="18">
                  <c:v>0.50174900164515746</c:v>
                </c:pt>
                <c:pt idx="19">
                  <c:v>0.50161857509685337</c:v>
                </c:pt>
                <c:pt idx="20">
                  <c:v>0.50148814832827671</c:v>
                </c:pt>
                <c:pt idx="21">
                  <c:v>0.50135772135717727</c:v>
                </c:pt>
                <c:pt idx="22">
                  <c:v>0.50122729420130441</c:v>
                </c:pt>
                <c:pt idx="23">
                  <c:v>0.50109686687840804</c:v>
                </c:pt>
                <c:pt idx="24">
                  <c:v>0.50096643940623775</c:v>
                </c:pt>
                <c:pt idx="25">
                  <c:v>0.50083601180254356</c:v>
                </c:pt>
                <c:pt idx="26">
                  <c:v>0.50070558408507537</c:v>
                </c:pt>
                <c:pt idx="27">
                  <c:v>0.50057515627158322</c:v>
                </c:pt>
                <c:pt idx="28">
                  <c:v>0.50044472837981713</c:v>
                </c:pt>
                <c:pt idx="29">
                  <c:v>0.50031430042752711</c:v>
                </c:pt>
                <c:pt idx="30">
                  <c:v>0.50018387243246354</c:v>
                </c:pt>
                <c:pt idx="31">
                  <c:v>0.50005344441237642</c:v>
                </c:pt>
                <c:pt idx="32">
                  <c:v>0.49992301638501596</c:v>
                </c:pt>
                <c:pt idx="33">
                  <c:v>0.49979258836813228</c:v>
                </c:pt>
                <c:pt idx="34">
                  <c:v>0.49966216037947564</c:v>
                </c:pt>
                <c:pt idx="35">
                  <c:v>0.49953173243679622</c:v>
                </c:pt>
                <c:pt idx="36">
                  <c:v>0.49940130455784393</c:v>
                </c:pt>
                <c:pt idx="37">
                  <c:v>0.49927087676036919</c:v>
                </c:pt>
                <c:pt idx="38">
                  <c:v>0.4991404490621219</c:v>
                </c:pt>
                <c:pt idx="39">
                  <c:v>0.49901002148085205</c:v>
                </c:pt>
                <c:pt idx="40">
                  <c:v>0.4988795940343097</c:v>
                </c:pt>
                <c:pt idx="41">
                  <c:v>0.49874916674024439</c:v>
                </c:pt>
                <c:pt idx="42">
                  <c:v>0.49861873961640618</c:v>
                </c:pt>
                <c:pt idx="43">
                  <c:v>0.49848831268054467</c:v>
                </c:pt>
                <c:pt idx="44">
                  <c:v>0.49835788595040964</c:v>
                </c:pt>
                <c:pt idx="45">
                  <c:v>0.49822745944375019</c:v>
                </c:pt>
                <c:pt idx="46">
                  <c:v>0.49809703317831594</c:v>
                </c:pt>
                <c:pt idx="47">
                  <c:v>0.49796660717185609</c:v>
                </c:pt>
                <c:pt idx="48">
                  <c:v>0.4978361814421195</c:v>
                </c:pt>
                <c:pt idx="49">
                  <c:v>0.4977057560068554</c:v>
                </c:pt>
                <c:pt idx="50">
                  <c:v>0.49757533088381239</c:v>
                </c:pt>
                <c:pt idx="51">
                  <c:v>0.49744490609073916</c:v>
                </c:pt>
                <c:pt idx="52">
                  <c:v>0.497314481645384</c:v>
                </c:pt>
                <c:pt idx="53">
                  <c:v>0.49718405756549527</c:v>
                </c:pt>
                <c:pt idx="54">
                  <c:v>0.49705363386882084</c:v>
                </c:pt>
                <c:pt idx="55">
                  <c:v>0.49692321057310873</c:v>
                </c:pt>
                <c:pt idx="56">
                  <c:v>0.49679278769610652</c:v>
                </c:pt>
                <c:pt idx="57">
                  <c:v>0.49666236525556129</c:v>
                </c:pt>
                <c:pt idx="58">
                  <c:v>0.49653194326922057</c:v>
                </c:pt>
                <c:pt idx="59">
                  <c:v>0.49640152175483099</c:v>
                </c:pt>
                <c:pt idx="60">
                  <c:v>0.49627110073013941</c:v>
                </c:pt>
                <c:pt idx="61">
                  <c:v>0.49614068021289193</c:v>
                </c:pt>
                <c:pt idx="62">
                  <c:v>0.49601026022083483</c:v>
                </c:pt>
                <c:pt idx="63">
                  <c:v>0.49587984077171382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E-4493-BA61-F232BBE5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48664"/>
        <c:axId val="362050632"/>
      </c:scatterChart>
      <c:valAx>
        <c:axId val="36204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050632"/>
        <c:crosses val="autoZero"/>
        <c:crossBetween val="midCat"/>
      </c:valAx>
      <c:valAx>
        <c:axId val="3620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04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Powierzchnia regresji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7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RatyWiekWyd!$U$2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RatyWiekWyd!$U$3:$U$52</c:f>
              <c:numCache>
                <c:formatCode>General</c:formatCode>
                <c:ptCount val="50"/>
                <c:pt idx="0">
                  <c:v>2.3626972754642019</c:v>
                </c:pt>
                <c:pt idx="1">
                  <c:v>2.3134950193644359</c:v>
                </c:pt>
                <c:pt idx="2">
                  <c:v>2.2660692854966396</c:v>
                </c:pt>
                <c:pt idx="3">
                  <c:v>2.2203559298257449</c:v>
                </c:pt>
                <c:pt idx="4">
                  <c:v>2.1762931243345545</c:v>
                </c:pt>
                <c:pt idx="5">
                  <c:v>2.1338212734003932</c:v>
                </c:pt>
                <c:pt idx="6">
                  <c:v>2.0928829331911154</c:v>
                </c:pt>
                <c:pt idx="7">
                  <c:v>2.053422733971435</c:v>
                </c:pt>
                <c:pt idx="8">
                  <c:v>2.0153873052145075</c:v>
                </c:pt>
                <c:pt idx="9">
                  <c:v>1.9787252034174685</c:v>
                </c:pt>
                <c:pt idx="10">
                  <c:v>1.943386842523309</c:v>
                </c:pt>
                <c:pt idx="11">
                  <c:v>1.9093244268549647</c:v>
                </c:pt>
                <c:pt idx="12">
                  <c:v>1.876491886470931</c:v>
                </c:pt>
                <c:pt idx="13">
                  <c:v>1.8448448148549557</c:v>
                </c:pt>
                <c:pt idx="14">
                  <c:v>1.8143404088555433</c:v>
                </c:pt>
                <c:pt idx="15">
                  <c:v>1.7849374107940335</c:v>
                </c:pt>
                <c:pt idx="16">
                  <c:v>1.7565960526629552</c:v>
                </c:pt>
                <c:pt idx="17">
                  <c:v>1.7292780023391854</c:v>
                </c:pt>
                <c:pt idx="18">
                  <c:v>1.7029463117391619</c:v>
                </c:pt>
                <c:pt idx="19">
                  <c:v>1.6775653668460309</c:v>
                </c:pt>
                <c:pt idx="20">
                  <c:v>1.6531008395411431</c:v>
                </c:pt>
                <c:pt idx="21">
                  <c:v>1.6295196411747419</c:v>
                </c:pt>
                <c:pt idx="22">
                  <c:v>1.606789877813058</c:v>
                </c:pt>
                <c:pt idx="23">
                  <c:v>1.5848808071012717</c:v>
                </c:pt>
                <c:pt idx="24">
                  <c:v>1.5637627966840042</c:v>
                </c:pt>
                <c:pt idx="25">
                  <c:v>1.5434072841271029</c:v>
                </c:pt>
                <c:pt idx="26">
                  <c:v>1.5237867382865073</c:v>
                </c:pt>
                <c:pt idx="27">
                  <c:v>1.504874622071954</c:v>
                </c:pt>
                <c:pt idx="28">
                  <c:v>1.4866453565551541</c:v>
                </c:pt>
                <c:pt idx="29">
                  <c:v>1.4690742863738973</c:v>
                </c:pt>
                <c:pt idx="30">
                  <c:v>1.4521376463852971</c:v>
                </c:pt>
                <c:pt idx="31">
                  <c:v>1.4358125295230675</c:v>
                </c:pt>
                <c:pt idx="32">
                  <c:v>1.4200768558153642</c:v>
                </c:pt>
                <c:pt idx="33">
                  <c:v>1.4049093425212826</c:v>
                </c:pt>
                <c:pt idx="34">
                  <c:v>1.3902894753456227</c:v>
                </c:pt>
                <c:pt idx="35">
                  <c:v>1.37619748069299</c:v>
                </c:pt>
                <c:pt idx="36">
                  <c:v>1.3626142989237024</c:v>
                </c:pt>
                <c:pt idx="37">
                  <c:v>1.3495215585753344</c:v>
                </c:pt>
                <c:pt idx="38">
                  <c:v>1.336901551515032</c:v>
                </c:pt>
                <c:pt idx="39">
                  <c:v>1.3247372089889897</c:v>
                </c:pt>
                <c:pt idx="40">
                  <c:v>1.3130120785366985</c:v>
                </c:pt>
                <c:pt idx="41">
                  <c:v>1.3017103017387397</c:v>
                </c:pt>
                <c:pt idx="42">
                  <c:v>1.2908165927680293</c:v>
                </c:pt>
                <c:pt idx="43">
                  <c:v>1.2803162177154999</c:v>
                </c:pt>
                <c:pt idx="44">
                  <c:v>1.2701949746622638</c:v>
                </c:pt>
                <c:pt idx="45">
                  <c:v>1.2604391744712977</c:v>
                </c:pt>
                <c:pt idx="46">
                  <c:v>1.2510356222726751</c:v>
                </c:pt>
                <c:pt idx="47">
                  <c:v>1.2419715996173009</c:v>
                </c:pt>
                <c:pt idx="48">
                  <c:v>1.2332348472750134</c:v>
                </c:pt>
                <c:pt idx="49">
                  <c:v>1.2248135486537874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4-49A8-AA21-2CCA0A87BD1D}"/>
            </c:ext>
          </c:extLst>
        </c:ser>
        <c:ser>
          <c:idx val="1"/>
          <c:order val="1"/>
          <c:tx>
            <c:strRef>
              <c:f>RatyWiekWyd!$V$2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RatyWiekWyd!$V$3:$V$52</c:f>
              <c:numCache>
                <c:formatCode>General</c:formatCode>
                <c:ptCount val="50"/>
                <c:pt idx="0">
                  <c:v>2.3866023886089702</c:v>
                </c:pt>
                <c:pt idx="1">
                  <c:v>2.3365370020691421</c:v>
                </c:pt>
                <c:pt idx="2">
                  <c:v>2.2882793023975707</c:v>
                </c:pt>
                <c:pt idx="3">
                  <c:v>2.2417640203126332</c:v>
                </c:pt>
                <c:pt idx="4">
                  <c:v>2.1969282431793111</c:v>
                </c:pt>
                <c:pt idx="5">
                  <c:v>2.1537113299188881</c:v>
                </c:pt>
                <c:pt idx="6">
                  <c:v>2.1120548289909511</c:v>
                </c:pt>
                <c:pt idx="7">
                  <c:v>2.0719023993367895</c:v>
                </c:pt>
                <c:pt idx="8">
                  <c:v>2.0331997341772388</c:v>
                </c:pt>
                <c:pt idx="9">
                  <c:v>1.995894487561932</c:v>
                </c:pt>
                <c:pt idx="10">
                  <c:v>1.9599362035705916</c:v>
                </c:pt>
                <c:pt idx="11">
                  <c:v>1.9252762480706229</c:v>
                </c:pt>
                <c:pt idx="12">
                  <c:v>1.8918677429387012</c:v>
                </c:pt>
                <c:pt idx="13">
                  <c:v>1.8596655026573869</c:v>
                </c:pt>
                <c:pt idx="14">
                  <c:v>1.8286259732010193</c:v>
                </c:pt>
                <c:pt idx="15">
                  <c:v>1.7987071731282254</c:v>
                </c:pt>
                <c:pt idx="16">
                  <c:v>1.7698686368013743</c:v>
                </c:pt>
                <c:pt idx="17">
                  <c:v>1.7420713596561803</c:v>
                </c:pt>
                <c:pt idx="18">
                  <c:v>1.7152777454474284</c:v>
                </c:pt>
                <c:pt idx="19">
                  <c:v>1.6894515553994742</c:v>
                </c:pt>
                <c:pt idx="20">
                  <c:v>1.6645578591927421</c:v>
                </c:pt>
                <c:pt idx="21">
                  <c:v>1.6405629877199308</c:v>
                </c:pt>
                <c:pt idx="22">
                  <c:v>1.6174344875480267</c:v>
                </c:pt>
                <c:pt idx="23">
                  <c:v>1.5951410770245356</c:v>
                </c:pt>
                <c:pt idx="24">
                  <c:v>1.573652603968569</c:v>
                </c:pt>
                <c:pt idx="25">
                  <c:v>1.5529400048895514</c:v>
                </c:pt>
                <c:pt idx="26">
                  <c:v>1.5329752656784055</c:v>
                </c:pt>
                <c:pt idx="27">
                  <c:v>1.5137313837180364</c:v>
                </c:pt>
                <c:pt idx="28">
                  <c:v>1.4951823313618764</c:v>
                </c:pt>
                <c:pt idx="29">
                  <c:v>1.4773030207310931</c:v>
                </c:pt>
                <c:pt idx="30">
                  <c:v>1.4600692697828472</c:v>
                </c:pt>
                <c:pt idx="31">
                  <c:v>1.4434577696037065</c:v>
                </c:pt>
                <c:pt idx="32">
                  <c:v>1.4274460528839823</c:v>
                </c:pt>
                <c:pt idx="33">
                  <c:v>1.4120124635303473</c:v>
                </c:pt>
                <c:pt idx="34">
                  <c:v>1.3971361273756353</c:v>
                </c:pt>
                <c:pt idx="35">
                  <c:v>1.3827969239462095</c:v>
                </c:pt>
                <c:pt idx="36">
                  <c:v>1.3689754592487122</c:v>
                </c:pt>
                <c:pt idx="37">
                  <c:v>1.35565303953939</c:v>
                </c:pt>
                <c:pt idx="38">
                  <c:v>1.3428116460405173</c:v>
                </c:pt>
                <c:pt idx="39">
                  <c:v>1.3304339105697232</c:v>
                </c:pt>
                <c:pt idx="40">
                  <c:v>1.3185030920492558</c:v>
                </c:pt>
                <c:pt idx="41">
                  <c:v>1.3070030538634183</c:v>
                </c:pt>
                <c:pt idx="42">
                  <c:v>1.2959182420335476</c:v>
                </c:pt>
                <c:pt idx="43">
                  <c:v>1.285233664181018</c:v>
                </c:pt>
                <c:pt idx="44">
                  <c:v>1.274934869249819</c:v>
                </c:pt>
                <c:pt idx="45">
                  <c:v>1.26500792796128</c:v>
                </c:pt>
                <c:pt idx="46">
                  <c:v>1.2554394139745051</c:v>
                </c:pt>
                <c:pt idx="47">
                  <c:v>1.2462163857270416</c:v>
                </c:pt>
                <c:pt idx="48">
                  <c:v>1.2373263689312173</c:v>
                </c:pt>
                <c:pt idx="49">
                  <c:v>1.2287573397024742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4-49A8-AA21-2CCA0A87BD1D}"/>
            </c:ext>
          </c:extLst>
        </c:ser>
        <c:ser>
          <c:idx val="2"/>
          <c:order val="2"/>
          <c:tx>
            <c:strRef>
              <c:f>RatyWiekWyd!$W$2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RatyWiekWyd!$W$3:$W$52</c:f>
              <c:numCache>
                <c:formatCode>General</c:formatCode>
                <c:ptCount val="50"/>
                <c:pt idx="0">
                  <c:v>2.4109268571342426</c:v>
                </c:pt>
                <c:pt idx="1">
                  <c:v>2.3599831986910207</c:v>
                </c:pt>
                <c:pt idx="2">
                  <c:v>2.3108789384578881</c:v>
                </c:pt>
                <c:pt idx="3">
                  <c:v>2.2635476621670305</c:v>
                </c:pt>
                <c:pt idx="4">
                  <c:v>2.2179253535387078</c:v>
                </c:pt>
                <c:pt idx="5">
                  <c:v>2.173950307698246</c:v>
                </c:pt>
                <c:pt idx="6">
                  <c:v>2.1315630477192515</c:v>
                </c:pt>
                <c:pt idx="7">
                  <c:v>2.0907062441801467</c:v>
                </c:pt>
                <c:pt idx="8">
                  <c:v>2.0513246376252461</c:v>
                </c:pt>
                <c:pt idx="9">
                  <c:v>2.0133649638254951</c:v>
                </c:pt>
                <c:pt idx="10">
                  <c:v>1.9767758817377747</c:v>
                </c:pt>
                <c:pt idx="11">
                  <c:v>1.941507904065356</c:v>
                </c:pt>
                <c:pt idx="12">
                  <c:v>1.9075133303255667</c:v>
                </c:pt>
                <c:pt idx="13">
                  <c:v>1.874746182334154</c:v>
                </c:pt>
                <c:pt idx="14">
                  <c:v>1.8431621420190838</c:v>
                </c:pt>
                <c:pt idx="15">
                  <c:v>1.8127184914796648</c:v>
                </c:pt>
                <c:pt idx="16">
                  <c:v>1.7833740552099318</c:v>
                </c:pt>
                <c:pt idx="17">
                  <c:v>1.7550891444081387</c:v>
                </c:pt>
                <c:pt idx="18">
                  <c:v>1.7278255032970438</c:v>
                </c:pt>
                <c:pt idx="19">
                  <c:v>1.7015462573823827</c:v>
                </c:pt>
                <c:pt idx="20">
                  <c:v>1.6762158635795463</c:v>
                </c:pt>
                <c:pt idx="21">
                  <c:v>1.651800062141012</c:v>
                </c:pt>
                <c:pt idx="22">
                  <c:v>1.6282658303195086</c:v>
                </c:pt>
                <c:pt idx="23">
                  <c:v>1.6055813377042414</c:v>
                </c:pt>
                <c:pt idx="24">
                  <c:v>1.5837159031697712</c:v>
                </c:pt>
                <c:pt idx="25">
                  <c:v>1.562639953379322</c:v>
                </c:pt>
                <c:pt idx="26">
                  <c:v>1.5423249827863854</c:v>
                </c:pt>
                <c:pt idx="27">
                  <c:v>1.522743515080532</c:v>
                </c:pt>
                <c:pt idx="28">
                  <c:v>1.5038690660252767</c:v>
                </c:pt>
                <c:pt idx="29">
                  <c:v>1.4856761076377429</c:v>
                </c:pt>
                <c:pt idx="30">
                  <c:v>1.4681400336616726</c:v>
                </c:pt>
                <c:pt idx="31">
                  <c:v>1.4512371262870845</c:v>
                </c:pt>
                <c:pt idx="32">
                  <c:v>1.4349445240715728</c:v>
                </c:pt>
                <c:pt idx="33">
                  <c:v>1.4192401910198535</c:v>
                </c:pt>
                <c:pt idx="34">
                  <c:v>1.4041028867797412</c:v>
                </c:pt>
                <c:pt idx="35">
                  <c:v>1.3895121379142465</c:v>
                </c:pt>
                <c:pt idx="36">
                  <c:v>1.375448210210938</c:v>
                </c:pt>
                <c:pt idx="37">
                  <c:v>1.361892081991114</c:v>
                </c:pt>
                <c:pt idx="38">
                  <c:v>1.3488254183826918</c:v>
                </c:pt>
                <c:pt idx="39">
                  <c:v>1.3362305465220088</c:v>
                </c:pt>
                <c:pt idx="40">
                  <c:v>1.3240904316510043</c:v>
                </c:pt>
                <c:pt idx="41">
                  <c:v>1.3123886540774456</c:v>
                </c:pt>
                <c:pt idx="42">
                  <c:v>1.3011093869670423</c:v>
                </c:pt>
                <c:pt idx="43">
                  <c:v>1.2902373749374085</c:v>
                </c:pt>
                <c:pt idx="44">
                  <c:v>1.2797579134249242</c:v>
                </c:pt>
                <c:pt idx="45">
                  <c:v>1.2696568287965861</c:v>
                </c:pt>
                <c:pt idx="46">
                  <c:v>1.2599204591799515</c:v>
                </c:pt>
                <c:pt idx="47">
                  <c:v>1.2505356359852442</c:v>
                </c:pt>
                <c:pt idx="48">
                  <c:v>1.2414896660946355</c:v>
                </c:pt>
                <c:pt idx="49">
                  <c:v>1.2327703146946061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4-49A8-AA21-2CCA0A87BD1D}"/>
            </c:ext>
          </c:extLst>
        </c:ser>
        <c:ser>
          <c:idx val="3"/>
          <c:order val="3"/>
          <c:tx>
            <c:strRef>
              <c:f>RatyWiekWyd!$X$2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RatyWiekWyd!$X$3:$X$52</c:f>
              <c:numCache>
                <c:formatCode>General</c:formatCode>
                <c:ptCount val="50"/>
                <c:pt idx="0">
                  <c:v>2.4356780375806091</c:v>
                </c:pt>
                <c:pt idx="1">
                  <c:v>2.383840700151584</c:v>
                </c:pt>
                <c:pt idx="2">
                  <c:v>2.3338750285706058</c:v>
                </c:pt>
                <c:pt idx="3">
                  <c:v>2.2857134434977531</c:v>
                </c:pt>
                <c:pt idx="4">
                  <c:v>2.239290805647876</c:v>
                </c:pt>
                <c:pt idx="5">
                  <c:v>2.1945443276887113</c:v>
                </c:pt>
                <c:pt idx="6">
                  <c:v>2.1514134893200492</c:v>
                </c:pt>
                <c:pt idx="7">
                  <c:v>2.1098399554190936</c:v>
                </c:pt>
                <c:pt idx="8">
                  <c:v>2.0697674971413136</c:v>
                </c:pt>
                <c:pt idx="9">
                  <c:v>2.0311419158700641</c:v>
                </c:pt>
                <c:pt idx="10">
                  <c:v>1.9939109699121222</c:v>
                </c:pt>
                <c:pt idx="11">
                  <c:v>1.9580243038399936</c:v>
                </c:pt>
                <c:pt idx="12">
                  <c:v>1.923433380385422</c:v>
                </c:pt>
                <c:pt idx="13">
                  <c:v>1.8900914147919858</c:v>
                </c:pt>
                <c:pt idx="14">
                  <c:v>1.8579533115379965</c:v>
                </c:pt>
                <c:pt idx="15">
                  <c:v>1.8269756033441094</c:v>
                </c:pt>
                <c:pt idx="16">
                  <c:v>1.7971163923831606</c:v>
                </c:pt>
                <c:pt idx="17">
                  <c:v>1.7683352936127108</c:v>
                </c:pt>
                <c:pt idx="18">
                  <c:v>1.7405933801536531</c:v>
                </c:pt>
                <c:pt idx="19">
                  <c:v>1.7138531306410101</c:v>
                </c:pt>
                <c:pt idx="20">
                  <c:v>1.6880783784757103</c:v>
                </c:pt>
                <c:pt idx="21">
                  <c:v>1.6632342629087067</c:v>
                </c:pt>
                <c:pt idx="22">
                  <c:v>1.6392871818912755</c:v>
                </c:pt>
                <c:pt idx="23">
                  <c:v>1.6162047466277301</c:v>
                </c:pt>
                <c:pt idx="24">
                  <c:v>1.5939557377690741</c:v>
                </c:pt>
                <c:pt idx="25">
                  <c:v>1.5725100631883537</c:v>
                </c:pt>
                <c:pt idx="26">
                  <c:v>1.5518387172805905</c:v>
                </c:pt>
                <c:pt idx="27">
                  <c:v>1.5319137417322564</c:v>
                </c:pt>
                <c:pt idx="28">
                  <c:v>1.5127081877072217</c:v>
                </c:pt>
                <c:pt idx="29">
                  <c:v>1.4941960793980416</c:v>
                </c:pt>
                <c:pt idx="30">
                  <c:v>1.4763523788932762</c:v>
                </c:pt>
                <c:pt idx="31">
                  <c:v>1.4591529523133295</c:v>
                </c:pt>
                <c:pt idx="32">
                  <c:v>1.442574537169006</c:v>
                </c:pt>
                <c:pt idx="33">
                  <c:v>1.4265947108986357</c:v>
                </c:pt>
                <c:pt idx="34">
                  <c:v>1.4111918605412148</c:v>
                </c:pt>
                <c:pt idx="35">
                  <c:v>1.3963451535045426</c:v>
                </c:pt>
                <c:pt idx="36">
                  <c:v>1.3820345093888209</c:v>
                </c:pt>
                <c:pt idx="37">
                  <c:v>1.3682405728276033</c:v>
                </c:pt>
                <c:pt idx="38">
                  <c:v>1.3549446873093642</c:v>
                </c:pt>
                <c:pt idx="39">
                  <c:v>1.3421288699442802</c:v>
                </c:pt>
                <c:pt idx="40">
                  <c:v>1.3297757871420945</c:v>
                </c:pt>
                <c:pt idx="41">
                  <c:v>1.3178687311681694</c:v>
                </c:pt>
                <c:pt idx="42">
                  <c:v>1.3063915975460183</c:v>
                </c:pt>
                <c:pt idx="43">
                  <c:v>1.2953288632757525</c:v>
                </c:pt>
                <c:pt idx="44">
                  <c:v>1.2846655658389858</c:v>
                </c:pt>
                <c:pt idx="45">
                  <c:v>1.2743872829617975</c:v>
                </c:pt>
                <c:pt idx="46">
                  <c:v>1.2644801131083858</c:v>
                </c:pt>
                <c:pt idx="47">
                  <c:v>1.254930656679025</c:v>
                </c:pt>
                <c:pt idx="48">
                  <c:v>1.2457259978869026</c:v>
                </c:pt>
                <c:pt idx="49">
                  <c:v>1.236853687289317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4-49A8-AA21-2CCA0A87BD1D}"/>
            </c:ext>
          </c:extLst>
        </c:ser>
        <c:ser>
          <c:idx val="4"/>
          <c:order val="4"/>
          <c:tx>
            <c:strRef>
              <c:f>RatyWiekWyd!$Y$2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RatyWiekWyd!$Y$3:$Y$52</c:f>
              <c:numCache>
                <c:formatCode>General</c:formatCode>
                <c:ptCount val="50"/>
                <c:pt idx="0">
                  <c:v>2.4608634155407527</c:v>
                </c:pt>
                <c:pt idx="1">
                  <c:v>2.4081167217648147</c:v>
                </c:pt>
                <c:pt idx="2">
                  <c:v>2.3572745275298295</c:v>
                </c:pt>
                <c:pt idx="3">
                  <c:v>2.3082680679854946</c:v>
                </c:pt>
                <c:pt idx="4">
                  <c:v>2.2610310611409323</c:v>
                </c:pt>
                <c:pt idx="5">
                  <c:v>2.215499618217279</c:v>
                </c:pt>
                <c:pt idx="6">
                  <c:v>2.171612157237127</c:v>
                </c:pt>
                <c:pt idx="7">
                  <c:v>2.1293093197339523</c:v>
                </c:pt>
                <c:pt idx="8">
                  <c:v>2.0885338904688764</c:v>
                </c:pt>
                <c:pt idx="9">
                  <c:v>2.0492307200461717</c:v>
                </c:pt>
                <c:pt idx="10">
                  <c:v>2.0113466503228592</c:v>
                </c:pt>
                <c:pt idx="11">
                  <c:v>1.9748304425114984</c:v>
                </c:pt>
                <c:pt idx="12">
                  <c:v>1.9396327078789399</c:v>
                </c:pt>
                <c:pt idx="13">
                  <c:v>1.9057058409473044</c:v>
                </c:pt>
                <c:pt idx="14">
                  <c:v>1.8730039551068389</c:v>
                </c:pt>
                <c:pt idx="15">
                  <c:v>1.8414828205535734</c:v>
                </c:pt>
                <c:pt idx="16">
                  <c:v>1.8110998044678279</c:v>
                </c:pt>
                <c:pt idx="17">
                  <c:v>1.7818138133526684</c:v>
                </c:pt>
                <c:pt idx="18">
                  <c:v>1.7535852374543208</c:v>
                </c:pt>
                <c:pt idx="19">
                  <c:v>1.7263758971893672</c:v>
                </c:pt>
                <c:pt idx="20">
                  <c:v>1.7001489915062731</c:v>
                </c:pt>
                <c:pt idx="21">
                  <c:v>1.6748690481113986</c:v>
                </c:pt>
                <c:pt idx="22">
                  <c:v>1.6505018754921745</c:v>
                </c:pt>
                <c:pt idx="23">
                  <c:v>1.6270145166725563</c:v>
                </c:pt>
                <c:pt idx="24">
                  <c:v>1.6043752046382052</c:v>
                </c:pt>
                <c:pt idx="25">
                  <c:v>1.5825533193711139</c:v>
                </c:pt>
                <c:pt idx="26">
                  <c:v>1.5615193464355603</c:v>
                </c:pt>
                <c:pt idx="27">
                  <c:v>1.541244837059379</c:v>
                </c:pt>
                <c:pt idx="28">
                  <c:v>1.5217023696565581</c:v>
                </c:pt>
                <c:pt idx="29">
                  <c:v>1.5028655127391237</c:v>
                </c:pt>
                <c:pt idx="30">
                  <c:v>1.4847087891681441</c:v>
                </c:pt>
                <c:pt idx="31">
                  <c:v>1.4672076416955078</c:v>
                </c:pt>
                <c:pt idx="32">
                  <c:v>1.4503383997498678</c:v>
                </c:pt>
                <c:pt idx="33">
                  <c:v>1.4340782474218285</c:v>
                </c:pt>
                <c:pt idx="34">
                  <c:v>1.4184051926050785</c:v>
                </c:pt>
                <c:pt idx="35">
                  <c:v>1.4032980372517263</c:v>
                </c:pt>
                <c:pt idx="36">
                  <c:v>1.3887363487016169</c:v>
                </c:pt>
                <c:pt idx="37">
                  <c:v>1.3747004320468414</c:v>
                </c:pt>
                <c:pt idx="38">
                  <c:v>1.3611713034940736</c:v>
                </c:pt>
                <c:pt idx="39">
                  <c:v>1.3481306646886952</c:v>
                </c:pt>
                <c:pt idx="40">
                  <c:v>1.3355608779659911</c:v>
                </c:pt>
                <c:pt idx="41">
                  <c:v>1.3234449424959354</c:v>
                </c:pt>
                <c:pt idx="42">
                  <c:v>1.3117664712893073</c:v>
                </c:pt>
                <c:pt idx="43">
                  <c:v>1.3005096690340363</c:v>
                </c:pt>
                <c:pt idx="44">
                  <c:v>1.2896593107317993</c:v>
                </c:pt>
                <c:pt idx="45">
                  <c:v>1.2792007211059759</c:v>
                </c:pt>
                <c:pt idx="46">
                  <c:v>1.2691197547531108</c:v>
                </c:pt>
                <c:pt idx="47">
                  <c:v>1.2594027770110381</c:v>
                </c:pt>
                <c:pt idx="48">
                  <c:v>1.2500366455177907</c:v>
                </c:pt>
                <c:pt idx="49">
                  <c:v>1.2410086924363537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A4-49A8-AA21-2CCA0A87BD1D}"/>
            </c:ext>
          </c:extLst>
        </c:ser>
        <c:ser>
          <c:idx val="5"/>
          <c:order val="5"/>
          <c:tx>
            <c:strRef>
              <c:f>RatyWiekWyd!$Z$2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RatyWiekWyd!$Z$3:$Z$52</c:f>
              <c:numCache>
                <c:formatCode>General</c:formatCode>
                <c:ptCount val="50"/>
                <c:pt idx="0">
                  <c:v>2.4864906079233444</c:v>
                </c:pt>
                <c:pt idx="1">
                  <c:v>2.4328186054193202</c:v>
                </c:pt>
                <c:pt idx="2">
                  <c:v>2.3810845121341213</c:v>
                </c:pt>
                <c:pt idx="3">
                  <c:v>2.3312183569102505</c:v>
                </c:pt>
                <c:pt idx="4">
                  <c:v>2.2831526950051906</c:v>
                </c:pt>
                <c:pt idx="5">
                  <c:v>2.2368225168713538</c:v>
                </c:pt>
                <c:pt idx="6">
                  <c:v>2.1921651602296652</c:v>
                </c:pt>
                <c:pt idx="7">
                  <c:v>2.1491202253178692</c:v>
                </c:pt>
                <c:pt idx="8">
                  <c:v>2.107629493198917</c:v>
                </c:pt>
                <c:pt idx="9">
                  <c:v>2.0676368470189628</c:v>
                </c:pt>
                <c:pt idx="10">
                  <c:v>2.0290881961084519</c:v>
                </c:pt>
                <c:pt idx="11">
                  <c:v>1.9919314028236583</c:v>
                </c:pt>
                <c:pt idx="12">
                  <c:v>1.9561162120297202</c:v>
                </c:pt>
                <c:pt idx="13">
                  <c:v>1.9215941831297949</c:v>
                </c:pt>
                <c:pt idx="14">
                  <c:v>1.8883186245484067</c:v>
                </c:pt>
                <c:pt idx="15">
                  <c:v>1.8562445305803728</c:v>
                </c:pt>
                <c:pt idx="16">
                  <c:v>1.8253285205198928</c:v>
                </c:pt>
                <c:pt idx="17">
                  <c:v>1.7955287799874786</c:v>
                </c:pt>
                <c:pt idx="18">
                  <c:v>1.7668050043753607</c:v>
                </c:pt>
                <c:pt idx="19">
                  <c:v>1.7391183443348854</c:v>
                </c:pt>
                <c:pt idx="20">
                  <c:v>1.7124313532321755</c:v>
                </c:pt>
                <c:pt idx="21">
                  <c:v>1.6867079365009785</c:v>
                </c:pt>
                <c:pt idx="22">
                  <c:v>1.6619133028242117</c:v>
                </c:pt>
                <c:pt idx="23">
                  <c:v>1.6380139170781698</c:v>
                </c:pt>
                <c:pt idx="24">
                  <c:v>1.614977454975755</c:v>
                </c:pt>
                <c:pt idx="25">
                  <c:v>1.5927727593473793</c:v>
                </c:pt>
                <c:pt idx="26">
                  <c:v>1.571369798000414</c:v>
                </c:pt>
                <c:pt idx="27">
                  <c:v>1.550739623100188</c:v>
                </c:pt>
                <c:pt idx="28">
                  <c:v>1.5308543320175936</c:v>
                </c:pt>
                <c:pt idx="29">
                  <c:v>1.5116870295903522</c:v>
                </c:pt>
                <c:pt idx="30">
                  <c:v>1.4932117917468943</c:v>
                </c:pt>
                <c:pt idx="31">
                  <c:v>1.475403630443652</c:v>
                </c:pt>
                <c:pt idx="32">
                  <c:v>1.4582384598683464</c:v>
                </c:pt>
                <c:pt idx="33">
                  <c:v>1.4416930638635557</c:v>
                </c:pt>
                <c:pt idx="34">
                  <c:v>1.425745064526504</c:v>
                </c:pt>
                <c:pt idx="35">
                  <c:v>1.4103728919426051</c:v>
                </c:pt>
                <c:pt idx="36">
                  <c:v>1.3955557550118194</c:v>
                </c:pt>
                <c:pt idx="37">
                  <c:v>1.3812736133283716</c:v>
                </c:pt>
                <c:pt idx="38">
                  <c:v>1.3675071500757938</c:v>
                </c:pt>
                <c:pt idx="39">
                  <c:v>1.3542377459006334</c:v>
                </c:pt>
                <c:pt idx="40">
                  <c:v>1.3414474537294909</c:v>
                </c:pt>
                <c:pt idx="41">
                  <c:v>1.3291189744953273</c:v>
                </c:pt>
                <c:pt idx="42">
                  <c:v>1.3172356337402098</c:v>
                </c:pt>
                <c:pt idx="43">
                  <c:v>1.3057813590628495</c:v>
                </c:pt>
                <c:pt idx="44">
                  <c:v>1.2947406583804328</c:v>
                </c:pt>
                <c:pt idx="45">
                  <c:v>1.2840985989753404</c:v>
                </c:pt>
                <c:pt idx="46">
                  <c:v>1.2738407872984161</c:v>
                </c:pt>
                <c:pt idx="47">
                  <c:v>1.2639533495014714</c:v>
                </c:pt>
                <c:pt idx="48">
                  <c:v>1.2544229126726911</c:v>
                </c:pt>
                <c:pt idx="49">
                  <c:v>1.2452365867495652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A4-49A8-AA21-2CCA0A87BD1D}"/>
            </c:ext>
          </c:extLst>
        </c:ser>
        <c:ser>
          <c:idx val="6"/>
          <c:order val="6"/>
          <c:tx>
            <c:strRef>
              <c:f>RatyWiekWyd!$AA$2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RatyWiekWyd!$AA$3:$AA$52</c:f>
              <c:numCache>
                <c:formatCode>General</c:formatCode>
                <c:ptCount val="50"/>
                <c:pt idx="0">
                  <c:v>2.5125673652566545</c:v>
                </c:pt>
                <c:pt idx="1">
                  <c:v>2.4579538217987684</c:v>
                </c:pt>
                <c:pt idx="2">
                  <c:v>2.4053121833267612</c:v>
                </c:pt>
                <c:pt idx="3">
                  <c:v>2.3545712512143</c:v>
                </c:pt>
                <c:pt idx="4">
                  <c:v>2.3056623975696611</c:v>
                </c:pt>
                <c:pt idx="5">
                  <c:v>2.2585194724154491</c:v>
                </c:pt>
                <c:pt idx="6">
                  <c:v>2.2130787142197348</c:v>
                </c:pt>
                <c:pt idx="7">
                  <c:v>2.1692786636576007</c:v>
                </c:pt>
                <c:pt idx="8">
                  <c:v>2.1270600804864586</c:v>
                </c:pt>
                <c:pt idx="9">
                  <c:v>2.0863658634227109</c:v>
                </c:pt>
                <c:pt idx="10">
                  <c:v>2.0471409729113832</c:v>
                </c:pt>
                <c:pt idx="11">
                  <c:v>2.0093323566842809</c:v>
                </c:pt>
                <c:pt idx="12">
                  <c:v>1.9728888780059783</c:v>
                </c:pt>
                <c:pt idx="13">
                  <c:v>1.9377612465105987</c:v>
                </c:pt>
                <c:pt idx="14">
                  <c:v>1.903901951535834</c:v>
                </c:pt>
                <c:pt idx="15">
                  <c:v>1.871265197864044</c:v>
                </c:pt>
                <c:pt idx="16">
                  <c:v>1.8398068437835184</c:v>
                </c:pt>
                <c:pt idx="17">
                  <c:v>1.8094843413861335</c:v>
                </c:pt>
                <c:pt idx="18">
                  <c:v>1.7802566790206504</c:v>
                </c:pt>
                <c:pt idx="19">
                  <c:v>1.7520843258238266</c:v>
                </c:pt>
                <c:pt idx="20">
                  <c:v>1.7249291782543135</c:v>
                </c:pt>
                <c:pt idx="21">
                  <c:v>1.6987545085570313</c:v>
                </c:pt>
                <c:pt idx="22">
                  <c:v>1.6735249150883149</c:v>
                </c:pt>
                <c:pt idx="23">
                  <c:v>1.6492062744346452</c:v>
                </c:pt>
                <c:pt idx="24">
                  <c:v>1.625765695260208</c:v>
                </c:pt>
                <c:pt idx="25">
                  <c:v>1.6031714738208551</c:v>
                </c:pt>
                <c:pt idx="26">
                  <c:v>1.5813930510843028</c:v>
                </c:pt>
                <c:pt idx="27">
                  <c:v>1.5604009713985709</c:v>
                </c:pt>
                <c:pt idx="28">
                  <c:v>1.5401668426527588</c:v>
                </c:pt>
                <c:pt idx="29">
                  <c:v>1.5206632978762786</c:v>
                </c:pt>
                <c:pt idx="30">
                  <c:v>1.5018639582246083</c:v>
                </c:pt>
                <c:pt idx="31">
                  <c:v>1.4837433973014951</c:v>
                </c:pt>
                <c:pt idx="32">
                  <c:v>1.4662771067693654</c:v>
                </c:pt>
                <c:pt idx="33">
                  <c:v>1.449441463201421</c:v>
                </c:pt>
                <c:pt idx="34">
                  <c:v>1.4332136961305892</c:v>
                </c:pt>
                <c:pt idx="35">
                  <c:v>1.4175718572521174</c:v>
                </c:pt>
                <c:pt idx="36">
                  <c:v>1.4024947907381515</c:v>
                </c:pt>
                <c:pt idx="37">
                  <c:v>1.3879621046241546</c:v>
                </c:pt>
                <c:pt idx="38">
                  <c:v>1.373954143228459</c:v>
                </c:pt>
                <c:pt idx="39">
                  <c:v>1.3604519605676566</c:v>
                </c:pt>
                <c:pt idx="40">
                  <c:v>1.3474372947318634</c:v>
                </c:pt>
                <c:pt idx="41">
                  <c:v>1.3348925431852046</c:v>
                </c:pt>
                <c:pt idx="42">
                  <c:v>1.3228007389581158</c:v>
                </c:pt>
                <c:pt idx="43">
                  <c:v>1.3111455276992539</c:v>
                </c:pt>
                <c:pt idx="44">
                  <c:v>1.2999111455559853</c:v>
                </c:pt>
                <c:pt idx="45">
                  <c:v>1.2890823978535337</c:v>
                </c:pt>
                <c:pt idx="46">
                  <c:v>1.2786446385439478</c:v>
                </c:pt>
                <c:pt idx="47">
                  <c:v>1.2685837503970951</c:v>
                </c:pt>
                <c:pt idx="48">
                  <c:v>1.2588861259068929</c:v>
                </c:pt>
                <c:pt idx="49">
                  <c:v>1.2495386488869449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A4-49A8-AA21-2CCA0A87BD1D}"/>
            </c:ext>
          </c:extLst>
        </c:ser>
        <c:ser>
          <c:idx val="7"/>
          <c:order val="7"/>
          <c:tx>
            <c:strRef>
              <c:f>RatyWiekWyd!$AB$2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RatyWiekWyd!$AB$3:$AB$52</c:f>
              <c:numCache>
                <c:formatCode>General</c:formatCode>
                <c:ptCount val="50"/>
                <c:pt idx="0">
                  <c:v>2.5391015740325744</c:v>
                </c:pt>
                <c:pt idx="1">
                  <c:v>2.4835299726412767</c:v>
                </c:pt>
                <c:pt idx="2">
                  <c:v>2.4299648683735584</c:v>
                </c:pt>
                <c:pt idx="3">
                  <c:v>2.3783338136013845</c:v>
                </c:pt>
                <c:pt idx="4">
                  <c:v>2.3285669765284327</c:v>
                </c:pt>
                <c:pt idx="5">
                  <c:v>2.2805970467415131</c:v>
                </c:pt>
                <c:pt idx="6">
                  <c:v>2.2343591441722013</c:v>
                </c:pt>
                <c:pt idx="7">
                  <c:v>2.1897907313455445</c:v>
                </c:pt>
                <c:pt idx="8">
                  <c:v>2.1468315287971649</c:v>
                </c:pt>
                <c:pt idx="9">
                  <c:v>2.105423433544356</c:v>
                </c:pt>
                <c:pt idx="10">
                  <c:v>2.0655104405009053</c:v>
                </c:pt>
                <c:pt idx="11">
                  <c:v>2.0270385667293507</c:v>
                </c:pt>
                <c:pt idx="12">
                  <c:v>1.9899557784282287</c:v>
                </c:pt>
                <c:pt idx="13">
                  <c:v>1.954211920555557</c:v>
                </c:pt>
                <c:pt idx="14">
                  <c:v>1.9197586489933673</c:v>
                </c:pt>
                <c:pt idx="15">
                  <c:v>1.8865493651615415</c:v>
                </c:pt>
                <c:pt idx="16">
                  <c:v>1.854539152992515</c:v>
                </c:pt>
                <c:pt idx="17">
                  <c:v>1.8236847181816047</c:v>
                </c:pt>
                <c:pt idx="18">
                  <c:v>1.7939443296307951</c:v>
                </c:pt>
                <c:pt idx="19">
                  <c:v>1.7652777630067851</c:v>
                </c:pt>
                <c:pt idx="20">
                  <c:v>1.7376462463369586</c:v>
                </c:pt>
                <c:pt idx="21">
                  <c:v>1.7110124075696955</c:v>
                </c:pt>
                <c:pt idx="22">
                  <c:v>1.6853402240280952</c:v>
                </c:pt>
                <c:pt idx="23">
                  <c:v>1.6605949736887529</c:v>
                </c:pt>
                <c:pt idx="24">
                  <c:v>1.6367431882196872</c:v>
                </c:pt>
                <c:pt idx="25">
                  <c:v>1.6137526077139073</c:v>
                </c:pt>
                <c:pt idx="26">
                  <c:v>1.5915921370573911</c:v>
                </c:pt>
                <c:pt idx="27">
                  <c:v>1.5702318038724652</c:v>
                </c:pt>
                <c:pt idx="28">
                  <c:v>1.5496427179797037</c:v>
                </c:pt>
                <c:pt idx="29">
                  <c:v>1.5297970323235137</c:v>
                </c:pt>
                <c:pt idx="30">
                  <c:v>1.5106679053085661</c:v>
                </c:pt>
                <c:pt idx="31">
                  <c:v>1.4922294644961238</c:v>
                </c:pt>
                <c:pt idx="32">
                  <c:v>1.4744567716111696</c:v>
                </c:pt>
                <c:pt idx="33">
                  <c:v>1.4573257888130065</c:v>
                </c:pt>
                <c:pt idx="34">
                  <c:v>1.4408133461837072</c:v>
                </c:pt>
                <c:pt idx="35">
                  <c:v>1.4248971103904438</c:v>
                </c:pt>
                <c:pt idx="36">
                  <c:v>1.4095555544793119</c:v>
                </c:pt>
                <c:pt idx="37">
                  <c:v>1.3947679287597929</c:v>
                </c:pt>
                <c:pt idx="38">
                  <c:v>1.3805142327404791</c:v>
                </c:pt>
                <c:pt idx="39">
                  <c:v>1.3667751880781016</c:v>
                </c:pt>
                <c:pt idx="40">
                  <c:v>1.3535322125032723</c:v>
                </c:pt>
                <c:pt idx="41">
                  <c:v>1.340767394687681</c:v>
                </c:pt>
                <c:pt idx="42">
                  <c:v>1.328463470018747</c:v>
                </c:pt>
                <c:pt idx="43">
                  <c:v>1.3166037972489639</c:v>
                </c:pt>
                <c:pt idx="44">
                  <c:v>1.3051723359883582</c:v>
                </c:pt>
                <c:pt idx="45">
                  <c:v>1.2941536250096133</c:v>
                </c:pt>
                <c:pt idx="46">
                  <c:v>1.2835327613365224</c:v>
                </c:pt>
                <c:pt idx="47">
                  <c:v>1.2732953800874838</c:v>
                </c:pt>
                <c:pt idx="48">
                  <c:v>1.2634276350467764</c:v>
                </c:pt>
                <c:pt idx="49">
                  <c:v>1.2539161799373413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A4-49A8-AA21-2CCA0A87BD1D}"/>
            </c:ext>
          </c:extLst>
        </c:ser>
        <c:ser>
          <c:idx val="8"/>
          <c:order val="8"/>
          <c:tx>
            <c:strRef>
              <c:f>RatyWiekWyd!$AC$2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RatyWiekWyd!$AC$3:$AC$52</c:f>
              <c:numCache>
                <c:formatCode>General</c:formatCode>
                <c:ptCount val="50"/>
                <c:pt idx="0">
                  <c:v>2.5661012590917571</c:v>
                </c:pt>
                <c:pt idx="1">
                  <c:v>2.5095547930384292</c:v>
                </c:pt>
                <c:pt idx="2">
                  <c:v>2.455050023078861</c:v>
                </c:pt>
                <c:pt idx="3">
                  <c:v>2.4025132306727053</c:v>
                </c:pt>
                <c:pt idx="4">
                  <c:v>2.3518733589995473</c:v>
                </c:pt>
                <c:pt idx="5">
                  <c:v>2.3030619168534634</c:v>
                </c:pt>
                <c:pt idx="6">
                  <c:v>2.2560128860076096</c:v>
                </c:pt>
                <c:pt idx="7">
                  <c:v>2.2106626319235532</c:v>
                </c:pt>
                <c:pt idx="8">
                  <c:v>2.1669498176845812</c:v>
                </c:pt>
                <c:pt idx="9">
                  <c:v>2.1248153210365759</c:v>
                </c:pt>
                <c:pt idx="10">
                  <c:v>2.0842021544242559</c:v>
                </c:pt>
                <c:pt idx="11">
                  <c:v>2.0450553879146298</c:v>
                </c:pt>
                <c:pt idx="12">
                  <c:v>2.007322074903418</c:v>
                </c:pt>
                <c:pt idx="13">
                  <c:v>1.9709511805039539</c:v>
                </c:pt>
                <c:pt idx="14">
                  <c:v>1.9358935125217147</c:v>
                </c:pt>
                <c:pt idx="15">
                  <c:v>1.9021016549211212</c:v>
                </c:pt>
                <c:pt idx="16">
                  <c:v>1.8695299036946191</c:v>
                </c:pt>
                <c:pt idx="17">
                  <c:v>1.8381342050473068</c:v>
                </c:pt>
                <c:pt idx="18">
                  <c:v>1.8078720958134977</c:v>
                </c:pt>
                <c:pt idx="19">
                  <c:v>1.7787026460246369</c:v>
                </c:pt>
                <c:pt idx="20">
                  <c:v>1.7505864035508869</c:v>
                </c:pt>
                <c:pt idx="21">
                  <c:v>1.7234853407415165</c:v>
                </c:pt>
                <c:pt idx="22">
                  <c:v>1.6973628029919166</c:v>
                </c:pt>
                <c:pt idx="23">
                  <c:v>1.672183459167683</c:v>
                </c:pt>
                <c:pt idx="24">
                  <c:v>1.6479132538187153</c:v>
                </c:pt>
                <c:pt idx="25">
                  <c:v>1.6245193611186939</c:v>
                </c:pt>
                <c:pt idx="26">
                  <c:v>1.6019701404676456</c:v>
                </c:pt>
                <c:pt idx="27">
                  <c:v>1.5802350936975462</c:v>
                </c:pt>
                <c:pt idx="28">
                  <c:v>1.5592848238230774</c:v>
                </c:pt>
                <c:pt idx="29">
                  <c:v>1.5390909952817515</c:v>
                </c:pt>
                <c:pt idx="30">
                  <c:v>1.5196262956096289</c:v>
                </c:pt>
                <c:pt idx="31">
                  <c:v>1.5008643985007875</c:v>
                </c:pt>
                <c:pt idx="32">
                  <c:v>1.4827799282005909</c:v>
                </c:pt>
                <c:pt idx="33">
                  <c:v>1.4653484251845887</c:v>
                </c:pt>
                <c:pt idx="34">
                  <c:v>1.4485463130766334</c:v>
                </c:pt>
                <c:pt idx="35">
                  <c:v>1.4323508667614679</c:v>
                </c:pt>
                <c:pt idx="36">
                  <c:v>1.4167401816486596</c:v>
                </c:pt>
                <c:pt idx="37">
                  <c:v>1.4016931440463016</c:v>
                </c:pt>
                <c:pt idx="38">
                  <c:v>1.387189402604422</c:v>
                </c:pt>
                <c:pt idx="39">
                  <c:v>1.3732093407894688</c:v>
                </c:pt>
                <c:pt idx="40">
                  <c:v>1.3597340503526452</c:v>
                </c:pt>
                <c:pt idx="41">
                  <c:v>1.346745305756214</c:v>
                </c:pt>
                <c:pt idx="42">
                  <c:v>1.3342255395231764</c:v>
                </c:pt>
                <c:pt idx="43">
                  <c:v>1.3221578184769887</c:v>
                </c:pt>
                <c:pt idx="44">
                  <c:v>1.3105258208391808</c:v>
                </c:pt>
                <c:pt idx="45">
                  <c:v>1.2993138141538993</c:v>
                </c:pt>
                <c:pt idx="46">
                  <c:v>1.288506634009519</c:v>
                </c:pt>
                <c:pt idx="47">
                  <c:v>1.2780896635285424</c:v>
                </c:pt>
                <c:pt idx="48">
                  <c:v>1.2680488135980483</c:v>
                </c:pt>
                <c:pt idx="49">
                  <c:v>1.2583705038139497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A4-49A8-AA21-2CCA0A87BD1D}"/>
            </c:ext>
          </c:extLst>
        </c:ser>
        <c:ser>
          <c:idx val="9"/>
          <c:order val="9"/>
          <c:tx>
            <c:strRef>
              <c:f>RatyWiekWyd!$AD$2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RatyWiekWyd!$AD$3:$AD$52</c:f>
              <c:numCache>
                <c:formatCode>General</c:formatCode>
                <c:ptCount val="50"/>
                <c:pt idx="0">
                  <c:v>2.5935745860506003</c:v>
                </c:pt>
                <c:pt idx="1">
                  <c:v>2.5360361537746341</c:v>
                </c:pt>
                <c:pt idx="2">
                  <c:v>2.4805752340404439</c:v>
                </c:pt>
                <c:pt idx="3">
                  <c:v>2.4271168151003941</c:v>
                </c:pt>
                <c:pt idx="4">
                  <c:v>2.3755885936199981</c:v>
                </c:pt>
                <c:pt idx="5">
                  <c:v>2.3259208768865416</c:v>
                </c:pt>
                <c:pt idx="6">
                  <c:v>2.2780464885486218</c:v>
                </c:pt>
                <c:pt idx="7">
                  <c:v>2.2319006777590942</c:v>
                </c:pt>
                <c:pt idx="8">
                  <c:v>2.1874210315985545</c:v>
                </c:pt>
                <c:pt idx="9">
                  <c:v>2.1445473906609087</c:v>
                </c:pt>
                <c:pt idx="10">
                  <c:v>2.1032217676868452</c:v>
                </c:pt>
                <c:pt idx="11">
                  <c:v>2.063388269135177</c:v>
                </c:pt>
                <c:pt idx="12">
                  <c:v>2.0249930195859678</c:v>
                </c:pt>
                <c:pt idx="13">
                  <c:v>1.9879840888731928</c:v>
                </c:pt>
                <c:pt idx="14">
                  <c:v>1.9523114218483957</c:v>
                </c:pt>
                <c:pt idx="15">
                  <c:v>1.9179267706803245</c:v>
                </c:pt>
                <c:pt idx="16">
                  <c:v>1.8847836295990015</c:v>
                </c:pt>
                <c:pt idx="17">
                  <c:v>1.85283717199595</c:v>
                </c:pt>
                <c:pt idx="18">
                  <c:v>1.8220441897955189</c:v>
                </c:pt>
                <c:pt idx="19">
                  <c:v>1.7923630350152937</c:v>
                </c:pt>
                <c:pt idx="20">
                  <c:v>1.7637535634365604</c:v>
                </c:pt>
                <c:pt idx="21">
                  <c:v>1.7361770803086305</c:v>
                </c:pt>
                <c:pt idx="22">
                  <c:v>1.709596288013596</c:v>
                </c:pt>
                <c:pt idx="23">
                  <c:v>1.6839752356207267</c:v>
                </c:pt>
                <c:pt idx="24">
                  <c:v>1.6592792702622834</c:v>
                </c:pt>
                <c:pt idx="25">
                  <c:v>1.6354749902649803</c:v>
                </c:pt>
                <c:pt idx="26">
                  <c:v>1.6125301999737081</c:v>
                </c:pt>
                <c:pt idx="27">
                  <c:v>1.5904138662064149</c:v>
                </c:pt>
                <c:pt idx="28">
                  <c:v>1.5690960762812496</c:v>
                </c:pt>
                <c:pt idx="29">
                  <c:v>1.5485479975591989</c:v>
                </c:pt>
                <c:pt idx="30">
                  <c:v>1.5287418384475009</c:v>
                </c:pt>
                <c:pt idx="31">
                  <c:v>1.5096508108110853</c:v>
                </c:pt>
                <c:pt idx="32">
                  <c:v>1.4912490937412111</c:v>
                </c:pt>
                <c:pt idx="33">
                  <c:v>1.4735117986322888</c:v>
                </c:pt>
                <c:pt idx="34">
                  <c:v>1.4564149355196576</c:v>
                </c:pt>
                <c:pt idx="35">
                  <c:v>1.4399353806327904</c:v>
                </c:pt>
                <c:pt idx="36">
                  <c:v>1.4240508451200378</c:v>
                </c:pt>
                <c:pt idx="37">
                  <c:v>1.4087398449026114</c:v>
                </c:pt>
                <c:pt idx="38">
                  <c:v>1.3939816716170397</c:v>
                </c:pt>
                <c:pt idx="39">
                  <c:v>1.3797563646067854</c:v>
                </c:pt>
                <c:pt idx="40">
                  <c:v>1.3660446839251503</c:v>
                </c:pt>
                <c:pt idx="41">
                  <c:v>1.3528280843129523</c:v>
                </c:pt>
                <c:pt idx="42">
                  <c:v>1.3400886901157767</c:v>
                </c:pt>
                <c:pt idx="43">
                  <c:v>1.3278092711068772</c:v>
                </c:pt>
                <c:pt idx="44">
                  <c:v>1.3159732191830309</c:v>
                </c:pt>
                <c:pt idx="45">
                  <c:v>1.3045645259018213</c:v>
                </c:pt>
                <c:pt idx="46">
                  <c:v>1.2935677608299747</c:v>
                </c:pt>
                <c:pt idx="47">
                  <c:v>1.2829680506734611</c:v>
                </c:pt>
                <c:pt idx="48">
                  <c:v>1.2727510591611353</c:v>
                </c:pt>
                <c:pt idx="49">
                  <c:v>1.2629029676547094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A4-49A8-AA21-2CCA0A87BD1D}"/>
            </c:ext>
          </c:extLst>
        </c:ser>
        <c:ser>
          <c:idx val="10"/>
          <c:order val="10"/>
          <c:tx>
            <c:strRef>
              <c:f>RatyWiekWyd!$AE$2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RatyWiekWyd!$AE$3:$AE$52</c:f>
              <c:numCache>
                <c:formatCode>General</c:formatCode>
                <c:ptCount val="50"/>
                <c:pt idx="0">
                  <c:v>2.621529863770804</c:v>
                </c:pt>
                <c:pt idx="1">
                  <c:v>2.5629820637075125</c:v>
                </c:pt>
                <c:pt idx="2">
                  <c:v>2.5065482209439525</c:v>
                </c:pt>
                <c:pt idx="3">
                  <c:v>2.4521520078391155</c:v>
                </c:pt>
                <c:pt idx="4">
                  <c:v>2.3997198526774706</c:v>
                </c:pt>
                <c:pt idx="5">
                  <c:v>2.3491808401620871</c:v>
                </c:pt>
                <c:pt idx="6">
                  <c:v>2.3004666155006053</c:v>
                </c:pt>
                <c:pt idx="7">
                  <c:v>2.2535112919543243</c:v>
                </c:pt>
                <c:pt idx="8">
                  <c:v>2.2082513617253774</c:v>
                </c:pt>
                <c:pt idx="9">
                  <c:v>2.1646256100614565</c:v>
                </c:pt>
                <c:pt idx="10">
                  <c:v>2.1225750324619153</c:v>
                </c:pt>
                <c:pt idx="11">
                  <c:v>2.0820427548732781</c:v>
                </c:pt>
                <c:pt idx="12">
                  <c:v>2.0429739567662035</c:v>
                </c:pt>
                <c:pt idx="13">
                  <c:v>2.0053157969898758</c:v>
                </c:pt>
                <c:pt idx="14">
                  <c:v>1.9690173423035358</c:v>
                </c:pt>
                <c:pt idx="15">
                  <c:v>1.9340294984884874</c:v>
                </c:pt>
                <c:pt idx="16">
                  <c:v>1.9003049439474125</c:v>
                </c:pt>
                <c:pt idx="17">
                  <c:v>1.8677980657011806</c:v>
                </c:pt>
                <c:pt idx="18">
                  <c:v>1.8364648976965949</c:v>
                </c:pt>
                <c:pt idx="19">
                  <c:v>1.8062630613416253</c:v>
                </c:pt>
                <c:pt idx="20">
                  <c:v>1.7771517081877133</c:v>
                </c:pt>
                <c:pt idx="21">
                  <c:v>1.7490914646816145</c:v>
                </c:pt>
                <c:pt idx="22">
                  <c:v>1.7220443789120634</c:v>
                </c:pt>
                <c:pt idx="23">
                  <c:v>1.6959738692792281</c:v>
                </c:pt>
                <c:pt idx="24">
                  <c:v>1.6708446750175336</c:v>
                </c:pt>
                <c:pt idx="25">
                  <c:v>1.6466228085049339</c:v>
                </c:pt>
                <c:pt idx="26">
                  <c:v>1.62327550929413</c:v>
                </c:pt>
                <c:pt idx="27">
                  <c:v>1.6007711998035608</c:v>
                </c:pt>
                <c:pt idx="28">
                  <c:v>1.5790794426082371</c:v>
                </c:pt>
                <c:pt idx="29">
                  <c:v>1.5581708992726568</c:v>
                </c:pt>
                <c:pt idx="30">
                  <c:v>1.5380172906701191</c:v>
                </c:pt>
                <c:pt idx="31">
                  <c:v>1.5185913587347697</c:v>
                </c:pt>
                <c:pt idx="32">
                  <c:v>1.499866829594648</c:v>
                </c:pt>
                <c:pt idx="33">
                  <c:v>1.4818183780358702</c:v>
                </c:pt>
                <c:pt idx="34">
                  <c:v>1.4644215932498881</c:v>
                </c:pt>
                <c:pt idx="35">
                  <c:v>1.4476529458174945</c:v>
                </c:pt>
                <c:pt idx="36">
                  <c:v>1.4314897558849218</c:v>
                </c:pt>
                <c:pt idx="37">
                  <c:v>1.4159101624889907</c:v>
                </c:pt>
                <c:pt idx="38">
                  <c:v>1.4008930939898203</c:v>
                </c:pt>
                <c:pt idx="39">
                  <c:v>1.386418239571112</c:v>
                </c:pt>
                <c:pt idx="40">
                  <c:v>1.3724660217694569</c:v>
                </c:pt>
                <c:pt idx="41">
                  <c:v>1.3590175699955152</c:v>
                </c:pt>
                <c:pt idx="42">
                  <c:v>1.3460546950112544</c:v>
                </c:pt>
                <c:pt idx="43">
                  <c:v>1.3335598643287243</c:v>
                </c:pt>
                <c:pt idx="44">
                  <c:v>1.3215161784970972</c:v>
                </c:pt>
                <c:pt idx="45">
                  <c:v>1.3099073482459005</c:v>
                </c:pt>
                <c:pt idx="46">
                  <c:v>1.2987176724535274</c:v>
                </c:pt>
                <c:pt idx="47">
                  <c:v>1.2879320169112298</c:v>
                </c:pt>
                <c:pt idx="48">
                  <c:v>1.2775357938538654</c:v>
                </c:pt>
                <c:pt idx="49">
                  <c:v>1.2675149422297229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A4-49A8-AA21-2CCA0A87BD1D}"/>
            </c:ext>
          </c:extLst>
        </c:ser>
        <c:ser>
          <c:idx val="11"/>
          <c:order val="11"/>
          <c:tx>
            <c:strRef>
              <c:f>RatyWiekWyd!$AF$2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RatyWiekWyd!$AF$3:$AF$52</c:f>
              <c:numCache>
                <c:formatCode>General</c:formatCode>
                <c:ptCount val="50"/>
                <c:pt idx="0">
                  <c:v>2.6499755468722528</c:v>
                </c:pt>
                <c:pt idx="1">
                  <c:v>2.5904006721900483</c:v>
                </c:pt>
                <c:pt idx="2">
                  <c:v>2.5329768388975964</c:v>
                </c:pt>
                <c:pt idx="3">
                  <c:v>2.4776263803764582</c:v>
                </c:pt>
                <c:pt idx="4">
                  <c:v>2.4242744342794884</c:v>
                </c:pt>
                <c:pt idx="5">
                  <c:v>2.3728488412783597</c:v>
                </c:pt>
                <c:pt idx="6">
                  <c:v>2.323280047466957</c:v>
                </c:pt>
                <c:pt idx="7">
                  <c:v>2.275501010288651</c:v>
                </c:pt>
                <c:pt idx="8">
                  <c:v>2.2294471078602087</c:v>
                </c:pt>
                <c:pt idx="9">
                  <c:v>2.1850560515696995</c:v>
                </c:pt>
                <c:pt idx="10">
                  <c:v>2.1422678018301911</c:v>
                </c:pt>
                <c:pt idx="11">
                  <c:v>2.1010244868752821</c:v>
                </c:pt>
                <c:pt idx="12">
                  <c:v>2.0612703244866495</c:v>
                </c:pt>
                <c:pt idx="13">
                  <c:v>2.0229515465477368</c:v>
                </c:pt>
                <c:pt idx="14">
                  <c:v>1.9860163263215509</c:v>
                </c:pt>
                <c:pt idx="15">
                  <c:v>1.9504147083542021</c:v>
                </c:pt>
                <c:pt idx="16">
                  <c:v>1.9160985409093829</c:v>
                </c:pt>
                <c:pt idx="17">
                  <c:v>1.8830214108424053</c:v>
                </c:pt>
                <c:pt idx="18">
                  <c:v>1.8511385808257055</c:v>
                </c:pt>
                <c:pt idx="19">
                  <c:v>1.8204069288409226</c:v>
                </c:pt>
                <c:pt idx="20">
                  <c:v>1.7907848898557024</c:v>
                </c:pt>
                <c:pt idx="21">
                  <c:v>1.7622323996063538</c:v>
                </c:pt>
                <c:pt idx="22">
                  <c:v>1.7347108404103131</c:v>
                </c:pt>
                <c:pt idx="23">
                  <c:v>1.7081829889351361</c:v>
                </c:pt>
                <c:pt idx="24">
                  <c:v>1.6826129658533664</c:v>
                </c:pt>
                <c:pt idx="25">
                  <c:v>1.657966187315193</c:v>
                </c:pt>
                <c:pt idx="26">
                  <c:v>1.634209318173262</c:v>
                </c:pt>
                <c:pt idx="27">
                  <c:v>1.6113102268963757</c:v>
                </c:pt>
                <c:pt idx="28">
                  <c:v>1.5892379421111027</c:v>
                </c:pt>
                <c:pt idx="29">
                  <c:v>1.5679626107125175</c:v>
                </c:pt>
                <c:pt idx="30">
                  <c:v>1.5474554574874189</c:v>
                </c:pt>
                <c:pt idx="31">
                  <c:v>1.5276887461954081</c:v>
                </c:pt>
                <c:pt idx="32">
                  <c:v>1.5086357420551988</c:v>
                </c:pt>
                <c:pt idx="33">
                  <c:v>1.490270675585414</c:v>
                </c:pt>
                <c:pt idx="34">
                  <c:v>1.4725687077509648</c:v>
                </c:pt>
                <c:pt idx="35">
                  <c:v>1.4555058963678733</c:v>
                </c:pt>
                <c:pt idx="36">
                  <c:v>1.4390591637211003</c:v>
                </c:pt>
                <c:pt idx="37">
                  <c:v>1.4232062653515811</c:v>
                </c:pt>
                <c:pt idx="38">
                  <c:v>1.4079257599702513</c:v>
                </c:pt>
                <c:pt idx="39">
                  <c:v>1.3931969804583739</c:v>
                </c:pt>
                <c:pt idx="40">
                  <c:v>1.3790000059149432</c:v>
                </c:pt>
                <c:pt idx="41">
                  <c:v>1.3653156347133586</c:v>
                </c:pt>
                <c:pt idx="42">
                  <c:v>1.3521253585309303</c:v>
                </c:pt>
                <c:pt idx="43">
                  <c:v>1.3394113373160874</c:v>
                </c:pt>
                <c:pt idx="44">
                  <c:v>1.3271563751594326</c:v>
                </c:pt>
                <c:pt idx="45">
                  <c:v>1.3153438970360121</c:v>
                </c:pt>
                <c:pt idx="46">
                  <c:v>1.3039579263873375</c:v>
                </c:pt>
                <c:pt idx="47">
                  <c:v>1.2929830635128454</c:v>
                </c:pt>
                <c:pt idx="48">
                  <c:v>1.2824044647415647</c:v>
                </c:pt>
                <c:pt idx="49">
                  <c:v>1.2722078223558237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A4-49A8-AA21-2CCA0A87BD1D}"/>
            </c:ext>
          </c:extLst>
        </c:ser>
        <c:ser>
          <c:idx val="12"/>
          <c:order val="12"/>
          <c:tx>
            <c:strRef>
              <c:f>RatyWiekWyd!$AG$2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RatyWiekWyd!$AG$3:$AG$52</c:f>
              <c:numCache>
                <c:formatCode>General</c:formatCode>
                <c:ptCount val="50"/>
                <c:pt idx="0">
                  <c:v>2.6789202382899751</c:v>
                </c:pt>
                <c:pt idx="1">
                  <c:v>2.6183002715352282</c:v>
                </c:pt>
                <c:pt idx="2">
                  <c:v>2.5598690808077986</c:v>
                </c:pt>
                <c:pt idx="3">
                  <c:v>2.5035476370228111</c:v>
                </c:pt>
                <c:pt idx="4">
                  <c:v>2.4492597645606065</c:v>
                </c:pt>
                <c:pt idx="5">
                  <c:v>2.3969320382380395</c:v>
                </c:pt>
                <c:pt idx="6">
                  <c:v>2.3464936839997934</c:v>
                </c:pt>
                <c:pt idx="7">
                  <c:v>2.2978764831953757</c:v>
                </c:pt>
                <c:pt idx="8">
                  <c:v>2.2510146803123474</c:v>
                </c:pt>
                <c:pt idx="9">
                  <c:v>2.2058448940409781</c:v>
                </c:pt>
                <c:pt idx="10">
                  <c:v>2.1623060315500493</c:v>
                </c:pt>
                <c:pt idx="11">
                  <c:v>2.1203392058578592</c:v>
                </c:pt>
                <c:pt idx="12">
                  <c:v>2.079887656186675</c:v>
                </c:pt>
                <c:pt idx="13">
                  <c:v>2.0408966711929075</c:v>
                </c:pt>
                <c:pt idx="14">
                  <c:v>2.0033135149691734</c:v>
                </c:pt>
                <c:pt idx="15">
                  <c:v>1.9670873557181734</c:v>
                </c:pt>
                <c:pt idx="16">
                  <c:v>1.9321691970019006</c:v>
                </c:pt>
                <c:pt idx="17">
                  <c:v>1.8985118114732056</c:v>
                </c:pt>
                <c:pt idx="18">
                  <c:v>1.8660696770000815</c:v>
                </c:pt>
                <c:pt idx="19">
                  <c:v>1.8347989150962802</c:v>
                </c:pt>
                <c:pt idx="20">
                  <c:v>1.8046572315749843</c:v>
                </c:pt>
                <c:pt idx="21">
                  <c:v>1.7756038593452681</c:v>
                </c:pt>
                <c:pt idx="22">
                  <c:v>1.7475995032739806</c:v>
                </c:pt>
                <c:pt idx="23">
                  <c:v>1.7206062870384713</c:v>
                </c:pt>
                <c:pt idx="24">
                  <c:v>1.6945877018982829</c:v>
                </c:pt>
                <c:pt idx="25">
                  <c:v>1.6695085573165152</c:v>
                </c:pt>
                <c:pt idx="26">
                  <c:v>1.6453349333640854</c:v>
                </c:pt>
                <c:pt idx="27">
                  <c:v>1.6220341348424996</c:v>
                </c:pt>
                <c:pt idx="28">
                  <c:v>1.5995746470630943</c:v>
                </c:pt>
                <c:pt idx="29">
                  <c:v>1.5779260932229349</c:v>
                </c:pt>
                <c:pt idx="30">
                  <c:v>1.557059193319722</c:v>
                </c:pt>
                <c:pt idx="31">
                  <c:v>1.5369457245501383</c:v>
                </c:pt>
                <c:pt idx="32">
                  <c:v>1.5175584831380711</c:v>
                </c:pt>
                <c:pt idx="33">
                  <c:v>1.4988712475410886</c:v>
                </c:pt>
                <c:pt idx="34">
                  <c:v>1.4808587429853977</c:v>
                </c:pt>
                <c:pt idx="35">
                  <c:v>1.4634966072813251</c:v>
                </c:pt>
                <c:pt idx="36">
                  <c:v>1.4467613578730809</c:v>
                </c:pt>
                <c:pt idx="37">
                  <c:v>1.4306303600782386</c:v>
                </c:pt>
                <c:pt idx="38">
                  <c:v>1.4150817964739806</c:v>
                </c:pt>
                <c:pt idx="39">
                  <c:v>1.4000946373886975</c:v>
                </c:pt>
                <c:pt idx="40">
                  <c:v>1.385648612459033</c:v>
                </c:pt>
                <c:pt idx="41">
                  <c:v>1.3717241832139058</c:v>
                </c:pt>
                <c:pt idx="42">
                  <c:v>1.3583025166484268</c:v>
                </c:pt>
                <c:pt idx="43">
                  <c:v>1.3453654597519704</c:v>
                </c:pt>
                <c:pt idx="44">
                  <c:v>1.3328955149559469</c:v>
                </c:pt>
                <c:pt idx="45">
                  <c:v>1.3208758164680738</c:v>
                </c:pt>
                <c:pt idx="46">
                  <c:v>1.3092901074611298</c:v>
                </c:pt>
                <c:pt idx="47">
                  <c:v>1.2981227180853472</c:v>
                </c:pt>
                <c:pt idx="48">
                  <c:v>1.2873585442746989</c:v>
                </c:pt>
                <c:pt idx="49">
                  <c:v>1.2769830273184155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A4-49A8-AA21-2CCA0A87BD1D}"/>
            </c:ext>
          </c:extLst>
        </c:ser>
        <c:ser>
          <c:idx val="13"/>
          <c:order val="13"/>
          <c:tx>
            <c:strRef>
              <c:f>RatyWiekWyd!$AH$2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RatyWiekWyd!$AH$3:$AH$52</c:f>
              <c:numCache>
                <c:formatCode>General</c:formatCode>
                <c:ptCount val="50"/>
                <c:pt idx="0">
                  <c:v>2.7083726918759643</c:v>
                </c:pt>
                <c:pt idx="1">
                  <c:v>2.6466892995239135</c:v>
                </c:pt>
                <c:pt idx="2">
                  <c:v>2.58723307979652</c:v>
                </c:pt>
                <c:pt idx="3">
                  <c:v>2.5299236172414079</c:v>
                </c:pt>
                <c:pt idx="4">
                  <c:v>2.4746833999283222</c:v>
                </c:pt>
                <c:pt idx="5">
                  <c:v>2.4214377146130488</c:v>
                </c:pt>
                <c:pt idx="6">
                  <c:v>2.3701145456866017</c:v>
                </c:pt>
                <c:pt idx="7">
                  <c:v>2.3206444777730058</c:v>
                </c:pt>
                <c:pt idx="8">
                  <c:v>2.2729606018439261</c:v>
                </c:pt>
                <c:pt idx="9">
                  <c:v>2.2269984247231847</c:v>
                </c:pt>
                <c:pt idx="10">
                  <c:v>2.182695781858742</c:v>
                </c:pt>
                <c:pt idx="11">
                  <c:v>2.1399927532441843</c:v>
                </c:pt>
                <c:pt idx="12">
                  <c:v>2.0988315823759951</c:v>
                </c:pt>
                <c:pt idx="13">
                  <c:v>2.0591565981369917</c:v>
                </c:pt>
                <c:pt idx="14">
                  <c:v>2.0209141395002845</c:v>
                </c:pt>
                <c:pt idx="15">
                  <c:v>1.9840524829519111</c:v>
                </c:pt>
                <c:pt idx="16">
                  <c:v>1.9485217725339883</c:v>
                </c:pt>
                <c:pt idx="17">
                  <c:v>1.9142739524137613</c:v>
                </c:pt>
                <c:pt idx="18">
                  <c:v>1.8812627018873496</c:v>
                </c:pt>
                <c:pt idx="19">
                  <c:v>1.849443372730283</c:v>
                </c:pt>
                <c:pt idx="20">
                  <c:v>1.8187729288100898</c:v>
                </c:pt>
                <c:pt idx="21">
                  <c:v>1.7892098878792666</c:v>
                </c:pt>
                <c:pt idx="22">
                  <c:v>1.7607142654698977</c:v>
                </c:pt>
                <c:pt idx="23">
                  <c:v>1.7332475208140492</c:v>
                </c:pt>
                <c:pt idx="24">
                  <c:v>1.7067725047167861</c:v>
                </c:pt>
                <c:pt idx="25">
                  <c:v>1.6812534093113136</c:v>
                </c:pt>
                <c:pt idx="26">
                  <c:v>1.6566557196282869</c:v>
                </c:pt>
                <c:pt idx="27">
                  <c:v>1.6329461669137846</c:v>
                </c:pt>
                <c:pt idx="28">
                  <c:v>1.6100926836328051</c:v>
                </c:pt>
                <c:pt idx="29">
                  <c:v>1.5880643600974333</c:v>
                </c:pt>
                <c:pt idx="30">
                  <c:v>1.5668314026610117</c:v>
                </c:pt>
                <c:pt idx="31">
                  <c:v>1.5463650934217743</c:v>
                </c:pt>
                <c:pt idx="32">
                  <c:v>1.5266377513814422</c:v>
                </c:pt>
                <c:pt idx="33">
                  <c:v>1.5076226950062486</c:v>
                </c:pt>
                <c:pt idx="34">
                  <c:v>1.4892942061397518</c:v>
                </c:pt>
                <c:pt idx="35">
                  <c:v>1.4716274952186348</c:v>
                </c:pt>
                <c:pt idx="36">
                  <c:v>1.4545986677444374</c:v>
                </c:pt>
                <c:pt idx="37">
                  <c:v>1.4381846919658809</c:v>
                </c:pt>
                <c:pt idx="38">
                  <c:v>1.4223633677280687</c:v>
                </c:pt>
                <c:pt idx="39">
                  <c:v>1.4071132964464357</c:v>
                </c:pt>
                <c:pt idx="40">
                  <c:v>1.392413852164833</c:v>
                </c:pt>
                <c:pt idx="41">
                  <c:v>1.3782451536586056</c:v>
                </c:pt>
                <c:pt idx="42">
                  <c:v>1.3645880375449284</c:v>
                </c:pt>
                <c:pt idx="43">
                  <c:v>1.3514240323640374</c:v>
                </c:pt>
                <c:pt idx="44">
                  <c:v>1.3387353335962955</c:v>
                </c:pt>
                <c:pt idx="45">
                  <c:v>1.3265047795813056</c:v>
                </c:pt>
                <c:pt idx="46">
                  <c:v>1.3147158283065004</c:v>
                </c:pt>
                <c:pt idx="47">
                  <c:v>1.3033525350338169</c:v>
                </c:pt>
                <c:pt idx="48">
                  <c:v>1.2923995307341916</c:v>
                </c:pt>
                <c:pt idx="49">
                  <c:v>1.2818420013007124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A4-49A8-AA21-2CCA0A87BD1D}"/>
            </c:ext>
          </c:extLst>
        </c:ser>
        <c:ser>
          <c:idx val="14"/>
          <c:order val="14"/>
          <c:tx>
            <c:strRef>
              <c:f>RatyWiekWyd!$AI$2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RatyWiekWyd!$AI$3:$AI$52</c:f>
              <c:numCache>
                <c:formatCode>General</c:formatCode>
                <c:ptCount val="50"/>
                <c:pt idx="0">
                  <c:v>2.7383418150466374</c:v>
                </c:pt>
                <c:pt idx="1">
                  <c:v>2.6755763419567162</c:v>
                </c:pt>
                <c:pt idx="2">
                  <c:v>2.6150771116609928</c:v>
                </c:pt>
                <c:pt idx="3">
                  <c:v>2.556762298019243</c:v>
                </c:pt>
                <c:pt idx="4">
                  <c:v>2.5005530293483922</c:v>
                </c:pt>
                <c:pt idx="5">
                  <c:v>2.4463732817473489</c:v>
                </c:pt>
                <c:pt idx="6">
                  <c:v>2.3941497762735082</c:v>
                </c:pt>
                <c:pt idx="7">
                  <c:v>2.3438118798318541</c:v>
                </c:pt>
                <c:pt idx="8">
                  <c:v>2.2952915096426119</c:v>
                </c:pt>
                <c:pt idx="9">
                  <c:v>2.2485230411582391</c:v>
                </c:pt>
                <c:pt idx="10">
                  <c:v>2.2034432193052154</c:v>
                </c:pt>
                <c:pt idx="11">
                  <c:v>2.1599910729305836</c:v>
                </c:pt>
                <c:pt idx="12">
                  <c:v>2.1181078323375244</c:v>
                </c:pt>
                <c:pt idx="13">
                  <c:v>2.0777368497984385</c:v>
                </c:pt>
                <c:pt idx="14">
                  <c:v>2.0388235229380216</c:v>
                </c:pt>
                <c:pt idx="15">
                  <c:v>2.0013152208827125</c:v>
                </c:pt>
                <c:pt idx="16">
                  <c:v>1.9651612130766263</c:v>
                </c:pt>
                <c:pt idx="17">
                  <c:v>1.9303126006676958</c:v>
                </c:pt>
                <c:pt idx="18">
                  <c:v>1.8967222503712233</c:v>
                </c:pt>
                <c:pt idx="19">
                  <c:v>1.8643447307213847</c:v>
                </c:pt>
                <c:pt idx="20">
                  <c:v>1.8331362506244755</c:v>
                </c:pt>
                <c:pt idx="21">
                  <c:v>1.8030546001307806</c:v>
                </c:pt>
                <c:pt idx="22">
                  <c:v>1.7740590933449683</c:v>
                </c:pt>
                <c:pt idx="23">
                  <c:v>1.7461105133977908</c:v>
                </c:pt>
                <c:pt idx="24">
                  <c:v>1.7191710594046647</c:v>
                </c:pt>
                <c:pt idx="25">
                  <c:v>1.6932042953393922</c:v>
                </c:pt>
                <c:pt idx="26">
                  <c:v>1.6681751007538757</c:v>
                </c:pt>
                <c:pt idx="27">
                  <c:v>1.6440496232771704</c:v>
                </c:pt>
                <c:pt idx="28">
                  <c:v>1.620795232829632</c:v>
                </c:pt>
                <c:pt idx="29">
                  <c:v>1.5983804774902315</c:v>
                </c:pt>
                <c:pt idx="30">
                  <c:v>1.5767750409573482</c:v>
                </c:pt>
                <c:pt idx="31">
                  <c:v>1.5559497015455046</c:v>
                </c:pt>
                <c:pt idx="32">
                  <c:v>1.5358762926625871</c:v>
                </c:pt>
                <c:pt idx="33">
                  <c:v>1.5165276647140971</c:v>
                </c:pt>
                <c:pt idx="34">
                  <c:v>1.4978776483829059</c:v>
                </c:pt>
                <c:pt idx="35">
                  <c:v>1.4799010192348505</c:v>
                </c:pt>
                <c:pt idx="36">
                  <c:v>1.4625734636022993</c:v>
                </c:pt>
                <c:pt idx="37">
                  <c:v>1.4458715456995406</c:v>
                </c:pt>
                <c:pt idx="38">
                  <c:v>1.4297726759255225</c:v>
                </c:pt>
                <c:pt idx="39">
                  <c:v>1.4142550803110701</c:v>
                </c:pt>
                <c:pt idx="40">
                  <c:v>1.3992977710692569</c:v>
                </c:pt>
                <c:pt idx="41">
                  <c:v>1.3848805182090991</c:v>
                </c:pt>
                <c:pt idx="42">
                  <c:v>1.3709838221741828</c:v>
                </c:pt>
                <c:pt idx="43">
                  <c:v>1.3575888874692121</c:v>
                </c:pt>
                <c:pt idx="44">
                  <c:v>1.3446775972388143</c:v>
                </c:pt>
                <c:pt idx="45">
                  <c:v>1.3322324887642125</c:v>
                </c:pt>
                <c:pt idx="46">
                  <c:v>1.3202367298446307</c:v>
                </c:pt>
                <c:pt idx="47">
                  <c:v>1.3086740960314827</c:v>
                </c:pt>
                <c:pt idx="48">
                  <c:v>1.2975289486845554</c:v>
                </c:pt>
                <c:pt idx="49">
                  <c:v>1.286786213820508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A4-49A8-AA21-2CCA0A87BD1D}"/>
            </c:ext>
          </c:extLst>
        </c:ser>
        <c:ser>
          <c:idx val="15"/>
          <c:order val="15"/>
          <c:tx>
            <c:strRef>
              <c:f>RatyWiekWyd!$AJ$2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RatyWiekWyd!$AJ$3:$AJ$52</c:f>
              <c:numCache>
                <c:formatCode>General</c:formatCode>
                <c:ptCount val="50"/>
                <c:pt idx="0">
                  <c:v>2.7688366714767394</c:v>
                </c:pt>
                <c:pt idx="1">
                  <c:v>2.7049701352506288</c:v>
                </c:pt>
                <c:pt idx="2">
                  <c:v>2.6434095973765963</c:v>
                </c:pt>
                <c:pt idx="3">
                  <c:v>2.5840717962795825</c:v>
                </c:pt>
                <c:pt idx="4">
                  <c:v>2.5268764766702332</c:v>
                </c:pt>
                <c:pt idx="5">
                  <c:v>2.4717462809983837</c:v>
                </c:pt>
                <c:pt idx="6">
                  <c:v>2.4186066448257835</c:v>
                </c:pt>
                <c:pt idx="7">
                  <c:v>2.3673856959765454</c:v>
                </c:pt>
                <c:pt idx="8">
                  <c:v>2.3180141573289195</c:v>
                </c:pt>
                <c:pt idx="9">
                  <c:v>2.2704252531169224</c:v>
                </c:pt>
                <c:pt idx="10">
                  <c:v>2.2245546186150844</c:v>
                </c:pt>
                <c:pt idx="11">
                  <c:v>2.1803402130841665</c:v>
                </c:pt>
                <c:pt idx="12">
                  <c:v>2.1377222358601085</c:v>
                </c:pt>
                <c:pt idx="13">
                  <c:v>2.0966430454727063</c:v>
                </c:pt>
                <c:pt idx="14">
                  <c:v>2.0570470816846411</c:v>
                </c:pt>
                <c:pt idx="15">
                  <c:v>2.0188807903453991</c:v>
                </c:pt>
                <c:pt idx="16">
                  <c:v>1.9820925509584599</c:v>
                </c:pt>
                <c:pt idx="17">
                  <c:v>1.9466326068637816</c:v>
                </c:pt>
                <c:pt idx="18">
                  <c:v>1.9124529979411509</c:v>
                </c:pt>
                <c:pt idx="19">
                  <c:v>1.8795074957433817</c:v>
                </c:pt>
                <c:pt idx="20">
                  <c:v>1.8477515409716303</c:v>
                </c:pt>
                <c:pt idx="21">
                  <c:v>1.817142183208257</c:v>
                </c:pt>
                <c:pt idx="22">
                  <c:v>1.7876380228257254</c:v>
                </c:pt>
                <c:pt idx="23">
                  <c:v>1.759199154992968</c:v>
                </c:pt>
                <c:pt idx="24">
                  <c:v>1.7317871157034896</c:v>
                </c:pt>
                <c:pt idx="25">
                  <c:v>1.7053648297522044</c:v>
                </c:pt>
                <c:pt idx="26">
                  <c:v>1.6798965605906522</c:v>
                </c:pt>
                <c:pt idx="27">
                  <c:v>1.655347861992766</c:v>
                </c:pt>
                <c:pt idx="28">
                  <c:v>1.6316855314658203</c:v>
                </c:pt>
                <c:pt idx="29">
                  <c:v>1.6088775653435494</c:v>
                </c:pt>
                <c:pt idx="30">
                  <c:v>1.5868931155006962</c:v>
                </c:pt>
                <c:pt idx="31">
                  <c:v>1.5657024476304473</c:v>
                </c:pt>
                <c:pt idx="32">
                  <c:v>1.545276901028326</c:v>
                </c:pt>
                <c:pt idx="33">
                  <c:v>1.5255888498281478</c:v>
                </c:pt>
                <c:pt idx="34">
                  <c:v>1.5066116656376116</c:v>
                </c:pt>
                <c:pt idx="35">
                  <c:v>1.4883196815229887</c:v>
                </c:pt>
                <c:pt idx="36">
                  <c:v>1.4706881572942008</c:v>
                </c:pt>
                <c:pt idx="37">
                  <c:v>1.4536932460433309</c:v>
                </c:pt>
                <c:pt idx="38">
                  <c:v>1.4373119618913139</c:v>
                </c:pt>
                <c:pt idx="39">
                  <c:v>1.4215221488991818</c:v>
                </c:pt>
                <c:pt idx="40">
                  <c:v>1.4063024511018143</c:v>
                </c:pt>
                <c:pt idx="41">
                  <c:v>1.3916322836236674</c:v>
                </c:pt>
                <c:pt idx="42">
                  <c:v>1.3774918048374132</c:v>
                </c:pt>
                <c:pt idx="43">
                  <c:v>1.3638618895278325</c:v>
                </c:pt>
                <c:pt idx="44">
                  <c:v>1.3507241030246675</c:v>
                </c:pt>
                <c:pt idx="45">
                  <c:v>1.3380606762694462</c:v>
                </c:pt>
                <c:pt idx="46">
                  <c:v>1.3258544817825575</c:v>
                </c:pt>
                <c:pt idx="47">
                  <c:v>1.3140890104980709</c:v>
                </c:pt>
                <c:pt idx="48">
                  <c:v>1.3027483494349719</c:v>
                </c:pt>
                <c:pt idx="49">
                  <c:v>1.2918171601746082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A4-49A8-AA21-2CCA0A87BD1D}"/>
            </c:ext>
          </c:extLst>
        </c:ser>
        <c:ser>
          <c:idx val="16"/>
          <c:order val="16"/>
          <c:tx>
            <c:strRef>
              <c:f>RatyWiekWyd!$AK$2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RatyWiekWyd!$AK$3:$AK$52</c:f>
              <c:numCache>
                <c:formatCode>General</c:formatCode>
                <c:ptCount val="50"/>
                <c:pt idx="0">
                  <c:v>2.7998664838405034</c:v>
                </c:pt>
                <c:pt idx="1">
                  <c:v>2.7348795690812153</c:v>
                </c:pt>
                <c:pt idx="2">
                  <c:v>2.6722391056436492</c:v>
                </c:pt>
                <c:pt idx="3">
                  <c:v>2.6118603713367983</c:v>
                </c:pt>
                <c:pt idx="4">
                  <c:v>2.5536617029931179</c:v>
                </c:pt>
                <c:pt idx="5">
                  <c:v>2.4975643860178378</c:v>
                </c:pt>
                <c:pt idx="6">
                  <c:v>2.4434925479262564</c:v>
                </c:pt>
                <c:pt idx="7">
                  <c:v>2.391373055725043</c:v>
                </c:pt>
                <c:pt idx="8">
                  <c:v>2.3411354169987324</c:v>
                </c:pt>
                <c:pt idx="9">
                  <c:v>2.2927116845676538</c:v>
                </c:pt>
                <c:pt idx="10">
                  <c:v>2.2460363645883201</c:v>
                </c:pt>
                <c:pt idx="11">
                  <c:v>2.2010463279719983</c:v>
                </c:pt>
                <c:pt idx="12">
                  <c:v>2.1576807250016454</c:v>
                </c:pt>
                <c:pt idx="13">
                  <c:v>2.1158809030317292</c:v>
                </c:pt>
                <c:pt idx="14">
                  <c:v>2.0755903271596203</c:v>
                </c:pt>
                <c:pt idx="15">
                  <c:v>2.036754503761272</c:v>
                </c:pt>
                <c:pt idx="16">
                  <c:v>1.9993209067877462</c:v>
                </c:pt>
                <c:pt idx="17">
                  <c:v>1.9632389067229321</c:v>
                </c:pt>
                <c:pt idx="18">
                  <c:v>1.9284597021063412</c:v>
                </c:pt>
                <c:pt idx="19">
                  <c:v>1.8949362535283822</c:v>
                </c:pt>
                <c:pt idx="20">
                  <c:v>1.8626232200088362</c:v>
                </c:pt>
                <c:pt idx="21">
                  <c:v>1.831476897672482</c:v>
                </c:pt>
                <c:pt idx="22">
                  <c:v>1.8014551606389324</c:v>
                </c:pt>
                <c:pt idx="23">
                  <c:v>1.7725174040467331</c:v>
                </c:pt>
                <c:pt idx="24">
                  <c:v>1.7446244891346623</c:v>
                </c:pt>
                <c:pt idx="25">
                  <c:v>1.7177386903059526</c:v>
                </c:pt>
                <c:pt idx="26">
                  <c:v>1.6918236441038426</c:v>
                </c:pt>
                <c:pt idx="27">
                  <c:v>1.6668443000294402</c:v>
                </c:pt>
                <c:pt idx="28">
                  <c:v>1.6427668731353848</c:v>
                </c:pt>
                <c:pt idx="29">
                  <c:v>1.6195587983311843</c:v>
                </c:pt>
                <c:pt idx="30">
                  <c:v>1.5971886863384308</c:v>
                </c:pt>
                <c:pt idx="31">
                  <c:v>1.5756262812363167</c:v>
                </c:pt>
                <c:pt idx="32">
                  <c:v>1.5548424195400368</c:v>
                </c:pt>
                <c:pt idx="33">
                  <c:v>1.5348089907567266</c:v>
                </c:pt>
                <c:pt idx="34">
                  <c:v>1.5154988993655876</c:v>
                </c:pt>
                <c:pt idx="35">
                  <c:v>1.4968860281707779</c:v>
                </c:pt>
                <c:pt idx="36">
                  <c:v>1.4789452029775036</c:v>
                </c:pt>
                <c:pt idx="37">
                  <c:v>1.4616521585435327</c:v>
                </c:pt>
                <c:pt idx="38">
                  <c:v>1.4449835057600806</c:v>
                </c:pt>
                <c:pt idx="39">
                  <c:v>1.4289167000176819</c:v>
                </c:pt>
                <c:pt idx="40">
                  <c:v>1.4134300107142579</c:v>
                </c:pt>
                <c:pt idx="41">
                  <c:v>1.3985024918641429</c:v>
                </c:pt>
                <c:pt idx="42">
                  <c:v>1.3841139537683174</c:v>
                </c:pt>
                <c:pt idx="43">
                  <c:v>1.370244935707527</c:v>
                </c:pt>
                <c:pt idx="44">
                  <c:v>1.3568766796213632</c:v>
                </c:pt>
                <c:pt idx="45">
                  <c:v>1.3439911047376951</c:v>
                </c:pt>
                <c:pt idx="46">
                  <c:v>1.3315707831181482</c:v>
                </c:pt>
                <c:pt idx="47">
                  <c:v>1.3195989160865496</c:v>
                </c:pt>
                <c:pt idx="48">
                  <c:v>1.3080593115084591</c:v>
                </c:pt>
                <c:pt idx="49">
                  <c:v>1.296936361891059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A4-49A8-AA21-2CCA0A87BD1D}"/>
            </c:ext>
          </c:extLst>
        </c:ser>
        <c:ser>
          <c:idx val="17"/>
          <c:order val="17"/>
          <c:tx>
            <c:strRef>
              <c:f>RatyWiekWyd!$AL$2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RatyWiekWyd!$AL$3:$AL$52</c:f>
              <c:numCache>
                <c:formatCode>General</c:formatCode>
                <c:ptCount val="50"/>
                <c:pt idx="0">
                  <c:v>2.8314406366009006</c:v>
                </c:pt>
                <c:pt idx="1">
                  <c:v>2.7653136890711489</c:v>
                </c:pt>
                <c:pt idx="2">
                  <c:v>2.7015743554788703</c:v>
                </c:pt>
                <c:pt idx="3">
                  <c:v>2.6401364273942587</c:v>
                </c:pt>
                <c:pt idx="4">
                  <c:v>2.580916809073881</c:v>
                </c:pt>
                <c:pt idx="5">
                  <c:v>2.5238354050724086</c:v>
                </c:pt>
                <c:pt idx="6">
                  <c:v>2.4688150119122891</c:v>
                </c:pt>
                <c:pt idx="7">
                  <c:v>2.41578121366486</c:v>
                </c:pt>
                <c:pt idx="8">
                  <c:v>2.3646622813016567</c:v>
                </c:pt>
                <c:pt idx="9">
                  <c:v>2.3153890756797972</c:v>
                </c:pt>
                <c:pt idx="10">
                  <c:v>2.2678949540302287</c:v>
                </c:pt>
                <c:pt idx="11">
                  <c:v>2.2221156798223562</c:v>
                </c:pt>
                <c:pt idx="12">
                  <c:v>2.1779893358831446</c:v>
                </c:pt>
                <c:pt idx="13">
                  <c:v>2.1354562406531921</c:v>
                </c:pt>
                <c:pt idx="14">
                  <c:v>2.0944588674664986</c:v>
                </c:pt>
                <c:pt idx="15">
                  <c:v>2.054941766744768</c:v>
                </c:pt>
                <c:pt idx="16">
                  <c:v>2.0168514910009976</c:v>
                </c:pt>
                <c:pt idx="17">
                  <c:v>1.9801365225509309</c:v>
                </c:pt>
                <c:pt idx="18">
                  <c:v>1.944747203834595</c:v>
                </c:pt>
                <c:pt idx="19">
                  <c:v>1.9106356702536877</c:v>
                </c:pt>
                <c:pt idx="20">
                  <c:v>1.8777557854339713</c:v>
                </c:pt>
                <c:pt idx="21">
                  <c:v>1.8460630788251158</c:v>
                </c:pt>
                <c:pt idx="22">
                  <c:v>1.8155146855535951</c:v>
                </c:pt>
                <c:pt idx="23">
                  <c:v>1.7860692884472864</c:v>
                </c:pt>
                <c:pt idx="24">
                  <c:v>1.7576870621533582</c:v>
                </c:pt>
                <c:pt idx="25">
                  <c:v>1.730329619273868</c:v>
                </c:pt>
                <c:pt idx="26">
                  <c:v>1.7039599584462151</c:v>
                </c:pt>
                <c:pt idx="27">
                  <c:v>1.6785424142982293</c:v>
                </c:pt>
                <c:pt idx="28">
                  <c:v>1.6540426092102045</c:v>
                </c:pt>
                <c:pt idx="29">
                  <c:v>1.6304274068186406</c:v>
                </c:pt>
                <c:pt idx="30">
                  <c:v>1.6076648671988003</c:v>
                </c:pt>
                <c:pt idx="31">
                  <c:v>1.5857242036654702</c:v>
                </c:pt>
                <c:pt idx="32">
                  <c:v>1.5645757411334942</c:v>
                </c:pt>
                <c:pt idx="33">
                  <c:v>1.5441908759817657</c:v>
                </c:pt>
                <c:pt idx="34">
                  <c:v>1.5245420373663883</c:v>
                </c:pt>
                <c:pt idx="35">
                  <c:v>1.5056026499306845</c:v>
                </c:pt>
                <c:pt idx="36">
                  <c:v>1.4873470978616194</c:v>
                </c:pt>
                <c:pt idx="37">
                  <c:v>1.4697506902440165</c:v>
                </c:pt>
                <c:pt idx="38">
                  <c:v>1.4527896276657157</c:v>
                </c:pt>
                <c:pt idx="39">
                  <c:v>1.4364409700285032</c:v>
                </c:pt>
                <c:pt idx="40">
                  <c:v>1.4206826055212742</c:v>
                </c:pt>
                <c:pt idx="41">
                  <c:v>1.4054932207134683</c:v>
                </c:pt>
                <c:pt idx="42">
                  <c:v>1.3908522717283263</c:v>
                </c:pt>
                <c:pt idx="43">
                  <c:v>1.3767399564569822</c:v>
                </c:pt>
                <c:pt idx="44">
                  <c:v>1.3631371877758041</c:v>
                </c:pt>
                <c:pt idx="45">
                  <c:v>1.3500255677307669</c:v>
                </c:pt>
                <c:pt idx="46">
                  <c:v>1.3373873626539359</c:v>
                </c:pt>
                <c:pt idx="47">
                  <c:v>1.3252054791784085</c:v>
                </c:pt>
                <c:pt idx="48">
                  <c:v>1.3134634411192714</c:v>
                </c:pt>
                <c:pt idx="49">
                  <c:v>1.3021453671893073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A4-49A8-AA21-2CCA0A87BD1D}"/>
            </c:ext>
          </c:extLst>
        </c:ser>
        <c:ser>
          <c:idx val="18"/>
          <c:order val="18"/>
          <c:tx>
            <c:strRef>
              <c:f>RatyWiekWyd!$AM$2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RatyWiekWyd!$AM$3:$AM$52</c:f>
              <c:numCache>
                <c:formatCode>General</c:formatCode>
                <c:ptCount val="50"/>
                <c:pt idx="0">
                  <c:v>2.8635686788478161</c:v>
                </c:pt>
                <c:pt idx="1">
                  <c:v>2.7962816995259132</c:v>
                </c:pt>
                <c:pt idx="2">
                  <c:v>2.7314242188523057</c:v>
                </c:pt>
                <c:pt idx="3">
                  <c:v>2.6689085160860477</c:v>
                </c:pt>
                <c:pt idx="4">
                  <c:v>2.608650037776862</c:v>
                </c:pt>
                <c:pt idx="5">
                  <c:v>2.5505672834052913</c:v>
                </c:pt>
                <c:pt idx="6">
                  <c:v>2.4945816951519961</c:v>
                </c:pt>
                <c:pt idx="7">
                  <c:v>2.4406175516470925</c:v>
                </c:pt>
                <c:pt idx="8">
                  <c:v>2.3886018655558345</c:v>
                </c:pt>
                <c:pt idx="9">
                  <c:v>2.3384642848621198</c:v>
                </c:pt>
                <c:pt idx="10">
                  <c:v>2.2901369977163064</c:v>
                </c:pt>
                <c:pt idx="11">
                  <c:v>2.2435546407186395</c:v>
                </c:pt>
                <c:pt idx="12">
                  <c:v>2.1986542105142508</c:v>
                </c:pt>
                <c:pt idx="13">
                  <c:v>2.1553749785801477</c:v>
                </c:pt>
                <c:pt idx="14">
                  <c:v>2.1136584090889539</c:v>
                </c:pt>
                <c:pt idx="15">
                  <c:v>2.0734480797383013</c:v>
                </c:pt>
                <c:pt idx="16">
                  <c:v>2.0346896054387953</c:v>
                </c:pt>
                <c:pt idx="17">
                  <c:v>1.9973305647573469</c:v>
                </c:pt>
                <c:pt idx="18">
                  <c:v>1.9613204290163773</c:v>
                </c:pt>
                <c:pt idx="19">
                  <c:v>1.9266104939530018</c:v>
                </c:pt>
                <c:pt idx="20">
                  <c:v>1.8931538138457669</c:v>
                </c:pt>
                <c:pt idx="21">
                  <c:v>1.8609051380198374</c:v>
                </c:pt>
                <c:pt idx="22">
                  <c:v>1.8298208496447637</c:v>
                </c:pt>
                <c:pt idx="23">
                  <c:v>1.7998589067420458</c:v>
                </c:pt>
                <c:pt idx="24">
                  <c:v>1.7709787853227124</c:v>
                </c:pt>
                <c:pt idx="25">
                  <c:v>1.7431414245779993</c:v>
                </c:pt>
                <c:pt idx="26">
                  <c:v>1.716309174049006</c:v>
                </c:pt>
                <c:pt idx="27">
                  <c:v>1.6904457427038708</c:v>
                </c:pt>
                <c:pt idx="28">
                  <c:v>1.6655161498535902</c:v>
                </c:pt>
                <c:pt idx="29">
                  <c:v>1.6414866778400996</c:v>
                </c:pt>
                <c:pt idx="30">
                  <c:v>1.6183248264326218</c:v>
                </c:pt>
                <c:pt idx="31">
                  <c:v>1.5959992688706037</c:v>
                </c:pt>
                <c:pt idx="32">
                  <c:v>1.5744798094937913</c:v>
                </c:pt>
                <c:pt idx="33">
                  <c:v>1.5537373429021342</c:v>
                </c:pt>
                <c:pt idx="34">
                  <c:v>1.5337438145902837</c:v>
                </c:pt>
                <c:pt idx="35">
                  <c:v>1.5144721830034431</c:v>
                </c:pt>
                <c:pt idx="36">
                  <c:v>1.4958963829632483</c:v>
                </c:pt>
                <c:pt idx="37">
                  <c:v>1.4779912904142127</c:v>
                </c:pt>
                <c:pt idx="38">
                  <c:v>1.4607326884430547</c:v>
                </c:pt>
                <c:pt idx="39">
                  <c:v>1.4440972345249521</c:v>
                </c:pt>
                <c:pt idx="40">
                  <c:v>1.4280624289524149</c:v>
                </c:pt>
                <c:pt idx="41">
                  <c:v>1.4126065844040867</c:v>
                </c:pt>
                <c:pt idx="42">
                  <c:v>1.3977087966123087</c:v>
                </c:pt>
                <c:pt idx="43">
                  <c:v>1.3833489160897747</c:v>
                </c:pt>
                <c:pt idx="44">
                  <c:v>1.36950752087704</c:v>
                </c:pt>
                <c:pt idx="45">
                  <c:v>1.3561658902740223</c:v>
                </c:pt>
                <c:pt idx="46">
                  <c:v>1.3433059795199673</c:v>
                </c:pt>
                <c:pt idx="47">
                  <c:v>1.3309103953876305</c:v>
                </c:pt>
                <c:pt idx="48">
                  <c:v>1.3189623726586714</c:v>
                </c:pt>
                <c:pt idx="49">
                  <c:v>1.3074457514484359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A4-49A8-AA21-2CCA0A87BD1D}"/>
            </c:ext>
          </c:extLst>
        </c:ser>
        <c:ser>
          <c:idx val="19"/>
          <c:order val="19"/>
          <c:tx>
            <c:strRef>
              <c:f>RatyWiekWyd!$AN$2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RatyWiekWyd!$AN$3:$AN$52</c:f>
              <c:numCache>
                <c:formatCode>General</c:formatCode>
                <c:ptCount val="50"/>
                <c:pt idx="0">
                  <c:v>2.8962603271860194</c:v>
                </c:pt>
                <c:pt idx="1">
                  <c:v>2.827792966217495</c:v>
                </c:pt>
                <c:pt idx="2">
                  <c:v>2.7617977233705098</c:v>
                </c:pt>
                <c:pt idx="3">
                  <c:v>2.6981853390632673</c:v>
                </c:pt>
                <c:pt idx="4">
                  <c:v>2.6368697765668232</c:v>
                </c:pt>
                <c:pt idx="5">
                  <c:v>2.5777681056390871</c:v>
                </c:pt>
                <c:pt idx="6">
                  <c:v>2.5208003903603924</c:v>
                </c:pt>
                <c:pt idx="7">
                  <c:v>2.4658895810189363</c:v>
                </c:pt>
                <c:pt idx="8">
                  <c:v>2.4129614098998569</c:v>
                </c:pt>
                <c:pt idx="9">
                  <c:v>2.3619442908370063</c:v>
                </c:pt>
                <c:pt idx="10">
                  <c:v>2.3127692223915588</c:v>
                </c:pt>
                <c:pt idx="11">
                  <c:v>2.2653696945265032</c:v>
                </c:pt>
                <c:pt idx="12">
                  <c:v>2.2196815986507943</c:v>
                </c:pt>
                <c:pt idx="13">
                  <c:v>2.1756431409114949</c:v>
                </c:pt>
                <c:pt idx="14">
                  <c:v>2.1331947586166402</c:v>
                </c:pt>
                <c:pt idx="15">
                  <c:v>2.0922790396757804</c:v>
                </c:pt>
                <c:pt idx="16">
                  <c:v>2.0528406449492431</c:v>
                </c:pt>
                <c:pt idx="17">
                  <c:v>2.0148262334010951</c:v>
                </c:pt>
                <c:pt idx="18">
                  <c:v>1.9781843899545728</c:v>
                </c:pt>
                <c:pt idx="19">
                  <c:v>1.9428655559523962</c:v>
                </c:pt>
                <c:pt idx="20">
                  <c:v>1.9088219621279239</c:v>
                </c:pt>
                <c:pt idx="21">
                  <c:v>1.8760075639964844</c:v>
                </c:pt>
                <c:pt idx="22">
                  <c:v>1.8443779795795017</c:v>
                </c:pt>
                <c:pt idx="23">
                  <c:v>1.8138904293771856</c:v>
                </c:pt>
                <c:pt idx="24">
                  <c:v>1.7845036785086017</c:v>
                </c:pt>
                <c:pt idx="25">
                  <c:v>1.7561779809408566</c:v>
                </c:pt>
                <c:pt idx="26">
                  <c:v>1.7288750257319809</c:v>
                </c:pt>
                <c:pt idx="27">
                  <c:v>1.7025578852147869</c:v>
                </c:pt>
                <c:pt idx="28">
                  <c:v>1.6771909650516328</c:v>
                </c:pt>
                <c:pt idx="29">
                  <c:v>1.6527399560925313</c:v>
                </c:pt>
                <c:pt idx="30">
                  <c:v>1.6291717879714978</c:v>
                </c:pt>
                <c:pt idx="31">
                  <c:v>1.6064545843783695</c:v>
                </c:pt>
                <c:pt idx="32">
                  <c:v>1.5845576199456071</c:v>
                </c:pt>
                <c:pt idx="33">
                  <c:v>1.5634512786917609</c:v>
                </c:pt>
                <c:pt idx="34">
                  <c:v>1.5431070139654013</c:v>
                </c:pt>
                <c:pt idx="35">
                  <c:v>1.5234973098353315</c:v>
                </c:pt>
                <c:pt idx="36">
                  <c:v>1.5045956438748691</c:v>
                </c:pt>
                <c:pt idx="37">
                  <c:v>1.4863764512898541</c:v>
                </c:pt>
                <c:pt idx="38">
                  <c:v>1.4688150903418717</c:v>
                </c:pt>
                <c:pt idx="39">
                  <c:v>1.4518878090199228</c:v>
                </c:pt>
                <c:pt idx="40">
                  <c:v>1.4355717129154622</c:v>
                </c:pt>
                <c:pt idx="41">
                  <c:v>1.4198447342573592</c:v>
                </c:pt>
                <c:pt idx="42">
                  <c:v>1.4046856020648979</c:v>
                </c:pt>
                <c:pt idx="43">
                  <c:v>1.3900738133784472</c:v>
                </c:pt>
                <c:pt idx="44">
                  <c:v>1.3759896055288929</c:v>
                </c:pt>
                <c:pt idx="45">
                  <c:v>1.3624139294083248</c:v>
                </c:pt>
                <c:pt idx="46">
                  <c:v>1.3493284237058227</c:v>
                </c:pt>
                <c:pt idx="47">
                  <c:v>1.336715390073502</c:v>
                </c:pt>
                <c:pt idx="48">
                  <c:v>1.3245577691892265</c:v>
                </c:pt>
                <c:pt idx="49">
                  <c:v>1.3128391176836107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A4-49A8-AA21-2CCA0A87BD1D}"/>
            </c:ext>
          </c:extLst>
        </c:ser>
        <c:ser>
          <c:idx val="20"/>
          <c:order val="20"/>
          <c:tx>
            <c:strRef>
              <c:f>RatyWiekWyd!$AO$2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RatyWiekWyd!$AO$3:$AO$52</c:f>
              <c:numCache>
                <c:formatCode>General</c:formatCode>
                <c:ptCount val="50"/>
                <c:pt idx="0">
                  <c:v>2.9295254686737908</c:v>
                </c:pt>
                <c:pt idx="1">
                  <c:v>2.8598570192169084</c:v>
                </c:pt>
                <c:pt idx="2">
                  <c:v>2.7927040550068014</c:v>
                </c:pt>
                <c:pt idx="3">
                  <c:v>2.7279757506257072</c:v>
                </c:pt>
                <c:pt idx="4">
                  <c:v>2.6655845600456058</c:v>
                </c:pt>
                <c:pt idx="5">
                  <c:v>2.6054460982208667</c:v>
                </c:pt>
                <c:pt idx="6">
                  <c:v>2.5474790269561756</c:v>
                </c:pt>
                <c:pt idx="7">
                  <c:v>2.4916049448953759</c:v>
                </c:pt>
                <c:pt idx="8">
                  <c:v>2.4377482814824258</c:v>
                </c:pt>
                <c:pt idx="9">
                  <c:v>2.3858361947510573</c:v>
                </c:pt>
                <c:pt idx="10">
                  <c:v>2.3357984728048975</c:v>
                </c:pt>
                <c:pt idx="11">
                  <c:v>2.2875674388547971</c:v>
                </c:pt>
                <c:pt idx="12">
                  <c:v>2.241077859684931</c:v>
                </c:pt>
                <c:pt idx="13">
                  <c:v>2.1962668574238702</c:v>
                </c:pt>
                <c:pt idx="14">
                  <c:v>2.1530738245012926</c:v>
                </c:pt>
                <c:pt idx="15">
                  <c:v>2.111440341675312</c:v>
                </c:pt>
                <c:pt idx="16">
                  <c:v>2.071310099019553</c:v>
                </c:pt>
                <c:pt idx="17">
                  <c:v>2.0326288197631088</c:v>
                </c:pt>
                <c:pt idx="18">
                  <c:v>1.9953441868803754</c:v>
                </c:pt>
                <c:pt idx="19">
                  <c:v>1.9594057723314662</c:v>
                </c:pt>
                <c:pt idx="20">
                  <c:v>1.924764968857513</c:v>
                </c:pt>
                <c:pt idx="21">
                  <c:v>1.8913749242386007</c:v>
                </c:pt>
                <c:pt idx="22">
                  <c:v>1.8591904779254185</c:v>
                </c:pt>
                <c:pt idx="23">
                  <c:v>1.8281680999589209</c:v>
                </c:pt>
                <c:pt idx="24">
                  <c:v>1.7982658320953888</c:v>
                </c:pt>
                <c:pt idx="25">
                  <c:v>1.7694432310572599</c:v>
                </c:pt>
                <c:pt idx="26">
                  <c:v>1.7416613138329704</c:v>
                </c:pt>
                <c:pt idx="27">
                  <c:v>1.7148825049518357</c:v>
                </c:pt>
                <c:pt idx="28">
                  <c:v>1.6890705856626447</c:v>
                </c:pt>
                <c:pt idx="29">
                  <c:v>1.6641906449472423</c:v>
                </c:pt>
                <c:pt idx="30">
                  <c:v>1.6402090323028413</c:v>
                </c:pt>
                <c:pt idx="31">
                  <c:v>1.6170933122291973</c:v>
                </c:pt>
                <c:pt idx="32">
                  <c:v>1.5948122203590964</c:v>
                </c:pt>
                <c:pt idx="33">
                  <c:v>1.5733356211728178</c:v>
                </c:pt>
                <c:pt idx="34">
                  <c:v>1.5526344672393777</c:v>
                </c:pt>
                <c:pt idx="35">
                  <c:v>1.5326807599294345</c:v>
                </c:pt>
                <c:pt idx="36">
                  <c:v>1.5134475115467092</c:v>
                </c:pt>
                <c:pt idx="37">
                  <c:v>1.4949087088267117</c:v>
                </c:pt>
                <c:pt idx="38">
                  <c:v>1.4770392777534005</c:v>
                </c:pt>
                <c:pt idx="39">
                  <c:v>1.4598150496461897</c:v>
                </c:pt>
                <c:pt idx="40">
                  <c:v>1.4432127284714358</c:v>
                </c:pt>
                <c:pt idx="41">
                  <c:v>1.4272098593341953</c:v>
                </c:pt>
                <c:pt idx="42">
                  <c:v>1.4117847981076321</c:v>
                </c:pt>
                <c:pt idx="43">
                  <c:v>1.3969166821590033</c:v>
                </c:pt>
                <c:pt idx="44">
                  <c:v>1.3825854021326276</c:v>
                </c:pt>
                <c:pt idx="45">
                  <c:v>1.3687715747516713</c:v>
                </c:pt>
                <c:pt idx="46">
                  <c:v>1.3554565166019699</c:v>
                </c:pt>
                <c:pt idx="47">
                  <c:v>1.3426222188624199</c:v>
                </c:pt>
                <c:pt idx="48">
                  <c:v>1.3302513229477742</c:v>
                </c:pt>
                <c:pt idx="49">
                  <c:v>1.3183270970308862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A4-49A8-AA21-2CCA0A87BD1D}"/>
            </c:ext>
          </c:extLst>
        </c:ser>
        <c:ser>
          <c:idx val="21"/>
          <c:order val="21"/>
          <c:tx>
            <c:strRef>
              <c:f>RatyWiekWyd!$AP$2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RatyWiekWyd!$AP$3:$AP$52</c:f>
              <c:numCache>
                <c:formatCode>General</c:formatCode>
                <c:ptCount val="50"/>
                <c:pt idx="0">
                  <c:v>2.9633741638131035</c:v>
                </c:pt>
                <c:pt idx="1">
                  <c:v>2.8924835557764146</c:v>
                </c:pt>
                <c:pt idx="2">
                  <c:v>2.8241525608794089</c:v>
                </c:pt>
                <c:pt idx="3">
                  <c:v>2.7582887603996884</c:v>
                </c:pt>
                <c:pt idx="4">
                  <c:v>2.6948030725332797</c:v>
                </c:pt>
                <c:pt idx="5">
                  <c:v>2.633609631910125</c:v>
                </c:pt>
                <c:pt idx="6">
                  <c:v>2.5746256734598472</c:v>
                </c:pt>
                <c:pt idx="7">
                  <c:v>2.5177714204707184</c:v>
                </c:pt>
                <c:pt idx="8">
                  <c:v>2.4629699766904283</c:v>
                </c:pt>
                <c:pt idx="9">
                  <c:v>2.4101472223227196</c:v>
                </c:pt>
                <c:pt idx="10">
                  <c:v>2.3592317137792236</c:v>
                </c:pt>
                <c:pt idx="11">
                  <c:v>2.3101545870509055</c:v>
                </c:pt>
                <c:pt idx="12">
                  <c:v>2.2628494645684358</c:v>
                </c:pt>
                <c:pt idx="13">
                  <c:v>2.2172523654255007</c:v>
                </c:pt>
                <c:pt idx="14">
                  <c:v>2.1733016188436451</c:v>
                </c:pt>
                <c:pt idx="15">
                  <c:v>2.1309377807615961</c:v>
                </c:pt>
                <c:pt idx="16">
                  <c:v>2.0901035534362511</c:v>
                </c:pt>
                <c:pt idx="17">
                  <c:v>2.0507437079466024</c:v>
                </c:pt>
                <c:pt idx="18">
                  <c:v>2.0128050094957706</c:v>
                </c:pt>
                <c:pt idx="19">
                  <c:v>1.9762361454101198</c:v>
                </c:pt>
                <c:pt idx="20">
                  <c:v>1.9409876557380796</c:v>
                </c:pt>
                <c:pt idx="21">
                  <c:v>1.9070118663547979</c:v>
                </c:pt>
                <c:pt idx="22">
                  <c:v>1.8742628244821531</c:v>
                </c:pt>
                <c:pt idx="23">
                  <c:v>1.8426962365369159</c:v>
                </c:pt>
                <c:pt idx="24">
                  <c:v>1.812269408222994</c:v>
                </c:pt>
                <c:pt idx="25">
                  <c:v>1.7829411867867406</c:v>
                </c:pt>
                <c:pt idx="26">
                  <c:v>1.7546719053572217</c:v>
                </c:pt>
                <c:pt idx="27">
                  <c:v>1.7274233292961623</c:v>
                </c:pt>
                <c:pt idx="28">
                  <c:v>1.70115860448501</c:v>
                </c:pt>
                <c:pt idx="29">
                  <c:v>1.6758422074791715</c:v>
                </c:pt>
                <c:pt idx="30">
                  <c:v>1.6514398974620079</c:v>
                </c:pt>
                <c:pt idx="31">
                  <c:v>1.627918669933603</c:v>
                </c:pt>
                <c:pt idx="32">
                  <c:v>1.605246712071668</c:v>
                </c:pt>
                <c:pt idx="33">
                  <c:v>1.5833933597042118</c:v>
                </c:pt>
                <c:pt idx="34">
                  <c:v>1.5623290558357745</c:v>
                </c:pt>
                <c:pt idx="35">
                  <c:v>1.5420253106711366</c:v>
                </c:pt>
                <c:pt idx="36">
                  <c:v>1.5224546630824327</c:v>
                </c:pt>
                <c:pt idx="37">
                  <c:v>1.5035906434675539</c:v>
                </c:pt>
                <c:pt idx="38">
                  <c:v>1.4854077379496013</c:v>
                </c:pt>
                <c:pt idx="39">
                  <c:v>1.4678813538689781</c:v>
                </c:pt>
                <c:pt idx="40">
                  <c:v>1.450987786521436</c:v>
                </c:pt>
                <c:pt idx="41">
                  <c:v>1.4347041870970989</c:v>
                </c:pt>
                <c:pt idx="42">
                  <c:v>1.4190085317770968</c:v>
                </c:pt>
                <c:pt idx="43">
                  <c:v>1.4038795919460101</c:v>
                </c:pt>
                <c:pt idx="44">
                  <c:v>1.3892969054798414</c:v>
                </c:pt>
                <c:pt idx="45">
                  <c:v>1.3752407490706779</c:v>
                </c:pt>
                <c:pt idx="46">
                  <c:v>1.3616921115506138</c:v>
                </c:pt>
                <c:pt idx="47">
                  <c:v>1.3486326681788521</c:v>
                </c:pt>
                <c:pt idx="48">
                  <c:v>1.3360447558572124</c:v>
                </c:pt>
                <c:pt idx="49">
                  <c:v>1.3239113492405172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6A4-49A8-AA21-2CCA0A87BD1D}"/>
            </c:ext>
          </c:extLst>
        </c:ser>
        <c:ser>
          <c:idx val="22"/>
          <c:order val="22"/>
          <c:tx>
            <c:strRef>
              <c:f>RatyWiekWyd!$AQ$2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RatyWiekWyd!$AQ$3:$AQ$52</c:f>
              <c:numCache>
                <c:formatCode>General</c:formatCode>
                <c:ptCount val="50"/>
                <c:pt idx="0">
                  <c:v>2.9978166495922567</c:v>
                </c:pt>
                <c:pt idx="1">
                  <c:v>2.9256824432622928</c:v>
                </c:pt>
                <c:pt idx="2">
                  <c:v>2.8561527520783581</c:v>
                </c:pt>
                <c:pt idx="3">
                  <c:v>2.7891335360628751</c:v>
                </c:pt>
                <c:pt idx="4">
                  <c:v>2.7245341506945739</c:v>
                </c:pt>
                <c:pt idx="5">
                  <c:v>2.6622672243103827</c:v>
                </c:pt>
                <c:pt idx="6">
                  <c:v>2.6022485399339086</c:v>
                </c:pt>
                <c:pt idx="7">
                  <c:v>2.544396921370681</c:v>
                </c:pt>
                <c:pt idx="8">
                  <c:v>2.488634123416098</c:v>
                </c:pt>
                <c:pt idx="9">
                  <c:v>2.4348847260275845</c:v>
                </c:pt>
                <c:pt idx="10">
                  <c:v>2.3830760323178226</c:v>
                </c:pt>
                <c:pt idx="11">
                  <c:v>2.3331379702310917</c:v>
                </c:pt>
                <c:pt idx="12">
                  <c:v>2.285002997769737</c:v>
                </c:pt>
                <c:pt idx="13">
                  <c:v>2.2386060116425748</c:v>
                </c:pt>
                <c:pt idx="14">
                  <c:v>2.1938842592116927</c:v>
                </c:pt>
                <c:pt idx="15">
                  <c:v>2.1507772536185366</c:v>
                </c:pt>
                <c:pt idx="16">
                  <c:v>2.1092266919745084</c:v>
                </c:pt>
                <c:pt idx="17">
                  <c:v>2.069176376505407</c:v>
                </c:pt>
                <c:pt idx="18">
                  <c:v>2.0305721385430768</c:v>
                </c:pt>
                <c:pt idx="19">
                  <c:v>1.9933617652614486</c:v>
                </c:pt>
                <c:pt idx="20">
                  <c:v>1.9574949290578902</c:v>
                </c:pt>
                <c:pt idx="21">
                  <c:v>1.9229231194843477</c:v>
                </c:pt>
                <c:pt idx="22">
                  <c:v>1.8895995776362176</c:v>
                </c:pt>
                <c:pt idx="23">
                  <c:v>1.8574792329102103</c:v>
                </c:pt>
                <c:pt idx="24">
                  <c:v>1.8265186420456641</c:v>
                </c:pt>
                <c:pt idx="25">
                  <c:v>1.796675930366866</c:v>
                </c:pt>
                <c:pt idx="26">
                  <c:v>1.7679107351469097</c:v>
                </c:pt>
                <c:pt idx="27">
                  <c:v>1.7401841510164857</c:v>
                </c:pt>
                <c:pt idx="28">
                  <c:v>1.7134586773437692</c:v>
                </c:pt>
                <c:pt idx="29">
                  <c:v>1.6876981675142395</c:v>
                </c:pt>
                <c:pt idx="30">
                  <c:v>1.6628677800418279</c:v>
                </c:pt>
                <c:pt idx="31">
                  <c:v>1.6389339314452707</c:v>
                </c:pt>
                <c:pt idx="32">
                  <c:v>1.6158642508259329</c:v>
                </c:pt>
                <c:pt idx="33">
                  <c:v>1.593627536085672</c:v>
                </c:pt>
                <c:pt idx="34">
                  <c:v>1.5721937117255178</c:v>
                </c:pt>
                <c:pt idx="35">
                  <c:v>1.5515337881680979</c:v>
                </c:pt>
                <c:pt idx="36">
                  <c:v>1.5316198225487883</c:v>
                </c:pt>
                <c:pt idx="37">
                  <c:v>1.5124248809225584</c:v>
                </c:pt>
                <c:pt idx="38">
                  <c:v>1.4939230018353962</c:v>
                </c:pt>
                <c:pt idx="39">
                  <c:v>1.4760891612110418</c:v>
                </c:pt>
                <c:pt idx="40">
                  <c:v>1.4588992385055395</c:v>
                </c:pt>
                <c:pt idx="41">
                  <c:v>1.4423299840838295</c:v>
                </c:pt>
                <c:pt idx="42">
                  <c:v>1.4263589877742606</c:v>
                </c:pt>
                <c:pt idx="43">
                  <c:v>1.4109646485584872</c:v>
                </c:pt>
                <c:pt idx="44">
                  <c:v>1.3961261453557585</c:v>
                </c:pt>
                <c:pt idx="45">
                  <c:v>1.381823408862088</c:v>
                </c:pt>
                <c:pt idx="46">
                  <c:v>1.3680370944062097</c:v>
                </c:pt>
                <c:pt idx="47">
                  <c:v>1.3547485557856127</c:v>
                </c:pt>
                <c:pt idx="48">
                  <c:v>1.3419398200472661</c:v>
                </c:pt>
                <c:pt idx="49">
                  <c:v>1.329593563178922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A4-49A8-AA21-2CCA0A87BD1D}"/>
            </c:ext>
          </c:extLst>
        </c:ser>
        <c:ser>
          <c:idx val="23"/>
          <c:order val="23"/>
          <c:tx>
            <c:strRef>
              <c:f>RatyWiekWyd!$AR$2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RatyWiekWyd!$AR$3:$AR$52</c:f>
              <c:numCache>
                <c:formatCode>General</c:formatCode>
                <c:ptCount val="50"/>
                <c:pt idx="0">
                  <c:v>3.0328633425818912</c:v>
                </c:pt>
                <c:pt idx="1">
                  <c:v>2.9594637221390689</c:v>
                </c:pt>
                <c:pt idx="2">
                  <c:v>2.8887143065419427</c:v>
                </c:pt>
                <c:pt idx="3">
                  <c:v>2.8205194061168921</c:v>
                </c:pt>
                <c:pt idx="4">
                  <c:v>2.754786786211386</c:v>
                </c:pt>
                <c:pt idx="5">
                  <c:v>2.6914275424451963</c:v>
                </c:pt>
                <c:pt idx="6">
                  <c:v>2.6303559804658585</c:v>
                </c:pt>
                <c:pt idx="7">
                  <c:v>2.571489500045737</c:v>
                </c:pt>
                <c:pt idx="8">
                  <c:v>2.5147484833639471</c:v>
                </c:pt>
                <c:pt idx="9">
                  <c:v>2.460056187322027</c:v>
                </c:pt>
                <c:pt idx="10">
                  <c:v>2.4073386397477172</c:v>
                </c:pt>
                <c:pt idx="11">
                  <c:v>2.3565245393464553</c:v>
                </c:pt>
                <c:pt idx="12">
                  <c:v>2.3075451592652811</c:v>
                </c:pt>
                <c:pt idx="13">
                  <c:v>2.2603342541387077</c:v>
                </c:pt>
                <c:pt idx="14">
                  <c:v>2.2148279704908473</c:v>
                </c:pt>
                <c:pt idx="15">
                  <c:v>2.1709647603726001</c:v>
                </c:pt>
                <c:pt idx="16">
                  <c:v>2.1286852981171052</c:v>
                </c:pt>
                <c:pt idx="17">
                  <c:v>2.0879324001008666</c:v>
                </c:pt>
                <c:pt idx="18">
                  <c:v>2.0486509474020185</c:v>
                </c:pt>
                <c:pt idx="19">
                  <c:v>2.010787811251137</c:v>
                </c:pt>
                <c:pt idx="20">
                  <c:v>1.9742917811737601</c:v>
                </c:pt>
                <c:pt idx="21">
                  <c:v>1.9391134957274354</c:v>
                </c:pt>
                <c:pt idx="22">
                  <c:v>1.9052053757396061</c:v>
                </c:pt>
                <c:pt idx="23">
                  <c:v>1.8725215599560505</c:v>
                </c:pt>
                <c:pt idx="24">
                  <c:v>1.8410178430128277</c:v>
                </c:pt>
                <c:pt idx="25">
                  <c:v>1.8106516156478438</c:v>
                </c:pt>
                <c:pt idx="26">
                  <c:v>1.7813818070711682</c:v>
                </c:pt>
                <c:pt idx="27">
                  <c:v>1.7531688294161587</c:v>
                </c:pt>
                <c:pt idx="28">
                  <c:v>1.7259745241962623</c:v>
                </c:pt>
                <c:pt idx="29">
                  <c:v>1.6997621106950738</c:v>
                </c:pt>
                <c:pt idx="30">
                  <c:v>1.6744961362198527</c:v>
                </c:pt>
                <c:pt idx="31">
                  <c:v>1.6501424281512085</c:v>
                </c:pt>
                <c:pt idx="32">
                  <c:v>1.6266680477241082</c:v>
                </c:pt>
                <c:pt idx="33">
                  <c:v>1.6040412454776893</c:v>
                </c:pt>
                <c:pt idx="34">
                  <c:v>1.5822314183136255</c:v>
                </c:pt>
                <c:pt idx="35">
                  <c:v>1.561209068104964</c:v>
                </c:pt>
                <c:pt idx="36">
                  <c:v>1.5409457617994566</c:v>
                </c:pt>
                <c:pt idx="37">
                  <c:v>1.521414092963417</c:v>
                </c:pt>
                <c:pt idx="38">
                  <c:v>1.5025876447140991</c:v>
                </c:pt>
                <c:pt idx="39">
                  <c:v>1.4844409539904548</c:v>
                </c:pt>
                <c:pt idx="40">
                  <c:v>1.4669494771139537</c:v>
                </c:pt>
                <c:pt idx="41">
                  <c:v>1.450089556592878</c:v>
                </c:pt>
                <c:pt idx="42">
                  <c:v>1.4338383891252031</c:v>
                </c:pt>
                <c:pt idx="43">
                  <c:v>1.4181739947567791</c:v>
                </c:pt>
                <c:pt idx="44">
                  <c:v>1.4030751871531046</c:v>
                </c:pt>
                <c:pt idx="45">
                  <c:v>1.3885215449444839</c:v>
                </c:pt>
                <c:pt idx="46">
                  <c:v>1.3744933841058093</c:v>
                </c:pt>
                <c:pt idx="47">
                  <c:v>1.3609717313336152</c:v>
                </c:pt>
                <c:pt idx="48">
                  <c:v>1.3479382983843913</c:v>
                </c:pt>
                <c:pt idx="49">
                  <c:v>1.3353754573394543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6A4-49A8-AA21-2CCA0A87BD1D}"/>
            </c:ext>
          </c:extLst>
        </c:ser>
        <c:ser>
          <c:idx val="24"/>
          <c:order val="24"/>
          <c:tx>
            <c:strRef>
              <c:f>RatyWiekWyd!$AS$2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RatyWiekWyd!$AS$3:$AS$52</c:f>
              <c:numCache>
                <c:formatCode>General</c:formatCode>
                <c:ptCount val="50"/>
                <c:pt idx="0">
                  <c:v>3.0685248420853064</c:v>
                </c:pt>
                <c:pt idx="1">
                  <c:v>2.9938376090060892</c:v>
                </c:pt>
                <c:pt idx="2">
                  <c:v>2.921847071983664</c:v>
                </c:pt>
                <c:pt idx="3">
                  <c:v>2.8524558627085774</c:v>
                </c:pt>
                <c:pt idx="4">
                  <c:v>2.7855701285021652</c:v>
                </c:pt>
                <c:pt idx="5">
                  <c:v>2.7210994053793582</c:v>
                </c:pt>
                <c:pt idx="6">
                  <c:v>2.6589564956947522</c:v>
                </c:pt>
                <c:pt idx="7">
                  <c:v>2.5990573502064498</c:v>
                </c:pt>
                <c:pt idx="8">
                  <c:v>2.5413209543981656</c:v>
                </c:pt>
                <c:pt idx="9">
                  <c:v>2.4856692189058487</c:v>
                </c:pt>
                <c:pt idx="10">
                  <c:v>2.4320268739006128</c:v>
                </c:pt>
                <c:pt idx="11">
                  <c:v>2.3803213672851369</c:v>
                </c:pt>
                <c:pt idx="12">
                  <c:v>2.3304827665658334</c:v>
                </c:pt>
                <c:pt idx="13">
                  <c:v>2.2824436642680777</c:v>
                </c:pt>
                <c:pt idx="14">
                  <c:v>2.2361390867665589</c:v>
                </c:pt>
                <c:pt idx="15">
                  <c:v>2.1915064064074521</c:v>
                </c:pt>
                <c:pt idx="16">
                  <c:v>2.1484852568035526</c:v>
                </c:pt>
                <c:pt idx="17">
                  <c:v>2.1070174511878079</c:v>
                </c:pt>
                <c:pt idx="18">
                  <c:v>2.0670469037148207</c:v>
                </c:pt>
                <c:pt idx="19">
                  <c:v>2.0285195536038758</c:v>
                </c:pt>
                <c:pt idx="20">
                  <c:v>1.9913832920209089</c:v>
                </c:pt>
                <c:pt idx="21">
                  <c:v>1.9555878916004996</c:v>
                </c:pt>
                <c:pt idx="22">
                  <c:v>1.9210849385125899</c:v>
                </c:pt>
                <c:pt idx="23">
                  <c:v>1.8878277669820342</c:v>
                </c:pt>
                <c:pt idx="24">
                  <c:v>1.8557713961724185</c:v>
                </c:pt>
                <c:pt idx="25">
                  <c:v>1.8248724693487874</c:v>
                </c:pt>
                <c:pt idx="26">
                  <c:v>1.795089195236993</c:v>
                </c:pt>
                <c:pt idx="27">
                  <c:v>1.7663812915003532</c:v>
                </c:pt>
                <c:pt idx="28">
                  <c:v>1.7387099302571711</c:v>
                </c:pt>
                <c:pt idx="29">
                  <c:v>1.7120376855654271</c:v>
                </c:pt>
                <c:pt idx="30">
                  <c:v>1.6863284828036176</c:v>
                </c:pt>
                <c:pt idx="31">
                  <c:v>1.6615475498792713</c:v>
                </c:pt>
                <c:pt idx="32">
                  <c:v>1.6376613701991625</c:v>
                </c:pt>
                <c:pt idx="33">
                  <c:v>1.6146376373375997</c:v>
                </c:pt>
                <c:pt idx="34">
                  <c:v>1.5924452113414898</c:v>
                </c:pt>
                <c:pt idx="35">
                  <c:v>1.5710540766130707</c:v>
                </c:pt>
                <c:pt idx="36">
                  <c:v>1.5504353013133547</c:v>
                </c:pt>
                <c:pt idx="37">
                  <c:v>1.530560998231369</c:v>
                </c:pt>
                <c:pt idx="38">
                  <c:v>1.5114042870662756</c:v>
                </c:pt>
                <c:pt idx="39">
                  <c:v>1.4929392580713494</c:v>
                </c:pt>
                <c:pt idx="40">
                  <c:v>1.4751409370106479</c:v>
                </c:pt>
                <c:pt idx="41">
                  <c:v>1.457985251380971</c:v>
                </c:pt>
                <c:pt idx="42">
                  <c:v>1.4414489978534324</c:v>
                </c:pt>
                <c:pt idx="43">
                  <c:v>1.4255098108905975</c:v>
                </c:pt>
                <c:pt idx="44">
                  <c:v>1.4101461324967512</c:v>
                </c:pt>
                <c:pt idx="45">
                  <c:v>1.3953371830603774</c:v>
                </c:pt>
                <c:pt idx="46">
                  <c:v>1.3810629332494129</c:v>
                </c:pt>
                <c:pt idx="47">
                  <c:v>1.3673040769212683</c:v>
                </c:pt>
                <c:pt idx="48">
                  <c:v>1.354042005010974</c:v>
                </c:pt>
                <c:pt idx="49">
                  <c:v>1.3412587803621314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6A4-49A8-AA21-2CCA0A87BD1D}"/>
            </c:ext>
          </c:extLst>
        </c:ser>
        <c:ser>
          <c:idx val="25"/>
          <c:order val="25"/>
          <c:tx>
            <c:strRef>
              <c:f>RatyWiekWyd!$AT$2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RatyWiekWyd!$AT$3:$AT$52</c:f>
              <c:numCache>
                <c:formatCode>General</c:formatCode>
                <c:ptCount val="50"/>
                <c:pt idx="0">
                  <c:v>3.1048119333440516</c:v>
                </c:pt>
                <c:pt idx="1">
                  <c:v>3.0288144996873654</c:v>
                </c:pt>
                <c:pt idx="2">
                  <c:v>2.9555610688705083</c:v>
                </c:pt>
                <c:pt idx="3">
                  <c:v>2.8849525645007295</c:v>
                </c:pt>
                <c:pt idx="4">
                  <c:v>2.8168934874890117</c:v>
                </c:pt>
                <c:pt idx="5">
                  <c:v>2.7512917868860813</c:v>
                </c:pt>
                <c:pt idx="6">
                  <c:v>2.6880587353820831</c:v>
                </c:pt>
                <c:pt idx="7">
                  <c:v>2.6271088093015278</c:v>
                </c:pt>
                <c:pt idx="8">
                  <c:v>2.5683595729312061</c:v>
                </c:pt>
                <c:pt idx="9">
                  <c:v>2.5117315670246159</c:v>
                </c:pt>
                <c:pt idx="10">
                  <c:v>2.4571482013321084</c:v>
                </c:pt>
                <c:pt idx="11">
                  <c:v>2.4045356510113973</c:v>
                </c:pt>
                <c:pt idx="12">
                  <c:v>2.3538227567783232</c:v>
                </c:pt>
                <c:pt idx="13">
                  <c:v>2.3049409286628251</c:v>
                </c:pt>
                <c:pt idx="14">
                  <c:v>2.2578240532399523</c:v>
                </c:pt>
                <c:pt idx="15">
                  <c:v>2.2124084042104375</c:v>
                </c:pt>
                <c:pt idx="16">
                  <c:v>2.1686325562098974</c:v>
                </c:pt>
                <c:pt idx="17">
                  <c:v>2.1264373017300811</c:v>
                </c:pt>
                <c:pt idx="18">
                  <c:v>2.0857655710398051</c:v>
                </c:pt>
                <c:pt idx="19">
                  <c:v>2.0465623549972607</c:v>
                </c:pt>
                <c:pt idx="20">
                  <c:v>2.0087746306493068</c:v>
                </c:pt>
                <c:pt idx="21">
                  <c:v>1.9723512895171051</c:v>
                </c:pt>
                <c:pt idx="22">
                  <c:v>1.9372430684711202</c:v>
                </c:pt>
                <c:pt idx="23">
                  <c:v>1.9034024831019756</c:v>
                </c:pt>
                <c:pt idx="24">
                  <c:v>1.870783763497061</c:v>
                </c:pt>
                <c:pt idx="25">
                  <c:v>1.8393427923360188</c:v>
                </c:pt>
                <c:pt idx="26">
                  <c:v>1.8090370452213915</c:v>
                </c:pt>
                <c:pt idx="27">
                  <c:v>1.7798255331637183</c:v>
                </c:pt>
                <c:pt idx="28">
                  <c:v>1.7516687471432959</c:v>
                </c:pt>
                <c:pt idx="29">
                  <c:v>1.7245286046736219</c:v>
                </c:pt>
                <c:pt idx="30">
                  <c:v>1.6983683982942452</c:v>
                </c:pt>
                <c:pt idx="31">
                  <c:v>1.6731527459233606</c:v>
                </c:pt>
                <c:pt idx="32">
                  <c:v>1.6488475430029983</c:v>
                </c:pt>
                <c:pt idx="33">
                  <c:v>1.6254199163720853</c:v>
                </c:pt>
                <c:pt idx="34">
                  <c:v>1.6028381798049882</c:v>
                </c:pt>
                <c:pt idx="35">
                  <c:v>1.5810717911554049</c:v>
                </c:pt>
                <c:pt idx="36">
                  <c:v>1.5600913110476431</c:v>
                </c:pt>
                <c:pt idx="37">
                  <c:v>1.5398683630594097</c:v>
                </c:pt>
                <c:pt idx="38">
                  <c:v>1.520375595342264</c:v>
                </c:pt>
                <c:pt idx="39">
                  <c:v>1.5015866436278222</c:v>
                </c:pt>
                <c:pt idx="40">
                  <c:v>1.4834760955696769</c:v>
                </c:pt>
                <c:pt idx="41">
                  <c:v>1.4660194563728082</c:v>
                </c:pt>
                <c:pt idx="42">
                  <c:v>1.4491931156639977</c:v>
                </c:pt>
                <c:pt idx="43">
                  <c:v>1.4329743155584325</c:v>
                </c:pt>
                <c:pt idx="44">
                  <c:v>1.4173411198793189</c:v>
                </c:pt>
                <c:pt idx="45">
                  <c:v>1.4022723844888627</c:v>
                </c:pt>
                <c:pt idx="46">
                  <c:v>1.3877477286904996</c:v>
                </c:pt>
                <c:pt idx="47">
                  <c:v>1.3737475076636882</c:v>
                </c:pt>
                <c:pt idx="48">
                  <c:v>1.3602527858939877</c:v>
                </c:pt>
                <c:pt idx="49">
                  <c:v>1.3472453115624843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6A4-49A8-AA21-2CCA0A87BD1D}"/>
            </c:ext>
          </c:extLst>
        </c:ser>
        <c:ser>
          <c:idx val="26"/>
          <c:order val="26"/>
          <c:tx>
            <c:strRef>
              <c:f>RatyWiekWyd!$AU$2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RatyWiekWyd!$AU$3:$AU$52</c:f>
              <c:numCache>
                <c:formatCode>General</c:formatCode>
                <c:ptCount val="50"/>
                <c:pt idx="0">
                  <c:v>3.1417355907997466</c:v>
                </c:pt>
                <c:pt idx="1">
                  <c:v>3.0644049723756241</c:v>
                </c:pt>
                <c:pt idx="2">
                  <c:v>2.9898664934534764</c:v>
                </c:pt>
                <c:pt idx="3">
                  <c:v>2.9180193395932106</c:v>
                </c:pt>
                <c:pt idx="4">
                  <c:v>2.848766336413306</c:v>
                </c:pt>
                <c:pt idx="5">
                  <c:v>2.7820138181609684</c:v>
                </c:pt>
                <c:pt idx="6">
                  <c:v>2.717671501027759</c:v>
                </c:pt>
                <c:pt idx="7">
                  <c:v>2.6556523610393503</c:v>
                </c:pt>
                <c:pt idx="8">
                  <c:v>2.5958725163542633</c:v>
                </c:pt>
                <c:pt idx="9">
                  <c:v>2.5382511138123873</c:v>
                </c:pt>
                <c:pt idx="10">
                  <c:v>2.4827102195798325</c:v>
                </c:pt>
                <c:pt idx="11">
                  <c:v>2.4291747137422233</c:v>
                </c:pt>
                <c:pt idx="12">
                  <c:v>2.3775721887038577</c:v>
                </c:pt>
                <c:pt idx="13">
                  <c:v>2.327832851255315</c:v>
                </c:pt>
                <c:pt idx="14">
                  <c:v>2.2798894281770741</c:v>
                </c:pt>
                <c:pt idx="15">
                  <c:v>2.2336770752514399</c:v>
                </c:pt>
                <c:pt idx="16">
                  <c:v>2.1891332895597464</c:v>
                </c:pt>
                <c:pt idx="17">
                  <c:v>2.1461978249461948</c:v>
                </c:pt>
                <c:pt idx="18">
                  <c:v>2.1048126105340019</c:v>
                </c:pt>
                <c:pt idx="19">
                  <c:v>2.0649216721836421</c:v>
                </c:pt>
                <c:pt idx="20">
                  <c:v>2.026471056786967</c:v>
                </c:pt>
                <c:pt idx="21">
                  <c:v>1.9894087592947927</c:v>
                </c:pt>
                <c:pt idx="22">
                  <c:v>1.9536846523792701</c:v>
                </c:pt>
                <c:pt idx="23">
                  <c:v>1.9192504186359047</c:v>
                </c:pt>
                <c:pt idx="24">
                  <c:v>1.8860594852335217</c:v>
                </c:pt>
                <c:pt idx="25">
                  <c:v>1.8540669609237952</c:v>
                </c:pt>
                <c:pt idx="26">
                  <c:v>1.8232295753251433</c:v>
                </c:pt>
                <c:pt idx="27">
                  <c:v>1.7935056203988728</c:v>
                </c:pt>
                <c:pt idx="28">
                  <c:v>1.7648548940384128</c:v>
                </c:pt>
                <c:pt idx="29">
                  <c:v>1.7372386456953477</c:v>
                </c:pt>
                <c:pt idx="30">
                  <c:v>1.7106195239687041</c:v>
                </c:pt>
                <c:pt idx="31">
                  <c:v>1.6849615260866053</c:v>
                </c:pt>
                <c:pt idx="32">
                  <c:v>1.6602299492119692</c:v>
                </c:pt>
                <c:pt idx="33">
                  <c:v>1.6363913435063866</c:v>
                </c:pt>
                <c:pt idx="34">
                  <c:v>1.613413466888699</c:v>
                </c:pt>
                <c:pt idx="35">
                  <c:v>1.5912652414270885</c:v>
                </c:pt>
                <c:pt idx="36">
                  <c:v>1.5699167113056971</c:v>
                </c:pt>
                <c:pt idx="37">
                  <c:v>1.5493390023089229</c:v>
                </c:pt>
                <c:pt idx="38">
                  <c:v>1.5295042827686005</c:v>
                </c:pt>
                <c:pt idx="39">
                  <c:v>1.5103857259212414</c:v>
                </c:pt>
                <c:pt idx="40">
                  <c:v>1.4919574736244225</c:v>
                </c:pt>
                <c:pt idx="41">
                  <c:v>1.4741946013832512</c:v>
                </c:pt>
                <c:pt idx="42">
                  <c:v>1.4570730846396021</c:v>
                </c:pt>
                <c:pt idx="43">
                  <c:v>1.4405697662785326</c:v>
                </c:pt>
                <c:pt idx="44">
                  <c:v>1.4246623253079278</c:v>
                </c:pt>
                <c:pt idx="45">
                  <c:v>1.4093292466690166</c:v>
                </c:pt>
                <c:pt idx="46">
                  <c:v>1.3945497921369212</c:v>
                </c:pt>
                <c:pt idx="47">
                  <c:v>1.3803039722718911</c:v>
                </c:pt>
                <c:pt idx="48">
                  <c:v>1.3665725193832765</c:v>
                </c:pt>
                <c:pt idx="49">
                  <c:v>1.3533368614696815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A4-49A8-AA21-2CCA0A87BD1D}"/>
            </c:ext>
          </c:extLst>
        </c:ser>
        <c:ser>
          <c:idx val="27"/>
          <c:order val="27"/>
          <c:tx>
            <c:strRef>
              <c:f>RatyWiekWyd!$AV$2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RatyWiekWyd!$AV$3:$AV$52</c:f>
              <c:numCache>
                <c:formatCode>General</c:formatCode>
                <c:ptCount val="50"/>
                <c:pt idx="0">
                  <c:v>3.1793069814131196</c:v>
                </c:pt>
                <c:pt idx="1">
                  <c:v>3.1006197908315065</c:v>
                </c:pt>
                <c:pt idx="2">
                  <c:v>3.0247737208512748</c:v>
                </c:pt>
                <c:pt idx="3">
                  <c:v>2.951666188495297</c:v>
                </c:pt>
                <c:pt idx="4">
                  <c:v>2.8811983147007387</c:v>
                </c:pt>
                <c:pt idx="5">
                  <c:v>2.8132747905835984</c:v>
                </c:pt>
                <c:pt idx="6">
                  <c:v>2.7478037485319788</c:v>
                </c:pt>
                <c:pt idx="7">
                  <c:v>2.6846966379537269</c:v>
                </c:pt>
                <c:pt idx="8">
                  <c:v>2.623868105510395</c:v>
                </c:pt>
                <c:pt idx="9">
                  <c:v>2.5652358796755355</c:v>
                </c:pt>
                <c:pt idx="10">
                  <c:v>2.5087206594611966</c:v>
                </c:pt>
                <c:pt idx="11">
                  <c:v>2.4542460071621148</c:v>
                </c:pt>
                <c:pt idx="12">
                  <c:v>2.4017382449725426</c:v>
                </c:pt>
                <c:pt idx="13">
                  <c:v>2.3511263553358792</c:v>
                </c:pt>
                <c:pt idx="14">
                  <c:v>2.3023418848923365</c:v>
                </c:pt>
                <c:pt idx="15">
                  <c:v>2.2553188518947129</c:v>
                </c:pt>
                <c:pt idx="16">
                  <c:v>2.209993656967066</c:v>
                </c:pt>
                <c:pt idx="17">
                  <c:v>2.1663049970855774</c:v>
                </c:pt>
                <c:pt idx="18">
                  <c:v>2.1241937826652704</c:v>
                </c:pt>
                <c:pt idx="19">
                  <c:v>2.0836030576404334</c:v>
                </c:pt>
                <c:pt idx="20">
                  <c:v>2.0444779224306693</c:v>
                </c:pt>
                <c:pt idx="21">
                  <c:v>2.0067654596883631</c:v>
                </c:pt>
                <c:pt idx="22">
                  <c:v>1.9704146627271586</c:v>
                </c:pt>
                <c:pt idx="23">
                  <c:v>1.9353763665346273</c:v>
                </c:pt>
                <c:pt idx="24">
                  <c:v>1.9016031812758341</c:v>
                </c:pt>
                <c:pt idx="25">
                  <c:v>1.869049428197854</c:v>
                </c:pt>
                <c:pt idx="26">
                  <c:v>1.8376710778485585</c:v>
                </c:pt>
                <c:pt idx="27">
                  <c:v>1.8074256905261012</c:v>
                </c:pt>
                <c:pt idx="28">
                  <c:v>1.7782723588785694</c:v>
                </c:pt>
                <c:pt idx="29">
                  <c:v>1.7501716525761604</c:v>
                </c:pt>
                <c:pt idx="30">
                  <c:v>1.7230855649810533</c:v>
                </c:pt>
                <c:pt idx="31">
                  <c:v>1.696977461742847</c:v>
                </c:pt>
                <c:pt idx="32">
                  <c:v>1.6718120312500364</c:v>
                </c:pt>
                <c:pt idx="33">
                  <c:v>1.6475552368705155</c:v>
                </c:pt>
                <c:pt idx="34">
                  <c:v>1.6241742709165077</c:v>
                </c:pt>
                <c:pt idx="35">
                  <c:v>1.6016375102716629</c:v>
                </c:pt>
                <c:pt idx="36">
                  <c:v>1.5799144736203066</c:v>
                </c:pt>
                <c:pt idx="37">
                  <c:v>1.5589757802209911</c:v>
                </c:pt>
                <c:pt idx="38">
                  <c:v>1.5387931101685899</c:v>
                </c:pt>
                <c:pt idx="39">
                  <c:v>1.519339166091191</c:v>
                </c:pt>
                <c:pt idx="40">
                  <c:v>1.5005876362299801</c:v>
                </c:pt>
                <c:pt idx="41">
                  <c:v>1.4825131588521825</c:v>
                </c:pt>
                <c:pt idx="42">
                  <c:v>1.4650912879489293</c:v>
                </c:pt>
                <c:pt idx="43">
                  <c:v>1.4482984601716535</c:v>
                </c:pt>
                <c:pt idx="44">
                  <c:v>1.4321119629622987</c:v>
                </c:pt>
                <c:pt idx="45">
                  <c:v>1.416509903834235</c:v>
                </c:pt>
                <c:pt idx="46">
                  <c:v>1.4014711807623332</c:v>
                </c:pt>
                <c:pt idx="47">
                  <c:v>1.3869754536421517</c:v>
                </c:pt>
                <c:pt idx="48">
                  <c:v>1.3730031167796315</c:v>
                </c:pt>
                <c:pt idx="49">
                  <c:v>1.3595352723740934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6A4-49A8-AA21-2CCA0A87BD1D}"/>
            </c:ext>
          </c:extLst>
        </c:ser>
        <c:ser>
          <c:idx val="28"/>
          <c:order val="28"/>
          <c:tx>
            <c:strRef>
              <c:f>RatyWiekWyd!$AW$2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RatyWiekWyd!$AW$3:$AW$52</c:f>
              <c:numCache>
                <c:formatCode>General</c:formatCode>
                <c:ptCount val="50"/>
                <c:pt idx="0">
                  <c:v>3.21753746804128</c:v>
                </c:pt>
                <c:pt idx="1">
                  <c:v>3.1374699076388959</c:v>
                </c:pt>
                <c:pt idx="2">
                  <c:v>3.0602933081880987</c:v>
                </c:pt>
                <c:pt idx="3">
                  <c:v>2.9859032871501738</c:v>
                </c:pt>
                <c:pt idx="4">
                  <c:v>2.9141992308766005</c:v>
                </c:pt>
                <c:pt idx="5">
                  <c:v>2.8450841585275466</c:v>
                </c:pt>
                <c:pt idx="6">
                  <c:v>2.7784645909037922</c:v>
                </c:pt>
                <c:pt idx="7">
                  <c:v>2.7142504240146668</c:v>
                </c:pt>
                <c:pt idx="8">
                  <c:v>2.6523548072110223</c:v>
                </c:pt>
                <c:pt idx="9">
                  <c:v>2.592694025718389</c:v>
                </c:pt>
                <c:pt idx="10">
                  <c:v>2.5351873874114554</c:v>
                </c:pt>
                <c:pt idx="11">
                  <c:v>2.4797571136767265</c:v>
                </c:pt>
                <c:pt idx="12">
                  <c:v>2.4263282342157533</c:v>
                </c:pt>
                <c:pt idx="13">
                  <c:v>2.3748284856466482</c:v>
                </c:pt>
                <c:pt idx="14">
                  <c:v>2.3251882137667499</c:v>
                </c:pt>
                <c:pt idx="15">
                  <c:v>2.2773402793442403</c:v>
                </c:pt>
                <c:pt idx="16">
                  <c:v>2.2312199673113033</c:v>
                </c:pt>
                <c:pt idx="17">
                  <c:v>2.186764899235996</c:v>
                </c:pt>
                <c:pt idx="18">
                  <c:v>2.1439149489544622</c:v>
                </c:pt>
                <c:pt idx="19">
                  <c:v>2.1026121612493678</c:v>
                </c:pt>
                <c:pt idx="20">
                  <c:v>2.0628006734645785</c:v>
                </c:pt>
                <c:pt idx="21">
                  <c:v>2.0244266399500592</c:v>
                </c:pt>
                <c:pt idx="22">
                  <c:v>1.9874381592347983</c:v>
                </c:pt>
                <c:pt idx="23">
                  <c:v>1.9517852038292758</c:v>
                </c:pt>
                <c:pt idx="24">
                  <c:v>1.9174195525625088</c:v>
                </c:pt>
                <c:pt idx="25">
                  <c:v>1.8842947253621778</c:v>
                </c:pt>
                <c:pt idx="26">
                  <c:v>1.8523659203896126</c:v>
                </c:pt>
                <c:pt idx="27">
                  <c:v>1.8215899534446165</c:v>
                </c:pt>
                <c:pt idx="28">
                  <c:v>1.7919251995581698</c:v>
                </c:pt>
                <c:pt idx="29">
                  <c:v>1.7633315366940194</c:v>
                </c:pt>
                <c:pt idx="30">
                  <c:v>1.7357702914830071</c:v>
                </c:pt>
                <c:pt idx="31">
                  <c:v>1.7092041869167418</c:v>
                </c:pt>
                <c:pt idx="32">
                  <c:v>1.683597291929873</c:v>
                </c:pt>
                <c:pt idx="33">
                  <c:v>1.6589149728027708</c:v>
                </c:pt>
                <c:pt idx="34">
                  <c:v>1.6351238463188871</c:v>
                </c:pt>
                <c:pt idx="35">
                  <c:v>1.6121917346134422</c:v>
                </c:pt>
                <c:pt idx="36">
                  <c:v>1.5900876216523665</c:v>
                </c:pt>
                <c:pt idx="37">
                  <c:v>1.5687816112826376</c:v>
                </c:pt>
                <c:pt idx="38">
                  <c:v>1.5482448867972725</c:v>
                </c:pt>
                <c:pt idx="39">
                  <c:v>1.5284496719602885</c:v>
                </c:pt>
                <c:pt idx="40">
                  <c:v>1.509369193438916</c:v>
                </c:pt>
                <c:pt idx="41">
                  <c:v>1.4909776445922538</c:v>
                </c:pt>
                <c:pt idx="42">
                  <c:v>1.4732501505673914</c:v>
                </c:pt>
                <c:pt idx="43">
                  <c:v>1.4561627346557851</c:v>
                </c:pt>
                <c:pt idx="44">
                  <c:v>1.4396922858643921</c:v>
                </c:pt>
                <c:pt idx="45">
                  <c:v>1.4238165276576973</c:v>
                </c:pt>
                <c:pt idx="46">
                  <c:v>1.4085139878283548</c:v>
                </c:pt>
                <c:pt idx="47">
                  <c:v>1.3937639694556969</c:v>
                </c:pt>
                <c:pt idx="48">
                  <c:v>1.3795465229128323</c:v>
                </c:pt>
                <c:pt idx="49">
                  <c:v>1.3658424188844658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6A4-49A8-AA21-2CCA0A87BD1D}"/>
            </c:ext>
          </c:extLst>
        </c:ser>
        <c:ser>
          <c:idx val="29"/>
          <c:order val="29"/>
          <c:tx>
            <c:strRef>
              <c:f>RatyWiekWyd!$AX$2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RatyWiekWyd!$AX$3:$AX$52</c:f>
              <c:numCache>
                <c:formatCode>General</c:formatCode>
                <c:ptCount val="50"/>
                <c:pt idx="0">
                  <c:v>3.2564386128742231</c:v>
                </c:pt>
                <c:pt idx="1">
                  <c:v>3.1749664675173466</c:v>
                </c:pt>
                <c:pt idx="2">
                  <c:v>3.0964359977864682</c:v>
                </c:pt>
                <c:pt idx="3">
                  <c:v>3.0207409900124769</c:v>
                </c:pt>
                <c:pt idx="4">
                  <c:v>2.9477790655322069</c:v>
                </c:pt>
                <c:pt idx="5">
                  <c:v>2.8774515422197142</c:v>
                </c:pt>
                <c:pt idx="6">
                  <c:v>2.8096633010171859</c:v>
                </c:pt>
                <c:pt idx="7">
                  <c:v>2.7443226572849491</c:v>
                </c:pt>
                <c:pt idx="8">
                  <c:v>2.6813412367965852</c:v>
                </c:pt>
                <c:pt idx="9">
                  <c:v>2.6206338562114269</c:v>
                </c:pt>
                <c:pt idx="10">
                  <c:v>2.5621184078627808</c:v>
                </c:pt>
                <c:pt idx="11">
                  <c:v>2.5057157487060424</c:v>
                </c:pt>
                <c:pt idx="12">
                  <c:v>2.451349593276511</c:v>
                </c:pt>
                <c:pt idx="13">
                  <c:v>2.3989464105121239</c:v>
                </c:pt>
                <c:pt idx="14">
                  <c:v>2.3484353243015645</c:v>
                </c:pt>
                <c:pt idx="15">
                  <c:v>2.2997480176232301</c:v>
                </c:pt>
                <c:pt idx="16">
                  <c:v>2.252818640145406</c:v>
                </c:pt>
                <c:pt idx="17">
                  <c:v>2.2075837191626828</c:v>
                </c:pt>
                <c:pt idx="18">
                  <c:v>2.1639820737481426</c:v>
                </c:pt>
                <c:pt idx="19">
                  <c:v>2.1219547320052126</c:v>
                </c:pt>
                <c:pt idx="20">
                  <c:v>2.0814448513072712</c:v>
                </c:pt>
                <c:pt idx="21">
                  <c:v>2.0423976414171152</c:v>
                </c:pt>
                <c:pt idx="22">
                  <c:v>2.0047602903823263</c:v>
                </c:pt>
                <c:pt idx="23">
                  <c:v>1.9684818931062866</c:v>
                </c:pt>
                <c:pt idx="24">
                  <c:v>1.933513382498258</c:v>
                </c:pt>
                <c:pt idx="25">
                  <c:v>1.8998074631093811</c:v>
                </c:pt>
                <c:pt idx="26">
                  <c:v>1.8673185471648568</c:v>
                </c:pt>
                <c:pt idx="27">
                  <c:v>1.8360026929057767</c:v>
                </c:pt>
                <c:pt idx="28">
                  <c:v>1.8058175451572187</c:v>
                </c:pt>
                <c:pt idx="29">
                  <c:v>1.7767222780422212</c:v>
                </c:pt>
                <c:pt idx="30">
                  <c:v>1.748677539764155</c:v>
                </c:pt>
                <c:pt idx="31">
                  <c:v>1.7216453993828145</c:v>
                </c:pt>
                <c:pt idx="32">
                  <c:v>1.6955892955122345</c:v>
                </c:pt>
                <c:pt idx="33">
                  <c:v>1.670473986870856</c:v>
                </c:pt>
                <c:pt idx="34">
                  <c:v>1.6462655046171482</c:v>
                </c:pt>
                <c:pt idx="35">
                  <c:v>1.6229311064062282</c:v>
                </c:pt>
                <c:pt idx="36">
                  <c:v>1.6004392321053351</c:v>
                </c:pt>
                <c:pt idx="37">
                  <c:v>1.5787594611082665</c:v>
                </c:pt>
                <c:pt idx="38">
                  <c:v>1.5578624711910367</c:v>
                </c:pt>
                <c:pt idx="39">
                  <c:v>1.5377199988531216</c:v>
                </c:pt>
                <c:pt idx="40">
                  <c:v>1.5183048010906366</c:v>
                </c:pt>
                <c:pt idx="41">
                  <c:v>1.4995906185497541</c:v>
                </c:pt>
                <c:pt idx="42">
                  <c:v>1.481552140010526</c:v>
                </c:pt>
                <c:pt idx="43">
                  <c:v>1.4641649681530662</c:v>
                </c:pt>
                <c:pt idx="44">
                  <c:v>1.4474055865598012</c:v>
                </c:pt>
                <c:pt idx="45">
                  <c:v>1.4312513279091537</c:v>
                </c:pt>
                <c:pt idx="46">
                  <c:v>1.4156803433176401</c:v>
                </c:pt>
                <c:pt idx="47">
                  <c:v>1.4006715727889207</c:v>
                </c:pt>
                <c:pt idx="48">
                  <c:v>1.3862047167298295</c:v>
                </c:pt>
                <c:pt idx="49">
                  <c:v>1.3722602084948616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6A4-49A8-AA21-2CCA0A87BD1D}"/>
            </c:ext>
          </c:extLst>
        </c:ser>
        <c:ser>
          <c:idx val="30"/>
          <c:order val="30"/>
          <c:tx>
            <c:strRef>
              <c:f>RatyWiekWyd!$AY$2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RatyWiekWyd!$AY$3:$AY$52</c:f>
              <c:numCache>
                <c:formatCode>General</c:formatCode>
                <c:ptCount val="50"/>
                <c:pt idx="0">
                  <c:v>3.2960221809316317</c:v>
                </c:pt>
                <c:pt idx="1">
                  <c:v>3.2131208106926263</c:v>
                </c:pt>
                <c:pt idx="2">
                  <c:v>3.1332127204160622</c:v>
                </c:pt>
                <c:pt idx="3">
                  <c:v>3.0561898331798374</c:v>
                </c:pt>
                <c:pt idx="4">
                  <c:v>2.9819479743433717</c:v>
                </c:pt>
                <c:pt idx="5">
                  <c:v>2.9103867306498028</c:v>
                </c:pt>
                <c:pt idx="6">
                  <c:v>2.8414093144155133</c:v>
                </c:pt>
                <c:pt idx="7">
                  <c:v>2.7749224326232946</c:v>
                </c:pt>
                <c:pt idx="8">
                  <c:v>2.7108361607421072</c:v>
                </c:pt>
                <c:pt idx="9">
                  <c:v>2.6490638211027706</c:v>
                </c:pt>
                <c:pt idx="10">
                  <c:v>2.5895218656650756</c:v>
                </c:pt>
                <c:pt idx="11">
                  <c:v>2.5321297630177799</c:v>
                </c:pt>
                <c:pt idx="12">
                  <c:v>2.4768098894586323</c:v>
                </c:pt>
                <c:pt idx="13">
                  <c:v>2.4234874240071189</c:v>
                </c:pt>
                <c:pt idx="14">
                  <c:v>2.3720902472079386</c:v>
                </c:pt>
                <c:pt idx="15">
                  <c:v>2.3225488435883275</c:v>
                </c:pt>
                <c:pt idx="16">
                  <c:v>2.2747962076373121</c:v>
                </c:pt>
                <c:pt idx="17">
                  <c:v>2.2287677531797252</c:v>
                </c:pt>
                <c:pt idx="18">
                  <c:v>2.184401226022409</c:v>
                </c:pt>
                <c:pt idx="19">
                  <c:v>2.1416366197544612</c:v>
                </c:pt>
                <c:pt idx="20">
                  <c:v>2.10041609458764</c:v>
                </c:pt>
                <c:pt idx="21">
                  <c:v>2.0606838991271612</c:v>
                </c:pt>
                <c:pt idx="22">
                  <c:v>2.0223862949670774</c:v>
                </c:pt>
                <c:pt idx="23">
                  <c:v>1.9854714840082561</c:v>
                </c:pt>
                <c:pt idx="24">
                  <c:v>1.9498895384006572</c:v>
                </c:pt>
                <c:pt idx="25">
                  <c:v>1.9155923330151419</c:v>
                </c:pt>
                <c:pt idx="26">
                  <c:v>1.8825334803534985</c:v>
                </c:pt>
                <c:pt idx="27">
                  <c:v>1.8506682678086368</c:v>
                </c:pt>
                <c:pt idx="28">
                  <c:v>1.8199535971900966</c:v>
                </c:pt>
                <c:pt idx="29">
                  <c:v>1.7903479264330837</c:v>
                </c:pt>
                <c:pt idx="30">
                  <c:v>1.7618112134121868</c:v>
                </c:pt>
                <c:pt idx="31">
                  <c:v>1.7343048617837877</c:v>
                </c:pt>
                <c:pt idx="32">
                  <c:v>1.7077916687839103</c:v>
                </c:pt>
                <c:pt idx="33">
                  <c:v>1.682235774910912</c:v>
                </c:pt>
                <c:pt idx="34">
                  <c:v>1.6576026154249548</c:v>
                </c:pt>
                <c:pt idx="35">
                  <c:v>1.6338588735986619</c:v>
                </c:pt>
                <c:pt idx="36">
                  <c:v>1.6109724356557322</c:v>
                </c:pt>
                <c:pt idx="37">
                  <c:v>1.5889123473365632</c:v>
                </c:pt>
                <c:pt idx="38">
                  <c:v>1.5676487720321379</c:v>
                </c:pt>
                <c:pt idx="39">
                  <c:v>1.5471529504295529</c:v>
                </c:pt>
                <c:pt idx="40">
                  <c:v>1.5273971616146036</c:v>
                </c:pt>
                <c:pt idx="41">
                  <c:v>1.5083546855788224</c:v>
                </c:pt>
                <c:pt idx="42">
                  <c:v>1.4899997670802547</c:v>
                </c:pt>
                <c:pt idx="43">
                  <c:v>1.4723075808090995</c:v>
                </c:pt>
                <c:pt idx="44">
                  <c:v>1.4552541978110933</c:v>
                </c:pt>
                <c:pt idx="45">
                  <c:v>1.4388165531232338</c:v>
                </c:pt>
                <c:pt idx="46">
                  <c:v>1.4229724145780596</c:v>
                </c:pt>
                <c:pt idx="47">
                  <c:v>1.4077003527343042</c:v>
                </c:pt>
                <c:pt idx="48">
                  <c:v>1.3929797118932452</c:v>
                </c:pt>
                <c:pt idx="49">
                  <c:v>1.378790582161554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6A4-49A8-AA21-2CCA0A87BD1D}"/>
            </c:ext>
          </c:extLst>
        </c:ser>
        <c:ser>
          <c:idx val="31"/>
          <c:order val="31"/>
          <c:tx>
            <c:strRef>
              <c:f>RatyWiekWyd!$AZ$2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RatyWiekWyd!$AZ$3:$AZ$52</c:f>
              <c:numCache>
                <c:formatCode>General</c:formatCode>
                <c:ptCount val="50"/>
                <c:pt idx="0">
                  <c:v>3.3363001436210125</c:v>
                </c:pt>
                <c:pt idx="1">
                  <c:v>3.2519444763263792</c:v>
                </c:pt>
                <c:pt idx="2">
                  <c:v>3.1706345985995599</c:v>
                </c:pt>
                <c:pt idx="3">
                  <c:v>3.0922605375793468</c:v>
                </c:pt>
                <c:pt idx="4">
                  <c:v>3.0167162911418206</c:v>
                </c:pt>
                <c:pt idx="5">
                  <c:v>2.9438996845308409</c:v>
                </c:pt>
                <c:pt idx="6">
                  <c:v>2.8737122321651194</c:v>
                </c:pt>
                <c:pt idx="7">
                  <c:v>2.8060590044349567</c:v>
                </c:pt>
                <c:pt idx="8">
                  <c:v>2.740848499308477</c:v>
                </c:pt>
                <c:pt idx="9">
                  <c:v>2.6779925185737308</c:v>
                </c:pt>
                <c:pt idx="10">
                  <c:v>2.6174060485492476</c:v>
                </c:pt>
                <c:pt idx="11">
                  <c:v>2.5590071451017287</c:v>
                </c:pt>
                <c:pt idx="12">
                  <c:v>2.5027168228153425</c:v>
                </c:pt>
                <c:pt idx="13">
                  <c:v>2.4484589481627337</c:v>
                </c:pt>
                <c:pt idx="14">
                  <c:v>2.396160136533259</c:v>
                </c:pt>
                <c:pt idx="15">
                  <c:v>2.3457496529791673</c:v>
                </c:pt>
                <c:pt idx="16">
                  <c:v>2.2971593165454962</c:v>
                </c:pt>
                <c:pt idx="17">
                  <c:v>2.2503234080542809</c:v>
                </c:pt>
                <c:pt idx="18">
                  <c:v>2.2051785812183553</c:v>
                </c:pt>
                <c:pt idx="19">
                  <c:v>2.1616637769645206</c:v>
                </c:pt>
                <c:pt idx="20">
                  <c:v>2.1197201408502124</c:v>
                </c:pt>
                <c:pt idx="21">
                  <c:v>2.0792909434619578</c:v>
                </c:pt>
                <c:pt idx="22">
                  <c:v>2.0403215036879745</c:v>
                </c:pt>
                <c:pt idx="23">
                  <c:v>2.0027591147611208</c:v>
                </c:pt>
                <c:pt idx="24">
                  <c:v>1.9665529729721867</c:v>
                </c:pt>
                <c:pt idx="25">
                  <c:v>1.93165410895709</c:v>
                </c:pt>
                <c:pt idx="26">
                  <c:v>1.8980153214650617</c:v>
                </c:pt>
                <c:pt idx="27">
                  <c:v>1.8655911135182257</c:v>
                </c:pt>
                <c:pt idx="28">
                  <c:v>1.8343376308762371</c:v>
                </c:pt>
                <c:pt idx="29">
                  <c:v>1.8042126027227459</c:v>
                </c:pt>
                <c:pt idx="30">
                  <c:v>1.7751752844934678</c:v>
                </c:pt>
                <c:pt idx="31">
                  <c:v>1.7471864027685344</c:v>
                </c:pt>
                <c:pt idx="32">
                  <c:v>1.7202081021545867</c:v>
                </c:pt>
                <c:pt idx="33">
                  <c:v>1.694203894084775</c:v>
                </c:pt>
                <c:pt idx="34">
                  <c:v>1.6691386074674091</c:v>
                </c:pt>
                <c:pt idx="35">
                  <c:v>1.6449783411165151</c:v>
                </c:pt>
                <c:pt idx="36">
                  <c:v>1.6216904178999616</c:v>
                </c:pt>
                <c:pt idx="37">
                  <c:v>1.599243340543133</c:v>
                </c:pt>
                <c:pt idx="38">
                  <c:v>1.5776067490283823</c:v>
                </c:pt>
                <c:pt idx="39">
                  <c:v>1.5567513795326393</c:v>
                </c:pt>
                <c:pt idx="40">
                  <c:v>1.5366490248476405</c:v>
                </c:pt>
                <c:pt idx="41">
                  <c:v>1.5172724962292437</c:v>
                </c:pt>
                <c:pt idx="42">
                  <c:v>1.4985955866242349</c:v>
                </c:pt>
                <c:pt idx="43">
                  <c:v>1.4805930352248846</c:v>
                </c:pt>
                <c:pt idx="44">
                  <c:v>1.463240493303317</c:v>
                </c:pt>
                <c:pt idx="45">
                  <c:v>1.4465144912794796</c:v>
                </c:pt>
                <c:pt idx="46">
                  <c:v>1.4303924069781766</c:v>
                </c:pt>
                <c:pt idx="47">
                  <c:v>1.4148524350322274</c:v>
                </c:pt>
                <c:pt idx="48">
                  <c:v>1.3998735573903724</c:v>
                </c:pt>
                <c:pt idx="49">
                  <c:v>1.3854355148900352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6A4-49A8-AA21-2CCA0A87BD1D}"/>
            </c:ext>
          </c:extLst>
        </c:ser>
        <c:ser>
          <c:idx val="32"/>
          <c:order val="32"/>
          <c:tx>
            <c:strRef>
              <c:f>RatyWiekWyd!$BA$2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RatyWiekWyd!$BA$3:$BA$52</c:f>
              <c:numCache>
                <c:formatCode>General</c:formatCode>
                <c:ptCount val="50"/>
                <c:pt idx="0">
                  <c:v>3.3772846823582565</c:v>
                </c:pt>
                <c:pt idx="1">
                  <c:v>3.291449206005963</c:v>
                </c:pt>
                <c:pt idx="2">
                  <c:v>3.2087129499764604</c:v>
                </c:pt>
                <c:pt idx="3">
                  <c:v>3.1289640122099325</c:v>
                </c:pt>
                <c:pt idx="4">
                  <c:v>3.0520945310404954</c:v>
                </c:pt>
                <c:pt idx="5">
                  <c:v>2.9780005393116351</c:v>
                </c:pt>
                <c:pt idx="6">
                  <c:v>2.9065818237590308</c:v>
                </c:pt>
                <c:pt idx="7">
                  <c:v>2.8377417894705679</c:v>
                </c:pt>
                <c:pt idx="8">
                  <c:v>2.771387329240234</c:v>
                </c:pt>
                <c:pt idx="9">
                  <c:v>2.7074286976391915</c:v>
                </c:pt>
                <c:pt idx="10">
                  <c:v>2.6457793896337023</c:v>
                </c:pt>
                <c:pt idx="11">
                  <c:v>2.5863560235857364</c:v>
                </c:pt>
                <c:pt idx="12">
                  <c:v>2.5290782284780278</c:v>
                </c:pt>
                <c:pt idx="13">
                  <c:v>2.4738685352110292</c:v>
                </c:pt>
                <c:pt idx="14">
                  <c:v>2.4206522718247703</c:v>
                </c:pt>
                <c:pt idx="15">
                  <c:v>2.3693574625038769</c:v>
                </c:pt>
                <c:pt idx="16">
                  <c:v>2.3199147302291752</c:v>
                </c:pt>
                <c:pt idx="17">
                  <c:v>2.2722572029442052</c:v>
                </c:pt>
                <c:pt idx="18">
                  <c:v>2.2263204231097333</c:v>
                </c:pt>
                <c:pt idx="19">
                  <c:v>2.182042260523942</c:v>
                </c:pt>
                <c:pt idx="20">
                  <c:v>2.1393628282903716</c:v>
                </c:pt>
                <c:pt idx="21">
                  <c:v>2.0982244018199729</c:v>
                </c:pt>
                <c:pt idx="22">
                  <c:v>2.0585713407577115</c:v>
                </c:pt>
                <c:pt idx="23">
                  <c:v>2.0203500137281325</c:v>
                </c:pt>
                <c:pt idx="24">
                  <c:v>1.983508725798097</c:v>
                </c:pt>
                <c:pt idx="25">
                  <c:v>1.9479976485585917</c:v>
                </c:pt>
                <c:pt idx="26">
                  <c:v>1.9137687527310374</c:v>
                </c:pt>
                <c:pt idx="27">
                  <c:v>1.8807757432069514</c:v>
                </c:pt>
                <c:pt idx="28">
                  <c:v>1.8489739964330996</c:v>
                </c:pt>
                <c:pt idx="29">
                  <c:v>1.8183205000574545</c:v>
                </c:pt>
                <c:pt idx="30">
                  <c:v>1.7887737947543267</c:v>
                </c:pt>
                <c:pt idx="31">
                  <c:v>1.7602939181499897</c:v>
                </c:pt>
                <c:pt idx="32">
                  <c:v>1.7328423507729525</c:v>
                </c:pt>
                <c:pt idx="33">
                  <c:v>1.7063819639557831</c:v>
                </c:pt>
                <c:pt idx="34">
                  <c:v>1.6808769696180139</c:v>
                </c:pt>
                <c:pt idx="35">
                  <c:v>1.6562928718622107</c:v>
                </c:pt>
                <c:pt idx="36">
                  <c:v>1.6325964203177432</c:v>
                </c:pt>
                <c:pt idx="37">
                  <c:v>1.6097555651691438</c:v>
                </c:pt>
                <c:pt idx="38">
                  <c:v>1.5877394138082406</c:v>
                </c:pt>
                <c:pt idx="39">
                  <c:v>1.5665181890514299</c:v>
                </c:pt>
                <c:pt idx="40">
                  <c:v>1.5460631888655749</c:v>
                </c:pt>
                <c:pt idx="41">
                  <c:v>1.5263467475480661</c:v>
                </c:pt>
                <c:pt idx="42">
                  <c:v>1.5073421983085316</c:v>
                </c:pt>
                <c:pt idx="43">
                  <c:v>1.4890238372015929</c:v>
                </c:pt>
                <c:pt idx="44">
                  <c:v>1.4713668883618831</c:v>
                </c:pt>
                <c:pt idx="45">
                  <c:v>1.4543474704943082</c:v>
                </c:pt>
                <c:pt idx="46">
                  <c:v>1.4379425645742265</c:v>
                </c:pt>
                <c:pt idx="47">
                  <c:v>1.4221299827138647</c:v>
                </c:pt>
                <c:pt idx="48">
                  <c:v>1.4068883381528581</c:v>
                </c:pt>
                <c:pt idx="49">
                  <c:v>1.3921970163323272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6A4-49A8-AA21-2CCA0A87BD1D}"/>
            </c:ext>
          </c:extLst>
        </c:ser>
        <c:ser>
          <c:idx val="33"/>
          <c:order val="33"/>
          <c:tx>
            <c:strRef>
              <c:f>RatyWiekWyd!$BB$2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RatyWiekWyd!$BB$3:$BB$52</c:f>
              <c:numCache>
                <c:formatCode>General</c:formatCode>
                <c:ptCount val="50"/>
                <c:pt idx="0">
                  <c:v>3.4189881922517062</c:v>
                </c:pt>
                <c:pt idx="1">
                  <c:v>3.3316469472954964</c:v>
                </c:pt>
                <c:pt idx="2">
                  <c:v>3.2474592907259243</c:v>
                </c:pt>
                <c:pt idx="3">
                  <c:v>3.1663113574416029</c:v>
                </c:pt>
                <c:pt idx="4">
                  <c:v>3.0880933936136756</c:v>
                </c:pt>
                <c:pt idx="5">
                  <c:v>3.0126996082420767</c:v>
                </c:pt>
                <c:pt idx="6">
                  <c:v>2.9400280300715758</c:v>
                </c:pt>
                <c:pt idx="7">
                  <c:v>2.8699803696740815</c:v>
                </c:pt>
                <c:pt idx="8">
                  <c:v>2.8024618865106823</c:v>
                </c:pt>
                <c:pt idx="9">
                  <c:v>2.7373812607936054</c:v>
                </c:pt>
                <c:pt idx="10">
                  <c:v>2.6746504699747993</c:v>
                </c:pt>
                <c:pt idx="11">
                  <c:v>2.6141846696940831</c:v>
                </c:pt>
                <c:pt idx="12">
                  <c:v>2.5559020790258442</c:v>
                </c:pt>
                <c:pt idx="13">
                  <c:v>2.4997238698690745</c:v>
                </c:pt>
                <c:pt idx="14">
                  <c:v>2.4455740603311531</c:v>
                </c:pt>
                <c:pt idx="15">
                  <c:v>2.3933794119611669</c:v>
                </c:pt>
                <c:pt idx="16">
                  <c:v>2.3430693306937771</c:v>
                </c:pt>
                <c:pt idx="17">
                  <c:v>2.2945757713696588</c:v>
                </c:pt>
                <c:pt idx="18">
                  <c:v>2.2478331457033791</c:v>
                </c:pt>
                <c:pt idx="19">
                  <c:v>2.202778233574227</c:v>
                </c:pt>
                <c:pt idx="20">
                  <c:v>2.1593500975200297</c:v>
                </c:pt>
                <c:pt idx="21">
                  <c:v>2.1174900003182957</c:v>
                </c:pt>
                <c:pt idx="22">
                  <c:v>2.0771413255432187</c:v>
                </c:pt>
                <c:pt idx="23">
                  <c:v>2.038249500991089</c:v>
                </c:pt>
                <c:pt idx="24">
                  <c:v>2.0007619248705479</c:v>
                </c:pt>
                <c:pt idx="25">
                  <c:v>1.9646278946578564</c:v>
                </c:pt>
                <c:pt idx="26">
                  <c:v>1.9297985385209504</c:v>
                </c:pt>
                <c:pt idx="27">
                  <c:v>1.8962267492195357</c:v>
                </c:pt>
                <c:pt idx="28">
                  <c:v>1.8638671203918205</c:v>
                </c:pt>
                <c:pt idx="29">
                  <c:v>1.8326758851417115</c:v>
                </c:pt>
                <c:pt idx="30">
                  <c:v>1.8026108568434158</c:v>
                </c:pt>
                <c:pt idx="31">
                  <c:v>1.7736313720833761</c:v>
                </c:pt>
                <c:pt idx="32">
                  <c:v>1.7456982356623807</c:v>
                </c:pt>
                <c:pt idx="33">
                  <c:v>1.7187736675834537</c:v>
                </c:pt>
                <c:pt idx="34">
                  <c:v>1.6928212519538253</c:v>
                </c:pt>
                <c:pt idx="35">
                  <c:v>1.6678058877318775</c:v>
                </c:pt>
                <c:pt idx="36">
                  <c:v>1.6436937412524455</c:v>
                </c:pt>
                <c:pt idx="37">
                  <c:v>1.6204522004662643</c:v>
                </c:pt>
                <c:pt idx="38">
                  <c:v>1.5980498308316691</c:v>
                </c:pt>
                <c:pt idx="39">
                  <c:v>1.5764563327988959</c:v>
                </c:pt>
                <c:pt idx="40">
                  <c:v>1.5556425008294723</c:v>
                </c:pt>
                <c:pt idx="41">
                  <c:v>1.5355801838952776</c:v>
                </c:pt>
                <c:pt idx="42">
                  <c:v>1.5162422474038446</c:v>
                </c:pt>
                <c:pt idx="43">
                  <c:v>1.4976025364984054</c:v>
                </c:pt>
                <c:pt idx="44">
                  <c:v>1.4796358406830432</c:v>
                </c:pt>
                <c:pt idx="45">
                  <c:v>1.4623178597251121</c:v>
                </c:pt>
                <c:pt idx="46">
                  <c:v>1.4456251707887948</c:v>
                </c:pt>
                <c:pt idx="47">
                  <c:v>1.4295351967553593</c:v>
                </c:pt>
                <c:pt idx="48">
                  <c:v>1.4140261756872565</c:v>
                </c:pt>
                <c:pt idx="49">
                  <c:v>1.3990771313947654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6A4-49A8-AA21-2CCA0A87BD1D}"/>
            </c:ext>
          </c:extLst>
        </c:ser>
        <c:ser>
          <c:idx val="34"/>
          <c:order val="34"/>
          <c:tx>
            <c:strRef>
              <c:f>RatyWiekWyd!$BC$2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RatyWiekWyd!$BC$3:$BC$52</c:f>
              <c:numCache>
                <c:formatCode>General</c:formatCode>
                <c:ptCount val="50"/>
                <c:pt idx="0">
                  <c:v>3.4614232858508602</c:v>
                </c:pt>
                <c:pt idx="1">
                  <c:v>3.3725498573492096</c:v>
                </c:pt>
                <c:pt idx="2">
                  <c:v>3.2868853390496526</c:v>
                </c:pt>
                <c:pt idx="3">
                  <c:v>3.2043138683725778</c:v>
                </c:pt>
                <c:pt idx="4">
                  <c:v>3.1247237661328944</c:v>
                </c:pt>
                <c:pt idx="5">
                  <c:v>3.0480073854922134</c:v>
                </c:pt>
                <c:pt idx="6">
                  <c:v>2.9740609663648438</c:v>
                </c:pt>
                <c:pt idx="7">
                  <c:v>2.9027844950806778</c:v>
                </c:pt>
                <c:pt idx="8">
                  <c:v>2.8340815691151646</c:v>
                </c:pt>
                <c:pt idx="9">
                  <c:v>2.7678592667034092</c:v>
                </c:pt>
                <c:pt idx="10">
                  <c:v>2.7040280211620575</c:v>
                </c:pt>
                <c:pt idx="11">
                  <c:v>2.642501499748978</c:v>
                </c:pt>
                <c:pt idx="12">
                  <c:v>2.583196486896898</c:v>
                </c:pt>
                <c:pt idx="13">
                  <c:v>2.5260327716630679</c:v>
                </c:pt>
                <c:pt idx="14">
                  <c:v>2.4709330392427287</c:v>
                </c:pt>
                <c:pt idx="15">
                  <c:v>2.417822766399647</c:v>
                </c:pt>
                <c:pt idx="16">
                  <c:v>2.3666301206722888</c:v>
                </c:pt>
                <c:pt idx="17">
                  <c:v>2.3172858632193147</c:v>
                </c:pt>
                <c:pt idx="18">
                  <c:v>2.2697232551729751</c:v>
                </c:pt>
                <c:pt idx="19">
                  <c:v>2.2238779673737699</c:v>
                </c:pt>
                <c:pt idx="20">
                  <c:v>2.179687993364265</c:v>
                </c:pt>
                <c:pt idx="21">
                  <c:v>2.1370935655244097</c:v>
                </c:pt>
                <c:pt idx="22">
                  <c:v>2.0960370742349044</c:v>
                </c:pt>
                <c:pt idx="23">
                  <c:v>2.056462989959309</c:v>
                </c:pt>
                <c:pt idx="24">
                  <c:v>2.0183177881394876</c:v>
                </c:pt>
                <c:pt idx="25">
                  <c:v>1.9815498768028201</c:v>
                </c:pt>
                <c:pt idx="26">
                  <c:v>1.9461095267832642</c:v>
                </c:pt>
                <c:pt idx="27">
                  <c:v>1.9119488044618951</c:v>
                </c:pt>
                <c:pt idx="28">
                  <c:v>1.8790215069359462</c:v>
                </c:pt>
                <c:pt idx="29">
                  <c:v>1.8472830995286722</c:v>
                </c:pt>
                <c:pt idx="30">
                  <c:v>1.8166906555555145</c:v>
                </c:pt>
                <c:pt idx="31">
                  <c:v>1.7872027982650975</c:v>
                </c:pt>
                <c:pt idx="32">
                  <c:v>1.7587796448765372</c:v>
                </c:pt>
                <c:pt idx="33">
                  <c:v>1.7313827526373662</c:v>
                </c:pt>
                <c:pt idx="34">
                  <c:v>1.704975066829117</c:v>
                </c:pt>
                <c:pt idx="35">
                  <c:v>1.679520870650248</c:v>
                </c:pt>
                <c:pt idx="36">
                  <c:v>1.6549857369086176</c:v>
                </c:pt>
                <c:pt idx="37">
                  <c:v>1.6313364814581772</c:v>
                </c:pt>
                <c:pt idx="38">
                  <c:v>1.6085411183169036</c:v>
                </c:pt>
                <c:pt idx="39">
                  <c:v>1.5865688164052654</c:v>
                </c:pt>
                <c:pt idx="40">
                  <c:v>1.5653898578467129</c:v>
                </c:pt>
                <c:pt idx="41">
                  <c:v>1.5449755977737938</c:v>
                </c:pt>
                <c:pt idx="42">
                  <c:v>1.5252984255855284</c:v>
                </c:pt>
                <c:pt idx="43">
                  <c:v>1.5063317276036461</c:v>
                </c:pt>
                <c:pt idx="44">
                  <c:v>1.4880498510771776</c:v>
                </c:pt>
                <c:pt idx="45">
                  <c:v>1.4704280694867125</c:v>
                </c:pt>
                <c:pt idx="46">
                  <c:v>1.4534425491014022</c:v>
                </c:pt>
                <c:pt idx="47">
                  <c:v>1.4370703167434722</c:v>
                </c:pt>
                <c:pt idx="48">
                  <c:v>1.421289228716645</c:v>
                </c:pt>
                <c:pt idx="49">
                  <c:v>1.4060779408564501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6A4-49A8-AA21-2CCA0A87BD1D}"/>
            </c:ext>
          </c:extLst>
        </c:ser>
        <c:ser>
          <c:idx val="35"/>
          <c:order val="35"/>
          <c:tx>
            <c:strRef>
              <c:f>RatyWiekWyd!$BD$2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RatyWiekWyd!$BD$3:$BD$52</c:f>
              <c:numCache>
                <c:formatCode>General</c:formatCode>
                <c:ptCount val="50"/>
                <c:pt idx="0">
                  <c:v>3.5046027969608304</c:v>
                </c:pt>
                <c:pt idx="1">
                  <c:v>3.414170306588177</c:v>
                </c:pt>
                <c:pt idx="2">
                  <c:v>3.3270030187158652</c:v>
                </c:pt>
                <c:pt idx="3">
                  <c:v>3.2429830382453058</c:v>
                </c:pt>
                <c:pt idx="4">
                  <c:v>3.1619967268596145</c:v>
                </c:pt>
                <c:pt idx="5">
                  <c:v>3.0839345493260408</c:v>
                </c:pt>
                <c:pt idx="6">
                  <c:v>3.0086909253478815</c:v>
                </c:pt>
                <c:pt idx="7">
                  <c:v>2.9361640867655003</c:v>
                </c:pt>
                <c:pt idx="8">
                  <c:v>2.8662559399133278</c:v>
                </c:pt>
                <c:pt idx="9">
                  <c:v>2.7988719329466702</c:v>
                </c:pt>
                <c:pt idx="10">
                  <c:v>2.7339209279588799</c:v>
                </c:pt>
                <c:pt idx="11">
                  <c:v>2.6713150777159376</c:v>
                </c:pt>
                <c:pt idx="12">
                  <c:v>2.6109697068417148</c:v>
                </c:pt>
                <c:pt idx="13">
                  <c:v>2.5528031972932235</c:v>
                </c:pt>
                <c:pt idx="14">
                  <c:v>2.496736877970958</c:v>
                </c:pt>
                <c:pt idx="15">
                  <c:v>2.4426949183150208</c:v>
                </c:pt>
                <c:pt idx="16">
                  <c:v>2.3906042257431244</c:v>
                </c:pt>
                <c:pt idx="17">
                  <c:v>2.3403943467917463</c:v>
                </c:pt>
                <c:pt idx="18">
                  <c:v>2.2919973718267377</c:v>
                </c:pt>
                <c:pt idx="19">
                  <c:v>2.2453478431944962</c:v>
                </c:pt>
                <c:pt idx="20">
                  <c:v>2.2003826666894843</c:v>
                </c:pt>
                <c:pt idx="21">
                  <c:v>2.1570410262183408</c:v>
                </c:pt>
                <c:pt idx="22">
                  <c:v>2.1152643015451824</c:v>
                </c:pt>
                <c:pt idx="23">
                  <c:v>2.0749959890068306</c:v>
                </c:pt>
                <c:pt idx="24">
                  <c:v>2.0361816250907374</c:v>
                </c:pt>
                <c:pt idx="25">
                  <c:v>1.9987687127722484</c:v>
                </c:pt>
                <c:pt idx="26">
                  <c:v>1.9627066505115645</c:v>
                </c:pt>
                <c:pt idx="27">
                  <c:v>1.9279466638143852</c:v>
                </c:pt>
                <c:pt idx="28">
                  <c:v>1.8944417392636512</c:v>
                </c:pt>
                <c:pt idx="29">
                  <c:v>1.8621465609331747</c:v>
                </c:pt>
                <c:pt idx="30">
                  <c:v>1.8310174490971534</c:v>
                </c:pt>
                <c:pt idx="31">
                  <c:v>1.8010123011526666</c:v>
                </c:pt>
                <c:pt idx="32">
                  <c:v>1.7720905346752578</c:v>
                </c:pt>
                <c:pt idx="33">
                  <c:v>1.744213032530582</c:v>
                </c:pt>
                <c:pt idx="34">
                  <c:v>1.7173420899678766</c:v>
                </c:pt>
                <c:pt idx="35">
                  <c:v>1.6914413636237091</c:v>
                </c:pt>
                <c:pt idx="36">
                  <c:v>1.6664758223670155</c:v>
                </c:pt>
                <c:pt idx="37">
                  <c:v>1.6424116999189586</c:v>
                </c:pt>
                <c:pt idx="38">
                  <c:v>1.6192164491835144</c:v>
                </c:pt>
                <c:pt idx="39">
                  <c:v>1.5968586982270252</c:v>
                </c:pt>
                <c:pt idx="40">
                  <c:v>1.5753082078471752</c:v>
                </c:pt>
                <c:pt idx="41">
                  <c:v>1.5545358306740045</c:v>
                </c:pt>
                <c:pt idx="42">
                  <c:v>1.5345134717476432</c:v>
                </c:pt>
                <c:pt idx="43">
                  <c:v>1.515214050519444</c:v>
                </c:pt>
                <c:pt idx="44">
                  <c:v>1.4966114642251256</c:v>
                </c:pt>
                <c:pt idx="45">
                  <c:v>1.4786805525803797</c:v>
                </c:pt>
                <c:pt idx="46">
                  <c:v>1.4613970637512013</c:v>
                </c:pt>
                <c:pt idx="47">
                  <c:v>1.4447376215529084</c:v>
                </c:pt>
                <c:pt idx="48">
                  <c:v>1.428679693833494</c:v>
                </c:pt>
                <c:pt idx="49">
                  <c:v>1.4132015619985421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6A4-49A8-AA21-2CCA0A87BD1D}"/>
            </c:ext>
          </c:extLst>
        </c:ser>
        <c:ser>
          <c:idx val="36"/>
          <c:order val="36"/>
          <c:tx>
            <c:strRef>
              <c:f>RatyWiekWyd!$BE$2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RatyWiekWyd!$BE$3:$BE$52</c:f>
              <c:numCache>
                <c:formatCode>General</c:formatCode>
                <c:ptCount val="50"/>
                <c:pt idx="0">
                  <c:v>3.5485397845237183</c:v>
                </c:pt>
                <c:pt idx="1">
                  <c:v>3.4565208824415494</c:v>
                </c:pt>
                <c:pt idx="2">
                  <c:v>3.367824462665455</c:v>
                </c:pt>
                <c:pt idx="3">
                  <c:v>3.2823305619224077</c:v>
                </c:pt>
                <c:pt idx="4">
                  <c:v>3.1999235483956681</c:v>
                </c:pt>
                <c:pt idx="5">
                  <c:v>3.120491965330972</c:v>
                </c:pt>
                <c:pt idx="6">
                  <c:v>3.0439283802895543</c:v>
                </c:pt>
                <c:pt idx="7">
                  <c:v>2.9701292398441246</c:v>
                </c:pt>
                <c:pt idx="8">
                  <c:v>2.8989947295212595</c:v>
                </c:pt>
                <c:pt idx="9">
                  <c:v>2.8304286388007931</c:v>
                </c:pt>
                <c:pt idx="10">
                  <c:v>2.7643382309896052</c:v>
                </c:pt>
                <c:pt idx="11">
                  <c:v>2.7006341177938205</c:v>
                </c:pt>
                <c:pt idx="12">
                  <c:v>2.6392301384197605</c:v>
                </c:pt>
                <c:pt idx="13">
                  <c:v>2.580043243040147</c:v>
                </c:pt>
                <c:pt idx="14">
                  <c:v>2.5229933804679305</c:v>
                </c:pt>
                <c:pt idx="15">
                  <c:v>2.4680033898858289</c:v>
                </c:pt>
                <c:pt idx="16">
                  <c:v>2.4149988964851339</c:v>
                </c:pt>
                <c:pt idx="17">
                  <c:v>2.3639082108726361</c:v>
                </c:pt>
                <c:pt idx="18">
                  <c:v>2.3146622321096206</c:v>
                </c:pt>
                <c:pt idx="19">
                  <c:v>2.267194354251779</c:v>
                </c:pt>
                <c:pt idx="20">
                  <c:v>2.221440376263649</c:v>
                </c:pt>
                <c:pt idx="21">
                  <c:v>2.1773384151857225</c:v>
                </c:pt>
                <c:pt idx="22">
                  <c:v>2.1348288224367913</c:v>
                </c:pt>
                <c:pt idx="23">
                  <c:v>2.0938541031383249</c:v>
                </c:pt>
                <c:pt idx="24">
                  <c:v>2.0543588383517579</c:v>
                </c:pt>
                <c:pt idx="25">
                  <c:v>2.0162896101235273</c:v>
                </c:pt>
                <c:pt idx="26">
                  <c:v>1.9795949292364636</c:v>
                </c:pt>
                <c:pt idx="27">
                  <c:v>1.9442251655698368</c:v>
                </c:pt>
                <c:pt idx="28">
                  <c:v>1.9101324809738505</c:v>
                </c:pt>
                <c:pt idx="29">
                  <c:v>1.8772707645678079</c:v>
                </c:pt>
                <c:pt idx="30">
                  <c:v>1.8455955703744396</c:v>
                </c:pt>
                <c:pt idx="31">
                  <c:v>1.8150640572060299</c:v>
                </c:pt>
                <c:pt idx="32">
                  <c:v>1.7856349307210557</c:v>
                </c:pt>
                <c:pt idx="33">
                  <c:v>1.7572683875729513</c:v>
                </c:pt>
                <c:pt idx="34">
                  <c:v>1.7299260615754704</c:v>
                </c:pt>
                <c:pt idx="35">
                  <c:v>1.7035709718118279</c:v>
                </c:pt>
                <c:pt idx="36">
                  <c:v>1.6781674726174418</c:v>
                </c:pt>
                <c:pt idx="37">
                  <c:v>1.6536812053686223</c:v>
                </c:pt>
                <c:pt idx="38">
                  <c:v>1.6300790520120048</c:v>
                </c:pt>
                <c:pt idx="39">
                  <c:v>1.6073290902718731</c:v>
                </c:pt>
                <c:pt idx="40">
                  <c:v>1.585400550474789</c:v>
                </c:pt>
                <c:pt idx="41">
                  <c:v>1.5642637739331371</c:v>
                </c:pt>
                <c:pt idx="42">
                  <c:v>1.5438901728312919</c:v>
                </c:pt>
                <c:pt idx="43">
                  <c:v>1.5242521915601579</c:v>
                </c:pt>
                <c:pt idx="44">
                  <c:v>1.5053232694477834</c:v>
                </c:pt>
                <c:pt idx="45">
                  <c:v>1.4870778048356441</c:v>
                </c:pt>
                <c:pt idx="46">
                  <c:v>1.4694911204520038</c:v>
                </c:pt>
                <c:pt idx="47">
                  <c:v>1.4525394300355268</c:v>
                </c:pt>
                <c:pt idx="48">
                  <c:v>1.4361998061639922</c:v>
                </c:pt>
                <c:pt idx="49">
                  <c:v>1.4204501492446018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6A4-49A8-AA21-2CCA0A87BD1D}"/>
            </c:ext>
          </c:extLst>
        </c:ser>
        <c:ser>
          <c:idx val="37"/>
          <c:order val="37"/>
          <c:tx>
            <c:strRef>
              <c:f>RatyWiekWyd!$BF$2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RatyWiekWyd!$BF$3:$BF$52</c:f>
              <c:numCache>
                <c:formatCode>General</c:formatCode>
                <c:ptCount val="50"/>
                <c:pt idx="0">
                  <c:v>3.5932475365680818</c:v>
                </c:pt>
                <c:pt idx="1">
                  <c:v>3.4996143931534189</c:v>
                </c:pt>
                <c:pt idx="2">
                  <c:v>3.4093620166813947</c:v>
                </c:pt>
                <c:pt idx="3">
                  <c:v>3.3223683394236012</c:v>
                </c:pt>
                <c:pt idx="4">
                  <c:v>3.2385157010924766</c:v>
                </c:pt>
                <c:pt idx="5">
                  <c:v>3.1576906897039558</c:v>
                </c:pt>
                <c:pt idx="6">
                  <c:v>3.0797839881860192</c:v>
                </c:pt>
                <c:pt idx="7">
                  <c:v>3.0046902265256659</c:v>
                </c:pt>
                <c:pt idx="8">
                  <c:v>2.9323078392543516</c:v>
                </c:pt>
                <c:pt idx="9">
                  <c:v>2.8625389280791298</c:v>
                </c:pt>
                <c:pt idx="10">
                  <c:v>2.7952891294737015</c:v>
                </c:pt>
                <c:pt idx="11">
                  <c:v>2.7304674870502943</c:v>
                </c:pt>
                <c:pt idx="12">
                  <c:v>2.6679863285397492</c:v>
                </c:pt>
                <c:pt idx="13">
                  <c:v>2.6077611472134232</c:v>
                </c:pt>
                <c:pt idx="14">
                  <c:v>2.5497104875865433</c:v>
                </c:pt>
                <c:pt idx="15">
                  <c:v>2.4937558352484057</c:v>
                </c:pt>
                <c:pt idx="16">
                  <c:v>2.439821510670428</c:v>
                </c:pt>
                <c:pt idx="17">
                  <c:v>2.3878345668484213</c:v>
                </c:pt>
                <c:pt idx="18">
                  <c:v>2.3377246906406457</c:v>
                </c:pt>
                <c:pt idx="19">
                  <c:v>2.2894241076682018</c:v>
                </c:pt>
                <c:pt idx="20">
                  <c:v>2.2428674906491421</c:v>
                </c:pt>
                <c:pt idx="21">
                  <c:v>2.1979918710423139</c:v>
                </c:pt>
                <c:pt idx="22">
                  <c:v>2.15473655388144</c:v>
                </c:pt>
                <c:pt idx="23">
                  <c:v>2.1130430356842442</c:v>
                </c:pt>
                <c:pt idx="24">
                  <c:v>2.0728549253255864</c:v>
                </c:pt>
                <c:pt idx="25">
                  <c:v>2.0341178677676024</c:v>
                </c:pt>
                <c:pt idx="26">
                  <c:v>1.996779470543675</c:v>
                </c:pt>
                <c:pt idx="27">
                  <c:v>1.9607892328968193</c:v>
                </c:pt>
                <c:pt idx="28">
                  <c:v>1.9260984774766299</c:v>
                </c:pt>
                <c:pt idx="29">
                  <c:v>1.892660284502415</c:v>
                </c:pt>
                <c:pt idx="30">
                  <c:v>1.8604294283034721</c:v>
                </c:pt>
                <c:pt idx="31">
                  <c:v>1.8293623161506711</c:v>
                </c:pt>
                <c:pt idx="32">
                  <c:v>1.7994169292966171</c:v>
                </c:pt>
                <c:pt idx="33">
                  <c:v>1.7705527661446494</c:v>
                </c:pt>
                <c:pt idx="34">
                  <c:v>1.7427307874698057</c:v>
                </c:pt>
                <c:pt idx="35">
                  <c:v>1.7159133636176727</c:v>
                </c:pt>
                <c:pt idx="36">
                  <c:v>1.6900642236096965</c:v>
                </c:pt>
                <c:pt idx="37">
                  <c:v>1.6651484060861277</c:v>
                </c:pt>
                <c:pt idx="38">
                  <c:v>1.6411322120202425</c:v>
                </c:pt>
                <c:pt idx="39">
                  <c:v>1.6179831591398925</c:v>
                </c:pt>
                <c:pt idx="40">
                  <c:v>1.5956699379947299</c:v>
                </c:pt>
                <c:pt idx="41">
                  <c:v>1.5741623696096938</c:v>
                </c:pt>
                <c:pt idx="42">
                  <c:v>1.5534313646674835</c:v>
                </c:pt>
                <c:pt idx="43">
                  <c:v>1.533448884164808</c:v>
                </c:pt>
                <c:pt idx="44">
                  <c:v>1.5141879014892017</c:v>
                </c:pt>
                <c:pt idx="45">
                  <c:v>1.4956223658651178</c:v>
                </c:pt>
                <c:pt idx="46">
                  <c:v>1.4777271671198493</c:v>
                </c:pt>
                <c:pt idx="47">
                  <c:v>1.4604781017216377</c:v>
                </c:pt>
                <c:pt idx="48">
                  <c:v>1.4438518400440219</c:v>
                </c:pt>
                <c:pt idx="49">
                  <c:v>1.4278258948121587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6A4-49A8-AA21-2CCA0A87BD1D}"/>
            </c:ext>
          </c:extLst>
        </c:ser>
        <c:ser>
          <c:idx val="38"/>
          <c:order val="38"/>
          <c:tx>
            <c:strRef>
              <c:f>RatyWiekWyd!$BG$2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RatyWiekWyd!$BG$3:$BG$52</c:f>
              <c:numCache>
                <c:formatCode>General</c:formatCode>
                <c:ptCount val="50"/>
                <c:pt idx="0">
                  <c:v>3.6387395742276816</c:v>
                </c:pt>
                <c:pt idx="1">
                  <c:v>3.5434638716564626</c:v>
                </c:pt>
                <c:pt idx="2">
                  <c:v>3.4516282431225207</c:v>
                </c:pt>
                <c:pt idx="3">
                  <c:v>3.3631084795246644</c:v>
                </c:pt>
                <c:pt idx="4">
                  <c:v>3.2777848565200656</c:v>
                </c:pt>
                <c:pt idx="5">
                  <c:v>3.1955419725952461</c:v>
                </c:pt>
                <c:pt idx="6">
                  <c:v>3.1162685929837557</c:v>
                </c:pt>
                <c:pt idx="7">
                  <c:v>3.039857499219436</c:v>
                </c:pt>
                <c:pt idx="8">
                  <c:v>2.9662053441217937</c:v>
                </c:pt>
                <c:pt idx="9">
                  <c:v>2.8952125120173529</c:v>
                </c:pt>
                <c:pt idx="10">
                  <c:v>2.8267829840079171</c:v>
                </c:pt>
                <c:pt idx="11">
                  <c:v>2.7608242081035366</c:v>
                </c:pt>
                <c:pt idx="12">
                  <c:v>2.6972469740445151</c:v>
                </c:pt>
                <c:pt idx="13">
                  <c:v>2.6359652926431605</c:v>
                </c:pt>
                <c:pt idx="14">
                  <c:v>2.5768962794820842</c:v>
                </c:pt>
                <c:pt idx="15">
                  <c:v>2.5199600428117526</c:v>
                </c:pt>
                <c:pt idx="16">
                  <c:v>2.4650795754956643</c:v>
                </c:pt>
                <c:pt idx="17">
                  <c:v>2.4121806508570138</c:v>
                </c:pt>
                <c:pt idx="18">
                  <c:v>2.3611917222859695</c:v>
                </c:pt>
                <c:pt idx="19">
                  <c:v>2.3120438264717786</c:v>
                </c:pt>
                <c:pt idx="20">
                  <c:v>2.2646704901288324</c:v>
                </c:pt>
                <c:pt idx="21">
                  <c:v>2.2190076400905223</c:v>
                </c:pt>
                <c:pt idx="22">
                  <c:v>2.1749935166492951</c:v>
                </c:pt>
                <c:pt idx="23">
                  <c:v>2.1325685900256985</c:v>
                </c:pt>
                <c:pt idx="24">
                  <c:v>2.0916754798534392</c:v>
                </c:pt>
                <c:pt idx="25">
                  <c:v>2.0522588775715516</c:v>
                </c:pt>
                <c:pt idx="26">
                  <c:v>2.0142654716187205</c:v>
                </c:pt>
                <c:pt idx="27">
                  <c:v>1.9776438753285728</c:v>
                </c:pt>
                <c:pt idx="28">
                  <c:v>1.9423445574284188</c:v>
                </c:pt>
                <c:pt idx="29">
                  <c:v>1.9083197750474459</c:v>
                </c:pt>
                <c:pt idx="30">
                  <c:v>1.8755235091437497</c:v>
                </c:pt>
                <c:pt idx="31">
                  <c:v>1.8439114022628709</c:v>
                </c:pt>
                <c:pt idx="32">
                  <c:v>1.8134406985436562</c:v>
                </c:pt>
                <c:pt idx="33">
                  <c:v>1.7840701858902983</c:v>
                </c:pt>
                <c:pt idx="34">
                  <c:v>1.7557601402323408</c:v>
                </c:pt>
                <c:pt idx="35">
                  <c:v>1.7284722717972625</c:v>
                </c:pt>
                <c:pt idx="36">
                  <c:v>1.7021696733229699</c:v>
                </c:pt>
                <c:pt idx="37">
                  <c:v>1.6768167701401575</c:v>
                </c:pt>
                <c:pt idx="38">
                  <c:v>1.6523792720570203</c:v>
                </c:pt>
                <c:pt idx="39">
                  <c:v>1.6288241269812409</c:v>
                </c:pt>
                <c:pt idx="40">
                  <c:v>1.6061194762165263</c:v>
                </c:pt>
                <c:pt idx="41">
                  <c:v>1.5842346113732302</c:v>
                </c:pt>
                <c:pt idx="42">
                  <c:v>1.5631399328347846</c:v>
                </c:pt>
                <c:pt idx="43">
                  <c:v>1.5428069097237613</c:v>
                </c:pt>
                <c:pt idx="44">
                  <c:v>1.5232080413134215</c:v>
                </c:pt>
                <c:pt idx="45">
                  <c:v>1.5043168198325607</c:v>
                </c:pt>
                <c:pt idx="46">
                  <c:v>1.4861076946133378</c:v>
                </c:pt>
                <c:pt idx="47">
                  <c:v>1.468556037533606</c:v>
                </c:pt>
                <c:pt idx="48">
                  <c:v>1.451638109706997</c:v>
                </c:pt>
                <c:pt idx="49">
                  <c:v>1.435331029375712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6A4-49A8-AA21-2CCA0A87BD1D}"/>
            </c:ext>
          </c:extLst>
        </c:ser>
        <c:ser>
          <c:idx val="39"/>
          <c:order val="39"/>
          <c:tx>
            <c:strRef>
              <c:f>RatyWiekWyd!$BH$2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RatyWiekWyd!$BH$3:$BH$52</c:f>
              <c:numCache>
                <c:formatCode>General</c:formatCode>
                <c:ptCount val="50"/>
                <c:pt idx="0">
                  <c:v>3.6850296558307312</c:v>
                </c:pt>
                <c:pt idx="1">
                  <c:v>3.5880825795135443</c:v>
                </c:pt>
                <c:pt idx="2">
                  <c:v>3.4946359247228158</c:v>
                </c:pt>
                <c:pt idx="3">
                  <c:v>3.4045633034195428</c:v>
                </c:pt>
                <c:pt idx="4">
                  <c:v>3.3177428909969482</c:v>
                </c:pt>
                <c:pt idx="5">
                  <c:v>3.2340572615108263</c:v>
                </c:pt>
                <c:pt idx="6">
                  <c:v>3.1533932288591475</c:v>
                </c:pt>
                <c:pt idx="7">
                  <c:v>3.07564169369611</c:v>
                </c:pt>
                <c:pt idx="8">
                  <c:v>3.000697495873597</c:v>
                </c:pt>
                <c:pt idx="9">
                  <c:v>2.9284592722104579</c:v>
                </c:pt>
                <c:pt idx="10">
                  <c:v>2.8588293193972438</c:v>
                </c:pt>
                <c:pt idx="11">
                  <c:v>2.7917134618509793</c:v>
                </c:pt>
                <c:pt idx="12">
                  <c:v>2.7270209243412378</c:v>
                </c:pt>
                <c:pt idx="13">
                  <c:v>2.6646642092152417</c:v>
                </c:pt>
                <c:pt idx="14">
                  <c:v>2.6045589780559419</c:v>
                </c:pt>
                <c:pt idx="15">
                  <c:v>2.5466239376130133</c:v>
                </c:pt>
                <c:pt idx="16">
                  <c:v>2.4907807298524767</c:v>
                </c:pt>
                <c:pt idx="17">
                  <c:v>2.4369538259762571</c:v>
                </c:pt>
                <c:pt idx="18">
                  <c:v>2.3850704242683181</c:v>
                </c:pt>
                <c:pt idx="19">
                  <c:v>2.335060351629223</c:v>
                </c:pt>
                <c:pt idx="20">
                  <c:v>2.2868559686659355</c:v>
                </c:pt>
                <c:pt idx="21">
                  <c:v>2.2403920782085001</c:v>
                </c:pt>
                <c:pt idx="22">
                  <c:v>2.1956058371298672</c:v>
                </c:pt>
                <c:pt idx="23">
                  <c:v>2.1524366713495953</c:v>
                </c:pt>
                <c:pt idx="24">
                  <c:v>2.1108261939064752</c:v>
                </c:pt>
                <c:pt idx="25">
                  <c:v>2.0707181259892651</c:v>
                </c:pt>
                <c:pt idx="26">
                  <c:v>2.032058220818735</c:v>
                </c:pt>
                <c:pt idx="27">
                  <c:v>1.9947941902780602</c:v>
                </c:pt>
                <c:pt idx="28">
                  <c:v>1.9588756341923388</c:v>
                </c:pt>
                <c:pt idx="29">
                  <c:v>1.9242539721615799</c:v>
                </c:pt>
                <c:pt idx="30">
                  <c:v>1.8908823778549655</c:v>
                </c:pt>
                <c:pt idx="31">
                  <c:v>1.8587157156775154</c:v>
                </c:pt>
                <c:pt idx="32">
                  <c:v>1.8277104797235015</c:v>
                </c:pt>
                <c:pt idx="33">
                  <c:v>1.7978247349340413</c:v>
                </c:pt>
                <c:pt idx="34">
                  <c:v>1.7690180603792833</c:v>
                </c:pt>
                <c:pt idx="35">
                  <c:v>1.7412514945884785</c:v>
                </c:pt>
                <c:pt idx="36">
                  <c:v>1.714487482853992</c:v>
                </c:pt>
                <c:pt idx="37">
                  <c:v>1.6886898264379813</c:v>
                </c:pt>
                <c:pt idx="38">
                  <c:v>1.663823633613047</c:v>
                </c:pt>
                <c:pt idx="39">
                  <c:v>1.6398552724706352</c:v>
                </c:pt>
                <c:pt idx="40">
                  <c:v>1.616752325433362</c:v>
                </c:pt>
                <c:pt idx="41">
                  <c:v>1.5944835454097421</c:v>
                </c:pt>
                <c:pt idx="42">
                  <c:v>1.5730188135320158</c:v>
                </c:pt>
                <c:pt idx="43">
                  <c:v>1.5523290984199178</c:v>
                </c:pt>
                <c:pt idx="44">
                  <c:v>1.5323864169152877</c:v>
                </c:pt>
                <c:pt idx="45">
                  <c:v>1.513163796234418</c:v>
                </c:pt>
                <c:pt idx="46">
                  <c:v>1.4946352374869494</c:v>
                </c:pt>
                <c:pt idx="47">
                  <c:v>1.4767756805119703</c:v>
                </c:pt>
                <c:pt idx="48">
                  <c:v>1.4595609699837648</c:v>
                </c:pt>
                <c:pt idx="49">
                  <c:v>1.4429678227413625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6A4-49A8-AA21-2CCA0A87BD1D}"/>
            </c:ext>
          </c:extLst>
        </c:ser>
        <c:ser>
          <c:idx val="40"/>
          <c:order val="40"/>
          <c:tx>
            <c:strRef>
              <c:f>RatyWiekWyd!$BI$2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RatyWiekWyd!$T$3:$T$52</c:f>
              <c:numCache>
                <c:formatCode>General</c:formatCode>
                <c:ptCount val="5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</c:numCache>
            </c:numRef>
          </c:cat>
          <c:val>
            <c:numRef>
              <c:f>RatyWiekWyd!$BI$3:$BI$52</c:f>
              <c:numCache>
                <c:formatCode>General</c:formatCode>
                <c:ptCount val="50"/>
                <c:pt idx="0">
                  <c:v>3.7321317810608758</c:v>
                </c:pt>
                <c:pt idx="1">
                  <c:v>3.6334840109284561</c:v>
                </c:pt>
                <c:pt idx="2">
                  <c:v>3.5383980684573353</c:v>
                </c:pt>
                <c:pt idx="3">
                  <c:v>3.4467453484466901</c:v>
                </c:pt>
                <c:pt idx="4">
                  <c:v>3.3584018891819194</c:v>
                </c:pt>
                <c:pt idx="5">
                  <c:v>3.2732482047745197</c:v>
                </c:pt>
                <c:pt idx="6">
                  <c:v>3.1911691235555835</c:v>
                </c:pt>
                <c:pt idx="7">
                  <c:v>3.1120536323043395</c:v>
                </c:pt>
                <c:pt idx="8">
                  <c:v>3.0357947261010665</c:v>
                </c:pt>
                <c:pt idx="9">
                  <c:v>2.9622892636012925</c:v>
                </c:pt>
                <c:pt idx="10">
                  <c:v>2.8914378275355359</c:v>
                </c:pt>
                <c:pt idx="11">
                  <c:v>2.8231445902459207</c:v>
                </c:pt>
                <c:pt idx="12">
                  <c:v>2.757317184077793</c:v>
                </c:pt>
                <c:pt idx="13">
                  <c:v>2.6938665764510468</c:v>
                </c:pt>
                <c:pt idx="14">
                  <c:v>2.6327069494421877</c:v>
                </c:pt>
                <c:pt idx="15">
                  <c:v>2.5737555837142732</c:v>
                </c:pt>
                <c:pt idx="16">
                  <c:v>2.5169327466377336</c:v>
                </c:pt>
                <c:pt idx="17">
                  <c:v>2.4621615844507638</c:v>
                </c:pt>
                <c:pt idx="18">
                  <c:v>2.4093680183134278</c:v>
                </c:pt>
                <c:pt idx="19">
                  <c:v>2.3584806441148887</c:v>
                </c:pt>
                <c:pt idx="20">
                  <c:v>2.309430635898245</c:v>
                </c:pt>
                <c:pt idx="21">
                  <c:v>2.2621516527723724</c:v>
                </c:pt>
                <c:pt idx="22">
                  <c:v>2.2165797491848385</c:v>
                </c:pt>
                <c:pt idx="23">
                  <c:v>2.1726532884345655</c:v>
                </c:pt>
                <c:pt idx="24">
                  <c:v>2.1303128593072413</c:v>
                </c:pt>
                <c:pt idx="25">
                  <c:v>2.0895011957207346</c:v>
                </c:pt>
                <c:pt idx="26">
                  <c:v>2.0501630992718427</c:v>
                </c:pt>
                <c:pt idx="27">
                  <c:v>2.0122453645795968</c:v>
                </c:pt>
                <c:pt idx="28">
                  <c:v>1.9756967073241691</c:v>
                </c:pt>
                <c:pt idx="29">
                  <c:v>1.9404676948840369</c:v>
                </c:pt>
                <c:pt idx="30">
                  <c:v>1.9065106794776048</c:v>
                </c:pt>
                <c:pt idx="31">
                  <c:v>1.8737797337188438</c:v>
                </c:pt>
                <c:pt idx="32">
                  <c:v>1.8422305884997963</c:v>
                </c:pt>
                <c:pt idx="33">
                  <c:v>1.8118205731159267</c:v>
                </c:pt>
                <c:pt idx="34">
                  <c:v>1.7825085575533344</c:v>
                </c:pt>
                <c:pt idx="35">
                  <c:v>1.7542548968597789</c:v>
                </c:pt>
                <c:pt idx="36">
                  <c:v>1.7270213775242715</c:v>
                </c:pt>
                <c:pt idx="37">
                  <c:v>1.7007711657927125</c:v>
                </c:pt>
                <c:pt idx="38">
                  <c:v>1.6754687578496721</c:v>
                </c:pt>
                <c:pt idx="39">
                  <c:v>1.6510799317989344</c:v>
                </c:pt>
                <c:pt idx="40">
                  <c:v>1.627571701377855</c:v>
                </c:pt>
                <c:pt idx="41">
                  <c:v>1.6049122713429336</c:v>
                </c:pt>
                <c:pt idx="42">
                  <c:v>1.5830709944662571</c:v>
                </c:pt>
                <c:pt idx="43">
                  <c:v>1.5620183300846531</c:v>
                </c:pt>
                <c:pt idx="44">
                  <c:v>1.5417258041454869</c:v>
                </c:pt>
                <c:pt idx="45">
                  <c:v>1.522165970695069</c:v>
                </c:pt>
                <c:pt idx="46">
                  <c:v>1.5033123747575781</c:v>
                </c:pt>
                <c:pt idx="47">
                  <c:v>1.4851395165543002</c:v>
                </c:pt>
                <c:pt idx="48">
                  <c:v>1.4676228170147858</c:v>
                </c:pt>
                <c:pt idx="49">
                  <c:v>1.4507385845332774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6A4-49A8-AA21-2CCA0A87BD1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12667008"/>
        <c:axId val="512664712"/>
        <c:axId val="598049744"/>
      </c:surface3DChart>
      <c:catAx>
        <c:axId val="5126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664712"/>
        <c:crosses val="autoZero"/>
        <c:auto val="1"/>
        <c:lblAlgn val="ctr"/>
        <c:lblOffset val="100"/>
        <c:noMultiLvlLbl val="0"/>
      </c:catAx>
      <c:valAx>
        <c:axId val="5126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667008"/>
        <c:crosses val="autoZero"/>
        <c:crossBetween val="midCat"/>
      </c:valAx>
      <c:serAx>
        <c:axId val="598049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6647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Raty (od wieku i dochodu)</a:t>
            </a:r>
            <a:r>
              <a:rPr lang="pl-PL" baseline="0"/>
              <a:t> </a:t>
            </a:r>
          </a:p>
        </c:rich>
      </c:tx>
      <c:layout>
        <c:manualLayout>
          <c:xMode val="edge"/>
          <c:yMode val="edge"/>
          <c:x val="0.270833333333333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6708333333333336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RatyWiekDoch!$H$2:$H$129</c:f>
              <c:numCache>
                <c:formatCode>General</c:formatCode>
                <c:ptCount val="128"/>
                <c:pt idx="0">
                  <c:v>-1.2607404572065466</c:v>
                </c:pt>
                <c:pt idx="1">
                  <c:v>0.99659041069762777</c:v>
                </c:pt>
                <c:pt idx="2">
                  <c:v>-0.74158940431201614</c:v>
                </c:pt>
                <c:pt idx="3">
                  <c:v>-1.8725021460450186E-2</c:v>
                </c:pt>
                <c:pt idx="4">
                  <c:v>1.2185081690526203</c:v>
                </c:pt>
                <c:pt idx="5">
                  <c:v>-0.7722799439309691</c:v>
                </c:pt>
                <c:pt idx="6">
                  <c:v>-1.8619162515390917</c:v>
                </c:pt>
                <c:pt idx="7">
                  <c:v>0.19831559306481816</c:v>
                </c:pt>
                <c:pt idx="8">
                  <c:v>7.7120842839747183E-2</c:v>
                </c:pt>
                <c:pt idx="9">
                  <c:v>1.3440608760177977</c:v>
                </c:pt>
                <c:pt idx="10">
                  <c:v>-0.7322538183822207</c:v>
                </c:pt>
                <c:pt idx="11">
                  <c:v>-1.1139678484517219</c:v>
                </c:pt>
                <c:pt idx="12">
                  <c:v>0.96212150432402854</c:v>
                </c:pt>
                <c:pt idx="13">
                  <c:v>-0.17126964672617095</c:v>
                </c:pt>
                <c:pt idx="14">
                  <c:v>1.0691725161912906</c:v>
                </c:pt>
                <c:pt idx="15">
                  <c:v>0.36307378240923338</c:v>
                </c:pt>
                <c:pt idx="16">
                  <c:v>-1.1375900449993823</c:v>
                </c:pt>
                <c:pt idx="17">
                  <c:v>1.3829274729423089</c:v>
                </c:pt>
                <c:pt idx="18">
                  <c:v>0.85718969578395487</c:v>
                </c:pt>
                <c:pt idx="19">
                  <c:v>-1.4232621975740134</c:v>
                </c:pt>
                <c:pt idx="20">
                  <c:v>-0.34734939030340062</c:v>
                </c:pt>
                <c:pt idx="21">
                  <c:v>0.79276926258071212</c:v>
                </c:pt>
                <c:pt idx="22">
                  <c:v>0.37996903552230155</c:v>
                </c:pt>
                <c:pt idx="23">
                  <c:v>-7.005412684694079E-2</c:v>
                </c:pt>
                <c:pt idx="24">
                  <c:v>-1.664920995926086</c:v>
                </c:pt>
                <c:pt idx="25">
                  <c:v>5.3674897454358383E-2</c:v>
                </c:pt>
                <c:pt idx="26">
                  <c:v>1.3908969727646725</c:v>
                </c:pt>
                <c:pt idx="27">
                  <c:v>-0.70389867680953522</c:v>
                </c:pt>
                <c:pt idx="28">
                  <c:v>0.86665286190603075</c:v>
                </c:pt>
                <c:pt idx="29">
                  <c:v>0.64962984388450851</c:v>
                </c:pt>
                <c:pt idx="30">
                  <c:v>0.33765932631725848</c:v>
                </c:pt>
                <c:pt idx="31">
                  <c:v>-0.75663988618416234</c:v>
                </c:pt>
                <c:pt idx="32">
                  <c:v>-0.26943003024159484</c:v>
                </c:pt>
                <c:pt idx="33">
                  <c:v>1.0002721328189264</c:v>
                </c:pt>
                <c:pt idx="34">
                  <c:v>-0.1335390465055708</c:v>
                </c:pt>
                <c:pt idx="35">
                  <c:v>0.22499488175893756</c:v>
                </c:pt>
                <c:pt idx="36">
                  <c:v>0.94942960376516083</c:v>
                </c:pt>
                <c:pt idx="37">
                  <c:v>-0.27545769469768189</c:v>
                </c:pt>
                <c:pt idx="38">
                  <c:v>-2.2532443500972734</c:v>
                </c:pt>
                <c:pt idx="39">
                  <c:v>0.4337451270028656</c:v>
                </c:pt>
                <c:pt idx="40">
                  <c:v>0.21410983550552665</c:v>
                </c:pt>
                <c:pt idx="41">
                  <c:v>-0.91860354463521876</c:v>
                </c:pt>
                <c:pt idx="42">
                  <c:v>-0.29631643481822856</c:v>
                </c:pt>
                <c:pt idx="43">
                  <c:v>0.83327924053421087</c:v>
                </c:pt>
                <c:pt idx="44">
                  <c:v>0.2988767350476067</c:v>
                </c:pt>
                <c:pt idx="45">
                  <c:v>-1.3793842439042807</c:v>
                </c:pt>
                <c:pt idx="46">
                  <c:v>-1.3853522736098478</c:v>
                </c:pt>
                <c:pt idx="47">
                  <c:v>6.0919840341239428E-2</c:v>
                </c:pt>
                <c:pt idx="48">
                  <c:v>0.24608105819371984</c:v>
                </c:pt>
                <c:pt idx="49">
                  <c:v>-1.1381765482927504</c:v>
                </c:pt>
                <c:pt idx="50">
                  <c:v>1.0769416036930459</c:v>
                </c:pt>
                <c:pt idx="51">
                  <c:v>-2.3098550853024591E-2</c:v>
                </c:pt>
                <c:pt idx="52">
                  <c:v>0.94493778276287399</c:v>
                </c:pt>
                <c:pt idx="53">
                  <c:v>0.20408760957571381</c:v>
                </c:pt>
                <c:pt idx="54">
                  <c:v>0.13035533210900585</c:v>
                </c:pt>
                <c:pt idx="55">
                  <c:v>-0.3429202766329249</c:v>
                </c:pt>
                <c:pt idx="56">
                  <c:v>-0.44485078705044234</c:v>
                </c:pt>
                <c:pt idx="57">
                  <c:v>1.2316856680528869</c:v>
                </c:pt>
                <c:pt idx="58">
                  <c:v>-0.24674027465725512</c:v>
                </c:pt>
                <c:pt idx="59">
                  <c:v>1.4612877401094533</c:v>
                </c:pt>
                <c:pt idx="60">
                  <c:v>-0.55829600206015595</c:v>
                </c:pt>
                <c:pt idx="61">
                  <c:v>-1.8699222028449638</c:v>
                </c:pt>
                <c:pt idx="62">
                  <c:v>-0.5453856731849287</c:v>
                </c:pt>
                <c:pt idx="63">
                  <c:v>-0.1368968265865993</c:v>
                </c:pt>
                <c:pt idx="64">
                  <c:v>0.29003652370240873</c:v>
                </c:pt>
                <c:pt idx="65">
                  <c:v>0.99818358446597744</c:v>
                </c:pt>
                <c:pt idx="66">
                  <c:v>-0.20615781322874405</c:v>
                </c:pt>
                <c:pt idx="67">
                  <c:v>0.54561253115069208</c:v>
                </c:pt>
                <c:pt idx="68">
                  <c:v>1.6287581814421248E-2</c:v>
                </c:pt>
                <c:pt idx="69">
                  <c:v>-2.1797974684973598</c:v>
                </c:pt>
                <c:pt idx="70">
                  <c:v>0.49119623704282223</c:v>
                </c:pt>
                <c:pt idx="71">
                  <c:v>0.31287585510871052</c:v>
                </c:pt>
                <c:pt idx="72">
                  <c:v>1.4480770719529739</c:v>
                </c:pt>
                <c:pt idx="73">
                  <c:v>0.71718795365445986</c:v>
                </c:pt>
                <c:pt idx="74">
                  <c:v>8.4620875272499951E-2</c:v>
                </c:pt>
                <c:pt idx="75">
                  <c:v>-1.1633549087259327</c:v>
                </c:pt>
                <c:pt idx="76">
                  <c:v>-0.77974408327953348</c:v>
                </c:pt>
                <c:pt idx="77">
                  <c:v>-1.1058690932391171</c:v>
                </c:pt>
                <c:pt idx="78">
                  <c:v>-0.5309924320445143</c:v>
                </c:pt>
                <c:pt idx="79">
                  <c:v>-0.18704622182444552</c:v>
                </c:pt>
                <c:pt idx="80">
                  <c:v>-0.13248286607658688</c:v>
                </c:pt>
                <c:pt idx="81">
                  <c:v>-1.8023871374347076</c:v>
                </c:pt>
                <c:pt idx="82">
                  <c:v>0.71579540195272084</c:v>
                </c:pt>
                <c:pt idx="83">
                  <c:v>0.99399838681484365</c:v>
                </c:pt>
                <c:pt idx="84">
                  <c:v>5.6943155955950786E-2</c:v>
                </c:pt>
                <c:pt idx="85">
                  <c:v>-0.53986260105731798</c:v>
                </c:pt>
                <c:pt idx="86">
                  <c:v>0.77591465033108653</c:v>
                </c:pt>
                <c:pt idx="87">
                  <c:v>-0.54576408270445764</c:v>
                </c:pt>
                <c:pt idx="88">
                  <c:v>0.37567588080397307</c:v>
                </c:pt>
                <c:pt idx="89">
                  <c:v>1.6705019368184155</c:v>
                </c:pt>
                <c:pt idx="90">
                  <c:v>-0.65220254517604825</c:v>
                </c:pt>
                <c:pt idx="91">
                  <c:v>-1.3715976988060934</c:v>
                </c:pt>
                <c:pt idx="92">
                  <c:v>1.1169579530985958</c:v>
                </c:pt>
                <c:pt idx="93">
                  <c:v>-0.18691256730826833</c:v>
                </c:pt>
                <c:pt idx="94">
                  <c:v>0.70235401515471052</c:v>
                </c:pt>
                <c:pt idx="95">
                  <c:v>-0.66098982533263317</c:v>
                </c:pt>
                <c:pt idx="96">
                  <c:v>0.49528416082259952</c:v>
                </c:pt>
                <c:pt idx="97">
                  <c:v>-1.1684907730821417</c:v>
                </c:pt>
                <c:pt idx="98">
                  <c:v>-0.65328707614330384</c:v>
                </c:pt>
                <c:pt idx="99">
                  <c:v>0.52282075391574168</c:v>
                </c:pt>
                <c:pt idx="100">
                  <c:v>1.0821192965500259</c:v>
                </c:pt>
                <c:pt idx="101">
                  <c:v>-0.78763746864627304</c:v>
                </c:pt>
                <c:pt idx="102">
                  <c:v>9.7333444916405831E-2</c:v>
                </c:pt>
                <c:pt idx="103">
                  <c:v>0.77085971904844364</c:v>
                </c:pt>
                <c:pt idx="104">
                  <c:v>1.4271525519193218</c:v>
                </c:pt>
                <c:pt idx="105">
                  <c:v>0.33223443511364259</c:v>
                </c:pt>
                <c:pt idx="106">
                  <c:v>-1.1683001369047323</c:v>
                </c:pt>
                <c:pt idx="107">
                  <c:v>1.5277660666914041</c:v>
                </c:pt>
                <c:pt idx="108">
                  <c:v>0.58796979452708609</c:v>
                </c:pt>
                <c:pt idx="109">
                  <c:v>-0.33807958428670926</c:v>
                </c:pt>
                <c:pt idx="110">
                  <c:v>-9.226247336981519E-2</c:v>
                </c:pt>
                <c:pt idx="111">
                  <c:v>-0.16140125683694251</c:v>
                </c:pt>
                <c:pt idx="112">
                  <c:v>0.10111376745370393</c:v>
                </c:pt>
                <c:pt idx="113">
                  <c:v>-0.5086784328904157</c:v>
                </c:pt>
                <c:pt idx="114">
                  <c:v>-1.6375434061447871</c:v>
                </c:pt>
                <c:pt idx="115">
                  <c:v>0.19366169616939466</c:v>
                </c:pt>
                <c:pt idx="116">
                  <c:v>-0.71715424604807776</c:v>
                </c:pt>
                <c:pt idx="117">
                  <c:v>1.2003607223158967</c:v>
                </c:pt>
                <c:pt idx="118">
                  <c:v>0.7042770663799125</c:v>
                </c:pt>
                <c:pt idx="119">
                  <c:v>-1.7369783984055536</c:v>
                </c:pt>
                <c:pt idx="120">
                  <c:v>-0.36896934858894159</c:v>
                </c:pt>
                <c:pt idx="121">
                  <c:v>-0.1954131250534159</c:v>
                </c:pt>
                <c:pt idx="122">
                  <c:v>0.57792382693094257</c:v>
                </c:pt>
                <c:pt idx="123">
                  <c:v>-0.4531200677547389</c:v>
                </c:pt>
                <c:pt idx="124">
                  <c:v>0.34041070216520275</c:v>
                </c:pt>
                <c:pt idx="125">
                  <c:v>1.8833168324495109E-2</c:v>
                </c:pt>
                <c:pt idx="126">
                  <c:v>-0.51170521871595209</c:v>
                </c:pt>
              </c:numCache>
            </c:numRef>
          </c:xVal>
          <c:yVal>
            <c:numRef>
              <c:f>RatyWiekDoch!$E$2:$E$128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8-47F0-BD93-168BE4677B10}"/>
            </c:ext>
          </c:extLst>
        </c:ser>
        <c:ser>
          <c:idx val="1"/>
          <c:order val="1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RatyWiekDoch!$R$2:$R$82</c:f>
              <c:numCache>
                <c:formatCode>General</c:formatCode>
                <c:ptCount val="81"/>
                <c:pt idx="0">
                  <c:v>-2.2999999999999998</c:v>
                </c:pt>
                <c:pt idx="1">
                  <c:v>-2.25</c:v>
                </c:pt>
                <c:pt idx="2">
                  <c:v>-2.2000000000000002</c:v>
                </c:pt>
                <c:pt idx="3">
                  <c:v>-2.15</c:v>
                </c:pt>
                <c:pt idx="4">
                  <c:v>-2.1</c:v>
                </c:pt>
                <c:pt idx="5">
                  <c:v>-2.0499999999999998</c:v>
                </c:pt>
                <c:pt idx="6">
                  <c:v>-2</c:v>
                </c:pt>
                <c:pt idx="7">
                  <c:v>-1.95</c:v>
                </c:pt>
                <c:pt idx="8">
                  <c:v>-1.9</c:v>
                </c:pt>
                <c:pt idx="9">
                  <c:v>-1.85</c:v>
                </c:pt>
                <c:pt idx="10">
                  <c:v>-1.8</c:v>
                </c:pt>
                <c:pt idx="11">
                  <c:v>-1.75</c:v>
                </c:pt>
                <c:pt idx="12">
                  <c:v>-1.7</c:v>
                </c:pt>
                <c:pt idx="13">
                  <c:v>-1.65</c:v>
                </c:pt>
                <c:pt idx="14">
                  <c:v>-1.6</c:v>
                </c:pt>
                <c:pt idx="15">
                  <c:v>-1.55</c:v>
                </c:pt>
                <c:pt idx="16">
                  <c:v>-1.5</c:v>
                </c:pt>
                <c:pt idx="17">
                  <c:v>-1.45</c:v>
                </c:pt>
                <c:pt idx="18">
                  <c:v>-1.4</c:v>
                </c:pt>
                <c:pt idx="19">
                  <c:v>-1.35</c:v>
                </c:pt>
                <c:pt idx="20">
                  <c:v>-1.3</c:v>
                </c:pt>
                <c:pt idx="21">
                  <c:v>-1.25</c:v>
                </c:pt>
                <c:pt idx="22">
                  <c:v>-1.2</c:v>
                </c:pt>
                <c:pt idx="23">
                  <c:v>-1.1499999999999999</c:v>
                </c:pt>
                <c:pt idx="24">
                  <c:v>-1.1000000000000001</c:v>
                </c:pt>
                <c:pt idx="25">
                  <c:v>-1.05</c:v>
                </c:pt>
                <c:pt idx="26">
                  <c:v>-1</c:v>
                </c:pt>
                <c:pt idx="27">
                  <c:v>-0.95</c:v>
                </c:pt>
                <c:pt idx="28">
                  <c:v>-0.9</c:v>
                </c:pt>
                <c:pt idx="29">
                  <c:v>-0.85000000000000997</c:v>
                </c:pt>
                <c:pt idx="30">
                  <c:v>-0.80000000000001004</c:v>
                </c:pt>
                <c:pt idx="31">
                  <c:v>-0.75000000000000999</c:v>
                </c:pt>
                <c:pt idx="32">
                  <c:v>-0.70000000000000995</c:v>
                </c:pt>
                <c:pt idx="33">
                  <c:v>-0.65000000000001001</c:v>
                </c:pt>
                <c:pt idx="34">
                  <c:v>-0.60000000000000997</c:v>
                </c:pt>
                <c:pt idx="35">
                  <c:v>-0.55000000000001004</c:v>
                </c:pt>
                <c:pt idx="36">
                  <c:v>-0.50000000000000999</c:v>
                </c:pt>
                <c:pt idx="37">
                  <c:v>-0.45000000000001</c:v>
                </c:pt>
                <c:pt idx="38">
                  <c:v>-0.40000000000001001</c:v>
                </c:pt>
                <c:pt idx="39">
                  <c:v>-0.35000000000001003</c:v>
                </c:pt>
                <c:pt idx="40">
                  <c:v>-0.30000000000000998</c:v>
                </c:pt>
                <c:pt idx="41">
                  <c:v>-0.25000000000000999</c:v>
                </c:pt>
                <c:pt idx="42">
                  <c:v>-0.20000000000001</c:v>
                </c:pt>
                <c:pt idx="43">
                  <c:v>-0.15000000000000999</c:v>
                </c:pt>
                <c:pt idx="44">
                  <c:v>-0.10000000000001</c:v>
                </c:pt>
                <c:pt idx="45">
                  <c:v>-5.0000000000010002E-2</c:v>
                </c:pt>
                <c:pt idx="46">
                  <c:v>-9.7699626167013807E-15</c:v>
                </c:pt>
                <c:pt idx="47">
                  <c:v>4.9999999999990101E-2</c:v>
                </c:pt>
                <c:pt idx="48">
                  <c:v>9.9999999999990305E-2</c:v>
                </c:pt>
                <c:pt idx="49">
                  <c:v>0.14999999999999</c:v>
                </c:pt>
                <c:pt idx="50">
                  <c:v>0.19999999999998999</c:v>
                </c:pt>
                <c:pt idx="51">
                  <c:v>0.24999999999999001</c:v>
                </c:pt>
                <c:pt idx="52">
                  <c:v>0.29999999999999</c:v>
                </c:pt>
                <c:pt idx="53">
                  <c:v>0.34999999999998999</c:v>
                </c:pt>
                <c:pt idx="54">
                  <c:v>0.39999999999998997</c:v>
                </c:pt>
                <c:pt idx="55">
                  <c:v>0.44999999999999002</c:v>
                </c:pt>
                <c:pt idx="56">
                  <c:v>0.49999999999999001</c:v>
                </c:pt>
                <c:pt idx="57">
                  <c:v>0.54999999999999005</c:v>
                </c:pt>
                <c:pt idx="58">
                  <c:v>0.59999999999998999</c:v>
                </c:pt>
                <c:pt idx="59">
                  <c:v>0.64999999999999003</c:v>
                </c:pt>
                <c:pt idx="60">
                  <c:v>0.69999999999998996</c:v>
                </c:pt>
                <c:pt idx="61">
                  <c:v>0.74999999999999001</c:v>
                </c:pt>
                <c:pt idx="62">
                  <c:v>0.79999999999999005</c:v>
                </c:pt>
                <c:pt idx="63">
                  <c:v>0.84999999999998999</c:v>
                </c:pt>
                <c:pt idx="64">
                  <c:v>0.89999999999999003</c:v>
                </c:pt>
                <c:pt idx="65">
                  <c:v>0.94999999999998996</c:v>
                </c:pt>
                <c:pt idx="66">
                  <c:v>0.99999999999999001</c:v>
                </c:pt>
                <c:pt idx="67">
                  <c:v>1.0499999999999901</c:v>
                </c:pt>
                <c:pt idx="68">
                  <c:v>1.0999999999999901</c:v>
                </c:pt>
                <c:pt idx="69">
                  <c:v>1.1499999999999899</c:v>
                </c:pt>
                <c:pt idx="70">
                  <c:v>1.19999999999999</c:v>
                </c:pt>
                <c:pt idx="71">
                  <c:v>1.24999999999999</c:v>
                </c:pt>
                <c:pt idx="72">
                  <c:v>1.2999999999999901</c:v>
                </c:pt>
                <c:pt idx="73">
                  <c:v>1.3499999999999901</c:v>
                </c:pt>
                <c:pt idx="74">
                  <c:v>1.3999999999999899</c:v>
                </c:pt>
                <c:pt idx="75">
                  <c:v>1.44999999999999</c:v>
                </c:pt>
                <c:pt idx="76">
                  <c:v>1.49999999999999</c:v>
                </c:pt>
                <c:pt idx="77">
                  <c:v>1.5499999999999901</c:v>
                </c:pt>
                <c:pt idx="78">
                  <c:v>1.5999999999999901</c:v>
                </c:pt>
                <c:pt idx="79">
                  <c:v>1.6499999999999899</c:v>
                </c:pt>
                <c:pt idx="80">
                  <c:v>1.69999999999999</c:v>
                </c:pt>
              </c:numCache>
            </c:numRef>
          </c:xVal>
          <c:yVal>
            <c:numRef>
              <c:f>RatyWiekDoch!$S$2:$S$82</c:f>
              <c:numCache>
                <c:formatCode>General</c:formatCode>
                <c:ptCount val="81"/>
                <c:pt idx="0">
                  <c:v>0.5116373591069675</c:v>
                </c:pt>
                <c:pt idx="1">
                  <c:v>0.51137706481733847</c:v>
                </c:pt>
                <c:pt idx="2">
                  <c:v>0.51111676435771591</c:v>
                </c:pt>
                <c:pt idx="3">
                  <c:v>0.51085645786912448</c:v>
                </c:pt>
                <c:pt idx="4">
                  <c:v>0.51059614549260146</c:v>
                </c:pt>
                <c:pt idx="5">
                  <c:v>0.51033582736919736</c:v>
                </c:pt>
                <c:pt idx="6">
                  <c:v>0.51007550363997489</c:v>
                </c:pt>
                <c:pt idx="7">
                  <c:v>0.50981517444600921</c:v>
                </c:pt>
                <c:pt idx="8">
                  <c:v>0.5095548399283869</c:v>
                </c:pt>
                <c:pt idx="9">
                  <c:v>0.50929450022820655</c:v>
                </c:pt>
                <c:pt idx="10">
                  <c:v>0.5090341554865776</c:v>
                </c:pt>
                <c:pt idx="11">
                  <c:v>0.50877380584462073</c:v>
                </c:pt>
                <c:pt idx="12">
                  <c:v>0.50851345144346705</c:v>
                </c:pt>
                <c:pt idx="13">
                  <c:v>0.50825309242425809</c:v>
                </c:pt>
                <c:pt idx="14">
                  <c:v>0.5079927289281454</c:v>
                </c:pt>
                <c:pt idx="15">
                  <c:v>0.50773236109629016</c:v>
                </c:pt>
                <c:pt idx="16">
                  <c:v>0.50747198906986302</c:v>
                </c:pt>
                <c:pt idx="17">
                  <c:v>0.5072116129900438</c:v>
                </c:pt>
                <c:pt idx="18">
                  <c:v>0.50695123299802092</c:v>
                </c:pt>
                <c:pt idx="19">
                  <c:v>0.50669084923499152</c:v>
                </c:pt>
                <c:pt idx="20">
                  <c:v>0.50643046184216067</c:v>
                </c:pt>
                <c:pt idx="21">
                  <c:v>0.50617007096074162</c:v>
                </c:pt>
                <c:pt idx="22">
                  <c:v>0.50590967673195497</c:v>
                </c:pt>
                <c:pt idx="23">
                  <c:v>0.50564927929702863</c:v>
                </c:pt>
                <c:pt idx="24">
                  <c:v>0.50538887879719741</c:v>
                </c:pt>
                <c:pt idx="25">
                  <c:v>0.50512847537370287</c:v>
                </c:pt>
                <c:pt idx="26">
                  <c:v>0.50486806916779281</c:v>
                </c:pt>
                <c:pt idx="27">
                  <c:v>0.50460766032072135</c:v>
                </c:pt>
                <c:pt idx="28">
                  <c:v>0.50434724897374805</c:v>
                </c:pt>
                <c:pt idx="29">
                  <c:v>0.50408683526813791</c:v>
                </c:pt>
                <c:pt idx="30">
                  <c:v>0.50382641934516104</c:v>
                </c:pt>
                <c:pt idx="31">
                  <c:v>0.50356600134609264</c:v>
                </c:pt>
                <c:pt idx="32">
                  <c:v>0.50330558141221204</c:v>
                </c:pt>
                <c:pt idx="33">
                  <c:v>0.50304515968480301</c:v>
                </c:pt>
                <c:pt idx="34">
                  <c:v>0.50278473630515319</c:v>
                </c:pt>
                <c:pt idx="35">
                  <c:v>0.50252431141455367</c:v>
                </c:pt>
                <c:pt idx="36">
                  <c:v>0.50226388515429887</c:v>
                </c:pt>
                <c:pt idx="37">
                  <c:v>0.50200345766568633</c:v>
                </c:pt>
                <c:pt idx="38">
                  <c:v>0.50174302909001622</c:v>
                </c:pt>
                <c:pt idx="39">
                  <c:v>0.50148259956859076</c:v>
                </c:pt>
                <c:pt idx="40">
                  <c:v>0.50122216924271457</c:v>
                </c:pt>
                <c:pt idx="41">
                  <c:v>0.50096173825369406</c:v>
                </c:pt>
                <c:pt idx="42">
                  <c:v>0.50070130674283675</c:v>
                </c:pt>
                <c:pt idx="43">
                  <c:v>0.50044087485145139</c:v>
                </c:pt>
                <c:pt idx="44">
                  <c:v>0.50018044272084783</c:v>
                </c:pt>
                <c:pt idx="45">
                  <c:v>0.49992001049233614</c:v>
                </c:pt>
                <c:pt idx="46">
                  <c:v>0.49965957830722663</c:v>
                </c:pt>
                <c:pt idx="47">
                  <c:v>0.49939914630682974</c:v>
                </c:pt>
                <c:pt idx="48">
                  <c:v>0.49913871463245535</c:v>
                </c:pt>
                <c:pt idx="49">
                  <c:v>0.49887828342541246</c:v>
                </c:pt>
                <c:pt idx="50">
                  <c:v>0.49861785282700954</c:v>
                </c:pt>
                <c:pt idx="51">
                  <c:v>0.49835742297855307</c:v>
                </c:pt>
                <c:pt idx="52">
                  <c:v>0.4980969940213486</c:v>
                </c:pt>
                <c:pt idx="53">
                  <c:v>0.49783656609669918</c:v>
                </c:pt>
                <c:pt idx="54">
                  <c:v>0.49757613934590605</c:v>
                </c:pt>
                <c:pt idx="55">
                  <c:v>0.49731571391026752</c:v>
                </c:pt>
                <c:pt idx="56">
                  <c:v>0.49705528993107934</c:v>
                </c:pt>
                <c:pt idx="57">
                  <c:v>0.49679486754963387</c:v>
                </c:pt>
                <c:pt idx="58">
                  <c:v>0.49653444690722026</c:v>
                </c:pt>
                <c:pt idx="59">
                  <c:v>0.49627402814512367</c:v>
                </c:pt>
                <c:pt idx="60">
                  <c:v>0.49601361140462541</c:v>
                </c:pt>
                <c:pt idx="61">
                  <c:v>0.49575319682700197</c:v>
                </c:pt>
                <c:pt idx="62">
                  <c:v>0.49549278455352563</c:v>
                </c:pt>
                <c:pt idx="63">
                  <c:v>0.4952323747254635</c:v>
                </c:pt>
                <c:pt idx="64">
                  <c:v>0.49497196748407712</c:v>
                </c:pt>
                <c:pt idx="65">
                  <c:v>0.49471156297062302</c:v>
                </c:pt>
                <c:pt idx="66">
                  <c:v>0.49445116132635109</c:v>
                </c:pt>
                <c:pt idx="67">
                  <c:v>0.49419076269250539</c:v>
                </c:pt>
                <c:pt idx="68">
                  <c:v>0.49393036721032346</c:v>
                </c:pt>
                <c:pt idx="69">
                  <c:v>0.49366997502103599</c:v>
                </c:pt>
                <c:pt idx="70">
                  <c:v>0.49340958626586645</c:v>
                </c:pt>
                <c:pt idx="71">
                  <c:v>0.49314920108603089</c:v>
                </c:pt>
                <c:pt idx="72">
                  <c:v>0.49288881962273751</c:v>
                </c:pt>
                <c:pt idx="73">
                  <c:v>0.49262844201718653</c:v>
                </c:pt>
                <c:pt idx="74">
                  <c:v>0.49236806841057001</c:v>
                </c:pt>
                <c:pt idx="75">
                  <c:v>0.49210769894407075</c:v>
                </c:pt>
                <c:pt idx="76">
                  <c:v>0.4918473337588633</c:v>
                </c:pt>
                <c:pt idx="77">
                  <c:v>0.49158697299611243</c:v>
                </c:pt>
                <c:pt idx="78">
                  <c:v>0.49132661679697331</c:v>
                </c:pt>
                <c:pt idx="79">
                  <c:v>0.49106626530259151</c:v>
                </c:pt>
                <c:pt idx="80">
                  <c:v>0.49080591865410228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8-47F0-BD93-168BE467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48664"/>
        <c:axId val="362050632"/>
      </c:scatterChart>
      <c:valAx>
        <c:axId val="36204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050632"/>
        <c:crosses val="autoZero"/>
        <c:crossBetween val="midCat"/>
      </c:valAx>
      <c:valAx>
        <c:axId val="3620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04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RatyWiekDoch!$W$2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RatyWiekDoch!$W$3:$W$52</c:f>
              <c:numCache>
                <c:formatCode>General</c:formatCode>
                <c:ptCount val="50"/>
                <c:pt idx="0">
                  <c:v>1.1228664555610908</c:v>
                </c:pt>
                <c:pt idx="1">
                  <c:v>1.1351541700338403</c:v>
                </c:pt>
                <c:pt idx="2">
                  <c:v>1.1486707628548283</c:v>
                </c:pt>
                <c:pt idx="3">
                  <c:v>1.1635391325499047</c:v>
                </c:pt>
                <c:pt idx="4">
                  <c:v>1.1798944685667005</c:v>
                </c:pt>
                <c:pt idx="5">
                  <c:v>1.1978854804737344</c:v>
                </c:pt>
                <c:pt idx="6">
                  <c:v>1.2176757500901236</c:v>
                </c:pt>
                <c:pt idx="7">
                  <c:v>1.2394452188400309</c:v>
                </c:pt>
                <c:pt idx="8">
                  <c:v>1.2633918238554933</c:v>
                </c:pt>
                <c:pt idx="9">
                  <c:v>1.289733297703771</c:v>
                </c:pt>
                <c:pt idx="10">
                  <c:v>1.3187091481030846</c:v>
                </c:pt>
                <c:pt idx="11">
                  <c:v>1.3505828356271521</c:v>
                </c:pt>
                <c:pt idx="12">
                  <c:v>1.3856441691991244</c:v>
                </c:pt>
                <c:pt idx="13">
                  <c:v>1.4242119411557543</c:v>
                </c:pt>
                <c:pt idx="14">
                  <c:v>1.466636825840907</c:v>
                </c:pt>
                <c:pt idx="15">
                  <c:v>1.5133045680836401</c:v>
                </c:pt>
                <c:pt idx="16">
                  <c:v>1.564639490551829</c:v>
                </c:pt>
                <c:pt idx="17">
                  <c:v>1.62110835187167</c:v>
                </c:pt>
                <c:pt idx="18">
                  <c:v>1.6832245905926966</c:v>
                </c:pt>
                <c:pt idx="19">
                  <c:v>1.7515529935862215</c:v>
                </c:pt>
                <c:pt idx="20">
                  <c:v>1.8267148313242356</c:v>
                </c:pt>
                <c:pt idx="21">
                  <c:v>1.9093935067308734</c:v>
                </c:pt>
                <c:pt idx="22">
                  <c:v>2.0003407689681678</c:v>
                </c:pt>
                <c:pt idx="23">
                  <c:v>2.1003835486544409</c:v>
                </c:pt>
                <c:pt idx="24">
                  <c:v>2.210431476664001</c:v>
                </c:pt>
                <c:pt idx="25">
                  <c:v>2.3314851548722126</c:v>
                </c:pt>
                <c:pt idx="26">
                  <c:v>2.4646452540470394</c:v>
                </c:pt>
                <c:pt idx="27">
                  <c:v>2.6111225216088867</c:v>
                </c:pt>
                <c:pt idx="28">
                  <c:v>2.7722487902534878</c:v>
                </c:pt>
                <c:pt idx="29">
                  <c:v>2.9494890875328608</c:v>
                </c:pt>
                <c:pt idx="30">
                  <c:v>3.1444549564997084</c:v>
                </c:pt>
                <c:pt idx="31">
                  <c:v>3.3589191085321493</c:v>
                </c:pt>
                <c:pt idx="32">
                  <c:v>3.5948315415683889</c:v>
                </c:pt>
                <c:pt idx="33">
                  <c:v>3.854337270305094</c:v>
                </c:pt>
                <c:pt idx="34">
                  <c:v>4.1397958295698514</c:v>
                </c:pt>
                <c:pt idx="35">
                  <c:v>4.4538027282005448</c:v>
                </c:pt>
                <c:pt idx="36">
                  <c:v>4.7992130484993174</c:v>
                </c:pt>
                <c:pt idx="37">
                  <c:v>5.1791674058372505</c:v>
                </c:pt>
                <c:pt idx="38">
                  <c:v>5.5971205044453276</c:v>
                </c:pt>
                <c:pt idx="39">
                  <c:v>6.0568725490329562</c:v>
                </c:pt>
                <c:pt idx="40">
                  <c:v>6.5626037978415992</c:v>
                </c:pt>
                <c:pt idx="41">
                  <c:v>7.1189125713043806</c:v>
                </c:pt>
                <c:pt idx="42">
                  <c:v>7.7308570619023129</c:v>
                </c:pt>
                <c:pt idx="43">
                  <c:v>8.4040013253699151</c:v>
                </c:pt>
                <c:pt idx="44">
                  <c:v>9.1444658714214544</c:v>
                </c:pt>
                <c:pt idx="45">
                  <c:v>9.9589833139899877</c:v>
                </c:pt>
                <c:pt idx="46">
                  <c:v>10.854959586974443</c:v>
                </c:pt>
                <c:pt idx="47">
                  <c:v>11.840541282093969</c:v>
                </c:pt>
                <c:pt idx="48">
                  <c:v>12.924689721113536</c:v>
                </c:pt>
                <c:pt idx="49">
                  <c:v>14.117262435936576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5-4579-BCB0-BF9E6D27C365}"/>
            </c:ext>
          </c:extLst>
        </c:ser>
        <c:ser>
          <c:idx val="1"/>
          <c:order val="1"/>
          <c:tx>
            <c:strRef>
              <c:f>RatyWiekDoch!$X$2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RatyWiekDoch!$X$3:$X$52</c:f>
              <c:numCache>
                <c:formatCode>General</c:formatCode>
                <c:ptCount val="50"/>
                <c:pt idx="0">
                  <c:v>1.1254531795138265</c:v>
                </c:pt>
                <c:pt idx="1">
                  <c:v>1.1379995888858949</c:v>
                </c:pt>
                <c:pt idx="2">
                  <c:v>1.1518007483467338</c:v>
                </c:pt>
                <c:pt idx="3">
                  <c:v>1.1669821438213264</c:v>
                </c:pt>
                <c:pt idx="4">
                  <c:v>1.1836818109188594</c:v>
                </c:pt>
                <c:pt idx="5">
                  <c:v>1.2020515900103241</c:v>
                </c:pt>
                <c:pt idx="6">
                  <c:v>1.2222585068247955</c:v>
                </c:pt>
                <c:pt idx="7">
                  <c:v>1.2444862911173507</c:v>
                </c:pt>
                <c:pt idx="8">
                  <c:v>1.268937047216991</c:v>
                </c:pt>
                <c:pt idx="9">
                  <c:v>1.2958330916438903</c:v>
                </c:pt>
                <c:pt idx="10">
                  <c:v>1.3254189745043545</c:v>
                </c:pt>
                <c:pt idx="11">
                  <c:v>1.3579637030428633</c:v>
                </c:pt>
                <c:pt idx="12">
                  <c:v>1.3937631875686605</c:v>
                </c:pt>
                <c:pt idx="13">
                  <c:v>1.4331429319962814</c:v>
                </c:pt>
                <c:pt idx="14">
                  <c:v>1.4764609934635426</c:v>
                </c:pt>
                <c:pt idx="15">
                  <c:v>1.5241112379370767</c:v>
                </c:pt>
                <c:pt idx="16">
                  <c:v>1.5765269214067441</c:v>
                </c:pt>
                <c:pt idx="17">
                  <c:v>1.6341846292306426</c:v>
                </c:pt>
                <c:pt idx="18">
                  <c:v>1.6976086094488887</c:v>
                </c:pt>
                <c:pt idx="19">
                  <c:v>1.7673755394664774</c:v>
                </c:pt>
                <c:pt idx="20">
                  <c:v>1.8441197694458944</c:v>
                </c:pt>
                <c:pt idx="21">
                  <c:v>1.9285390900846107</c:v>
                </c:pt>
                <c:pt idx="22">
                  <c:v>2.0214010772205002</c:v>
                </c:pt>
                <c:pt idx="23">
                  <c:v>2.1235500709529993</c:v>
                </c:pt>
                <c:pt idx="24">
                  <c:v>2.2359148527371007</c:v>
                </c:pt>
                <c:pt idx="25">
                  <c:v>2.3595170902535303</c:v>
                </c:pt>
                <c:pt idx="26">
                  <c:v>2.4954806268394156</c:v>
                </c:pt>
                <c:pt idx="27">
                  <c:v>2.6450416999428423</c:v>
                </c:pt>
                <c:pt idx="28">
                  <c:v>2.809560181511749</c:v>
                </c:pt>
                <c:pt idx="29">
                  <c:v>2.9905319425195165</c:v>
                </c:pt>
                <c:pt idx="30">
                  <c:v>3.1896024540506778</c:v>
                </c:pt>
                <c:pt idx="31">
                  <c:v>3.4085817486135359</c:v>
                </c:pt>
                <c:pt idx="32">
                  <c:v>3.649460877714183</c:v>
                </c:pt>
                <c:pt idx="33">
                  <c:v>3.9144300153311229</c:v>
                </c:pt>
                <c:pt idx="34">
                  <c:v>4.205898371894838</c:v>
                </c:pt>
                <c:pt idx="35">
                  <c:v>4.5265160998385694</c:v>
                </c:pt>
                <c:pt idx="36">
                  <c:v>4.8791983898947393</c:v>
                </c:pt>
                <c:pt idx="37">
                  <c:v>5.2671519772306743</c:v>
                </c:pt>
                <c:pt idx="38">
                  <c:v>5.6939042984284516</c:v>
                </c:pt>
                <c:pt idx="39">
                  <c:v>6.1633355644164469</c:v>
                </c:pt>
                <c:pt idx="40">
                  <c:v>6.6797140409730229</c:v>
                </c:pt>
                <c:pt idx="41">
                  <c:v>7.2477348575875471</c:v>
                </c:pt>
                <c:pt idx="42">
                  <c:v>7.8725626975451206</c:v>
                </c:pt>
                <c:pt idx="43">
                  <c:v>8.5598787573912105</c:v>
                </c:pt>
                <c:pt idx="44">
                  <c:v>9.3159324027512334</c:v>
                </c:pt>
                <c:pt idx="45">
                  <c:v>10.147597990181531</c:v>
                </c:pt>
                <c:pt idx="46">
                  <c:v>11.062437371699783</c:v>
                </c:pt>
                <c:pt idx="47">
                  <c:v>12.068768650312224</c:v>
                </c:pt>
                <c:pt idx="48">
                  <c:v>13.17574181169174</c:v>
                </c:pt>
                <c:pt idx="49">
                  <c:v>14.393421919681812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5-4579-BCB0-BF9E6D27C365}"/>
            </c:ext>
          </c:extLst>
        </c:ser>
        <c:ser>
          <c:idx val="2"/>
          <c:order val="2"/>
          <c:tx>
            <c:strRef>
              <c:f>RatyWiekDoch!$Y$2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RatyWiekDoch!$Y$3:$Y$52</c:f>
              <c:numCache>
                <c:formatCode>General</c:formatCode>
                <c:ptCount val="50"/>
                <c:pt idx="0">
                  <c:v>1.1280943621125541</c:v>
                </c:pt>
                <c:pt idx="1">
                  <c:v>1.1409049127223212</c:v>
                </c:pt>
                <c:pt idx="2">
                  <c:v>1.1549966298426111</c:v>
                </c:pt>
                <c:pt idx="3">
                  <c:v>1.1704976412704005</c:v>
                </c:pt>
                <c:pt idx="4">
                  <c:v>1.1875488886970529</c:v>
                </c:pt>
                <c:pt idx="5">
                  <c:v>1.2063054092092362</c:v>
                </c:pt>
                <c:pt idx="6">
                  <c:v>1.2269377449510808</c:v>
                </c:pt>
                <c:pt idx="7">
                  <c:v>1.2496334937648164</c:v>
                </c:pt>
                <c:pt idx="8">
                  <c:v>1.2745990149089645</c:v>
                </c:pt>
                <c:pt idx="9">
                  <c:v>1.3020613053631882</c:v>
                </c:pt>
                <c:pt idx="10">
                  <c:v>1.3322700637799507</c:v>
                </c:pt>
                <c:pt idx="11">
                  <c:v>1.3654999608492957</c:v>
                </c:pt>
                <c:pt idx="12">
                  <c:v>1.4020531367198588</c:v>
                </c:pt>
                <c:pt idx="13">
                  <c:v>1.4422619481837051</c:v>
                </c:pt>
                <c:pt idx="14">
                  <c:v>1.4864919906035521</c:v>
                </c:pt>
                <c:pt idx="15">
                  <c:v>1.5351454220590051</c:v>
                </c:pt>
                <c:pt idx="16">
                  <c:v>1.5886646199363343</c:v>
                </c:pt>
                <c:pt idx="17">
                  <c:v>1.6475362032090426</c:v>
                </c:pt>
                <c:pt idx="18">
                  <c:v>1.7122954569814839</c:v>
                </c:pt>
                <c:pt idx="19">
                  <c:v>1.7835311995253327</c:v>
                </c:pt>
                <c:pt idx="20">
                  <c:v>1.8618911360620478</c:v>
                </c:pt>
                <c:pt idx="21">
                  <c:v>1.9480877479701559</c:v>
                </c:pt>
                <c:pt idx="22">
                  <c:v>2.0429047709644994</c:v>
                </c:pt>
                <c:pt idx="23">
                  <c:v>2.1472043211497667</c:v>
                </c:pt>
                <c:pt idx="24">
                  <c:v>2.261934733741378</c:v>
                </c:pt>
                <c:pt idx="25">
                  <c:v>2.3881391857266419</c:v>
                </c:pt>
                <c:pt idx="26">
                  <c:v>2.526965180867057</c:v>
                </c:pt>
                <c:pt idx="27">
                  <c:v>2.6796749832833529</c:v>
                </c:pt>
                <c:pt idx="28">
                  <c:v>2.8476570944898083</c:v>
                </c:pt>
                <c:pt idx="29">
                  <c:v>3.0324388782318508</c:v>
                </c:pt>
                <c:pt idx="30">
                  <c:v>3.2357004479172455</c:v>
                </c:pt>
                <c:pt idx="31">
                  <c:v>3.4592899429112318</c:v>
                </c:pt>
                <c:pt idx="32">
                  <c:v>3.7052403325940566</c:v>
                </c:pt>
                <c:pt idx="33">
                  <c:v>3.9757879009704697</c:v>
                </c:pt>
                <c:pt idx="34">
                  <c:v>4.2733925799009764</c:v>
                </c:pt>
                <c:pt idx="35">
                  <c:v>4.6007603158331083</c:v>
                </c:pt>
                <c:pt idx="36">
                  <c:v>4.960867673400406</c:v>
                </c:pt>
                <c:pt idx="37">
                  <c:v>5.3569888995953665</c:v>
                </c:pt>
                <c:pt idx="38">
                  <c:v>5.7927256945951013</c:v>
                </c:pt>
                <c:pt idx="39">
                  <c:v>6.2720399599285974</c:v>
                </c:pt>
                <c:pt idx="40">
                  <c:v>6.799289821745587</c:v>
                </c:pt>
                <c:pt idx="41">
                  <c:v>7.3792692567257143</c:v>
                </c:pt>
                <c:pt idx="42">
                  <c:v>8.0172516809233354</c:v>
                </c:pt>
                <c:pt idx="43">
                  <c:v>8.7190378978760563</c:v>
                </c:pt>
                <c:pt idx="44">
                  <c:v>9.4910088419412055</c:v>
                </c:pt>
                <c:pt idx="45">
                  <c:v>10.340183596424852</c:v>
                </c:pt>
                <c:pt idx="46">
                  <c:v>11.274283214028475</c:v>
                </c:pt>
                <c:pt idx="47">
                  <c:v>12.301800919895506</c:v>
                </c:pt>
                <c:pt idx="48">
                  <c:v>13.432079335573274</c:v>
                </c:pt>
                <c:pt idx="49">
                  <c:v>14.675395426043051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5-4579-BCB0-BF9E6D27C365}"/>
            </c:ext>
          </c:extLst>
        </c:ser>
        <c:ser>
          <c:idx val="3"/>
          <c:order val="3"/>
          <c:tx>
            <c:strRef>
              <c:f>RatyWiekDoch!$Z$2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RatyWiekDoch!$Z$3:$Z$52</c:f>
              <c:numCache>
                <c:formatCode>General</c:formatCode>
                <c:ptCount val="50"/>
                <c:pt idx="0">
                  <c:v>1.1307911498824446</c:v>
                </c:pt>
                <c:pt idx="1">
                  <c:v>1.1438714027307819</c:v>
                </c:pt>
                <c:pt idx="2">
                  <c:v>1.1582597946598614</c:v>
                </c:pt>
                <c:pt idx="3">
                  <c:v>1.1740871509583382</c:v>
                </c:pt>
                <c:pt idx="4">
                  <c:v>1.1914973805818898</c:v>
                </c:pt>
                <c:pt idx="5">
                  <c:v>1.2106487846337446</c:v>
                </c:pt>
                <c:pt idx="6">
                  <c:v>1.2317154957046452</c:v>
                </c:pt>
                <c:pt idx="7">
                  <c:v>1.2548890611593322</c:v>
                </c:pt>
                <c:pt idx="8">
                  <c:v>1.2803801847654475</c:v>
                </c:pt>
                <c:pt idx="9">
                  <c:v>1.3084206425004845</c:v>
                </c:pt>
                <c:pt idx="10">
                  <c:v>1.3392653899560956</c:v>
                </c:pt>
                <c:pt idx="11">
                  <c:v>1.3731948805011673</c:v>
                </c:pt>
                <c:pt idx="12">
                  <c:v>1.4105176152813708</c:v>
                </c:pt>
                <c:pt idx="13">
                  <c:v>1.451572948240849</c:v>
                </c:pt>
                <c:pt idx="14">
                  <c:v>1.4967341716704798</c:v>
                </c:pt>
                <c:pt idx="15">
                  <c:v>1.5464119103378069</c:v>
                </c:pt>
                <c:pt idx="16">
                  <c:v>1.6010578550594907</c:v>
                </c:pt>
                <c:pt idx="17">
                  <c:v>1.6611688696634892</c:v>
                </c:pt>
                <c:pt idx="18">
                  <c:v>1.727291508683185</c:v>
                </c:pt>
                <c:pt idx="19">
                  <c:v>1.8000269868602268</c:v>
                </c:pt>
                <c:pt idx="20">
                  <c:v>1.8800366456408915</c:v>
                </c:pt>
                <c:pt idx="21">
                  <c:v>1.9680479663696389</c:v>
                </c:pt>
                <c:pt idx="22">
                  <c:v>2.0648611848543341</c:v>
                </c:pt>
                <c:pt idx="23">
                  <c:v>2.1713565674455402</c:v>
                </c:pt>
                <c:pt idx="24">
                  <c:v>2.2885024147870405</c:v>
                </c:pt>
                <c:pt idx="25">
                  <c:v>2.4173638660110424</c:v>
                </c:pt>
                <c:pt idx="26">
                  <c:v>2.5591125834294948</c:v>
                </c:pt>
                <c:pt idx="27">
                  <c:v>2.7150374057788054</c:v>
                </c:pt>
                <c:pt idx="28">
                  <c:v>2.8865560668816874</c:v>
                </c:pt>
                <c:pt idx="29">
                  <c:v>3.0752280862771637</c:v>
                </c:pt>
                <c:pt idx="30">
                  <c:v>3.2827689490257037</c:v>
                </c:pt>
                <c:pt idx="31">
                  <c:v>3.5110657036182507</c:v>
                </c:pt>
                <c:pt idx="32">
                  <c:v>3.7621941198118254</c:v>
                </c:pt>
                <c:pt idx="33">
                  <c:v>4.0384375623979878</c:v>
                </c:pt>
                <c:pt idx="34">
                  <c:v>4.3423077525123261</c:v>
                </c:pt>
                <c:pt idx="35">
                  <c:v>4.6765676052555225</c:v>
                </c:pt>
                <c:pt idx="36">
                  <c:v>5.0442563512751999</c:v>
                </c:pt>
                <c:pt idx="37">
                  <c:v>5.4487171707245299</c:v>
                </c:pt>
                <c:pt idx="38">
                  <c:v>5.8936275908570721</c:v>
                </c:pt>
                <c:pt idx="39">
                  <c:v>6.3830329236455867</c:v>
                </c:pt>
                <c:pt idx="40">
                  <c:v>6.9213830474536175</c:v>
                </c:pt>
                <c:pt idx="41">
                  <c:v>7.513572867194223</c:v>
                </c:pt>
                <c:pt idx="42">
                  <c:v>8.1649868208565799</c:v>
                </c:pt>
                <c:pt idx="43">
                  <c:v>8.8815478370724641</c:v>
                </c:pt>
                <c:pt idx="44">
                  <c:v>9.6697711888652567</c:v>
                </c:pt>
                <c:pt idx="45">
                  <c:v>10.536823733242413</c:v>
                </c:pt>
                <c:pt idx="46">
                  <c:v>11.490589075262536</c:v>
                </c:pt>
                <c:pt idx="47">
                  <c:v>12.539739249076073</c:v>
                </c:pt>
                <c:pt idx="48">
                  <c:v>13.693813567693681</c:v>
                </c:pt>
                <c:pt idx="49">
                  <c:v>14.96330535841747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5-4579-BCB0-BF9E6D27C365}"/>
            </c:ext>
          </c:extLst>
        </c:ser>
        <c:ser>
          <c:idx val="4"/>
          <c:order val="4"/>
          <c:tx>
            <c:strRef>
              <c:f>RatyWiekDoch!$AA$2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RatyWiekDoch!$AA$3:$AA$52</c:f>
              <c:numCache>
                <c:formatCode>General</c:formatCode>
                <c:ptCount val="50"/>
                <c:pt idx="0">
                  <c:v>1.1335447134866177</c:v>
                </c:pt>
                <c:pt idx="1">
                  <c:v>1.1469003466508934</c:v>
                </c:pt>
                <c:pt idx="2">
                  <c:v>1.1615916593232654</c:v>
                </c:pt>
                <c:pt idx="3">
                  <c:v>1.1777522310747215</c:v>
                </c:pt>
                <c:pt idx="4">
                  <c:v>1.1955290005954664</c:v>
                </c:pt>
                <c:pt idx="5">
                  <c:v>1.2150836017230668</c:v>
                </c:pt>
                <c:pt idx="6">
                  <c:v>1.2365938330850317</c:v>
                </c:pt>
                <c:pt idx="7">
                  <c:v>1.2602552747184377</c:v>
                </c:pt>
                <c:pt idx="8">
                  <c:v>1.2862830663655815</c:v>
                </c:pt>
                <c:pt idx="9">
                  <c:v>1.314913863614668</c:v>
                </c:pt>
                <c:pt idx="10">
                  <c:v>1.3464079896715837</c:v>
                </c:pt>
                <c:pt idx="11">
                  <c:v>1.3810518023275706</c:v>
                </c:pt>
                <c:pt idx="12">
                  <c:v>1.4191602976442579</c:v>
                </c:pt>
                <c:pt idx="13">
                  <c:v>1.4610799740298475</c:v>
                </c:pt>
                <c:pt idx="14">
                  <c:v>1.5071919827478371</c:v>
                </c:pt>
                <c:pt idx="15">
                  <c:v>1.5579155935040241</c:v>
                </c:pt>
                <c:pt idx="16">
                  <c:v>1.613712006622358</c:v>
                </c:pt>
                <c:pt idx="17">
                  <c:v>1.6750885464715455</c:v>
                </c:pt>
                <c:pt idx="18">
                  <c:v>1.7426032742707966</c:v>
                </c:pt>
                <c:pt idx="19">
                  <c:v>1.8168700622162783</c:v>
                </c:pt>
                <c:pt idx="20">
                  <c:v>1.8985641750643527</c:v>
                </c:pt>
                <c:pt idx="21">
                  <c:v>1.9884284099217067</c:v>
                </c:pt>
                <c:pt idx="22">
                  <c:v>2.0872798500678975</c:v>
                </c:pt>
                <c:pt idx="23">
                  <c:v>2.1960172942189202</c:v>
                </c:pt>
                <c:pt idx="24">
                  <c:v>2.3156294287817616</c:v>
                </c:pt>
                <c:pt idx="25">
                  <c:v>2.4472038174055051</c:v>
                </c:pt>
                <c:pt idx="26">
                  <c:v>2.5919367895657537</c:v>
                </c:pt>
                <c:pt idx="27">
                  <c:v>2.7511443180935338</c:v>
                </c:pt>
                <c:pt idx="28">
                  <c:v>2.9262739845517007</c:v>
                </c:pt>
                <c:pt idx="29">
                  <c:v>3.1189181412531046</c:v>
                </c:pt>
                <c:pt idx="30">
                  <c:v>3.3308283895950641</c:v>
                </c:pt>
                <c:pt idx="31">
                  <c:v>3.5639315063532608</c:v>
                </c:pt>
                <c:pt idx="32">
                  <c:v>3.8203469627435598</c:v>
                </c:pt>
                <c:pt idx="33">
                  <c:v>4.102406195542442</c:v>
                </c:pt>
                <c:pt idx="34">
                  <c:v>4.4126738054871293</c:v>
                </c:pt>
                <c:pt idx="35">
                  <c:v>4.7539708757001398</c:v>
                </c:pt>
                <c:pt idx="36">
                  <c:v>5.1294006221591735</c:v>
                </c:pt>
                <c:pt idx="37">
                  <c:v>5.5423766094371425</c:v>
                </c:pt>
                <c:pt idx="38">
                  <c:v>5.9966537882616553</c:v>
                </c:pt>
                <c:pt idx="39">
                  <c:v>6.496362637100499</c:v>
                </c:pt>
                <c:pt idx="40">
                  <c:v>7.0460467182026747</c:v>
                </c:pt>
                <c:pt idx="41">
                  <c:v>7.6507039895702844</c:v>
                </c:pt>
                <c:pt idx="42">
                  <c:v>8.3158322484869913</c:v>
                </c:pt>
                <c:pt idx="43">
                  <c:v>9.047479119794712</c:v>
                </c:pt>
                <c:pt idx="44">
                  <c:v>9.8522970434328219</c:v>
                </c:pt>
                <c:pt idx="45">
                  <c:v>10.737603761209696</c:v>
                </c:pt>
                <c:pt idx="46">
                  <c:v>11.71144885277762</c:v>
                </c:pt>
                <c:pt idx="47">
                  <c:v>12.78268692578404</c:v>
                </c:pt>
                <c:pt idx="48">
                  <c:v>13.961058125674676</c:v>
                </c:pt>
                <c:pt idx="49">
                  <c:v>15.257276697177403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95-4579-BCB0-BF9E6D27C365}"/>
            </c:ext>
          </c:extLst>
        </c:ser>
        <c:ser>
          <c:idx val="5"/>
          <c:order val="5"/>
          <c:tx>
            <c:strRef>
              <c:f>RatyWiekDoch!$AB$2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RatyWiekDoch!$AB$3:$AB$52</c:f>
              <c:numCache>
                <c:formatCode>General</c:formatCode>
                <c:ptCount val="50"/>
                <c:pt idx="0">
                  <c:v>1.1363562482343204</c:v>
                </c:pt>
                <c:pt idx="1">
                  <c:v>1.1499930593332259</c:v>
                </c:pt>
                <c:pt idx="2">
                  <c:v>1.16499367017989</c:v>
                </c:pt>
                <c:pt idx="3">
                  <c:v>1.1814944726139069</c:v>
                </c:pt>
                <c:pt idx="4">
                  <c:v>1.1996454988454164</c:v>
                </c:pt>
                <c:pt idx="5">
                  <c:v>1.2196117856108255</c:v>
                </c:pt>
                <c:pt idx="6">
                  <c:v>1.2415748747559727</c:v>
                </c:pt>
                <c:pt idx="7">
                  <c:v>1.2657344638906629</c:v>
                </c:pt>
                <c:pt idx="8">
                  <c:v>1.2923102221230152</c:v>
                </c:pt>
                <c:pt idx="9">
                  <c:v>1.3215437873830442</c:v>
                </c:pt>
                <c:pt idx="10">
                  <c:v>1.3537009634959731</c:v>
                </c:pt>
                <c:pt idx="11">
                  <c:v>1.3890741369819937</c:v>
                </c:pt>
                <c:pt idx="12">
                  <c:v>1.4279849355570293</c:v>
                </c:pt>
                <c:pt idx="13">
                  <c:v>1.4707871525067</c:v>
                </c:pt>
                <c:pt idx="14">
                  <c:v>1.5178699635231272</c:v>
                </c:pt>
                <c:pt idx="15">
                  <c:v>1.5696614652534056</c:v>
                </c:pt>
                <c:pt idx="16">
                  <c:v>1.6266325677337043</c:v>
                </c:pt>
                <c:pt idx="17">
                  <c:v>1.6893012761006445</c:v>
                </c:pt>
                <c:pt idx="18">
                  <c:v>1.7582374005110637</c:v>
                </c:pt>
                <c:pt idx="19">
                  <c:v>1.8340677370947316</c:v>
                </c:pt>
                <c:pt idx="20">
                  <c:v>1.9174817670474107</c:v>
                </c:pt>
                <c:pt idx="21">
                  <c:v>2.0092379256828066</c:v>
                </c:pt>
                <c:pt idx="22">
                  <c:v>2.1101704984442495</c:v>
                </c:pt>
                <c:pt idx="23">
                  <c:v>2.2211972065775378</c:v>
                </c:pt>
                <c:pt idx="24">
                  <c:v>2.3433275514370679</c:v>
                </c:pt>
                <c:pt idx="25">
                  <c:v>2.4776719932951572</c:v>
                </c:pt>
                <c:pt idx="26">
                  <c:v>2.6254520481121655</c:v>
                </c:pt>
                <c:pt idx="27">
                  <c:v>2.7880113940714648</c:v>
                </c:pt>
                <c:pt idx="28">
                  <c:v>2.9668280888645278</c:v>
                </c:pt>
                <c:pt idx="29">
                  <c:v>3.1635280088108177</c:v>
                </c:pt>
                <c:pt idx="30">
                  <c:v>3.3798996320065817</c:v>
                </c:pt>
                <c:pt idx="31">
                  <c:v>3.6179102999171433</c:v>
                </c:pt>
                <c:pt idx="32">
                  <c:v>3.879724105269879</c:v>
                </c:pt>
                <c:pt idx="33">
                  <c:v>4.1677215688921319</c:v>
                </c:pt>
                <c:pt idx="34">
                  <c:v>4.484521284404094</c:v>
                </c:pt>
                <c:pt idx="35">
                  <c:v>4.8330037275692828</c:v>
                </c:pt>
                <c:pt idx="36">
                  <c:v>5.2163374467871968</c:v>
                </c:pt>
                <c:pt idx="37">
                  <c:v>5.6380078728631142</c:v>
                </c:pt>
                <c:pt idx="38">
                  <c:v>6.1018490100054636</c:v>
                </c:pt>
                <c:pt idx="39">
                  <c:v>6.6120782961986899</c:v>
                </c:pt>
                <c:pt idx="40">
                  <c:v>7.173334949916649</c:v>
                </c:pt>
                <c:pt idx="41">
                  <c:v>7.7907221518409742</c:v>
                </c:pt>
                <c:pt idx="42">
                  <c:v>8.4698534451182326</c:v>
                </c:pt>
                <c:pt idx="43">
                  <c:v>9.2169037760465091</c:v>
                </c:pt>
                <c:pt idx="44">
                  <c:v>10.03866563927463</c:v>
                </c:pt>
                <c:pt idx="45">
                  <c:v>10.942610838009822</c:v>
                </c:pt>
                <c:pt idx="46">
                  <c:v>11.936958420783414</c:v>
                </c:pt>
                <c:pt idx="47">
                  <c:v>13.030749412484154</c:v>
                </c:pt>
                <c:pt idx="48">
                  <c:v>14.233929019144979</c:v>
                </c:pt>
                <c:pt idx="49">
                  <c:v>15.557437053923712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95-4579-BCB0-BF9E6D27C365}"/>
            </c:ext>
          </c:extLst>
        </c:ser>
        <c:ser>
          <c:idx val="6"/>
          <c:order val="6"/>
          <c:tx>
            <c:strRef>
              <c:f>RatyWiekDoch!$AC$2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RatyWiekDoch!$AC$3:$AC$52</c:f>
              <c:numCache>
                <c:formatCode>General</c:formatCode>
                <c:ptCount val="50"/>
                <c:pt idx="0">
                  <c:v>1.1392269745998052</c:v>
                </c:pt>
                <c:pt idx="1">
                  <c:v>1.1531508833100759</c:v>
                </c:pt>
                <c:pt idx="2">
                  <c:v>1.1684673040269402</c:v>
                </c:pt>
                <c:pt idx="3">
                  <c:v>1.1853155000656683</c:v>
                </c:pt>
                <c:pt idx="4">
                  <c:v>1.2038486622846234</c:v>
                </c:pt>
                <c:pt idx="5">
                  <c:v>1.2242353019607388</c:v>
                </c:pt>
                <c:pt idx="6">
                  <c:v>1.2466607829646597</c:v>
                </c:pt>
                <c:pt idx="7">
                  <c:v>1.2713290071667289</c:v>
                </c:pt>
                <c:pt idx="8">
                  <c:v>1.2984642683982344</c:v>
                </c:pt>
                <c:pt idx="9">
                  <c:v>1.3283132918249101</c:v>
                </c:pt>
                <c:pt idx="10">
                  <c:v>1.3611474772755281</c:v>
                </c:pt>
                <c:pt idx="11">
                  <c:v>1.3972653669228696</c:v>
                </c:pt>
                <c:pt idx="12">
                  <c:v>1.4369953597542586</c:v>
                </c:pt>
                <c:pt idx="13">
                  <c:v>1.4806986975127643</c:v>
                </c:pt>
                <c:pt idx="14">
                  <c:v>1.5287727492585033</c:v>
                </c:pt>
                <c:pt idx="15">
                  <c:v>1.5816546244146452</c:v>
                </c:pt>
                <c:pt idx="16">
                  <c:v>1.6398251471494518</c:v>
                </c:pt>
                <c:pt idx="17">
                  <c:v>1.7038132282310967</c:v>
                </c:pt>
                <c:pt idx="18">
                  <c:v>1.7742006741060026</c:v>
                </c:pt>
                <c:pt idx="19">
                  <c:v>1.8516274769268484</c:v>
                </c:pt>
                <c:pt idx="20">
                  <c:v>1.9367976336293995</c:v>
                </c:pt>
                <c:pt idx="21">
                  <c:v>2.0304855469676504</c:v>
                </c:pt>
                <c:pt idx="22">
                  <c:v>2.1335430667081603</c:v>
                </c:pt>
                <c:pt idx="23">
                  <c:v>2.2469072350050889</c:v>
                </c:pt>
                <c:pt idx="24">
                  <c:v>2.3716088063801175</c:v>
                </c:pt>
                <c:pt idx="25">
                  <c:v>2.5087816197744752</c:v>
                </c:pt>
                <c:pt idx="26">
                  <c:v>2.6596729078877166</c:v>
                </c:pt>
                <c:pt idx="27">
                  <c:v>2.8256546375400564</c:v>
                </c:pt>
                <c:pt idx="28">
                  <c:v>3.0082359841696031</c:v>
                </c:pt>
                <c:pt idx="29">
                  <c:v>3.2090770538878362</c:v>
                </c:pt>
                <c:pt idx="30">
                  <c:v>3.4300039778600149</c:v>
                </c:pt>
                <c:pt idx="31">
                  <c:v>3.6730255162549521</c:v>
                </c:pt>
                <c:pt idx="32">
                  <c:v>3.940351322734196</c:v>
                </c:pt>
                <c:pt idx="33">
                  <c:v>4.2344120355490524</c:v>
                </c:pt>
                <c:pt idx="34">
                  <c:v>4.5578813779220839</c:v>
                </c:pt>
                <c:pt idx="35">
                  <c:v>4.9137004686590338</c:v>
                </c:pt>
                <c:pt idx="36">
                  <c:v>5.3051045640334351</c:v>
                </c:pt>
                <c:pt idx="37">
                  <c:v>5.7356524740923467</c:v>
                </c:pt>
                <c:pt idx="38">
                  <c:v>6.209258920848546</c:v>
                </c:pt>
                <c:pt idx="39">
                  <c:v>6.7302301325734888</c:v>
                </c:pt>
                <c:pt idx="40">
                  <c:v>7.3033029978292072</c:v>
                </c:pt>
                <c:pt idx="41">
                  <c:v>7.9336881352440383</c:v>
                </c:pt>
                <c:pt idx="42">
                  <c:v>8.6271172706406141</c:v>
                </c:pt>
                <c:pt idx="43">
                  <c:v>9.389895352288864</c:v>
                </c:pt>
                <c:pt idx="44">
                  <c:v>10.22895787813763</c:v>
                </c:pt>
                <c:pt idx="45">
                  <c:v>11.151933956268264</c:v>
                </c:pt>
                <c:pt idx="46">
                  <c:v>12.167215671942163</c:v>
                </c:pt>
                <c:pt idx="47">
                  <c:v>13.284034391956526</c:v>
                </c:pt>
                <c:pt idx="48">
                  <c:v>14.512544700099541</c:v>
                </c:pt>
                <c:pt idx="49">
                  <c:v>15.863916726881349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95-4579-BCB0-BF9E6D27C365}"/>
            </c:ext>
          </c:extLst>
        </c:ser>
        <c:ser>
          <c:idx val="7"/>
          <c:order val="7"/>
          <c:tx>
            <c:strRef>
              <c:f>RatyWiekDoch!$AD$2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RatyWiekDoch!$AD$3:$AD$52</c:f>
              <c:numCache>
                <c:formatCode>General</c:formatCode>
                <c:ptCount val="50"/>
                <c:pt idx="0">
                  <c:v>1.1421581387521331</c:v>
                </c:pt>
                <c:pt idx="1">
                  <c:v>1.1563751893782512</c:v>
                </c:pt>
                <c:pt idx="2">
                  <c:v>1.1720140687528311</c:v>
                </c:pt>
                <c:pt idx="3">
                  <c:v>1.18921697212038</c:v>
                </c:pt>
                <c:pt idx="4">
                  <c:v>1.2081403154869297</c:v>
                </c:pt>
                <c:pt idx="5">
                  <c:v>1.2289561578199066</c:v>
                </c:pt>
                <c:pt idx="6">
                  <c:v>1.2518537654803634</c:v>
                </c:pt>
                <c:pt idx="7">
                  <c:v>1.2770413331120414</c:v>
                </c:pt>
                <c:pt idx="8">
                  <c:v>1.304747876634313</c:v>
                </c:pt>
                <c:pt idx="9">
                  <c:v>1.3352253155508875</c:v>
                </c:pt>
                <c:pt idx="10">
                  <c:v>1.3687507635074989</c:v>
                </c:pt>
                <c:pt idx="11">
                  <c:v>1.405629047925296</c:v>
                </c:pt>
                <c:pt idx="12">
                  <c:v>1.4461954816194873</c:v>
                </c:pt>
                <c:pt idx="13">
                  <c:v>1.4908189116039645</c:v>
                </c:pt>
                <c:pt idx="14">
                  <c:v>1.5399050728029131</c:v>
                </c:pt>
                <c:pt idx="15">
                  <c:v>1.5939002771627608</c:v>
                </c:pt>
                <c:pt idx="16">
                  <c:v>1.6532954717074126</c:v>
                </c:pt>
                <c:pt idx="17">
                  <c:v>1.7186307024343179</c:v>
                </c:pt>
                <c:pt idx="18">
                  <c:v>1.790500024638976</c:v>
                </c:pt>
                <c:pt idx="19">
                  <c:v>1.8695569043146132</c:v>
                </c:pt>
                <c:pt idx="20">
                  <c:v>1.956520159738818</c:v>
                </c:pt>
                <c:pt idx="21">
                  <c:v>2.0521804972705331</c:v>
                </c:pt>
                <c:pt idx="22">
                  <c:v>2.1574077007835983</c:v>
                </c:pt>
                <c:pt idx="23">
                  <c:v>2.2731585401062082</c:v>
                </c:pt>
                <c:pt idx="24">
                  <c:v>2.4004854703731047</c:v>
                </c:pt>
                <c:pt idx="25">
                  <c:v>2.5405462013886795</c:v>
                </c:pt>
                <c:pt idx="26">
                  <c:v>2.6946142240096354</c:v>
                </c:pt>
                <c:pt idx="27">
                  <c:v>2.8640903892574965</c:v>
                </c:pt>
                <c:pt idx="28">
                  <c:v>3.0505156454430939</c:v>
                </c:pt>
                <c:pt idx="29">
                  <c:v>3.2555850491143228</c:v>
                </c:pt>
                <c:pt idx="30">
                  <c:v>3.4811631772205618</c:v>
                </c:pt>
                <c:pt idx="31">
                  <c:v>3.7293010806276263</c:v>
                </c:pt>
                <c:pt idx="32">
                  <c:v>4.0022549331316899</c:v>
                </c:pt>
                <c:pt idx="33">
                  <c:v>4.3025065455368612</c:v>
                </c:pt>
                <c:pt idx="34">
                  <c:v>4.632785931318983</c:v>
                </c:pt>
                <c:pt idx="35">
                  <c:v>4.9960961290521162</c:v>
                </c:pt>
                <c:pt idx="36">
                  <c:v>5.3957405072936382</c:v>
                </c:pt>
                <c:pt idx="37">
                  <c:v>5.8353528001953983</c:v>
                </c:pt>
                <c:pt idx="38">
                  <c:v>6.3189301469372756</c:v>
                </c:pt>
                <c:pt idx="39">
                  <c:v>6.8508694353915462</c:v>
                </c:pt>
                <c:pt idx="40">
                  <c:v>7.4360072804698722</c:v>
                </c:pt>
                <c:pt idx="41">
                  <c:v>8.0796640006527838</c:v>
                </c:pt>
                <c:pt idx="42">
                  <c:v>8.7876919925546915</c:v>
                </c:pt>
                <c:pt idx="43">
                  <c:v>9.5665289433663006</c:v>
                </c:pt>
                <c:pt idx="44">
                  <c:v>10.423256365004111</c:v>
                </c:pt>
                <c:pt idx="45">
                  <c:v>11.365663982184193</c:v>
                </c:pt>
                <c:pt idx="46">
                  <c:v>12.402320559863471</c:v>
                </c:pt>
                <c:pt idx="47">
                  <c:v>13.542651814041307</c:v>
                </c:pt>
                <c:pt idx="48">
                  <c:v>14.797026114319069</c:v>
                </c:pt>
                <c:pt idx="49">
                  <c:v>16.1768487574613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95-4579-BCB0-BF9E6D27C365}"/>
            </c:ext>
          </c:extLst>
        </c:ser>
        <c:ser>
          <c:idx val="8"/>
          <c:order val="8"/>
          <c:tx>
            <c:strRef>
              <c:f>RatyWiekDoch!$AE$2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RatyWiekDoch!$AE$3:$AE$52</c:f>
              <c:numCache>
                <c:formatCode>General</c:formatCode>
                <c:ptCount val="50"/>
                <c:pt idx="0">
                  <c:v>1.1451510130961289</c:v>
                </c:pt>
                <c:pt idx="1">
                  <c:v>1.159667377194129</c:v>
                </c:pt>
                <c:pt idx="2">
                  <c:v>1.1756355039917541</c:v>
                </c:pt>
                <c:pt idx="3">
                  <c:v>1.1932005823890475</c:v>
                </c:pt>
                <c:pt idx="4">
                  <c:v>1.2125223214391754</c:v>
                </c:pt>
                <c:pt idx="5">
                  <c:v>1.233776402490061</c:v>
                </c:pt>
                <c:pt idx="6">
                  <c:v>1.2571560765528174</c:v>
                </c:pt>
                <c:pt idx="7">
                  <c:v>1.2828739214209182</c:v>
                </c:pt>
                <c:pt idx="8">
                  <c:v>1.3111637745165743</c:v>
                </c:pt>
                <c:pt idx="9">
                  <c:v>1.3422828590385625</c:v>
                </c:pt>
                <c:pt idx="10">
                  <c:v>1.3765141227433335</c:v>
                </c:pt>
                <c:pt idx="11">
                  <c:v>1.4141688106245793</c:v>
                </c:pt>
                <c:pt idx="12">
                  <c:v>1.4555892948831384</c:v>
                </c:pt>
                <c:pt idx="13">
                  <c:v>1.5011521879185108</c:v>
                </c:pt>
                <c:pt idx="14">
                  <c:v>1.5512717666466078</c:v>
                </c:pt>
                <c:pt idx="15">
                  <c:v>1.6064037392790702</c:v>
                </c:pt>
                <c:pt idx="16">
                  <c:v>1.6670493888132834</c:v>
                </c:pt>
                <c:pt idx="17">
                  <c:v>1.7337601309074446</c:v>
                </c:pt>
                <c:pt idx="18">
                  <c:v>1.8071425275827928</c:v>
                </c:pt>
                <c:pt idx="19">
                  <c:v>1.8878638023396723</c:v>
                </c:pt>
                <c:pt idx="20">
                  <c:v>1.9766579068331893</c:v>
                </c:pt>
                <c:pt idx="21">
                  <c:v>2.0743321942692132</c:v>
                </c:pt>
                <c:pt idx="22">
                  <c:v>2.1817747601980297</c:v>
                </c:pt>
                <c:pt idx="23">
                  <c:v>2.299962517451231</c:v>
                </c:pt>
                <c:pt idx="24">
                  <c:v>2.4299700786425378</c:v>
                </c:pt>
                <c:pt idx="25">
                  <c:v>2.572979526995983</c:v>
                </c:pt>
                <c:pt idx="26">
                  <c:v>2.7302911643419221</c:v>
                </c:pt>
                <c:pt idx="27">
                  <c:v>2.903335334006143</c:v>
                </c:pt>
                <c:pt idx="28">
                  <c:v>3.0936854260907496</c:v>
                </c:pt>
                <c:pt idx="29">
                  <c:v>3.303072183396274</c:v>
                </c:pt>
                <c:pt idx="30">
                  <c:v>3.5333994380604552</c:v>
                </c:pt>
                <c:pt idx="31">
                  <c:v>3.7867614219978281</c:v>
                </c:pt>
                <c:pt idx="32">
                  <c:v>4.0654618085338159</c:v>
                </c:pt>
                <c:pt idx="33">
                  <c:v>4.3720346583679444</c:v>
                </c:pt>
                <c:pt idx="34">
                  <c:v>4.7092674603155764</c:v>
                </c:pt>
                <c:pt idx="35">
                  <c:v>5.0802264763242739</c:v>
                </c:pt>
                <c:pt idx="36">
                  <c:v>5.4882846212122987</c:v>
                </c:pt>
                <c:pt idx="37">
                  <c:v>5.9371521306235051</c:v>
                </c:pt>
                <c:pt idx="38">
                  <c:v>6.4309102960445346</c:v>
                </c:pt>
                <c:pt idx="39">
                  <c:v>6.9740485736172131</c:v>
                </c:pt>
                <c:pt idx="40">
                  <c:v>7.5715054041550314</c:v>
                </c:pt>
                <c:pt idx="41">
                  <c:v>8.2287131155163991</c:v>
                </c:pt>
                <c:pt idx="42">
                  <c:v>8.9516473156058503</c:v>
                </c:pt>
                <c:pt idx="43">
                  <c:v>9.7468812251051649</c:v>
                </c:pt>
                <c:pt idx="44">
                  <c:v>10.62164544395012</c:v>
                </c:pt>
                <c:pt idx="45">
                  <c:v>11.583893694975039</c:v>
                </c:pt>
                <c:pt idx="46">
                  <c:v>12.642375142493673</c:v>
                </c:pt>
                <c:pt idx="47">
                  <c:v>13.806713943367345</c:v>
                </c:pt>
                <c:pt idx="48">
                  <c:v>15.087496753871994</c:v>
                </c:pt>
                <c:pt idx="49">
                  <c:v>16.496368988013195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95-4579-BCB0-BF9E6D27C365}"/>
            </c:ext>
          </c:extLst>
        </c:ser>
        <c:ser>
          <c:idx val="9"/>
          <c:order val="9"/>
          <c:tx>
            <c:strRef>
              <c:f>RatyWiekDoch!$AF$2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RatyWiekDoch!$AF$3:$AF$52</c:f>
              <c:numCache>
                <c:formatCode>General</c:formatCode>
                <c:ptCount val="50"/>
                <c:pt idx="0">
                  <c:v>1.1482068968247265</c:v>
                </c:pt>
                <c:pt idx="1">
                  <c:v>1.1630288758812397</c:v>
                </c:pt>
                <c:pt idx="2">
                  <c:v>1.1793331817920254</c:v>
                </c:pt>
                <c:pt idx="3">
                  <c:v>1.1972680601384953</c:v>
                </c:pt>
                <c:pt idx="4">
                  <c:v>1.2169965823499118</c:v>
                </c:pt>
                <c:pt idx="5">
                  <c:v>1.2386981284171572</c:v>
                </c:pt>
                <c:pt idx="6">
                  <c:v>1.2625700178907766</c:v>
                </c:pt>
                <c:pt idx="7">
                  <c:v>1.2888293039930148</c:v>
                </c:pt>
                <c:pt idx="8">
                  <c:v>1.3177147471566657</c:v>
                </c:pt>
                <c:pt idx="9">
                  <c:v>1.3494889859349772</c:v>
                </c:pt>
                <c:pt idx="10">
                  <c:v>1.3844409250214316</c:v>
                </c:pt>
                <c:pt idx="11">
                  <c:v>1.4228883620922783</c:v>
                </c:pt>
                <c:pt idx="12">
                  <c:v>1.4651808773561776</c:v>
                </c:pt>
                <c:pt idx="13">
                  <c:v>1.5117030120839412</c:v>
                </c:pt>
                <c:pt idx="14">
                  <c:v>1.5628777650189036</c:v>
                </c:pt>
                <c:pt idx="15">
                  <c:v>1.6191704384587484</c:v>
                </c:pt>
                <c:pt idx="16">
                  <c:v>1.6810928689789755</c:v>
                </c:pt>
                <c:pt idx="17">
                  <c:v>1.7492080812655235</c:v>
                </c:pt>
                <c:pt idx="18">
                  <c:v>1.8241354073711418</c:v>
                </c:pt>
                <c:pt idx="19">
                  <c:v>1.9065561179419335</c:v>
                </c:pt>
                <c:pt idx="20">
                  <c:v>1.997219616615548</c:v>
                </c:pt>
                <c:pt idx="21">
                  <c:v>2.0969502539130813</c:v>
                </c:pt>
                <c:pt idx="22">
                  <c:v>2.2066548225794418</c:v>
                </c:pt>
                <c:pt idx="23">
                  <c:v>2.3273308025229675</c:v>
                </c:pt>
                <c:pt idx="24">
                  <c:v>2.4600754303207335</c:v>
                </c:pt>
                <c:pt idx="25">
                  <c:v>2.6060956757532843</c:v>
                </c:pt>
                <c:pt idx="26">
                  <c:v>2.7667192160796468</c:v>
                </c:pt>
                <c:pt idx="27">
                  <c:v>2.9434065078353093</c:v>
                </c:pt>
                <c:pt idx="28">
                  <c:v>3.1377640659150252</c:v>
                </c:pt>
                <c:pt idx="29">
                  <c:v>3.3515590706794218</c:v>
                </c:pt>
                <c:pt idx="30">
                  <c:v>3.5867354358993464</c:v>
                </c:pt>
                <c:pt idx="31">
                  <c:v>3.8454314836344459</c:v>
                </c:pt>
                <c:pt idx="32">
                  <c:v>4.1299993867533544</c:v>
                </c:pt>
                <c:pt idx="33">
                  <c:v>4.443026555875063</c:v>
                </c:pt>
                <c:pt idx="34">
                  <c:v>4.7873591651904785</c:v>
                </c:pt>
                <c:pt idx="35">
                  <c:v>5.1661280310708193</c:v>
                </c:pt>
                <c:pt idx="36">
                  <c:v>5.582777078761973</c:v>
                </c:pt>
                <c:pt idx="37">
                  <c:v>6.0410946559959751</c:v>
                </c:pt>
                <c:pt idx="38">
                  <c:v>6.5452479782360138</c:v>
                </c:pt>
                <c:pt idx="39">
                  <c:v>7.0998210187456463</c:v>
                </c:pt>
                <c:pt idx="40">
                  <c:v>7.7098561879945482</c:v>
                </c:pt>
                <c:pt idx="41">
                  <c:v>8.3809001813674513</c:v>
                </c:pt>
                <c:pt idx="42">
                  <c:v>9.1190544120428303</c:v>
                </c:pt>
                <c:pt idx="43">
                  <c:v>9.9310304875982567</c:v>
                </c:pt>
                <c:pt idx="44">
                  <c:v>10.824211234758845</c:v>
                </c:pt>
                <c:pt idx="45">
                  <c:v>11.806717827151532</c:v>
                </c:pt>
                <c:pt idx="46">
                  <c:v>12.887483626418733</c:v>
                </c:pt>
                <c:pt idx="47">
                  <c:v>14.076335408085786</c:v>
                </c:pt>
                <c:pt idx="48">
                  <c:v>15.384082710721778</c:v>
                </c:pt>
                <c:pt idx="49">
                  <c:v>16.822616120793832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95-4579-BCB0-BF9E6D27C365}"/>
            </c:ext>
          </c:extLst>
        </c:ser>
        <c:ser>
          <c:idx val="10"/>
          <c:order val="10"/>
          <c:tx>
            <c:strRef>
              <c:f>RatyWiekDoch!$AG$2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RatyWiekDoch!$AG$3:$AG$52</c:f>
              <c:numCache>
                <c:formatCode>General</c:formatCode>
                <c:ptCount val="50"/>
                <c:pt idx="0">
                  <c:v>1.1513271164829435</c:v>
                </c:pt>
                <c:pt idx="1">
                  <c:v>1.1664611446506428</c:v>
                </c:pt>
                <c:pt idx="2">
                  <c:v>1.183108707298506</c:v>
                </c:pt>
                <c:pt idx="3">
                  <c:v>1.2014211710420342</c:v>
                </c:pt>
                <c:pt idx="4">
                  <c:v>1.2215650404751421</c:v>
                </c:pt>
                <c:pt idx="5">
                  <c:v>1.2437234720996961</c:v>
                </c:pt>
                <c:pt idx="6">
                  <c:v>1.2680979396611791</c:v>
                </c:pt>
                <c:pt idx="7">
                  <c:v>1.2949100660324084</c:v>
                </c:pt>
                <c:pt idx="8">
                  <c:v>1.3244036383015632</c:v>
                </c:pt>
                <c:pt idx="9">
                  <c:v>1.3568468243865459</c:v>
                </c:pt>
                <c:pt idx="10">
                  <c:v>1.3925346113300625</c:v>
                </c:pt>
                <c:pt idx="11">
                  <c:v>1.4317914874454256</c:v>
                </c:pt>
                <c:pt idx="12">
                  <c:v>1.4749743927002705</c:v>
                </c:pt>
                <c:pt idx="13">
                  <c:v>1.5224759641643113</c:v>
                </c:pt>
                <c:pt idx="14">
                  <c:v>1.5747281060301066</c:v>
                </c:pt>
                <c:pt idx="15">
                  <c:v>1.6322059166669627</c:v>
                </c:pt>
                <c:pt idx="16">
                  <c:v>1.6954320084143883</c:v>
                </c:pt>
                <c:pt idx="17">
                  <c:v>1.7649812593924787</c:v>
                </c:pt>
                <c:pt idx="18">
                  <c:v>1.8414860405346791</c:v>
                </c:pt>
                <c:pt idx="19">
                  <c:v>1.9256419653692938</c:v>
                </c:pt>
                <c:pt idx="20">
                  <c:v>2.0182142148291735</c:v>
                </c:pt>
                <c:pt idx="21">
                  <c:v>2.120044494597396</c:v>
                </c:pt>
                <c:pt idx="22">
                  <c:v>2.2320586882480367</c:v>
                </c:pt>
                <c:pt idx="23">
                  <c:v>2.3552752757676041</c:v>
                </c:pt>
                <c:pt idx="24">
                  <c:v>2.490814594001856</c:v>
                </c:pt>
                <c:pt idx="25">
                  <c:v>2.6399090232278581</c:v>
                </c:pt>
                <c:pt idx="26">
                  <c:v>2.8039141924718765</c:v>
                </c:pt>
                <c:pt idx="27">
                  <c:v>2.9843213054565405</c:v>
                </c:pt>
                <c:pt idx="28">
                  <c:v>3.1827706992499523</c:v>
                </c:pt>
                <c:pt idx="29">
                  <c:v>3.4010667588976675</c:v>
                </c:pt>
                <c:pt idx="30">
                  <c:v>3.6411943236476318</c:v>
                </c:pt>
                <c:pt idx="31">
                  <c:v>3.9053367339403438</c:v>
                </c:pt>
                <c:pt idx="32">
                  <c:v>4.195895683255026</c:v>
                </c:pt>
                <c:pt idx="33">
                  <c:v>4.5155130553131375</c:v>
                </c:pt>
                <c:pt idx="34">
                  <c:v>4.8670949451922079</c:v>
                </c:pt>
                <c:pt idx="35">
                  <c:v>5.2538380827600397</c:v>
                </c:pt>
                <c:pt idx="36">
                  <c:v>5.6792588986822006</c:v>
                </c:pt>
                <c:pt idx="37">
                  <c:v>6.1472254972831584</c:v>
                </c:pt>
                <c:pt idx="38">
                  <c:v>6.6619928269716437</c:v>
                </c:pt>
                <c:pt idx="39">
                  <c:v>7.2282413680145723</c:v>
                </c:pt>
                <c:pt idx="40">
                  <c:v>7.8511196894249098</c:v>
                </c:pt>
                <c:pt idx="41">
                  <c:v>8.5362912619085662</c:v>
                </c:pt>
                <c:pt idx="42">
                  <c:v>9.289985952513236</c:v>
                </c:pt>
                <c:pt idx="43">
                  <c:v>10.119056669190162</c:v>
                </c:pt>
                <c:pt idx="44">
                  <c:v>11.031041670304784</c:v>
                </c:pt>
                <c:pt idx="45">
                  <c:v>12.034233105640624</c:v>
                </c:pt>
                <c:pt idx="46">
                  <c:v>13.137752412099802</c:v>
                </c:pt>
                <c:pt idx="47">
                  <c:v>14.351633249629558</c:v>
                </c:pt>
                <c:pt idx="48">
                  <c:v>15.686912731462922</c:v>
                </c:pt>
                <c:pt idx="49">
                  <c:v>17.155731778177223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95-4579-BCB0-BF9E6D27C365}"/>
            </c:ext>
          </c:extLst>
        </c:ser>
        <c:ser>
          <c:idx val="11"/>
          <c:order val="11"/>
          <c:tx>
            <c:strRef>
              <c:f>RatyWiekDoch!$AH$2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RatyWiekDoch!$AH$3:$AH$52</c:f>
              <c:numCache>
                <c:formatCode>General</c:formatCode>
                <c:ptCount val="50"/>
                <c:pt idx="0">
                  <c:v>1.1545130265437269</c:v>
                </c:pt>
                <c:pt idx="1">
                  <c:v>1.169965673434364</c:v>
                </c:pt>
                <c:pt idx="2">
                  <c:v>1.1869637194493858</c:v>
                </c:pt>
                <c:pt idx="3">
                  <c:v>1.2056617179459324</c:v>
                </c:pt>
                <c:pt idx="4">
                  <c:v>1.2262296789614453</c:v>
                </c:pt>
                <c:pt idx="5">
                  <c:v>1.2488546150161672</c:v>
                </c:pt>
                <c:pt idx="6">
                  <c:v>1.2737422415093418</c:v>
                </c:pt>
                <c:pt idx="7">
                  <c:v>1.301118847169825</c:v>
                </c:pt>
                <c:pt idx="8">
                  <c:v>1.3312333515680297</c:v>
                </c:pt>
                <c:pt idx="9">
                  <c:v>1.364359568396968</c:v>
                </c:pt>
                <c:pt idx="10">
                  <c:v>1.4007986951010838</c:v>
                </c:pt>
                <c:pt idx="11">
                  <c:v>1.4408820514896301</c:v>
                </c:pt>
                <c:pt idx="12">
                  <c:v>1.4849740922352104</c:v>
                </c:pt>
                <c:pt idx="13">
                  <c:v>1.5334757206483793</c:v>
                </c:pt>
                <c:pt idx="14">
                  <c:v>1.5868279338585358</c:v>
                </c:pt>
                <c:pt idx="15">
                  <c:v>1.6455158325446173</c:v>
                </c:pt>
                <c:pt idx="16">
                  <c:v>1.7100730316737449</c:v>
                </c:pt>
                <c:pt idx="17">
                  <c:v>1.7810865123521089</c:v>
                </c:pt>
                <c:pt idx="18">
                  <c:v>1.8592019589031517</c:v>
                </c:pt>
                <c:pt idx="19">
                  <c:v>1.9451296297000003</c:v>
                </c:pt>
                <c:pt idx="20">
                  <c:v>2.0396508151322168</c:v>
                </c:pt>
                <c:pt idx="21">
                  <c:v>2.1436249414254105</c:v>
                </c:pt>
                <c:pt idx="22">
                  <c:v>2.2579973849046091</c:v>
                </c:pt>
                <c:pt idx="23">
                  <c:v>2.3838080677519509</c:v>
                </c:pt>
                <c:pt idx="24">
                  <c:v>2.5222009134149292</c:v>
                </c:pt>
                <c:pt idx="25">
                  <c:v>2.6744342476377199</c:v>
                </c:pt>
                <c:pt idx="26">
                  <c:v>2.8418922396861301</c:v>
                </c:pt>
                <c:pt idx="27">
                  <c:v>3.0260974877945781</c:v>
                </c:pt>
                <c:pt idx="28">
                  <c:v>3.2287248632672614</c:v>
                </c:pt>
                <c:pt idx="29">
                  <c:v>3.4516167391098849</c:v>
                </c:pt>
                <c:pt idx="30">
                  <c:v>3.6967997416570411</c:v>
                </c:pt>
                <c:pt idx="31">
                  <c:v>3.9665031775080903</c:v>
                </c:pt>
                <c:pt idx="32">
                  <c:v>4.2631793033168908</c:v>
                </c:pt>
                <c:pt idx="33">
                  <c:v>4.5895256227368968</c:v>
                </c:pt>
                <c:pt idx="34">
                  <c:v>4.9485094132547154</c:v>
                </c:pt>
                <c:pt idx="35">
                  <c:v>5.3433947059204092</c:v>
                </c:pt>
                <c:pt idx="36">
                  <c:v>5.7777719632855442</c:v>
                </c:pt>
                <c:pt idx="37">
                  <c:v>6.2555907253932412</c:v>
                </c:pt>
                <c:pt idx="38">
                  <c:v>6.7811955206512371</c:v>
                </c:pt>
                <c:pt idx="39">
                  <c:v>7.3593653681046796</c:v>
                </c:pt>
                <c:pt idx="40">
                  <c:v>7.9953572302798586</c:v>
                </c:pt>
                <c:pt idx="41">
                  <c:v>8.6949538116903469</c:v>
                </c:pt>
                <c:pt idx="42">
                  <c:v>9.4645161376095785</c:v>
                </c:pt>
                <c:pt idx="43">
                  <c:v>10.311041391178176</c:v>
                </c:pt>
                <c:pt idx="44">
                  <c:v>11.242226534725051</c:v>
                </c:pt>
                <c:pt idx="45">
                  <c:v>12.266538293774243</c:v>
                </c:pt>
                <c:pt idx="46">
                  <c:v>13.393290140061227</c:v>
                </c:pt>
                <c:pt idx="47">
                  <c:v>14.632726973520594</c:v>
                </c:pt>
                <c:pt idx="48">
                  <c:v>15.996118273209232</c:v>
                </c:pt>
                <c:pt idx="49">
                  <c:v>17.495860564132212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95-4579-BCB0-BF9E6D27C365}"/>
            </c:ext>
          </c:extLst>
        </c:ser>
        <c:ser>
          <c:idx val="12"/>
          <c:order val="12"/>
          <c:tx>
            <c:strRef>
              <c:f>RatyWiekDoch!$AI$2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RatyWiekDoch!$AI$3:$AI$52</c:f>
              <c:numCache>
                <c:formatCode>General</c:formatCode>
                <c:ptCount val="50"/>
                <c:pt idx="0">
                  <c:v>1.1577660099959242</c:v>
                </c:pt>
                <c:pt idx="1">
                  <c:v>1.173543983532167</c:v>
                </c:pt>
                <c:pt idx="2">
                  <c:v>1.1908998916876401</c:v>
                </c:pt>
                <c:pt idx="3">
                  <c:v>1.2099915416520213</c:v>
                </c:pt>
                <c:pt idx="4">
                  <c:v>1.2309925227068508</c:v>
                </c:pt>
                <c:pt idx="5">
                  <c:v>1.2540937845720197</c:v>
                </c:pt>
                <c:pt idx="6">
                  <c:v>1.2795053736006368</c:v>
                </c:pt>
                <c:pt idx="7">
                  <c:v>1.3074583426084889</c:v>
                </c:pt>
                <c:pt idx="8">
                  <c:v>1.3382068517030601</c:v>
                </c:pt>
                <c:pt idx="9">
                  <c:v>1.372030479213731</c:v>
                </c:pt>
                <c:pt idx="10">
                  <c:v>1.4092367637351035</c:v>
                </c:pt>
                <c:pt idx="11">
                  <c:v>1.4501640003967706</c:v>
                </c:pt>
                <c:pt idx="12">
                  <c:v>1.4951843167843943</c:v>
                </c:pt>
                <c:pt idx="13">
                  <c:v>1.5447070564796468</c:v>
                </c:pt>
                <c:pt idx="14">
                  <c:v>1.5991825009835847</c:v>
                </c:pt>
                <c:pt idx="15">
                  <c:v>1.6591059638647407</c:v>
                </c:pt>
                <c:pt idx="16">
                  <c:v>1.7250222943576428</c:v>
                </c:pt>
                <c:pt idx="17">
                  <c:v>1.7975308313603628</c:v>
                </c:pt>
                <c:pt idx="18">
                  <c:v>1.8772908528749257</c:v>
                </c:pt>
                <c:pt idx="19">
                  <c:v>1.9650275704391604</c:v>
                </c:pt>
                <c:pt idx="20">
                  <c:v>2.061538723053892</c:v>
                </c:pt>
                <c:pt idx="21">
                  <c:v>2.1677018305602185</c:v>
                </c:pt>
                <c:pt idx="22">
                  <c:v>2.2844821724176159</c:v>
                </c:pt>
                <c:pt idx="23">
                  <c:v>2.4129415644292695</c:v>
                </c:pt>
                <c:pt idx="24">
                  <c:v>2.5542480132162972</c:v>
                </c:pt>
                <c:pt idx="25">
                  <c:v>2.7096863362233794</c:v>
                </c:pt>
                <c:pt idx="26">
                  <c:v>2.8806698438173508</c:v>
                </c:pt>
                <c:pt idx="27">
                  <c:v>3.0687531896972837</c:v>
                </c:pt>
                <c:pt idx="28">
                  <c:v>3.2756465064573721</c:v>
                </c:pt>
                <c:pt idx="29">
                  <c:v>3.5032309548290832</c:v>
                </c:pt>
                <c:pt idx="30">
                  <c:v>3.7535758279827967</c:v>
                </c:pt>
                <c:pt idx="31">
                  <c:v>4.0289573664084273</c:v>
                </c:pt>
                <c:pt idx="32">
                  <c:v>4.3318794544477646</c:v>
                </c:pt>
                <c:pt idx="33">
                  <c:v>4.6650963866601387</c:v>
                </c:pt>
                <c:pt idx="34">
                  <c:v>5.0316379110226892</c:v>
                </c:pt>
                <c:pt idx="35">
                  <c:v>5.4348367766685488</c:v>
                </c:pt>
                <c:pt idx="36">
                  <c:v>5.878359036638491</c:v>
                </c:pt>
                <c:pt idx="37">
                  <c:v>6.3662373811714001</c:v>
                </c:pt>
                <c:pt idx="38">
                  <c:v>6.9029078046137347</c:v>
                </c:pt>
                <c:pt idx="39">
                  <c:v>7.4932499393389769</c:v>
                </c:pt>
                <c:pt idx="40">
                  <c:v>8.1426314234099024</c:v>
                </c:pt>
                <c:pt idx="41">
                  <c:v>8.8569567053930776</c:v>
                </c:pt>
                <c:pt idx="42">
                  <c:v>9.642720730079386</c:v>
                </c:pt>
                <c:pt idx="43">
                  <c:v>10.507067993243702</c:v>
                </c:pt>
                <c:pt idx="44">
                  <c:v>11.457857502394228</c:v>
                </c:pt>
                <c:pt idx="45">
                  <c:v>12.503734234161984</c:v>
                </c:pt>
                <c:pt idx="46">
                  <c:v>13.654207738050872</c:v>
                </c:pt>
                <c:pt idx="47">
                  <c:v>14.9197386012466</c:v>
                </c:pt>
                <c:pt idx="48">
                  <c:v>16.311833560658712</c:v>
                </c:pt>
                <c:pt idx="49">
                  <c:v>17.843150126994335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95-4579-BCB0-BF9E6D27C365}"/>
            </c:ext>
          </c:extLst>
        </c:ser>
        <c:ser>
          <c:idx val="13"/>
          <c:order val="13"/>
          <c:tx>
            <c:strRef>
              <c:f>RatyWiekDoch!$AJ$2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RatyWiekDoch!$AJ$3:$AJ$52</c:f>
              <c:numCache>
                <c:formatCode>General</c:formatCode>
                <c:ptCount val="50"/>
                <c:pt idx="0">
                  <c:v>1.1610874789446324</c:v>
                </c:pt>
                <c:pt idx="1">
                  <c:v>1.1771976282719441</c:v>
                </c:pt>
                <c:pt idx="2">
                  <c:v>1.1949189326874641</c:v>
                </c:pt>
                <c:pt idx="3">
                  <c:v>1.2144125217167803</c:v>
                </c:pt>
                <c:pt idx="4">
                  <c:v>1.2358556392398379</c:v>
                </c:pt>
                <c:pt idx="5">
                  <c:v>1.2594432550665675</c:v>
                </c:pt>
                <c:pt idx="6">
                  <c:v>1.2853898376840958</c:v>
                </c:pt>
                <c:pt idx="7">
                  <c:v>1.3139313042941003</c:v>
                </c:pt>
                <c:pt idx="8">
                  <c:v>1.3453271658708652</c:v>
                </c:pt>
                <c:pt idx="9">
                  <c:v>1.3798628867438028</c:v>
                </c:pt>
                <c:pt idx="10">
                  <c:v>1.417852480158756</c:v>
                </c:pt>
                <c:pt idx="11">
                  <c:v>1.4596413634180121</c:v>
                </c:pt>
                <c:pt idx="12">
                  <c:v>1.5056094985591582</c:v>
                </c:pt>
                <c:pt idx="13">
                  <c:v>1.5561748471291421</c:v>
                </c:pt>
                <c:pt idx="14">
                  <c:v>1.611797170465799</c:v>
                </c:pt>
                <c:pt idx="15">
                  <c:v>1.6729822100405913</c:v>
                </c:pt>
                <c:pt idx="16">
                  <c:v>1.7402862858719894</c:v>
                </c:pt>
                <c:pt idx="17">
                  <c:v>1.8143213548201966</c:v>
                </c:pt>
                <c:pt idx="18">
                  <c:v>1.8957605747553559</c:v>
                </c:pt>
                <c:pt idx="19">
                  <c:v>1.9853444251909784</c:v>
                </c:pt>
                <c:pt idx="20">
                  <c:v>2.0838874400339691</c:v>
                </c:pt>
                <c:pt idx="21">
                  <c:v>2.1922856136682261</c:v>
                </c:pt>
                <c:pt idx="22">
                  <c:v>2.3115245477110307</c:v>
                </c:pt>
                <c:pt idx="23">
                  <c:v>2.4426884125159534</c:v>
                </c:pt>
                <c:pt idx="24">
                  <c:v>2.5869698049040171</c:v>
                </c:pt>
                <c:pt idx="25">
                  <c:v>2.745680591753727</c:v>
                </c:pt>
                <c:pt idx="26">
                  <c:v>2.920263838044451</c:v>
                </c:pt>
                <c:pt idx="27">
                  <c:v>3.1123069278079081</c:v>
                </c:pt>
                <c:pt idx="28">
                  <c:v>3.3235559972889512</c:v>
                </c:pt>
                <c:pt idx="29">
                  <c:v>3.5559318115479979</c:v>
                </c:pt>
                <c:pt idx="30">
                  <c:v>3.8115472288618242</c:v>
                </c:pt>
                <c:pt idx="31">
                  <c:v>4.0927264117163897</c:v>
                </c:pt>
                <c:pt idx="32">
                  <c:v>4.402025959066048</c:v>
                </c:pt>
                <c:pt idx="33">
                  <c:v>4.7422581520025524</c:v>
                </c:pt>
                <c:pt idx="34">
                  <c:v>5.1165165241931856</c:v>
                </c:pt>
                <c:pt idx="35">
                  <c:v>5.5282039895851609</c:v>
                </c:pt>
                <c:pt idx="36">
                  <c:v>5.981063783125161</c:v>
                </c:pt>
                <c:pt idx="37">
                  <c:v>6.4792134958200416</c:v>
                </c:pt>
                <c:pt idx="38">
                  <c:v>7.0271825135996471</c:v>
                </c:pt>
                <c:pt idx="39">
                  <c:v>7.6299532003916779</c:v>
                </c:pt>
                <c:pt idx="40">
                  <c:v>8.2930061998622975</c:v>
                </c:pt>
                <c:pt idx="41">
                  <c:v>9.0223702677249271</c:v>
                </c:pt>
                <c:pt idx="42">
                  <c:v>9.824677087713436</c:v>
                </c:pt>
                <c:pt idx="43">
                  <c:v>10.707221569629594</c:v>
                </c:pt>
                <c:pt idx="44">
                  <c:v>11.678028177719764</c:v>
                </c:pt>
                <c:pt idx="45">
                  <c:v>12.745923892466379</c:v>
                </c:pt>
                <c:pt idx="46">
                  <c:v>13.920618469193309</c:v>
                </c:pt>
                <c:pt idx="47">
                  <c:v>15.212792723229976</c:v>
                </c:pt>
                <c:pt idx="48">
                  <c:v>16.634195644359949</c:v>
                </c:pt>
                <c:pt idx="49">
                  <c:v>18.197751223559354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95-4579-BCB0-BF9E6D27C365}"/>
            </c:ext>
          </c:extLst>
        </c:ser>
        <c:ser>
          <c:idx val="14"/>
          <c:order val="14"/>
          <c:tx>
            <c:strRef>
              <c:f>RatyWiekDoch!$AK$2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RatyWiekDoch!$AK$3:$AK$52</c:f>
              <c:numCache>
                <c:formatCode>General</c:formatCode>
                <c:ptCount val="50"/>
                <c:pt idx="0">
                  <c:v>1.1644788752241866</c:v>
                </c:pt>
                <c:pt idx="1">
                  <c:v>1.1809281936840075</c:v>
                </c:pt>
                <c:pt idx="2">
                  <c:v>1.1990225870959994</c:v>
                </c:pt>
                <c:pt idx="3">
                  <c:v>1.2189265772672435</c:v>
                </c:pt>
                <c:pt idx="4">
                  <c:v>1.24082113961684</c:v>
                </c:pt>
                <c:pt idx="5">
                  <c:v>1.2649053486802531</c:v>
                </c:pt>
                <c:pt idx="6">
                  <c:v>1.2913981881784076</c:v>
                </c:pt>
                <c:pt idx="7">
                  <c:v>1.3205405421094403</c:v>
                </c:pt>
                <c:pt idx="8">
                  <c:v>1.3525973849669504</c:v>
                </c:pt>
                <c:pt idx="9">
                  <c:v>1.3878601909991291</c:v>
                </c:pt>
                <c:pt idx="10">
                  <c:v>1.4266495844147609</c:v>
                </c:pt>
                <c:pt idx="11">
                  <c:v>1.4693182546328836</c:v>
                </c:pt>
                <c:pt idx="12">
                  <c:v>1.5162541630827751</c:v>
                </c:pt>
                <c:pt idx="13">
                  <c:v>1.5678840707118376</c:v>
                </c:pt>
                <c:pt idx="14">
                  <c:v>1.6246774182749579</c:v>
                </c:pt>
                <c:pt idx="15">
                  <c:v>1.6871505946865659</c:v>
                </c:pt>
                <c:pt idx="16">
                  <c:v>1.7558716322450258</c:v>
                </c:pt>
                <c:pt idx="17">
                  <c:v>1.83146537142032</c:v>
                </c:pt>
                <c:pt idx="18">
                  <c:v>1.9146191421654328</c:v>
                </c:pt>
                <c:pt idx="19">
                  <c:v>2.006089013408296</c:v>
                </c:pt>
                <c:pt idx="20">
                  <c:v>2.1067066675473018</c:v>
                </c:pt>
                <c:pt idx="21">
                  <c:v>2.2173869624561737</c:v>
                </c:pt>
                <c:pt idx="22">
                  <c:v>2.3391362497551107</c:v>
                </c:pt>
                <c:pt idx="23">
                  <c:v>2.4730615249814134</c:v>
                </c:pt>
                <c:pt idx="24">
                  <c:v>2.6203804928567811</c:v>
                </c:pt>
                <c:pt idx="25">
                  <c:v>2.7824326391689</c:v>
                </c:pt>
                <c:pt idx="26">
                  <c:v>2.9606914099375139</c:v>
                </c:pt>
                <c:pt idx="27">
                  <c:v>3.1567776086030714</c:v>
                </c:pt>
                <c:pt idx="28">
                  <c:v>3.3724741330507633</c:v>
                </c:pt>
                <c:pt idx="29">
                  <c:v>3.6097421864652031</c:v>
                </c:pt>
                <c:pt idx="30">
                  <c:v>3.8707391094115859</c:v>
                </c:pt>
                <c:pt idx="31">
                  <c:v>4.1578379952801194</c:v>
                </c:pt>
                <c:pt idx="32">
                  <c:v>4.4736492674455217</c:v>
                </c:pt>
                <c:pt idx="33">
                  <c:v>4.8210444143302098</c:v>
                </c:pt>
                <c:pt idx="34">
                  <c:v>5.2031820981802896</c:v>
                </c:pt>
                <c:pt idx="35">
                  <c:v>5.6235368749462875</c:v>
                </c:pt>
                <c:pt idx="36">
                  <c:v>6.0859307864018035</c:v>
                </c:pt>
                <c:pt idx="37">
                  <c:v>6.5945681117489059</c:v>
                </c:pt>
                <c:pt idx="38">
                  <c:v>7.1540735946863503</c:v>
                </c:pt>
                <c:pt idx="39">
                  <c:v>7.769534493517229</c:v>
                </c:pt>
                <c:pt idx="40">
                  <c:v>8.4465468366332033</c:v>
                </c:pt>
                <c:pt idx="41">
                  <c:v>9.1912663039495666</c:v>
                </c:pt>
                <c:pt idx="42">
                  <c:v>10.010464196926469</c:v>
                </c:pt>
                <c:pt idx="43">
                  <c:v>10.911589006079236</c:v>
                </c:pt>
                <c:pt idx="44">
                  <c:v>11.902834135775265</c:v>
                </c:pt>
                <c:pt idx="45">
                  <c:v>12.993212402099887</c:v>
                </c:pt>
                <c:pt idx="46">
                  <c:v>14.192637981156883</c:v>
                </c:pt>
                <c:pt idx="47">
                  <c:v>15.51201655291201</c:v>
                </c:pt>
                <c:pt idx="48">
                  <c:v>16.963344460205089</c:v>
                </c:pt>
                <c:pt idx="49">
                  <c:v>18.55981778452605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95-4579-BCB0-BF9E6D27C365}"/>
            </c:ext>
          </c:extLst>
        </c:ser>
        <c:ser>
          <c:idx val="15"/>
          <c:order val="15"/>
          <c:tx>
            <c:strRef>
              <c:f>RatyWiekDoch!$AL$2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RatyWiekDoch!$AL$3:$AL$52</c:f>
              <c:numCache>
                <c:formatCode>General</c:formatCode>
                <c:ptCount val="50"/>
                <c:pt idx="0">
                  <c:v>1.1679416710240531</c:v>
                </c:pt>
                <c:pt idx="1">
                  <c:v>1.1847372991895775</c:v>
                </c:pt>
                <c:pt idx="2">
                  <c:v>1.2032126362906772</c:v>
                </c:pt>
                <c:pt idx="3">
                  <c:v>1.223535667834083</c:v>
                </c:pt>
                <c:pt idx="4">
                  <c:v>1.245891179338644</c:v>
                </c:pt>
                <c:pt idx="5">
                  <c:v>1.2704824364826952</c:v>
                </c:pt>
                <c:pt idx="6">
                  <c:v>1.2975330332807806</c:v>
                </c:pt>
                <c:pt idx="7">
                  <c:v>1.3272889250941282</c:v>
                </c:pt>
                <c:pt idx="8">
                  <c:v>1.360020664959857</c:v>
                </c:pt>
                <c:pt idx="9">
                  <c:v>1.3960258635725618</c:v>
                </c:pt>
                <c:pt idx="10">
                  <c:v>1.4356318952854579</c:v>
                </c:pt>
                <c:pt idx="11">
                  <c:v>1.4791988747351814</c:v>
                </c:pt>
                <c:pt idx="12">
                  <c:v>1.5271229311549668</c:v>
                </c:pt>
                <c:pt idx="13">
                  <c:v>1.5798398101476268</c:v>
                </c:pt>
                <c:pt idx="14">
                  <c:v>1.6378288356671649</c:v>
                </c:pt>
                <c:pt idx="15">
                  <c:v>1.7016172682330211</c:v>
                </c:pt>
                <c:pt idx="16">
                  <c:v>1.7717850990036523</c:v>
                </c:pt>
                <c:pt idx="17">
                  <c:v>1.8489703232991821</c:v>
                </c:pt>
                <c:pt idx="18">
                  <c:v>1.9338747415221962</c:v>
                </c:pt>
                <c:pt idx="19">
                  <c:v>2.0272703402210772</c:v>
                </c:pt>
                <c:pt idx="20">
                  <c:v>2.1300063113151939</c:v>
                </c:pt>
                <c:pt idx="21">
                  <c:v>2.2430167733036752</c:v>
                </c:pt>
                <c:pt idx="22">
                  <c:v>2.367329264662227</c:v>
                </c:pt>
                <c:pt idx="23">
                  <c:v>2.5040740866535316</c:v>
                </c:pt>
                <c:pt idx="24">
                  <c:v>2.6544945804999651</c:v>
                </c:pt>
                <c:pt idx="25">
                  <c:v>2.8199584323629887</c:v>
                </c:pt>
                <c:pt idx="26">
                  <c:v>3.0019701089188406</c:v>
                </c:pt>
                <c:pt idx="27">
                  <c:v>3.2021845365999804</c:v>
                </c:pt>
                <c:pt idx="28">
                  <c:v>3.4224221488796829</c:v>
                </c:pt>
                <c:pt idx="29">
                  <c:v>3.6646854384160026</c:v>
                </c:pt>
                <c:pt idx="30">
                  <c:v>3.9311771645541329</c:v>
                </c:pt>
                <c:pt idx="31">
                  <c:v>4.2243203817374138</c:v>
                </c:pt>
                <c:pt idx="32">
                  <c:v>4.5467804709336619</c:v>
                </c:pt>
                <c:pt idx="33">
                  <c:v>4.9014893743958226</c:v>
                </c:pt>
                <c:pt idx="34">
                  <c:v>5.2916722541095256</c:v>
                </c:pt>
                <c:pt idx="35">
                  <c:v>5.7208768163173023</c:v>
                </c:pt>
                <c:pt idx="36">
                  <c:v>6.1930055687503582</c:v>
                </c:pt>
                <c:pt idx="37">
                  <c:v>6.7123513038641667</c:v>
                </c:pt>
                <c:pt idx="38">
                  <c:v>7.2836361307062756</c:v>
                </c:pt>
                <c:pt idx="39">
                  <c:v>7.9120544103105139</c:v>
                </c:pt>
                <c:pt idx="40">
                  <c:v>8.6033199850041271</c:v>
                </c:pt>
                <c:pt idx="41">
                  <c:v>9.3637181310565119</c:v>
                </c:pt>
                <c:pt idx="42">
                  <c:v>10.200162707044795</c:v>
                </c:pt>
                <c:pt idx="43">
                  <c:v>11.120259017553202</c:v>
                </c:pt>
                <c:pt idx="44">
                  <c:v>12.132372963789175</c:v>
                </c:pt>
                <c:pt idx="45">
                  <c:v>13.245707109862783</c:v>
                </c:pt>
                <c:pt idx="46">
                  <c:v>14.470384356355796</c:v>
                </c:pt>
                <c:pt idx="47">
                  <c:v>15.817539981975624</c:v>
                </c:pt>
                <c:pt idx="48">
                  <c:v>17.299422890175375</c:v>
                </c:pt>
                <c:pt idx="49">
                  <c:v>18.929506981316834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95-4579-BCB0-BF9E6D27C365}"/>
            </c:ext>
          </c:extLst>
        </c:ser>
        <c:ser>
          <c:idx val="16"/>
          <c:order val="16"/>
          <c:tx>
            <c:strRef>
              <c:f>RatyWiekDoch!$AM$2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RatyWiekDoch!$AM$3:$AM$52</c:f>
              <c:numCache>
                <c:formatCode>General</c:formatCode>
                <c:ptCount val="50"/>
                <c:pt idx="0">
                  <c:v>1.1714773695279006</c:v>
                </c:pt>
                <c:pt idx="1">
                  <c:v>1.1886265983037674</c:v>
                </c:pt>
                <c:pt idx="2">
                  <c:v>1.2074908991525068</c:v>
                </c:pt>
                <c:pt idx="3">
                  <c:v>1.2282417942022332</c:v>
                </c:pt>
                <c:pt idx="4">
                  <c:v>1.2510679592860843</c:v>
                </c:pt>
                <c:pt idx="5">
                  <c:v>1.2761769394619582</c:v>
                </c:pt>
                <c:pt idx="6">
                  <c:v>1.3037970360991484</c:v>
                </c:pt>
                <c:pt idx="7">
                  <c:v>1.3341793826900601</c:v>
                </c:pt>
                <c:pt idx="8">
                  <c:v>1.3676002282611559</c:v>
                </c:pt>
                <c:pt idx="9">
                  <c:v>1.4043634491448638</c:v>
                </c:pt>
                <c:pt idx="10">
                  <c:v>1.4448033119505239</c:v>
                </c:pt>
                <c:pt idx="11">
                  <c:v>1.4892875128564724</c:v>
                </c:pt>
                <c:pt idx="12">
                  <c:v>1.5382205208577715</c:v>
                </c:pt>
                <c:pt idx="13">
                  <c:v>1.592047255367798</c:v>
                </c:pt>
                <c:pt idx="14">
                  <c:v>1.6512571316119884</c:v>
                </c:pt>
                <c:pt idx="15">
                  <c:v>1.7163885105961494</c:v>
                </c:pt>
                <c:pt idx="16">
                  <c:v>1.7880335941103143</c:v>
                </c:pt>
                <c:pt idx="17">
                  <c:v>1.8668438092755717</c:v>
                </c:pt>
                <c:pt idx="18">
                  <c:v>1.9535357315924218</c:v>
                </c:pt>
                <c:pt idx="19">
                  <c:v>2.0488976003454944</c:v>
                </c:pt>
                <c:pt idx="20">
                  <c:v>2.1537964856054277</c:v>
                </c:pt>
                <c:pt idx="21">
                  <c:v>2.2691861719932809</c:v>
                </c:pt>
                <c:pt idx="22">
                  <c:v>2.3961158308899777</c:v>
                </c:pt>
                <c:pt idx="23">
                  <c:v>2.5357395599421406</c:v>
                </c:pt>
                <c:pt idx="24">
                  <c:v>2.6893268766015055</c:v>
                </c:pt>
                <c:pt idx="25">
                  <c:v>2.8582742611095577</c:v>
                </c:pt>
                <c:pt idx="26">
                  <c:v>3.0441178538810649</c:v>
                </c:pt>
                <c:pt idx="27">
                  <c:v>3.2485474227364253</c:v>
                </c:pt>
                <c:pt idx="28">
                  <c:v>3.4734217269787599</c:v>
                </c:pt>
                <c:pt idx="29">
                  <c:v>3.7207854180123832</c:v>
                </c:pt>
                <c:pt idx="30">
                  <c:v>3.9928876301701468</c:v>
                </c:pt>
                <c:pt idx="31">
                  <c:v>4.2922024307852702</c:v>
                </c:pt>
                <c:pt idx="32">
                  <c:v>4.6214513154482386</c:v>
                </c:pt>
                <c:pt idx="33">
                  <c:v>4.9836279529851257</c:v>
                </c:pt>
                <c:pt idx="34">
                  <c:v>5.3820254051490029</c:v>
                </c:pt>
                <c:pt idx="35">
                  <c:v>5.8202660685173147</c:v>
                </c:pt>
                <c:pt idx="36">
                  <c:v>6.3023346108394547</c:v>
                </c:pt>
                <c:pt idx="37">
                  <c:v>6.8326142013056872</c:v>
                </c:pt>
                <c:pt idx="38">
                  <c:v>7.4159263641580893</c:v>
                </c:pt>
                <c:pt idx="39">
                  <c:v>8.0575748180093676</c:v>
                </c:pt>
                <c:pt idx="40">
                  <c:v>8.7633936994749213</c:v>
                </c:pt>
                <c:pt idx="41">
                  <c:v>9.53980060958766</c:v>
                </c:pt>
                <c:pt idx="42">
                  <c:v>10.393854965315775</c:v>
                </c:pt>
                <c:pt idx="43">
                  <c:v>11.333322186739998</c:v>
                </c:pt>
                <c:pt idx="44">
                  <c:v>12.3667443035069</c:v>
                </c:pt>
                <c:pt idx="45">
                  <c:v>13.50351762254188</c:v>
                </c:pt>
                <c:pt idx="46">
                  <c:v>14.753978163209101</c:v>
                </c:pt>
                <c:pt idx="47">
                  <c:v>16.129495636730702</c:v>
                </c:pt>
                <c:pt idx="48">
                  <c:v>17.642576824365513</c:v>
                </c:pt>
                <c:pt idx="49">
                  <c:v>19.306979294305101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95-4579-BCB0-BF9E6D27C365}"/>
            </c:ext>
          </c:extLst>
        </c:ser>
        <c:ser>
          <c:idx val="17"/>
          <c:order val="17"/>
          <c:tx>
            <c:strRef>
              <c:f>RatyWiekDoch!$AN$2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RatyWiekDoch!$AN$3:$AN$52</c:f>
              <c:numCache>
                <c:formatCode>General</c:formatCode>
                <c:ptCount val="50"/>
                <c:pt idx="0">
                  <c:v>1.1750875055661247</c:v>
                </c:pt>
                <c:pt idx="1">
                  <c:v>1.1925977793533649</c:v>
                </c:pt>
                <c:pt idx="2">
                  <c:v>1.2118592328556437</c:v>
                </c:pt>
                <c:pt idx="3">
                  <c:v>1.2330469992794217</c:v>
                </c:pt>
                <c:pt idx="4">
                  <c:v>1.2563537266754339</c:v>
                </c:pt>
                <c:pt idx="5">
                  <c:v>1.2819913295754932</c:v>
                </c:pt>
                <c:pt idx="6">
                  <c:v>1.3101929158082124</c:v>
                </c:pt>
                <c:pt idx="7">
                  <c:v>1.3412149060130636</c:v>
                </c:pt>
                <c:pt idx="8">
                  <c:v>1.3753393651242802</c:v>
                </c:pt>
                <c:pt idx="9">
                  <c:v>1.4128765670234353</c:v>
                </c:pt>
                <c:pt idx="10">
                  <c:v>1.454167815679587</c:v>
                </c:pt>
                <c:pt idx="11">
                  <c:v>1.4995885484279841</c:v>
                </c:pt>
                <c:pt idx="12">
                  <c:v>1.5495517496036393</c:v>
                </c:pt>
                <c:pt idx="13">
                  <c:v>1.6045117055679579</c:v>
                </c:pt>
                <c:pt idx="14">
                  <c:v>1.6649681352706973</c:v>
                </c:pt>
                <c:pt idx="15">
                  <c:v>1.7314707339040591</c:v>
                </c:pt>
                <c:pt idx="16">
                  <c:v>1.8046241709617159</c:v>
                </c:pt>
                <c:pt idx="17">
                  <c:v>1.8850935881472262</c:v>
                </c:pt>
                <c:pt idx="18">
                  <c:v>1.9736106471211208</c:v>
                </c:pt>
                <c:pt idx="19">
                  <c:v>2.0709801820753122</c:v>
                </c:pt>
                <c:pt idx="20">
                  <c:v>2.1780875176228194</c:v>
                </c:pt>
                <c:pt idx="21">
                  <c:v>2.2959065185401348</c:v>
                </c:pt>
                <c:pt idx="22">
                  <c:v>2.4255084445538513</c:v>
                </c:pt>
                <c:pt idx="23">
                  <c:v>2.5680716906829932</c:v>
                </c:pt>
                <c:pt idx="24">
                  <c:v>2.7248925017003174</c:v>
                </c:pt>
                <c:pt idx="25">
                  <c:v>2.8973967581329587</c:v>
                </c:pt>
                <c:pt idx="26">
                  <c:v>3.0871529409656748</c:v>
                </c:pt>
                <c:pt idx="27">
                  <c:v>3.2958863929272155</c:v>
                </c:pt>
                <c:pt idx="28">
                  <c:v>3.5254950060293773</c:v>
                </c:pt>
                <c:pt idx="29">
                  <c:v>3.7780664779964681</c:v>
                </c:pt>
                <c:pt idx="30">
                  <c:v>4.0558972944878278</c:v>
                </c:pt>
                <c:pt idx="31">
                  <c:v>4.3615136097077603</c:v>
                </c:pt>
                <c:pt idx="32">
                  <c:v>4.6976942152580943</c:v>
                </c:pt>
                <c:pt idx="33">
                  <c:v>5.0674958060758382</c:v>
                </c:pt>
                <c:pt idx="34">
                  <c:v>5.4742807731844181</c:v>
                </c:pt>
                <c:pt idx="35">
                  <c:v>5.921747775961812</c:v>
                </c:pt>
                <c:pt idx="36">
                  <c:v>6.4139653719014804</c:v>
                </c:pt>
                <c:pt idx="37">
                  <c:v>6.9554090096419818</c:v>
                </c:pt>
                <c:pt idx="38">
                  <c:v>7.5510017216213354</c:v>
                </c:pt>
                <c:pt idx="39">
                  <c:v>8.2061588863508863</c:v>
                </c:pt>
                <c:pt idx="40">
                  <c:v>8.9268374673059583</c:v>
                </c:pt>
                <c:pt idx="41">
                  <c:v>9.7195901761339503</c:v>
                </c:pt>
                <c:pt idx="42">
                  <c:v>10.591625052654429</c:v>
                </c:pt>
                <c:pt idx="43">
                  <c:v>11.550871003377633</c:v>
                </c:pt>
                <c:pt idx="44">
                  <c:v>12.606049894444896</c:v>
                </c:pt>
                <c:pt idx="45">
                  <c:v>13.766755854490397</c:v>
                </c:pt>
                <c:pt idx="46">
                  <c:v>15.043542508478975</c:v>
                </c:pt>
                <c:pt idx="47">
                  <c:v>16.44801893568664</c:v>
                </c:pt>
                <c:pt idx="48">
                  <c:v>17.992955224313949</c:v>
                </c:pt>
                <c:pt idx="49">
                  <c:v>19.692398582479083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95-4579-BCB0-BF9E6D27C365}"/>
            </c:ext>
          </c:extLst>
        </c:ser>
        <c:ser>
          <c:idx val="18"/>
          <c:order val="18"/>
          <c:tx>
            <c:strRef>
              <c:f>RatyWiekDoch!$AO$2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RatyWiekDoch!$AO$3:$AO$52</c:f>
              <c:numCache>
                <c:formatCode>General</c:formatCode>
                <c:ptCount val="50"/>
                <c:pt idx="0">
                  <c:v>1.1787736462821108</c:v>
                </c:pt>
                <c:pt idx="1">
                  <c:v>1.1966525662097283</c:v>
                </c:pt>
                <c:pt idx="2">
                  <c:v>1.2163195336735788</c:v>
                </c:pt>
                <c:pt idx="3">
                  <c:v>1.237953368982986</c:v>
                </c:pt>
                <c:pt idx="4">
                  <c:v>1.2617507760339119</c:v>
                </c:pt>
                <c:pt idx="5">
                  <c:v>1.2879281308232027</c:v>
                </c:pt>
                <c:pt idx="6">
                  <c:v>1.3167234488298236</c:v>
                </c:pt>
                <c:pt idx="7">
                  <c:v>1.3483985491513293</c:v>
                </c:pt>
                <c:pt idx="8">
                  <c:v>1.3832414350728097</c:v>
                </c:pt>
                <c:pt idx="9">
                  <c:v>1.4215689127134421</c:v>
                </c:pt>
                <c:pt idx="10">
                  <c:v>1.4637294715604792</c:v>
                </c:pt>
                <c:pt idx="11">
                  <c:v>1.5101064530816966</c:v>
                </c:pt>
                <c:pt idx="12">
                  <c:v>1.5611215362266511</c:v>
                </c:pt>
                <c:pt idx="13">
                  <c:v>1.6172385715083877</c:v>
                </c:pt>
                <c:pt idx="14">
                  <c:v>1.6789677985266744</c:v>
                </c:pt>
                <c:pt idx="15">
                  <c:v>1.7468704852802519</c:v>
                </c:pt>
                <c:pt idx="16">
                  <c:v>1.8215640314506674</c:v>
                </c:pt>
                <c:pt idx="17">
                  <c:v>1.9037275820588913</c:v>
                </c:pt>
                <c:pt idx="18">
                  <c:v>1.9941082025364354</c:v>
                </c:pt>
                <c:pt idx="19">
                  <c:v>2.0935276713572994</c:v>
                </c:pt>
                <c:pt idx="20">
                  <c:v>2.2028899519922138</c:v>
                </c:pt>
                <c:pt idx="21">
                  <c:v>2.3231894121233028</c:v>
                </c:pt>
                <c:pt idx="22">
                  <c:v>2.4555198648517313</c:v>
                </c:pt>
                <c:pt idx="23">
                  <c:v>2.6010845141047589</c:v>
                </c:pt>
                <c:pt idx="24">
                  <c:v>2.7612068946700403</c:v>
                </c:pt>
                <c:pt idx="25">
                  <c:v>2.9373429063285115</c:v>
                </c:pt>
                <c:pt idx="26">
                  <c:v>3.131094051505277</c:v>
                </c:pt>
                <c:pt idx="27">
                  <c:v>3.3442219968007421</c:v>
                </c:pt>
                <c:pt idx="28">
                  <c:v>3.5786645908015431</c:v>
                </c:pt>
                <c:pt idx="29">
                  <c:v>3.8365534838119242</c:v>
                </c:pt>
                <c:pt idx="30">
                  <c:v>4.1202335097115341</c:v>
                </c:pt>
                <c:pt idx="31">
                  <c:v>4.4322840061676407</c:v>
                </c:pt>
                <c:pt idx="32">
                  <c:v>4.7755422670540142</c:v>
                </c:pt>
                <c:pt idx="33">
                  <c:v>5.1531293403157639</c:v>
                </c:pt>
                <c:pt idx="34">
                  <c:v>5.5684784058450836</c:v>
                </c:pt>
                <c:pt idx="35">
                  <c:v>6.0253659913914479</c:v>
                </c:pt>
                <c:pt idx="36">
                  <c:v>6.5279463103344026</c:v>
                </c:pt>
                <c:pt idx="37">
                  <c:v>7.080789033532394</c:v>
                </c:pt>
                <c:pt idx="38">
                  <c:v>7.688920838685033</c:v>
                </c:pt>
                <c:pt idx="39">
                  <c:v>8.3578711149931131</c:v>
                </c:pt>
                <c:pt idx="40">
                  <c:v>9.0937222386822203</c:v>
                </c:pt>
                <c:pt idx="41">
                  <c:v>9.9031648765161151</c:v>
                </c:pt>
                <c:pt idx="42">
                  <c:v>10.793558820142547</c:v>
                </c:pt>
                <c:pt idx="43">
                  <c:v>11.772999904402967</c:v>
                </c:pt>
                <c:pt idx="44">
                  <c:v>12.850393618055289</c:v>
                </c:pt>
                <c:pt idx="45">
                  <c:v>14.035536076209421</c:v>
                </c:pt>
                <c:pt idx="46">
                  <c:v>15.339203090710749</c:v>
                </c:pt>
                <c:pt idx="47">
                  <c:v>16.773248148336869</c:v>
                </c:pt>
                <c:pt idx="48">
                  <c:v>18.350710187666376</c:v>
                </c:pt>
                <c:pt idx="49">
                  <c:v>20.085932154572266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95-4579-BCB0-BF9E6D27C365}"/>
            </c:ext>
          </c:extLst>
        </c:ser>
        <c:ser>
          <c:idx val="19"/>
          <c:order val="19"/>
          <c:tx>
            <c:strRef>
              <c:f>RatyWiekDoch!$AP$2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RatyWiekDoch!$AP$3:$AP$52</c:f>
              <c:numCache>
                <c:formatCode>General</c:formatCode>
                <c:ptCount val="50"/>
                <c:pt idx="0">
                  <c:v>1.1825373918125248</c:v>
                </c:pt>
                <c:pt idx="1">
                  <c:v>1.2007927190371104</c:v>
                </c:pt>
                <c:pt idx="2">
                  <c:v>1.2208737378023033</c:v>
                </c:pt>
                <c:pt idx="3">
                  <c:v>1.2429630331453614</c:v>
                </c:pt>
                <c:pt idx="4">
                  <c:v>1.2672614501957251</c:v>
                </c:pt>
                <c:pt idx="5">
                  <c:v>1.2939899203430973</c:v>
                </c:pt>
                <c:pt idx="6">
                  <c:v>1.3233914700382148</c:v>
                </c:pt>
                <c:pt idx="7">
                  <c:v>1.3557334304911759</c:v>
                </c:pt>
                <c:pt idx="8">
                  <c:v>1.3913098683588236</c:v>
                </c:pt>
                <c:pt idx="9">
                  <c:v>1.4304442595220137</c:v>
                </c:pt>
                <c:pt idx="10">
                  <c:v>1.4734924302638706</c:v>
                </c:pt>
                <c:pt idx="11">
                  <c:v>1.5208457925914574</c:v>
                </c:pt>
                <c:pt idx="12">
                  <c:v>1.5729349031177606</c:v>
                </c:pt>
                <c:pt idx="13">
                  <c:v>1.6302333778628308</c:v>
                </c:pt>
                <c:pt idx="14">
                  <c:v>1.693262198569101</c:v>
                </c:pt>
                <c:pt idx="15">
                  <c:v>1.7625944496856976</c:v>
                </c:pt>
                <c:pt idx="16">
                  <c:v>1.8388605290923934</c:v>
                </c:pt>
                <c:pt idx="17">
                  <c:v>1.9227538799412893</c:v>
                </c:pt>
                <c:pt idx="18">
                  <c:v>2.0150372957325318</c:v>
                </c:pt>
                <c:pt idx="19">
                  <c:v>2.1165498559524503</c:v>
                </c:pt>
                <c:pt idx="20">
                  <c:v>2.2282145553358519</c:v>
                </c:pt>
                <c:pt idx="21">
                  <c:v>2.3510466961209184</c:v>
                </c:pt>
                <c:pt idx="22">
                  <c:v>2.4861631196025988</c:v>
                </c:pt>
                <c:pt idx="23">
                  <c:v>2.6347923609216615</c:v>
                </c:pt>
                <c:pt idx="24">
                  <c:v>2.7982858194209959</c:v>
                </c:pt>
                <c:pt idx="25">
                  <c:v>2.9781300461347127</c:v>
                </c:pt>
                <c:pt idx="26">
                  <c:v>3.1759602601330696</c:v>
                </c:pt>
                <c:pt idx="27">
                  <c:v>3.3935752166194697</c:v>
                </c:pt>
                <c:pt idx="28">
                  <c:v>3.6329535619665108</c:v>
                </c:pt>
                <c:pt idx="29">
                  <c:v>3.8962718243979277</c:v>
                </c:pt>
                <c:pt idx="30">
                  <c:v>4.1859242038952402</c:v>
                </c:pt>
                <c:pt idx="31">
                  <c:v>4.5045443412672492</c:v>
                </c:pt>
                <c:pt idx="32">
                  <c:v>4.8550292643158404</c:v>
                </c:pt>
                <c:pt idx="33">
                  <c:v>5.2405657288267262</c:v>
                </c:pt>
                <c:pt idx="34">
                  <c:v>5.6646591938884052</c:v>
                </c:pt>
                <c:pt idx="35">
                  <c:v>6.1311656949951088</c:v>
                </c:pt>
                <c:pt idx="36">
                  <c:v>6.6443269047373175</c:v>
                </c:pt>
                <c:pt idx="37">
                  <c:v>7.2088086998663847</c:v>
                </c:pt>
                <c:pt idx="38">
                  <c:v>7.8297435854010944</c:v>
                </c:pt>
                <c:pt idx="39">
                  <c:v>8.5127773615140079</c:v>
                </c:pt>
                <c:pt idx="40">
                  <c:v>9.2641204575124156</c:v>
                </c:pt>
                <c:pt idx="41">
                  <c:v>10.090604399663984</c:v>
                </c:pt>
                <c:pt idx="42">
                  <c:v>10.999743926296219</c:v>
                </c:pt>
                <c:pt idx="43">
                  <c:v>11.999805314946313</c:v>
                </c:pt>
                <c:pt idx="44">
                  <c:v>13.099881542820311</c:v>
                </c:pt>
                <c:pt idx="45">
                  <c:v>14.309974963952188</c:v>
                </c:pt>
                <c:pt idx="46">
                  <c:v>15.64108825479804</c:v>
                </c:pt>
                <c:pt idx="47">
                  <c:v>17.105324455180934</c:v>
                </c:pt>
                <c:pt idx="48">
                  <c:v>18.715997014200546</c:v>
                </c:pt>
                <c:pt idx="49">
                  <c:v>20.487750841691255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95-4579-BCB0-BF9E6D27C365}"/>
            </c:ext>
          </c:extLst>
        </c:ser>
        <c:ser>
          <c:idx val="20"/>
          <c:order val="20"/>
          <c:tx>
            <c:strRef>
              <c:f>RatyWiekDoch!$AQ$2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RatyWiekDoch!$AQ$3:$AQ$52</c:f>
              <c:numCache>
                <c:formatCode>General</c:formatCode>
                <c:ptCount val="50"/>
                <c:pt idx="0">
                  <c:v>1.1863803759819231</c:v>
                </c:pt>
                <c:pt idx="1">
                  <c:v>1.2050200350567377</c:v>
                </c:pt>
                <c:pt idx="2">
                  <c:v>1.2255238222008025</c:v>
                </c:pt>
                <c:pt idx="3">
                  <c:v>1.24807816643863</c:v>
                </c:pt>
                <c:pt idx="4">
                  <c:v>1.2728881413190842</c:v>
                </c:pt>
                <c:pt idx="5">
                  <c:v>1.3001793295300195</c:v>
                </c:pt>
                <c:pt idx="6">
                  <c:v>1.3301998739906049</c:v>
                </c:pt>
                <c:pt idx="7">
                  <c:v>1.3632227340707268</c:v>
                </c:pt>
                <c:pt idx="8">
                  <c:v>1.3995481674519588</c:v>
                </c:pt>
                <c:pt idx="9">
                  <c:v>1.4395064601962211</c:v>
                </c:pt>
                <c:pt idx="10">
                  <c:v>1.4834609298450572</c:v>
                </c:pt>
                <c:pt idx="11">
                  <c:v>1.5318112288549632</c:v>
                </c:pt>
                <c:pt idx="12">
                  <c:v>1.5849969784049913</c:v>
                </c:pt>
                <c:pt idx="13">
                  <c:v>1.6435017656167266</c:v>
                </c:pt>
                <c:pt idx="14">
                  <c:v>1.7078575405310352</c:v>
                </c:pt>
                <c:pt idx="15">
                  <c:v>1.7786494528207437</c:v>
                </c:pt>
                <c:pt idx="16">
                  <c:v>1.856521172216659</c:v>
                </c:pt>
                <c:pt idx="17">
                  <c:v>1.9421807410224834</c:v>
                </c:pt>
                <c:pt idx="18">
                  <c:v>2.036407011932134</c:v>
                </c:pt>
                <c:pt idx="19">
                  <c:v>2.1400567296848001</c:v>
                </c:pt>
                <c:pt idx="20">
                  <c:v>2.2540723209471194</c:v>
                </c:pt>
                <c:pt idx="21">
                  <c:v>2.3794904632513436</c:v>
                </c:pt>
                <c:pt idx="22">
                  <c:v>2.5174515109018585</c:v>
                </c:pt>
                <c:pt idx="23">
                  <c:v>2.6692098635543724</c:v>
                </c:pt>
                <c:pt idx="24">
                  <c:v>2.8361453717432212</c:v>
                </c:pt>
                <c:pt idx="25">
                  <c:v>3.019775883060634</c:v>
                </c:pt>
                <c:pt idx="26">
                  <c:v>3.2217710430630673</c:v>
                </c:pt>
                <c:pt idx="27">
                  <c:v>3.4439674763882535</c:v>
                </c:pt>
                <c:pt idx="28">
                  <c:v>3.6883854861160055</c:v>
                </c:pt>
                <c:pt idx="29">
                  <c:v>3.9572474232104016</c:v>
                </c:pt>
                <c:pt idx="30">
                  <c:v>4.2529978930659897</c:v>
                </c:pt>
                <c:pt idx="31">
                  <c:v>4.5783259828844205</c:v>
                </c:pt>
                <c:pt idx="32">
                  <c:v>4.9361897119820863</c:v>
                </c:pt>
                <c:pt idx="33">
                  <c:v>5.3298429273412733</c:v>
                </c:pt>
                <c:pt idx="34">
                  <c:v>5.7628648889503955</c:v>
                </c:pt>
                <c:pt idx="35">
                  <c:v>6.2391928139356425</c:v>
                </c:pt>
                <c:pt idx="36">
                  <c:v>6.763157675388916</c:v>
                </c:pt>
                <c:pt idx="37">
                  <c:v>7.3395235813900319</c:v>
                </c:pt>
                <c:pt idx="38">
                  <c:v>7.973531092273678</c:v>
                </c:pt>
                <c:pt idx="39">
                  <c:v>8.6709448699999712</c:v>
                </c:pt>
                <c:pt idx="40">
                  <c:v>9.438106092876593</c:v>
                </c:pt>
                <c:pt idx="41">
                  <c:v>10.28199011220913</c:v>
                </c:pt>
                <c:pt idx="42">
                  <c:v>11.210269875118051</c:v>
                </c:pt>
                <c:pt idx="43">
                  <c:v>12.231385690189203</c:v>
                </c:pt>
                <c:pt idx="44">
                  <c:v>13.35462197029619</c:v>
                </c:pt>
                <c:pt idx="45">
                  <c:v>14.59019165037275</c:v>
                </c:pt>
                <c:pt idx="46">
                  <c:v>15.949329047696743</c:v>
                </c:pt>
                <c:pt idx="47">
                  <c:v>17.444392009010411</c:v>
                </c:pt>
                <c:pt idx="48">
                  <c:v>19.088974273241295</c:v>
                </c:pt>
                <c:pt idx="49">
                  <c:v>20.898029071472894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95-4579-BCB0-BF9E6D27C365}"/>
            </c:ext>
          </c:extLst>
        </c:ser>
        <c:ser>
          <c:idx val="21"/>
          <c:order val="21"/>
          <c:tx>
            <c:strRef>
              <c:f>RatyWiekDoch!$AR$2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RatyWiekDoch!$AR$3:$AR$52</c:f>
              <c:numCache>
                <c:formatCode>General</c:formatCode>
                <c:ptCount val="50"/>
                <c:pt idx="0">
                  <c:v>1.1903042670119905</c:v>
                </c:pt>
                <c:pt idx="1">
                  <c:v>1.2093363493269764</c:v>
                </c:pt>
                <c:pt idx="2">
                  <c:v>1.230271805449243</c:v>
                </c:pt>
                <c:pt idx="3">
                  <c:v>1.2533009893185372</c:v>
                </c:pt>
                <c:pt idx="4">
                  <c:v>1.2786332919246264</c:v>
                </c:pt>
                <c:pt idx="5">
                  <c:v>1.3064990451779195</c:v>
                </c:pt>
                <c:pt idx="6">
                  <c:v>1.337151616183714</c:v>
                </c:pt>
                <c:pt idx="7">
                  <c:v>1.3708697109620864</c:v>
                </c:pt>
                <c:pt idx="8">
                  <c:v>1.4079599085598136</c:v>
                </c:pt>
                <c:pt idx="9">
                  <c:v>1.4487594485955357</c:v>
                </c:pt>
                <c:pt idx="10">
                  <c:v>1.4936392975836816</c:v>
                </c:pt>
                <c:pt idx="11">
                  <c:v>1.5430075219174659</c:v>
                </c:pt>
                <c:pt idx="12">
                  <c:v>1.5973129981795329</c:v>
                </c:pt>
                <c:pt idx="13">
                  <c:v>1.6570494945159369</c:v>
                </c:pt>
                <c:pt idx="14">
                  <c:v>1.7227601601830349</c:v>
                </c:pt>
                <c:pt idx="15">
                  <c:v>1.795042464088124</c:v>
                </c:pt>
                <c:pt idx="16">
                  <c:v>1.8745536272271035</c:v>
                </c:pt>
                <c:pt idx="17">
                  <c:v>1.9620165984131719</c:v>
                </c:pt>
                <c:pt idx="18">
                  <c:v>2.0582266276303756</c:v>
                </c:pt>
                <c:pt idx="19">
                  <c:v>2.1640584967797007</c:v>
                </c:pt>
                <c:pt idx="20">
                  <c:v>2.2804744735626805</c:v>
                </c:pt>
                <c:pt idx="21">
                  <c:v>2.4085330608225632</c:v>
                </c:pt>
                <c:pt idx="22">
                  <c:v>2.5493986208957118</c:v>
                </c:pt>
                <c:pt idx="23">
                  <c:v>2.7043519624818697</c:v>
                </c:pt>
                <c:pt idx="24">
                  <c:v>2.8748019862935736</c:v>
                </c:pt>
                <c:pt idx="25">
                  <c:v>3.0622984953717962</c:v>
                </c:pt>
                <c:pt idx="26">
                  <c:v>3.2685462865446238</c:v>
                </c:pt>
                <c:pt idx="27">
                  <c:v>3.4954206511543902</c:v>
                </c:pt>
                <c:pt idx="28">
                  <c:v>3.7449844259923633</c:v>
                </c:pt>
                <c:pt idx="29">
                  <c:v>4.0195067494752577</c:v>
                </c:pt>
                <c:pt idx="30">
                  <c:v>4.3214836936025662</c:v>
                </c:pt>
                <c:pt idx="31">
                  <c:v>4.6536609592891223</c:v>
                </c:pt>
                <c:pt idx="32">
                  <c:v>5.0190588414283566</c:v>
                </c:pt>
                <c:pt idx="33">
                  <c:v>5.4209996906790812</c:v>
                </c:pt>
                <c:pt idx="34">
                  <c:v>5.8631381216698566</c:v>
                </c:pt>
                <c:pt idx="35">
                  <c:v>6.3494942422866085</c:v>
                </c:pt>
                <c:pt idx="36">
                  <c:v>6.8844902061780777</c:v>
                </c:pt>
                <c:pt idx="37">
                  <c:v>7.4729904208298743</c:v>
                </c:pt>
                <c:pt idx="38">
                  <c:v>8.1203457767956273</c:v>
                </c:pt>
                <c:pt idx="39">
                  <c:v>8.8324423002361527</c:v>
                </c:pt>
                <c:pt idx="40">
                  <c:v>9.6157546711357451</c:v>
                </c:pt>
                <c:pt idx="41">
                  <c:v>10.477405093805709</c:v>
                </c:pt>
                <c:pt idx="42">
                  <c:v>11.425228054950407</c:v>
                </c:pt>
                <c:pt idx="43">
                  <c:v>12.467841558103304</c:v>
                </c:pt>
                <c:pt idx="44">
                  <c:v>13.61472548212633</c:v>
                </c:pt>
                <c:pt idx="45">
                  <c:v>14.876307776240894</c:v>
                </c:pt>
                <c:pt idx="46">
                  <c:v>16.26405927531188</c:v>
                </c:pt>
                <c:pt idx="47">
                  <c:v>17.790597997484905</c:v>
                </c:pt>
                <c:pt idx="48">
                  <c:v>19.469803872494676</c:v>
                </c:pt>
                <c:pt idx="49">
                  <c:v>21.316944943802419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95-4579-BCB0-BF9E6D27C365}"/>
            </c:ext>
          </c:extLst>
        </c:ser>
        <c:ser>
          <c:idx val="22"/>
          <c:order val="22"/>
          <c:tx>
            <c:strRef>
              <c:f>RatyWiekDoch!$AS$2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RatyWiekDoch!$AS$3:$AS$52</c:f>
              <c:numCache>
                <c:formatCode>General</c:formatCode>
                <c:ptCount val="50"/>
                <c:pt idx="0">
                  <c:v>1.1943107682457059</c:v>
                </c:pt>
                <c:pt idx="1">
                  <c:v>1.2137435355399222</c:v>
                </c:pt>
                <c:pt idx="2">
                  <c:v>1.2351197486252314</c:v>
                </c:pt>
                <c:pt idx="3">
                  <c:v>1.2586337689883809</c:v>
                </c:pt>
                <c:pt idx="4">
                  <c:v>1.2844993959557034</c:v>
                </c:pt>
                <c:pt idx="5">
                  <c:v>1.3129518106461817</c:v>
                </c:pt>
                <c:pt idx="6">
                  <c:v>1.3442497143367316</c:v>
                </c:pt>
                <c:pt idx="7">
                  <c:v>1.378677680682616</c:v>
                </c:pt>
                <c:pt idx="8">
                  <c:v>1.4165487431803654</c:v>
                </c:pt>
                <c:pt idx="9">
                  <c:v>1.4582072413994993</c:v>
                </c:pt>
                <c:pt idx="10">
                  <c:v>1.5040319518621836</c:v>
                </c:pt>
                <c:pt idx="11">
                  <c:v>1.5544395320380899</c:v>
                </c:pt>
                <c:pt idx="12">
                  <c:v>1.6098883087687046</c:v>
                </c:pt>
                <c:pt idx="13">
                  <c:v>1.6708824455670253</c:v>
                </c:pt>
                <c:pt idx="14">
                  <c:v>1.7379765266834835</c:v>
                </c:pt>
                <c:pt idx="15">
                  <c:v>1.81178059961834</c:v>
                </c:pt>
                <c:pt idx="16">
                  <c:v>1.8929657219291884</c:v>
                </c:pt>
                <c:pt idx="17">
                  <c:v>1.9822700627674634</c:v>
                </c:pt>
                <c:pt idx="18">
                  <c:v>2.0805056146216883</c:v>
                </c:pt>
                <c:pt idx="19">
                  <c:v>2.1885655762934286</c:v>
                </c:pt>
                <c:pt idx="20">
                  <c:v>2.30743247423508</c:v>
                </c:pt>
                <c:pt idx="21">
                  <c:v>2.4381870960920868</c:v>
                </c:pt>
                <c:pt idx="22">
                  <c:v>2.5820183176770994</c:v>
                </c:pt>
                <c:pt idx="23">
                  <c:v>2.7402339127270441</c:v>
                </c:pt>
                <c:pt idx="24">
                  <c:v>2.914272443729947</c:v>
                </c:pt>
                <c:pt idx="25">
                  <c:v>3.1057163419378724</c:v>
                </c:pt>
                <c:pt idx="26">
                  <c:v>3.3163062954949694</c:v>
                </c:pt>
                <c:pt idx="27">
                  <c:v>3.547957076503482</c:v>
                </c:pt>
                <c:pt idx="28">
                  <c:v>3.8027749509340616</c:v>
                </c:pt>
                <c:pt idx="29">
                  <c:v>4.0830768296785696</c:v>
                </c:pt>
                <c:pt idx="30">
                  <c:v>4.3914113348747694</c:v>
                </c:pt>
                <c:pt idx="31">
                  <c:v>4.7305819730467746</c:v>
                </c:pt>
                <c:pt idx="32">
                  <c:v>5.1036726257611189</c:v>
                </c:pt>
                <c:pt idx="33">
                  <c:v>5.5140755895702211</c:v>
                </c:pt>
                <c:pt idx="34">
                  <c:v>5.9655224201941266</c:v>
                </c:pt>
                <c:pt idx="35">
                  <c:v>6.4621178613887675</c:v>
                </c:pt>
                <c:pt idx="36">
                  <c:v>7.0083771669962163</c:v>
                </c:pt>
                <c:pt idx="37">
                  <c:v>7.6092671555246829</c:v>
                </c:pt>
                <c:pt idx="38">
                  <c:v>8.2702513705436367</c:v>
                </c:pt>
                <c:pt idx="39">
                  <c:v>8.9973397575113694</c:v>
                </c:pt>
                <c:pt idx="40">
                  <c:v>9.7971433087174766</c:v>
                </c:pt>
                <c:pt idx="41">
                  <c:v>10.676934173194986</c:v>
                </c:pt>
                <c:pt idx="42">
                  <c:v>11.644711778146641</c:v>
                </c:pt>
                <c:pt idx="43">
                  <c:v>12.709275563089106</c:v>
                </c:pt>
                <c:pt idx="44">
                  <c:v>13.880304988044262</c:v>
                </c:pt>
                <c:pt idx="45">
                  <c:v>15.168447543245799</c:v>
                </c:pt>
                <c:pt idx="46">
                  <c:v>16.585415560582071</c:v>
                </c:pt>
                <c:pt idx="47">
                  <c:v>18.144092707025504</c:v>
                </c:pt>
                <c:pt idx="48">
                  <c:v>19.858651128331402</c:v>
                </c:pt>
                <c:pt idx="49">
                  <c:v>21.744680308125826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95-4579-BCB0-BF9E6D27C365}"/>
            </c:ext>
          </c:extLst>
        </c:ser>
        <c:ser>
          <c:idx val="23"/>
          <c:order val="23"/>
          <c:tx>
            <c:strRef>
              <c:f>RatyWiekDoch!$AT$2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RatyWiekDoch!$AT$3:$AT$52</c:f>
              <c:numCache>
                <c:formatCode>General</c:formatCode>
                <c:ptCount val="50"/>
                <c:pt idx="0">
                  <c:v>1.1984016188867561</c:v>
                </c:pt>
                <c:pt idx="1">
                  <c:v>1.2182435068347615</c:v>
                </c:pt>
                <c:pt idx="2">
                  <c:v>1.2400697561985166</c:v>
                </c:pt>
                <c:pt idx="3">
                  <c:v>1.2640788203831932</c:v>
                </c:pt>
                <c:pt idx="4">
                  <c:v>1.2904889998609903</c:v>
                </c:pt>
                <c:pt idx="5">
                  <c:v>1.3195404270505022</c:v>
                </c:pt>
                <c:pt idx="6">
                  <c:v>1.3514972497012927</c:v>
                </c:pt>
                <c:pt idx="7">
                  <c:v>1.3866500326359215</c:v>
                </c:pt>
                <c:pt idx="8">
                  <c:v>1.4253183996870664</c:v>
                </c:pt>
                <c:pt idx="9">
                  <c:v>1.4678539398513459</c:v>
                </c:pt>
                <c:pt idx="10">
                  <c:v>1.5146434040838017</c:v>
                </c:pt>
                <c:pt idx="11">
                  <c:v>1.5661122217996453</c:v>
                </c:pt>
                <c:pt idx="12">
                  <c:v>1.6227283690567718</c:v>
                </c:pt>
                <c:pt idx="13">
                  <c:v>1.6850066235901742</c:v>
                </c:pt>
                <c:pt idx="14">
                  <c:v>1.7535132453868219</c:v>
                </c:pt>
                <c:pt idx="15">
                  <c:v>1.8288711253587433</c:v>
                </c:pt>
                <c:pt idx="16">
                  <c:v>1.9117654489282123</c:v>
                </c:pt>
                <c:pt idx="17">
                  <c:v>2.0029499260207215</c:v>
                </c:pt>
                <c:pt idx="18">
                  <c:v>2.1032536441114602</c:v>
                </c:pt>
                <c:pt idx="19">
                  <c:v>2.2135886066360499</c:v>
                </c:pt>
                <c:pt idx="20">
                  <c:v>2.3349580253079427</c:v>
                </c:pt>
                <c:pt idx="21">
                  <c:v>2.4684654417397085</c:v>
                </c:pt>
                <c:pt idx="22">
                  <c:v>2.6153247613057866</c:v>
                </c:pt>
                <c:pt idx="23">
                  <c:v>2.7768712904788266</c:v>
                </c:pt>
                <c:pt idx="24">
                  <c:v>2.9545738779956761</c:v>
                </c:pt>
                <c:pt idx="25">
                  <c:v>3.150048270245593</c:v>
                </c:pt>
                <c:pt idx="26">
                  <c:v>3.3650718023134703</c:v>
                </c:pt>
                <c:pt idx="27">
                  <c:v>3.6015995582552001</c:v>
                </c:pt>
                <c:pt idx="28">
                  <c:v>3.8617821475411458</c:v>
                </c:pt>
                <c:pt idx="29">
                  <c:v>4.1479852592986362</c:v>
                </c:pt>
                <c:pt idx="30">
                  <c:v>4.4628111721488093</c:v>
                </c:pt>
                <c:pt idx="31">
                  <c:v>4.8091224152142962</c:v>
                </c:pt>
                <c:pt idx="32">
                  <c:v>5.1900677954334817</c:v>
                </c:pt>
                <c:pt idx="33">
                  <c:v>5.6091110278326619</c:v>
                </c:pt>
                <c:pt idx="34">
                  <c:v>6.0700622290744768</c:v>
                </c:pt>
                <c:pt idx="35">
                  <c:v>6.5771125606351779</c:v>
                </c:pt>
                <c:pt idx="36">
                  <c:v>7.1348723366010063</c:v>
                </c:pt>
                <c:pt idx="37">
                  <c:v>7.7484129425757686</c:v>
                </c:pt>
                <c:pt idx="38">
                  <c:v>8.4233129468438044</c:v>
                </c:pt>
                <c:pt idx="39">
                  <c:v>9.1657088230504566</c:v>
                </c:pt>
                <c:pt idx="40">
                  <c:v>9.9823507455918481</c:v>
                </c:pt>
                <c:pt idx="41">
                  <c:v>10.880663965029051</c:v>
                </c:pt>
                <c:pt idx="42">
                  <c:v>11.868816321577613</c:v>
                </c:pt>
                <c:pt idx="43">
                  <c:v>12.955792510533445</c:v>
                </c:pt>
                <c:pt idx="44">
                  <c:v>14.151475774887295</c:v>
                </c:pt>
                <c:pt idx="45">
                  <c:v>15.466737767911479</c:v>
                </c:pt>
                <c:pt idx="46">
                  <c:v>16.913537402787021</c:v>
                </c:pt>
                <c:pt idx="47">
                  <c:v>18.5050295880535</c:v>
                </c:pt>
                <c:pt idx="48">
                  <c:v>20.255684837549836</c:v>
                </c:pt>
                <c:pt idx="49">
                  <c:v>22.181420842389823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95-4579-BCB0-BF9E6D27C365}"/>
            </c:ext>
          </c:extLst>
        </c:ser>
        <c:ser>
          <c:idx val="24"/>
          <c:order val="24"/>
          <c:tx>
            <c:strRef>
              <c:f>RatyWiekDoch!$AU$2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RatyWiekDoch!$AU$3:$AU$52</c:f>
              <c:numCache>
                <c:formatCode>General</c:formatCode>
                <c:ptCount val="50"/>
                <c:pt idx="0">
                  <c:v>1.2025785947545165</c:v>
                </c:pt>
                <c:pt idx="1">
                  <c:v>1.2228382166282561</c:v>
                </c:pt>
                <c:pt idx="2">
                  <c:v>1.245123976944531</c:v>
                </c:pt>
                <c:pt idx="3">
                  <c:v>1.2696385071746443</c:v>
                </c:pt>
                <c:pt idx="4">
                  <c:v>1.2966047036998878</c:v>
                </c:pt>
                <c:pt idx="5">
                  <c:v>1.3262677544788413</c:v>
                </c:pt>
                <c:pt idx="6">
                  <c:v>1.358897368399036</c:v>
                </c:pt>
                <c:pt idx="7">
                  <c:v>1.3947902275831754</c:v>
                </c:pt>
                <c:pt idx="8">
                  <c:v>1.434272684947316</c:v>
                </c:pt>
                <c:pt idx="9">
                  <c:v>1.4777037315383337</c:v>
                </c:pt>
                <c:pt idx="10">
                  <c:v>1.5254782606309505</c:v>
                </c:pt>
                <c:pt idx="11">
                  <c:v>1.5780306582628629</c:v>
                </c:pt>
                <c:pt idx="12">
                  <c:v>1.6358387528546205</c:v>
                </c:pt>
                <c:pt idx="13">
                  <c:v>1.6994281598258505</c:v>
                </c:pt>
                <c:pt idx="14">
                  <c:v>1.7693770607109047</c:v>
                </c:pt>
                <c:pt idx="15">
                  <c:v>1.846321460227649</c:v>
                </c:pt>
                <c:pt idx="16">
                  <c:v>1.9309609690988649</c:v>
                </c:pt>
                <c:pt idx="17">
                  <c:v>2.0240651652061024</c:v>
                </c:pt>
                <c:pt idx="18">
                  <c:v>2.126480590914261</c:v>
                </c:pt>
                <c:pt idx="19">
                  <c:v>2.2391384501894986</c:v>
                </c:pt>
                <c:pt idx="20">
                  <c:v>2.3630630754959001</c:v>
                </c:pt>
                <c:pt idx="21">
                  <c:v>2.4993812414554748</c:v>
                </c:pt>
                <c:pt idx="22">
                  <c:v>2.6493324099551714</c:v>
                </c:pt>
                <c:pt idx="23">
                  <c:v>2.8142799998537358</c:v>
                </c:pt>
                <c:pt idx="24">
                  <c:v>2.9957237837572945</c:v>
                </c:pt>
                <c:pt idx="25">
                  <c:v>3.1953135245803455</c:v>
                </c:pt>
                <c:pt idx="26">
                  <c:v>3.4148639758814809</c:v>
                </c:pt>
                <c:pt idx="27">
                  <c:v>3.6563713823631998</c:v>
                </c:pt>
                <c:pt idx="28">
                  <c:v>3.9220316305652205</c:v>
                </c:pt>
                <c:pt idx="29">
                  <c:v>4.2142602147850665</c:v>
                </c:pt>
                <c:pt idx="30">
                  <c:v>4.5357141997643868</c:v>
                </c:pt>
                <c:pt idx="31">
                  <c:v>4.8893163798349999</c:v>
                </c:pt>
                <c:pt idx="32">
                  <c:v>5.2782818541897001</c:v>
                </c:pt>
                <c:pt idx="33">
                  <c:v>5.7061472599113605</c:v>
                </c:pt>
                <c:pt idx="34">
                  <c:v>6.1768029285592663</c:v>
                </c:pt>
                <c:pt idx="35">
                  <c:v>6.6945282586938335</c:v>
                </c:pt>
                <c:pt idx="36">
                  <c:v>7.2640306259615324</c:v>
                </c:pt>
                <c:pt idx="37">
                  <c:v>7.8904881845268404</c:v>
                </c:pt>
                <c:pt idx="38">
                  <c:v>8.5795969490197006</c:v>
                </c:pt>
                <c:pt idx="39">
                  <c:v>9.3376225850873844</c:v>
                </c:pt>
                <c:pt idx="40">
                  <c:v>10.171457379452084</c:v>
                </c:pt>
                <c:pt idx="41">
                  <c:v>11.088682907469899</c:v>
                </c:pt>
                <c:pt idx="42">
                  <c:v>12.097638967990905</c:v>
                </c:pt>
                <c:pt idx="43">
                  <c:v>13.207499412305006</c:v>
                </c:pt>
                <c:pt idx="44">
                  <c:v>14.428355556641966</c:v>
                </c:pt>
                <c:pt idx="45">
                  <c:v>15.771307936647215</c:v>
                </c:pt>
                <c:pt idx="46">
                  <c:v>17.248567238103448</c:v>
                </c:pt>
                <c:pt idx="47">
                  <c:v>18.873565321602449</c:v>
                </c:pt>
                <c:pt idx="48">
                  <c:v>20.66107735065</c:v>
                </c:pt>
                <c:pt idx="49">
                  <c:v>22.627356133643854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595-4579-BCB0-BF9E6D27C365}"/>
            </c:ext>
          </c:extLst>
        </c:ser>
        <c:ser>
          <c:idx val="25"/>
          <c:order val="25"/>
          <c:tx>
            <c:strRef>
              <c:f>RatyWiekDoch!$AV$2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RatyWiekDoch!$AV$3:$AV$52</c:f>
              <c:numCache>
                <c:formatCode>General</c:formatCode>
                <c:ptCount val="50"/>
                <c:pt idx="0">
                  <c:v>1.2068435090549254</c:v>
                </c:pt>
                <c:pt idx="1">
                  <c:v>1.2275296594627132</c:v>
                </c:pt>
                <c:pt idx="2">
                  <c:v>1.2502846048771648</c:v>
                </c:pt>
                <c:pt idx="3">
                  <c:v>1.2753152427971006</c:v>
                </c:pt>
                <c:pt idx="4">
                  <c:v>1.3028491622711951</c:v>
                </c:pt>
                <c:pt idx="5">
                  <c:v>1.333136713232975</c:v>
                </c:pt>
                <c:pt idx="6">
                  <c:v>1.3664532827873208</c:v>
                </c:pt>
                <c:pt idx="7">
                  <c:v>1.4031017991454204</c:v>
                </c:pt>
                <c:pt idx="8">
                  <c:v>1.4434154859750024</c:v>
                </c:pt>
                <c:pt idx="9">
                  <c:v>1.487760892209556</c:v>
                </c:pt>
                <c:pt idx="10">
                  <c:v>1.5365412248648309</c:v>
                </c:pt>
                <c:pt idx="11">
                  <c:v>1.5902000151659821</c:v>
                </c:pt>
                <c:pt idx="12">
                  <c:v>1.649225151319325</c:v>
                </c:pt>
                <c:pt idx="13">
                  <c:v>1.7141533145963472</c:v>
                </c:pt>
                <c:pt idx="14">
                  <c:v>1.7855748590647182</c:v>
                </c:pt>
                <c:pt idx="15">
                  <c:v>1.8641391793348521</c:v>
                </c:pt>
                <c:pt idx="16">
                  <c:v>1.9505606151278234</c:v>
                </c:pt>
                <c:pt idx="17">
                  <c:v>2.0456249463514435</c:v>
                </c:pt>
                <c:pt idx="18">
                  <c:v>2.1501965377404559</c:v>
                </c:pt>
                <c:pt idx="19">
                  <c:v>2.265226198022896</c:v>
                </c:pt>
                <c:pt idx="20">
                  <c:v>2.3917598250714742</c:v>
                </c:pt>
                <c:pt idx="21">
                  <c:v>2.5309479156453003</c:v>
                </c:pt>
                <c:pt idx="22">
                  <c:v>2.6840560261885154</c:v>
                </c:pt>
                <c:pt idx="23">
                  <c:v>2.8524762797997916</c:v>
                </c:pt>
                <c:pt idx="24">
                  <c:v>3.0377400239989005</c:v>
                </c:pt>
                <c:pt idx="25">
                  <c:v>3.2415317543800417</c:v>
                </c:pt>
                <c:pt idx="26">
                  <c:v>3.4657044307516522</c:v>
                </c:pt>
                <c:pt idx="27">
                  <c:v>3.7122963250234395</c:v>
                </c:pt>
                <c:pt idx="28">
                  <c:v>3.9835495540286892</c:v>
                </c:pt>
                <c:pt idx="29">
                  <c:v>4.2819304657900403</c:v>
                </c:pt>
                <c:pt idx="30">
                  <c:v>4.6101520645891867</c:v>
                </c:pt>
                <c:pt idx="31">
                  <c:v>4.9711986787386646</c:v>
                </c:pt>
                <c:pt idx="32">
                  <c:v>5.3683530953453875</c:v>
                </c:pt>
                <c:pt idx="33">
                  <c:v>5.8052264087866376</c:v>
                </c:pt>
                <c:pt idx="34">
                  <c:v>6.2857908542933103</c:v>
                </c:pt>
                <c:pt idx="35">
                  <c:v>6.8144159251771441</c:v>
                </c:pt>
                <c:pt idx="36">
                  <c:v>7.3959081020948707</c:v>
                </c:pt>
                <c:pt idx="37">
                  <c:v>8.0355545555844543</c:v>
                </c:pt>
                <c:pt idx="38">
                  <c:v>8.7391712192350912</c:v>
                </c:pt>
                <c:pt idx="39">
                  <c:v>9.5131556705925107</c:v>
                </c:pt>
                <c:pt idx="40">
                  <c:v>10.364545300614818</c:v>
                </c:pt>
                <c:pt idx="41">
                  <c:v>11.301081300579998</c:v>
                </c:pt>
                <c:pt idx="42">
                  <c:v>12.331279048240827</c:v>
                </c:pt>
                <c:pt idx="43">
                  <c:v>13.464505533207692</c:v>
                </c:pt>
                <c:pt idx="44">
                  <c:v>14.711064525543151</c:v>
                </c:pt>
                <c:pt idx="45">
                  <c:v>16.082290261957027</c:v>
                </c:pt>
                <c:pt idx="46">
                  <c:v>17.590650501435992</c:v>
                </c:pt>
                <c:pt idx="47">
                  <c:v>19.249859887332715</c:v>
                </c:pt>
                <c:pt idx="48">
                  <c:v>21.0750046466501</c:v>
                </c:pt>
                <c:pt idx="49">
                  <c:v>23.08267976033893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595-4579-BCB0-BF9E6D27C365}"/>
            </c:ext>
          </c:extLst>
        </c:ser>
        <c:ser>
          <c:idx val="26"/>
          <c:order val="26"/>
          <c:tx>
            <c:strRef>
              <c:f>RatyWiekDoch!$AW$2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RatyWiekDoch!$AW$3:$AW$52</c:f>
              <c:numCache>
                <c:formatCode>General</c:formatCode>
                <c:ptCount val="50"/>
                <c:pt idx="0">
                  <c:v>1.2111982131675891</c:v>
                </c:pt>
                <c:pt idx="1">
                  <c:v>1.2323198718718062</c:v>
                </c:pt>
                <c:pt idx="2">
                  <c:v>1.2555538802011759</c:v>
                </c:pt>
                <c:pt idx="3">
                  <c:v>1.281111491495285</c:v>
                </c:pt>
                <c:pt idx="4">
                  <c:v>1.3092250862655463</c:v>
                </c:pt>
                <c:pt idx="5">
                  <c:v>1.3401502850961835</c:v>
                </c:pt>
                <c:pt idx="6">
                  <c:v>1.3741682728536966</c:v>
                </c:pt>
                <c:pt idx="7">
                  <c:v>1.4115883553374959</c:v>
                </c:pt>
                <c:pt idx="8">
                  <c:v>1.4527507716178374</c:v>
                </c:pt>
                <c:pt idx="9">
                  <c:v>1.4980297876320243</c:v>
                </c:pt>
                <c:pt idx="10">
                  <c:v>1.5478370991671375</c:v>
                </c:pt>
                <c:pt idx="11">
                  <c:v>1.6026255751706475</c:v>
                </c:pt>
                <c:pt idx="12">
                  <c:v>1.6628933754246522</c:v>
                </c:pt>
                <c:pt idx="13">
                  <c:v>1.7291884800233626</c:v>
                </c:pt>
                <c:pt idx="14">
                  <c:v>1.8021136718377402</c:v>
                </c:pt>
                <c:pt idx="15">
                  <c:v>1.8823320172699503</c:v>
                </c:pt>
                <c:pt idx="16">
                  <c:v>1.9705728951309345</c:v>
                </c:pt>
                <c:pt idx="17">
                  <c:v>2.0676386284581967</c:v>
                </c:pt>
                <c:pt idx="18">
                  <c:v>2.1744117795730613</c:v>
                </c:pt>
                <c:pt idx="19">
                  <c:v>2.2918631747071245</c:v>
                </c:pt>
                <c:pt idx="20">
                  <c:v>2.4210607311611567</c:v>
                </c:pt>
                <c:pt idx="21">
                  <c:v>2.5631791672567017</c:v>
                </c:pt>
                <c:pt idx="22">
                  <c:v>2.7195106833672997</c:v>
                </c:pt>
                <c:pt idx="23">
                  <c:v>2.8914767111457627</c:v>
                </c:pt>
                <c:pt idx="24">
                  <c:v>3.0806408377763894</c:v>
                </c:pt>
                <c:pt idx="25">
                  <c:v>3.2887230227648443</c:v>
                </c:pt>
                <c:pt idx="26">
                  <c:v>3.5176152365307014</c:v>
                </c:pt>
                <c:pt idx="27">
                  <c:v>3.76939866299531</c:v>
                </c:pt>
                <c:pt idx="28">
                  <c:v>4.0463626225780844</c:v>
                </c:pt>
                <c:pt idx="29">
                  <c:v>4.3510253876570673</c:v>
                </c:pt>
                <c:pt idx="30">
                  <c:v>4.6861570797566339</c:v>
                </c:pt>
                <c:pt idx="31">
                  <c:v>5.0548048566531749</c:v>
                </c:pt>
                <c:pt idx="32">
                  <c:v>5.4603206184104511</c:v>
                </c:pt>
                <c:pt idx="33">
                  <c:v>5.9063914842595473</c:v>
                </c:pt>
                <c:pt idx="34">
                  <c:v>6.3970733174319463</c:v>
                </c:pt>
                <c:pt idx="35">
                  <c:v>6.936827602767579</c:v>
                </c:pt>
                <c:pt idx="36">
                  <c:v>7.5305620124045012</c:v>
                </c:pt>
                <c:pt idx="37">
                  <c:v>8.1836750283904784</c:v>
                </c:pt>
                <c:pt idx="38">
                  <c:v>8.902105027943886</c:v>
                </c:pt>
                <c:pt idx="39">
                  <c:v>9.6923842776677791</c:v>
                </c:pt>
                <c:pt idx="40">
                  <c:v>10.561698327655099</c:v>
                </c:pt>
                <c:pt idx="41">
                  <c:v>11.517951345521105</c:v>
                </c:pt>
                <c:pt idx="42">
                  <c:v>12.569837984407448</c:v>
                </c:pt>
                <c:pt idx="43">
                  <c:v>13.726922438411929</c:v>
                </c:pt>
                <c:pt idx="44">
                  <c:v>14.999725404248919</c:v>
                </c:pt>
                <c:pt idx="45">
                  <c:v>16.399819739832452</c:v>
                </c:pt>
                <c:pt idx="46">
                  <c:v>17.939935689549792</c:v>
                </c:pt>
                <c:pt idx="47">
                  <c:v>19.634076632977848</c:v>
                </c:pt>
                <c:pt idx="48">
                  <c:v>21.497646409478126</c:v>
                </c:pt>
                <c:pt idx="49">
                  <c:v>23.54758937635906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595-4579-BCB0-BF9E6D27C365}"/>
            </c:ext>
          </c:extLst>
        </c:ser>
        <c:ser>
          <c:idx val="27"/>
          <c:order val="27"/>
          <c:tx>
            <c:strRef>
              <c:f>RatyWiekDoch!$AX$2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RatyWiekDoch!$AX$3:$AX$52</c:f>
              <c:numCache>
                <c:formatCode>General</c:formatCode>
                <c:ptCount val="50"/>
                <c:pt idx="0">
                  <c:v>1.2156445974494567</c:v>
                </c:pt>
                <c:pt idx="1">
                  <c:v>1.2372109332646248</c:v>
                </c:pt>
                <c:pt idx="2">
                  <c:v>1.2609340902846538</c:v>
                </c:pt>
                <c:pt idx="3">
                  <c:v>1.2870297693939958</c:v>
                </c:pt>
                <c:pt idx="4">
                  <c:v>1.3157352434421092</c:v>
                </c:pt>
                <c:pt idx="5">
                  <c:v>1.3473115146276295</c:v>
                </c:pt>
                <c:pt idx="6">
                  <c:v>1.38204568763973</c:v>
                </c:pt>
                <c:pt idx="7">
                  <c:v>1.4202535801342613</c:v>
                </c:pt>
                <c:pt idx="8">
                  <c:v>1.4622825942802171</c:v>
                </c:pt>
                <c:pt idx="9">
                  <c:v>1.5085148754858295</c:v>
                </c:pt>
                <c:pt idx="10">
                  <c:v>1.5593707870247508</c:v>
                </c:pt>
                <c:pt idx="11">
                  <c:v>1.615312732155086</c:v>
                </c:pt>
                <c:pt idx="12">
                  <c:v>1.676849358483578</c:v>
                </c:pt>
                <c:pt idx="13">
                  <c:v>1.7445401828027887</c:v>
                </c:pt>
                <c:pt idx="14">
                  <c:v>1.8190006784522339</c:v>
                </c:pt>
                <c:pt idx="15">
                  <c:v>1.9009078714598928</c:v>
                </c:pt>
                <c:pt idx="16">
                  <c:v>1.9910064963465488</c:v>
                </c:pt>
                <c:pt idx="17">
                  <c:v>2.0901157675641233</c:v>
                </c:pt>
                <c:pt idx="18">
                  <c:v>2.199136828136754</c:v>
                </c:pt>
                <c:pt idx="19">
                  <c:v>2.3190609432307778</c:v>
                </c:pt>
                <c:pt idx="20">
                  <c:v>2.4509785131529958</c:v>
                </c:pt>
                <c:pt idx="21">
                  <c:v>2.5960889877271871</c:v>
                </c:pt>
                <c:pt idx="22">
                  <c:v>2.7557117721945072</c:v>
                </c:pt>
                <c:pt idx="23">
                  <c:v>2.9312982237988221</c:v>
                </c:pt>
                <c:pt idx="24">
                  <c:v>3.1244448481349392</c:v>
                </c:pt>
                <c:pt idx="25">
                  <c:v>3.336907815246466</c:v>
                </c:pt>
                <c:pt idx="26">
                  <c:v>3.5706189274597389</c:v>
                </c:pt>
                <c:pt idx="27">
                  <c:v>3.8277031841400779</c:v>
                </c:pt>
                <c:pt idx="28">
                  <c:v>4.1104981030764494</c:v>
                </c:pt>
                <c:pt idx="29">
                  <c:v>4.4215749741727155</c:v>
                </c:pt>
                <c:pt idx="30">
                  <c:v>4.7637622386928893</c:v>
                </c:pt>
                <c:pt idx="31">
                  <c:v>5.1401712066343448</c:v>
                </c:pt>
                <c:pt idx="32">
                  <c:v>5.5542243460620293</c:v>
                </c:pt>
                <c:pt idx="33">
                  <c:v>6.0096864016222646</c:v>
                </c:pt>
                <c:pt idx="34">
                  <c:v>6.5106986251786214</c:v>
                </c:pt>
                <c:pt idx="35">
                  <c:v>7.0618164298091948</c:v>
                </c:pt>
                <c:pt idx="36">
                  <c:v>7.6680508095311799</c:v>
                </c:pt>
                <c:pt idx="37">
                  <c:v>8.3349139013582754</c:v>
                </c:pt>
                <c:pt idx="38">
                  <c:v>9.0684691039601635</c:v>
                </c:pt>
                <c:pt idx="39">
                  <c:v>9.8753862086240041</c:v>
                </c:pt>
                <c:pt idx="40">
                  <c:v>10.763002043791689</c:v>
                </c:pt>
                <c:pt idx="41">
                  <c:v>11.739387184578421</c:v>
                </c:pt>
                <c:pt idx="42">
                  <c:v>12.813419333823504</c:v>
                </c:pt>
                <c:pt idx="43">
                  <c:v>13.994864041884663</c:v>
                </c:pt>
                <c:pt idx="44">
                  <c:v>15.29446349911394</c:v>
                </c:pt>
                <c:pt idx="45">
                  <c:v>16.724034208353768</c:v>
                </c:pt>
                <c:pt idx="46">
                  <c:v>18.296574425532324</c:v>
                </c:pt>
                <c:pt idx="47">
                  <c:v>20.026382345253161</c:v>
                </c:pt>
                <c:pt idx="48">
                  <c:v>21.929186105971947</c:v>
                </c:pt>
                <c:pt idx="49">
                  <c:v>24.02228679682203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595-4579-BCB0-BF9E6D27C365}"/>
            </c:ext>
          </c:extLst>
        </c:ser>
        <c:ser>
          <c:idx val="28"/>
          <c:order val="28"/>
          <c:tx>
            <c:strRef>
              <c:f>RatyWiekDoch!$AY$2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RatyWiekDoch!$AY$3:$AY$52</c:f>
              <c:numCache>
                <c:formatCode>General</c:formatCode>
                <c:ptCount val="50"/>
                <c:pt idx="0">
                  <c:v>1.2201845920554149</c:v>
                </c:pt>
                <c:pt idx="1">
                  <c:v>1.2422049668283368</c:v>
                </c:pt>
                <c:pt idx="2">
                  <c:v>1.2664275706519541</c:v>
                </c:pt>
                <c:pt idx="3">
                  <c:v>1.293072645590343</c:v>
                </c:pt>
                <c:pt idx="4">
                  <c:v>1.3223824598300555</c:v>
                </c:pt>
                <c:pt idx="5">
                  <c:v>1.3546235104839885</c:v>
                </c:pt>
                <c:pt idx="6">
                  <c:v>1.3900889466948079</c:v>
                </c:pt>
                <c:pt idx="7">
                  <c:v>1.4291012350697918</c:v>
                </c:pt>
                <c:pt idx="8">
                  <c:v>1.4720150916823489</c:v>
                </c:pt>
                <c:pt idx="9">
                  <c:v>1.5192207072991968</c:v>
                </c:pt>
                <c:pt idx="10">
                  <c:v>1.5711472951583165</c:v>
                </c:pt>
                <c:pt idx="11">
                  <c:v>1.6282669935555658</c:v>
                </c:pt>
                <c:pt idx="12">
                  <c:v>1.6910991587239108</c:v>
                </c:pt>
                <c:pt idx="13">
                  <c:v>1.7602150870379207</c:v>
                </c:pt>
                <c:pt idx="14">
                  <c:v>1.8362432094798002</c:v>
                </c:pt>
                <c:pt idx="15">
                  <c:v>1.9198748055972152</c:v>
                </c:pt>
                <c:pt idx="16">
                  <c:v>2.011870288906608</c:v>
                </c:pt>
                <c:pt idx="17">
                  <c:v>2.1130661208915291</c:v>
                </c:pt>
                <c:pt idx="18">
                  <c:v>2.224382416460954</c:v>
                </c:pt>
                <c:pt idx="19">
                  <c:v>2.3468313100195939</c:v>
                </c:pt>
                <c:pt idx="20">
                  <c:v>2.4815261582180197</c:v>
                </c:pt>
                <c:pt idx="21">
                  <c:v>2.6296916630578746</c:v>
                </c:pt>
                <c:pt idx="22">
                  <c:v>2.7926750073956521</c:v>
                </c:pt>
                <c:pt idx="23">
                  <c:v>2.9719581040937531</c:v>
                </c:pt>
                <c:pt idx="24">
                  <c:v>3.1691710701931992</c:v>
                </c:pt>
                <c:pt idx="25">
                  <c:v>3.3861070486208491</c:v>
                </c:pt>
                <c:pt idx="26">
                  <c:v>3.6247385121962745</c:v>
                </c:pt>
                <c:pt idx="27">
                  <c:v>3.8872351981811741</c:v>
                </c:pt>
                <c:pt idx="28">
                  <c:v>4.175983836439749</c:v>
                </c:pt>
                <c:pt idx="29">
                  <c:v>4.4936098505867532</c:v>
                </c:pt>
                <c:pt idx="30">
                  <c:v>4.8430012294391345</c:v>
                </c:pt>
                <c:pt idx="31">
                  <c:v>5.2273347858205526</c:v>
                </c:pt>
                <c:pt idx="32">
                  <c:v>5.6501050414747285</c:v>
                </c:pt>
                <c:pt idx="33">
                  <c:v>6.1151560007214876</c:v>
                </c:pt>
                <c:pt idx="34">
                  <c:v>6.6267161017548037</c:v>
                </c:pt>
                <c:pt idx="35">
                  <c:v>7.1894366633747184</c:v>
                </c:pt>
                <c:pt idx="36">
                  <c:v>7.8084341767269381</c:v>
                </c:pt>
                <c:pt idx="37">
                  <c:v>8.4893368265843137</c:v>
                </c:pt>
                <c:pt idx="38">
                  <c:v>9.2383356651612036</c:v>
                </c:pt>
                <c:pt idx="39">
                  <c:v>10.062240903754475</c:v>
                </c:pt>
                <c:pt idx="40">
                  <c:v>10.968543834038321</c:v>
                </c:pt>
                <c:pt idx="41">
                  <c:v>11.965484942027286</c:v>
                </c:pt>
                <c:pt idx="42">
                  <c:v>13.06212883402813</c:v>
                </c:pt>
                <c:pt idx="43">
                  <c:v>14.268446655838835</c:v>
                </c:pt>
                <c:pt idx="44">
                  <c:v>15.595406754584346</c:v>
                </c:pt>
                <c:pt idx="45">
                  <c:v>17.05507440752482</c:v>
                </c:pt>
                <c:pt idx="46">
                  <c:v>18.660721524612228</c:v>
                </c:pt>
                <c:pt idx="47">
                  <c:v>20.426947322257025</c:v>
                </c:pt>
                <c:pt idx="48">
                  <c:v>22.36981106552135</c:v>
                </c:pt>
                <c:pt idx="49">
                  <c:v>24.506978085686331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595-4579-BCB0-BF9E6D27C365}"/>
            </c:ext>
          </c:extLst>
        </c:ser>
        <c:ser>
          <c:idx val="29"/>
          <c:order val="29"/>
          <c:tx>
            <c:strRef>
              <c:f>RatyWiekDoch!$AZ$2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RatyWiekDoch!$AZ$3:$AZ$52</c:f>
              <c:numCache>
                <c:formatCode>General</c:formatCode>
                <c:ptCount val="50"/>
                <c:pt idx="0">
                  <c:v>1.2248201677761608</c:v>
                </c:pt>
                <c:pt idx="1">
                  <c:v>1.2473041404498542</c:v>
                </c:pt>
                <c:pt idx="2">
                  <c:v>1.2720367059975402</c:v>
                </c:pt>
                <c:pt idx="3">
                  <c:v>1.2992427432689828</c:v>
                </c:pt>
                <c:pt idx="4">
                  <c:v>1.3291696209553281</c:v>
                </c:pt>
                <c:pt idx="5">
                  <c:v>1.3620894467689015</c:v>
                </c:pt>
                <c:pt idx="6">
                  <c:v>1.39830154156055</c:v>
                </c:pt>
                <c:pt idx="7">
                  <c:v>1.4381351608702448</c:v>
                </c:pt>
                <c:pt idx="8">
                  <c:v>1.481952488656419</c:v>
                </c:pt>
                <c:pt idx="9">
                  <c:v>1.530151930424287</c:v>
                </c:pt>
                <c:pt idx="10">
                  <c:v>1.5831717356956418</c:v>
                </c:pt>
                <c:pt idx="11">
                  <c:v>1.6414939827571504</c:v>
                </c:pt>
                <c:pt idx="12">
                  <c:v>1.7056489619181425</c:v>
                </c:pt>
                <c:pt idx="13">
                  <c:v>1.7762199971323147</c:v>
                </c:pt>
                <c:pt idx="14">
                  <c:v>1.8538487498235479</c:v>
                </c:pt>
                <c:pt idx="15">
                  <c:v>1.9392410531404545</c:v>
                </c:pt>
                <c:pt idx="16">
                  <c:v>2.0331733296871324</c:v>
                </c:pt>
                <c:pt idx="17">
                  <c:v>2.1364996510828282</c:v>
                </c:pt>
                <c:pt idx="18">
                  <c:v>2.250159503538991</c:v>
                </c:pt>
                <c:pt idx="19">
                  <c:v>2.3751863300615765</c:v>
                </c:pt>
                <c:pt idx="20">
                  <c:v>2.5127169269479097</c:v>
                </c:pt>
                <c:pt idx="21">
                  <c:v>2.6640017800149778</c:v>
                </c:pt>
                <c:pt idx="22">
                  <c:v>2.8304164345404725</c:v>
                </c:pt>
                <c:pt idx="23">
                  <c:v>3.0134740022968605</c:v>
                </c:pt>
                <c:pt idx="24">
                  <c:v>3.2148389193976592</c:v>
                </c:pt>
                <c:pt idx="25">
                  <c:v>3.4363420800480435</c:v>
                </c:pt>
                <c:pt idx="26">
                  <c:v>3.6799974838021594</c:v>
                </c:pt>
                <c:pt idx="27">
                  <c:v>3.9480205476910206</c:v>
                </c:pt>
                <c:pt idx="28">
                  <c:v>4.2428482497224724</c:v>
                </c:pt>
                <c:pt idx="29">
                  <c:v>4.5671612869064324</c:v>
                </c:pt>
                <c:pt idx="30">
                  <c:v>4.9239084492753964</c:v>
                </c:pt>
                <c:pt idx="31">
                  <c:v>5.3163334315190811</c:v>
                </c:pt>
                <c:pt idx="32">
                  <c:v>5.748004326015737</c:v>
                </c:pt>
                <c:pt idx="33">
                  <c:v>6.2228460654232229</c:v>
                </c:pt>
                <c:pt idx="34">
                  <c:v>6.7451761098114114</c:v>
                </c:pt>
                <c:pt idx="35">
                  <c:v>7.3197437028183057</c:v>
                </c:pt>
                <c:pt idx="36">
                  <c:v>7.9517730537632945</c:v>
                </c:pt>
                <c:pt idx="37">
                  <c:v>8.6470108383474269</c:v>
                </c:pt>
                <c:pt idx="38">
                  <c:v>9.4117784498369108</c:v>
                </c:pt>
                <c:pt idx="39">
                  <c:v>10.253029475819595</c:v>
                </c:pt>
                <c:pt idx="40">
                  <c:v>11.178412923137111</c:v>
                </c:pt>
                <c:pt idx="41">
                  <c:v>12.196342765860267</c:v>
                </c:pt>
                <c:pt idx="42">
                  <c:v>13.316074448667045</c:v>
                </c:pt>
                <c:pt idx="43">
                  <c:v>14.547789041224005</c:v>
                </c:pt>
                <c:pt idx="44">
                  <c:v>15.902685808737854</c:v>
                </c:pt>
                <c:pt idx="45">
                  <c:v>17.393084040367622</c:v>
                </c:pt>
                <c:pt idx="46">
                  <c:v>19.032535061363905</c:v>
                </c:pt>
                <c:pt idx="47">
                  <c:v>20.835945447396508</c:v>
                </c:pt>
                <c:pt idx="48">
                  <c:v>22.819712561386805</c:v>
                </c:pt>
                <c:pt idx="49">
                  <c:v>25.001873645202537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595-4579-BCB0-BF9E6D27C365}"/>
            </c:ext>
          </c:extLst>
        </c:ser>
        <c:ser>
          <c:idx val="30"/>
          <c:order val="30"/>
          <c:tx>
            <c:strRef>
              <c:f>RatyWiekDoch!$BA$2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RatyWiekDoch!$BA$3:$BA$52</c:f>
              <c:numCache>
                <c:formatCode>General</c:formatCode>
                <c:ptCount val="50"/>
                <c:pt idx="0">
                  <c:v>1.2295533368937115</c:v>
                </c:pt>
                <c:pt idx="1">
                  <c:v>1.252510667656902</c:v>
                </c:pt>
                <c:pt idx="2">
                  <c:v>1.2777639312211675</c:v>
                </c:pt>
                <c:pt idx="3">
                  <c:v>1.3055427408408291</c:v>
                </c:pt>
                <c:pt idx="4">
                  <c:v>1.3360996730932344</c:v>
                </c:pt>
                <c:pt idx="5">
                  <c:v>1.3697125644108379</c:v>
                </c:pt>
                <c:pt idx="6">
                  <c:v>1.4066870372864684</c:v>
                </c:pt>
                <c:pt idx="7">
                  <c:v>1.4473592791210987</c:v>
                </c:pt>
                <c:pt idx="8">
                  <c:v>1.4920990989805714</c:v>
                </c:pt>
                <c:pt idx="9">
                  <c:v>1.5413132900545867</c:v>
                </c:pt>
                <c:pt idx="10">
                  <c:v>1.5954493283908455</c:v>
                </c:pt>
                <c:pt idx="11">
                  <c:v>1.65499944153478</c:v>
                </c:pt>
                <c:pt idx="12">
                  <c:v>1.7205050840686611</c:v>
                </c:pt>
                <c:pt idx="13">
                  <c:v>1.7925618607435454</c:v>
                </c:pt>
                <c:pt idx="14">
                  <c:v>1.8718249419672519</c:v>
                </c:pt>
                <c:pt idx="15">
                  <c:v>1.9590150208882515</c:v>
                </c:pt>
                <c:pt idx="16">
                  <c:v>2.0549248662397646</c:v>
                </c:pt>
                <c:pt idx="17">
                  <c:v>2.1604265305252826</c:v>
                </c:pt>
                <c:pt idx="18">
                  <c:v>2.2764792790853505</c:v>
                </c:pt>
                <c:pt idx="19">
                  <c:v>2.4041383121400086</c:v>
                </c:pt>
                <c:pt idx="20">
                  <c:v>2.544564359111356</c:v>
                </c:pt>
                <c:pt idx="21">
                  <c:v>2.6990342324618499</c:v>
                </c:pt>
                <c:pt idx="22">
                  <c:v>2.8689524370082315</c:v>
                </c:pt>
                <c:pt idx="23">
                  <c:v>3.0558639402678662</c:v>
                </c:pt>
                <c:pt idx="24">
                  <c:v>3.2614682199508005</c:v>
                </c:pt>
                <c:pt idx="25">
                  <c:v>3.4876347163232451</c:v>
                </c:pt>
                <c:pt idx="26">
                  <c:v>3.7364198299418319</c:v>
                </c:pt>
                <c:pt idx="27">
                  <c:v>4.0100856193091881</c:v>
                </c:pt>
                <c:pt idx="28">
                  <c:v>4.3111203684577077</c:v>
                </c:pt>
                <c:pt idx="29">
                  <c:v>4.6422612114706645</c:v>
                </c:pt>
                <c:pt idx="30">
                  <c:v>5.0065190196522398</c:v>
                </c:pt>
                <c:pt idx="31">
                  <c:v>5.4072057776311002</c:v>
                </c:pt>
                <c:pt idx="32">
                  <c:v>5.8479646973124506</c:v>
                </c:pt>
                <c:pt idx="33">
                  <c:v>6.3328033434873277</c:v>
                </c:pt>
                <c:pt idx="34">
                  <c:v>6.8661300722909839</c:v>
                </c:pt>
                <c:pt idx="35">
                  <c:v>7.4527941138241216</c:v>
                </c:pt>
                <c:pt idx="36">
                  <c:v>8.0981296633849595</c:v>
                </c:pt>
                <c:pt idx="37">
                  <c:v>8.8080043822081251</c:v>
                </c:pt>
                <c:pt idx="38">
                  <c:v>9.5888727486993091</c:v>
                </c:pt>
                <c:pt idx="39">
                  <c:v>10.447834745257612</c:v>
                </c:pt>
                <c:pt idx="40">
                  <c:v>11.392700414290648</c:v>
                </c:pt>
                <c:pt idx="41">
                  <c:v>12.432060870392792</c:v>
                </c:pt>
                <c:pt idx="42">
                  <c:v>13.575366414359042</c:v>
                </c:pt>
                <c:pt idx="43">
                  <c:v>14.833012459279882</c:v>
                </c:pt>
                <c:pt idx="44">
                  <c:v>16.21643404999309</c:v>
                </c:pt>
                <c:pt idx="45">
                  <c:v>17.73820983530312</c:v>
                </c:pt>
                <c:pt idx="46">
                  <c:v>19.412176438326913</c:v>
                </c:pt>
                <c:pt idx="47">
                  <c:v>21.253554264869294</c:v>
                </c:pt>
                <c:pt idx="48">
                  <c:v>23.279085893730429</c:v>
                </c:pt>
                <c:pt idx="49">
                  <c:v>25.507188307248043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595-4579-BCB0-BF9E6D27C365}"/>
            </c:ext>
          </c:extLst>
        </c:ser>
        <c:ser>
          <c:idx val="31"/>
          <c:order val="31"/>
          <c:tx>
            <c:strRef>
              <c:f>RatyWiekDoch!$BB$2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RatyWiekDoch!$BB$3:$BB$52</c:f>
              <c:numCache>
                <c:formatCode>General</c:formatCode>
                <c:ptCount val="50"/>
                <c:pt idx="0">
                  <c:v>1.2343861540549272</c:v>
                </c:pt>
                <c:pt idx="1">
                  <c:v>1.2578268085789019</c:v>
                </c:pt>
                <c:pt idx="2">
                  <c:v>1.2836117324848624</c:v>
                </c:pt>
                <c:pt idx="3">
                  <c:v>1.31197537310574</c:v>
                </c:pt>
                <c:pt idx="4">
                  <c:v>1.3431756245474102</c:v>
                </c:pt>
                <c:pt idx="5">
                  <c:v>1.3774961725699695</c:v>
                </c:pt>
                <c:pt idx="6">
                  <c:v>1.4152490739775405</c:v>
                </c:pt>
                <c:pt idx="7">
                  <c:v>1.4567775939694976</c:v>
                </c:pt>
                <c:pt idx="8">
                  <c:v>1.5024593272514992</c:v>
                </c:pt>
                <c:pt idx="9">
                  <c:v>1.5527096312847788</c:v>
                </c:pt>
                <c:pt idx="10">
                  <c:v>1.607985402890229</c:v>
                </c:pt>
                <c:pt idx="11">
                  <c:v>1.6687892325457541</c:v>
                </c:pt>
                <c:pt idx="12">
                  <c:v>1.7356739741494984</c:v>
                </c:pt>
                <c:pt idx="13">
                  <c:v>1.8092477717991529</c:v>
                </c:pt>
                <c:pt idx="14">
                  <c:v>1.8901795892929238</c:v>
                </c:pt>
                <c:pt idx="15">
                  <c:v>1.9792052926287074</c:v>
                </c:pt>
                <c:pt idx="16">
                  <c:v>2.0771343408060936</c:v>
                </c:pt>
                <c:pt idx="17">
                  <c:v>2.1848571457667818</c:v>
                </c:pt>
                <c:pt idx="18">
                  <c:v>2.3033531683930728</c:v>
                </c:pt>
                <c:pt idx="19">
                  <c:v>2.4336998241766326</c:v>
                </c:pt>
                <c:pt idx="20">
                  <c:v>2.5770822795316186</c:v>
                </c:pt>
                <c:pt idx="21">
                  <c:v>2.7348042278243496</c:v>
                </c:pt>
                <c:pt idx="22">
                  <c:v>2.9082997430996755</c:v>
                </c:pt>
                <c:pt idx="23">
                  <c:v>3.0991463192831246</c:v>
                </c:pt>
                <c:pt idx="24">
                  <c:v>3.3090792134167004</c:v>
                </c:pt>
                <c:pt idx="25">
                  <c:v>3.540007223343038</c:v>
                </c:pt>
                <c:pt idx="26">
                  <c:v>3.7940300432952436</c:v>
                </c:pt>
                <c:pt idx="27">
                  <c:v>4.0734573551967053</c:v>
                </c:pt>
                <c:pt idx="28">
                  <c:v>4.3808298292569781</c:v>
                </c:pt>
                <c:pt idx="29">
                  <c:v>4.7189422248099593</c:v>
                </c:pt>
                <c:pt idx="30">
                  <c:v>5.0908688014368444</c:v>
                </c:pt>
                <c:pt idx="31">
                  <c:v>5.4999912714224894</c:v>
                </c:pt>
                <c:pt idx="32">
                  <c:v>5.9500295477005221</c:v>
                </c:pt>
                <c:pt idx="33">
                  <c:v>6.4450755668605257</c:v>
                </c:pt>
                <c:pt idx="34">
                  <c:v>6.9896304947501777</c:v>
                </c:pt>
                <c:pt idx="35">
                  <c:v>7.5886456529612767</c:v>
                </c:pt>
                <c:pt idx="36">
                  <c:v>8.2475675383204301</c:v>
                </c:pt>
                <c:pt idx="37">
                  <c:v>8.9723873447204756</c:v>
                </c:pt>
                <c:pt idx="38">
                  <c:v>9.769695437565872</c:v>
                </c:pt>
                <c:pt idx="39">
                  <c:v>10.646741276136551</c:v>
                </c:pt>
                <c:pt idx="40">
                  <c:v>11.611499328709456</c:v>
                </c:pt>
                <c:pt idx="41">
                  <c:v>12.672741579765709</c:v>
                </c:pt>
                <c:pt idx="42">
                  <c:v>13.840117288549248</c:v>
                </c:pt>
                <c:pt idx="43">
                  <c:v>15.124240724175339</c:v>
                </c:pt>
                <c:pt idx="44">
                  <c:v>16.536787675012981</c:v>
                </c:pt>
                <c:pt idx="45">
                  <c:v>18.090601609845422</c:v>
                </c:pt>
                <c:pt idx="46">
                  <c:v>19.799810456070151</c:v>
                </c:pt>
                <c:pt idx="47">
                  <c:v>21.679955056734908</c:v>
                </c:pt>
                <c:pt idx="48">
                  <c:v>23.748130474394817</c:v>
                </c:pt>
                <c:pt idx="49">
                  <c:v>26.023141426584562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595-4579-BCB0-BF9E6D27C365}"/>
            </c:ext>
          </c:extLst>
        </c:ser>
        <c:ser>
          <c:idx val="32"/>
          <c:order val="32"/>
          <c:tx>
            <c:strRef>
              <c:f>RatyWiekDoch!$BC$2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RatyWiekDoch!$BC$3:$BC$52</c:f>
              <c:numCache>
                <c:formatCode>General</c:formatCode>
                <c:ptCount val="50"/>
                <c:pt idx="0">
                  <c:v>1.2393207171634237</c:v>
                </c:pt>
                <c:pt idx="1">
                  <c:v>1.2632548709280829</c:v>
                </c:pt>
                <c:pt idx="2">
                  <c:v>1.2895826482921531</c:v>
                </c:pt>
                <c:pt idx="3">
                  <c:v>1.3185434324396812</c:v>
                </c:pt>
                <c:pt idx="4">
                  <c:v>1.3504005469557112</c:v>
                </c:pt>
                <c:pt idx="5">
                  <c:v>1.3854436500746599</c:v>
                </c:pt>
                <c:pt idx="6">
                  <c:v>1.4239913683743619</c:v>
                </c:pt>
                <c:pt idx="7">
                  <c:v>1.466394193862431</c:v>
                </c:pt>
                <c:pt idx="8">
                  <c:v>1.5130376707964608</c:v>
                </c:pt>
                <c:pt idx="9">
                  <c:v>1.5643459012139722</c:v>
                </c:pt>
                <c:pt idx="10">
                  <c:v>1.6207854010458518</c:v>
                </c:pt>
                <c:pt idx="11">
                  <c:v>1.6828693418746803</c:v>
                </c:pt>
                <c:pt idx="12">
                  <c:v>1.7511622169058023</c:v>
                </c:pt>
                <c:pt idx="13">
                  <c:v>1.826284973576086</c:v>
                </c:pt>
                <c:pt idx="14">
                  <c:v>1.9089206594682215</c:v>
                </c:pt>
                <c:pt idx="15">
                  <c:v>1.9998206328655626</c:v>
                </c:pt>
                <c:pt idx="16">
                  <c:v>2.0998113944164825</c:v>
                </c:pt>
                <c:pt idx="17">
                  <c:v>2.2098021020246037</c:v>
                </c:pt>
                <c:pt idx="18">
                  <c:v>2.3307928372934268</c:v>
                </c:pt>
                <c:pt idx="19">
                  <c:v>2.4638836986873347</c:v>
                </c:pt>
                <c:pt idx="20">
                  <c:v>2.6102848040878133</c:v>
                </c:pt>
                <c:pt idx="21">
                  <c:v>2.7713272936923108</c:v>
                </c:pt>
                <c:pt idx="22">
                  <c:v>2.9484754332987082</c:v>
                </c:pt>
                <c:pt idx="23">
                  <c:v>3.1433399280235257</c:v>
                </c:pt>
                <c:pt idx="24">
                  <c:v>3.357692567507796</c:v>
                </c:pt>
                <c:pt idx="25">
                  <c:v>3.5934823357709083</c:v>
                </c:pt>
                <c:pt idx="26">
                  <c:v>3.852853132190011</c:v>
                </c:pt>
                <c:pt idx="27">
                  <c:v>4.138163264731519</c:v>
                </c:pt>
                <c:pt idx="28">
                  <c:v>4.4520068926753513</c:v>
                </c:pt>
                <c:pt idx="29">
                  <c:v>4.7972376137981527</c:v>
                </c:pt>
                <c:pt idx="30">
                  <c:v>5.1769944104800301</c:v>
                </c:pt>
                <c:pt idx="31">
                  <c:v>5.5947301906477058</c:v>
                </c:pt>
                <c:pt idx="32">
                  <c:v>6.0542431830602608</c:v>
                </c:pt>
                <c:pt idx="33">
                  <c:v>6.5597114723966108</c:v>
                </c:pt>
                <c:pt idx="34">
                  <c:v>7.1157309881521691</c:v>
                </c:pt>
                <c:pt idx="35">
                  <c:v>7.72735729275567</c:v>
                </c:pt>
                <c:pt idx="36">
                  <c:v>8.4001515488612242</c:v>
                </c:pt>
                <c:pt idx="37">
                  <c:v>9.1402310837695122</c:v>
                </c:pt>
                <c:pt idx="38">
                  <c:v>9.9543250107309404</c:v>
                </c:pt>
                <c:pt idx="39">
                  <c:v>10.849835412863069</c:v>
                </c:pt>
                <c:pt idx="40">
                  <c:v>11.834904645992038</c:v>
                </c:pt>
                <c:pt idx="41">
                  <c:v>12.918489372363677</c:v>
                </c:pt>
                <c:pt idx="42">
                  <c:v>14.110441998369771</c:v>
                </c:pt>
                <c:pt idx="43">
                  <c:v>15.421600256755534</c:v>
                </c:pt>
                <c:pt idx="44">
                  <c:v>16.863885747827041</c:v>
                </c:pt>
                <c:pt idx="45">
                  <c:v>18.450412335636823</c:v>
                </c:pt>
                <c:pt idx="46">
                  <c:v>20.195605384730978</c:v>
                </c:pt>
                <c:pt idx="47">
                  <c:v>22.115332921608363</c:v>
                </c:pt>
                <c:pt idx="48">
                  <c:v>24.227049913466754</c:v>
                </c:pt>
                <c:pt idx="49">
                  <c:v>26.549956976078917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595-4579-BCB0-BF9E6D27C365}"/>
            </c:ext>
          </c:extLst>
        </c:ser>
        <c:ser>
          <c:idx val="33"/>
          <c:order val="33"/>
          <c:tx>
            <c:strRef>
              <c:f>RatyWiekDoch!$BD$2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RatyWiekDoch!$BD$3:$BD$52</c:f>
              <c:numCache>
                <c:formatCode>General</c:formatCode>
                <c:ptCount val="50"/>
                <c:pt idx="0">
                  <c:v>1.2443591682902633</c:v>
                </c:pt>
                <c:pt idx="1">
                  <c:v>1.2687972110012484</c:v>
                </c:pt>
                <c:pt idx="2">
                  <c:v>1.2956792705900226</c:v>
                </c:pt>
                <c:pt idx="3">
                  <c:v>1.3252497700068839</c:v>
                </c:pt>
                <c:pt idx="4">
                  <c:v>1.3577775766235962</c:v>
                </c:pt>
                <c:pt idx="5">
                  <c:v>1.3935584468881994</c:v>
                </c:pt>
                <c:pt idx="6">
                  <c:v>1.4329177154665664</c:v>
                </c:pt>
                <c:pt idx="7">
                  <c:v>1.476213253321512</c:v>
                </c:pt>
                <c:pt idx="8">
                  <c:v>1.5238387216255467</c:v>
                </c:pt>
                <c:pt idx="9">
                  <c:v>1.5762271510932169</c:v>
                </c:pt>
                <c:pt idx="10">
                  <c:v>1.6338548792778136</c:v>
                </c:pt>
                <c:pt idx="11">
                  <c:v>1.6972458816320102</c:v>
                </c:pt>
                <c:pt idx="12">
                  <c:v>1.7669765357122424</c:v>
                </c:pt>
                <c:pt idx="13">
                  <c:v>1.8436808618449736</c:v>
                </c:pt>
                <c:pt idx="14">
                  <c:v>1.9280562879051777</c:v>
                </c:pt>
                <c:pt idx="15">
                  <c:v>2.0208699906228293</c:v>
                </c:pt>
                <c:pt idx="16">
                  <c:v>2.122965871075202</c:v>
                </c:pt>
                <c:pt idx="17">
                  <c:v>2.2352722277890864</c:v>
                </c:pt>
                <c:pt idx="18">
                  <c:v>2.3588101972199902</c:v>
                </c:pt>
                <c:pt idx="19">
                  <c:v>2.4947030383526778</c:v>
                </c:pt>
                <c:pt idx="20">
                  <c:v>2.6441863458425456</c:v>
                </c:pt>
                <c:pt idx="21">
                  <c:v>2.8086192845599918</c:v>
                </c:pt>
                <c:pt idx="22">
                  <c:v>2.9894969476869444</c:v>
                </c:pt>
                <c:pt idx="23">
                  <c:v>3.188463950730577</c:v>
                </c:pt>
                <c:pt idx="24">
                  <c:v>3.4073293850566455</c:v>
                </c:pt>
                <c:pt idx="25">
                  <c:v>3.6480832669062599</c:v>
                </c:pt>
                <c:pt idx="26">
                  <c:v>3.9129146314574319</c:v>
                </c:pt>
                <c:pt idx="27">
                  <c:v>4.204231436450204</c:v>
                </c:pt>
                <c:pt idx="28">
                  <c:v>4.5246824563474259</c:v>
                </c:pt>
                <c:pt idx="29">
                  <c:v>4.877181366102108</c:v>
                </c:pt>
                <c:pt idx="30">
                  <c:v>5.2649332335110213</c:v>
                </c:pt>
                <c:pt idx="31">
                  <c:v>5.6914636610341525</c:v>
                </c:pt>
                <c:pt idx="32">
                  <c:v>6.1606508420495993</c:v>
                </c:pt>
                <c:pt idx="33">
                  <c:v>6.6767608230128772</c:v>
                </c:pt>
                <c:pt idx="34">
                  <c:v>7.2444862921389079</c:v>
                </c:pt>
                <c:pt idx="35">
                  <c:v>7.8689892472896723</c:v>
                </c:pt>
                <c:pt idx="36">
                  <c:v>8.5559479310218212</c:v>
                </c:pt>
                <c:pt idx="37">
                  <c:v>9.3116084595474025</c:v>
                </c:pt>
                <c:pt idx="38">
                  <c:v>10.142841615039769</c:v>
                </c:pt>
                <c:pt idx="39">
                  <c:v>11.057205317664215</c:v>
                </c:pt>
                <c:pt idx="40">
                  <c:v>12.063013345355145</c:v>
                </c:pt>
                <c:pt idx="41">
                  <c:v>13.169410926168819</c:v>
                </c:pt>
                <c:pt idx="42">
                  <c:v>14.386457890528991</c:v>
                </c:pt>
                <c:pt idx="43">
                  <c:v>15.725220139420587</c:v>
                </c:pt>
                <c:pt idx="44">
                  <c:v>17.197870260198393</c:v>
                </c:pt>
                <c:pt idx="45">
                  <c:v>18.81779820485206</c:v>
                </c:pt>
                <c:pt idx="46">
                  <c:v>20.599733037060446</c:v>
                </c:pt>
                <c:pt idx="47">
                  <c:v>22.559876855010565</c:v>
                </c:pt>
                <c:pt idx="48">
                  <c:v>24.716052107663522</c:v>
                </c:pt>
                <c:pt idx="49">
                  <c:v>27.087863643928792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595-4579-BCB0-BF9E6D27C365}"/>
            </c:ext>
          </c:extLst>
        </c:ser>
        <c:ser>
          <c:idx val="34"/>
          <c:order val="34"/>
          <c:tx>
            <c:strRef>
              <c:f>RatyWiekDoch!$BE$2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RatyWiekDoch!$BE$3:$BE$52</c:f>
              <c:numCache>
                <c:formatCode>General</c:formatCode>
                <c:ptCount val="50"/>
                <c:pt idx="0">
                  <c:v>1.2495036946038161</c:v>
                </c:pt>
                <c:pt idx="1">
                  <c:v>1.2744562347026345</c:v>
                </c:pt>
                <c:pt idx="2">
                  <c:v>1.3019042458940624</c:v>
                </c:pt>
                <c:pt idx="3">
                  <c:v>1.332097296997522</c:v>
                </c:pt>
                <c:pt idx="4">
                  <c:v>1.3653099158855835</c:v>
                </c:pt>
                <c:pt idx="5">
                  <c:v>1.4018440856064174</c:v>
                </c:pt>
                <c:pt idx="6">
                  <c:v>1.4420319901402117</c:v>
                </c:pt>
                <c:pt idx="7">
                  <c:v>1.4862390347551147</c:v>
                </c:pt>
                <c:pt idx="8">
                  <c:v>1.5348671684250523</c:v>
                </c:pt>
                <c:pt idx="9">
                  <c:v>1.5883585385182282</c:v>
                </c:pt>
                <c:pt idx="10">
                  <c:v>1.6471995109862716</c:v>
                </c:pt>
                <c:pt idx="11">
                  <c:v>1.7119250926072718</c:v>
                </c:pt>
                <c:pt idx="12">
                  <c:v>1.7831237954915942</c:v>
                </c:pt>
                <c:pt idx="13">
                  <c:v>1.8614429880805923</c:v>
                </c:pt>
                <c:pt idx="14">
                  <c:v>1.9475947812917453</c:v>
                </c:pt>
                <c:pt idx="15">
                  <c:v>2.0423625033295236</c:v>
                </c:pt>
                <c:pt idx="16">
                  <c:v>2.1466078220336615</c:v>
                </c:pt>
                <c:pt idx="17">
                  <c:v>2.2612785795242232</c:v>
                </c:pt>
                <c:pt idx="18">
                  <c:v>2.3874174103793449</c:v>
                </c:pt>
                <c:pt idx="19">
                  <c:v>2.5261712217057113</c:v>
                </c:pt>
                <c:pt idx="20">
                  <c:v>2.6788016212985655</c:v>
                </c:pt>
                <c:pt idx="21">
                  <c:v>2.8466963887084455</c:v>
                </c:pt>
                <c:pt idx="22">
                  <c:v>3.03138209351438</c:v>
                </c:pt>
                <c:pt idx="23">
                  <c:v>3.2345379755341881</c:v>
                </c:pt>
                <c:pt idx="24">
                  <c:v>3.4580112131765626</c:v>
                </c:pt>
                <c:pt idx="25">
                  <c:v>3.7038337187611954</c:v>
                </c:pt>
                <c:pt idx="26">
                  <c:v>3.9742406135170283</c:v>
                </c:pt>
                <c:pt idx="27">
                  <c:v>4.2716905502410611</c:v>
                </c:pt>
                <c:pt idx="28">
                  <c:v>4.598888068399841</c:v>
                </c:pt>
                <c:pt idx="29">
                  <c:v>4.9588081849355916</c:v>
                </c:pt>
                <c:pt idx="30">
                  <c:v>5.3547234443668739</c:v>
                </c:pt>
                <c:pt idx="31">
                  <c:v>5.7902336741346963</c:v>
                </c:pt>
                <c:pt idx="32">
                  <c:v>6.2692987157420097</c:v>
                </c:pt>
                <c:pt idx="33">
                  <c:v>6.796274429291997</c:v>
                </c:pt>
                <c:pt idx="34">
                  <c:v>7.3759522987933792</c:v>
                </c:pt>
                <c:pt idx="35">
                  <c:v>8.0136029983408186</c:v>
                </c:pt>
                <c:pt idx="36">
                  <c:v>8.715024315292391</c:v>
                </c:pt>
                <c:pt idx="37">
                  <c:v>9.4865938661817069</c:v>
                </c:pt>
                <c:pt idx="38">
                  <c:v>10.335327084679887</c:v>
                </c:pt>
                <c:pt idx="39">
                  <c:v>11.268941008858214</c:v>
                </c:pt>
                <c:pt idx="40">
                  <c:v>12.295924447731966</c:v>
                </c:pt>
                <c:pt idx="41">
                  <c:v>13.425615165069114</c:v>
                </c:pt>
                <c:pt idx="42">
                  <c:v>14.668284782251302</c:v>
                </c:pt>
                <c:pt idx="43">
                  <c:v>16.035232172159716</c:v>
                </c:pt>
                <c:pt idx="44">
                  <c:v>17.538886193261817</c:v>
                </c:pt>
                <c:pt idx="45">
                  <c:v>19.192918698000707</c:v>
                </c:pt>
                <c:pt idx="46">
                  <c:v>21.012368843006538</c:v>
                </c:pt>
                <c:pt idx="47">
                  <c:v>23.013779831410492</c:v>
                </c:pt>
                <c:pt idx="48">
                  <c:v>25.215349330579848</c:v>
                </c:pt>
                <c:pt idx="49">
                  <c:v>27.637094932935124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595-4579-BCB0-BF9E6D27C365}"/>
            </c:ext>
          </c:extLst>
        </c:ser>
        <c:ser>
          <c:idx val="35"/>
          <c:order val="35"/>
          <c:tx>
            <c:strRef>
              <c:f>RatyWiekDoch!$BF$2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RatyWiekDoch!$BF$3:$BF$52</c:f>
              <c:numCache>
                <c:formatCode>General</c:formatCode>
                <c:ptCount val="50"/>
                <c:pt idx="0">
                  <c:v>1.2547565293192022</c:v>
                </c:pt>
                <c:pt idx="1">
                  <c:v>1.2802343985883011</c:v>
                </c:pt>
                <c:pt idx="2">
                  <c:v>1.3082602764373092</c:v>
                </c:pt>
                <c:pt idx="3">
                  <c:v>1.3390889858914461</c:v>
                </c:pt>
                <c:pt idx="4">
                  <c:v>1.3730008344953686</c:v>
                </c:pt>
                <c:pt idx="5">
                  <c:v>1.4103041629868258</c:v>
                </c:pt>
                <c:pt idx="6">
                  <c:v>1.4513381488598518</c:v>
                </c:pt>
                <c:pt idx="7">
                  <c:v>1.4964758903086697</c:v>
                </c:pt>
                <c:pt idx="8">
                  <c:v>1.546127798592813</c:v>
                </c:pt>
                <c:pt idx="9">
                  <c:v>1.6007453296682748</c:v>
                </c:pt>
                <c:pt idx="10">
                  <c:v>1.660825089014236</c:v>
                </c:pt>
                <c:pt idx="11">
                  <c:v>1.7269133469781743</c:v>
                </c:pt>
                <c:pt idx="12">
                  <c:v>1.7996110056947747</c:v>
                </c:pt>
                <c:pt idx="13">
                  <c:v>1.8795790627399311</c:v>
                </c:pt>
                <c:pt idx="14">
                  <c:v>1.9675446211976912</c:v>
                </c:pt>
                <c:pt idx="15">
                  <c:v>2.0643075007861769</c:v>
                </c:pt>
                <c:pt idx="16">
                  <c:v>2.1707475101536131</c:v>
                </c:pt>
                <c:pt idx="17">
                  <c:v>2.2878324464672279</c:v>
                </c:pt>
                <c:pt idx="18">
                  <c:v>2.4166268950306411</c:v>
                </c:pt>
                <c:pt idx="19">
                  <c:v>2.5583019089395367</c:v>
                </c:pt>
                <c:pt idx="20">
                  <c:v>2.7141456567871254</c:v>
                </c:pt>
                <c:pt idx="21">
                  <c:v>2.885575135232779</c:v>
                </c:pt>
                <c:pt idx="22">
                  <c:v>3.0741490529294313</c:v>
                </c:pt>
                <c:pt idx="23">
                  <c:v>3.2815820029557972</c:v>
                </c:pt>
                <c:pt idx="24">
                  <c:v>3.5097600526151305</c:v>
                </c:pt>
                <c:pt idx="25">
                  <c:v>3.7607578923494582</c:v>
                </c:pt>
                <c:pt idx="26">
                  <c:v>4.0368576996944565</c:v>
                </c:pt>
                <c:pt idx="27">
                  <c:v>4.3405698897939127</c:v>
                </c:pt>
                <c:pt idx="28">
                  <c:v>4.6746559411461668</c:v>
                </c:pt>
                <c:pt idx="29">
                  <c:v>5.0421535041237693</c:v>
                </c:pt>
                <c:pt idx="30">
                  <c:v>5.4464040205635502</c:v>
                </c:pt>
                <c:pt idx="31">
                  <c:v>5.8910831055559933</c:v>
                </c:pt>
                <c:pt idx="32">
                  <c:v>6.3802339676778237</c:v>
                </c:pt>
                <c:pt idx="33">
                  <c:v>6.9183041715386508</c:v>
                </c:pt>
                <c:pt idx="34">
                  <c:v>7.5101860769020794</c:v>
                </c:pt>
                <c:pt idx="35">
                  <c:v>8.1612613220707466</c:v>
                </c:pt>
                <c:pt idx="36">
                  <c:v>8.877449755996853</c:v>
                </c:pt>
                <c:pt idx="37">
                  <c:v>9.6652632640294964</c:v>
                </c:pt>
                <c:pt idx="38">
                  <c:v>10.53186497670492</c:v>
                </c:pt>
                <c:pt idx="39">
                  <c:v>11.485134399930981</c:v>
                </c:pt>
                <c:pt idx="40">
                  <c:v>12.533739058756643</c:v>
                </c:pt>
                <c:pt idx="41">
                  <c:v>13.687213306141714</c:v>
                </c:pt>
                <c:pt idx="42">
                  <c:v>14.956045013289176</c:v>
                </c:pt>
                <c:pt idx="43">
                  <c:v>16.351770929764982</c:v>
                </c:pt>
                <c:pt idx="44">
                  <c:v>17.887081580459348</c:v>
                </c:pt>
                <c:pt idx="45">
                  <c:v>19.575936653156866</c:v>
                </c:pt>
                <c:pt idx="46">
                  <c:v>21.433691925867429</c:v>
                </c:pt>
                <c:pt idx="47">
                  <c:v>23.477238887994488</c:v>
                </c:pt>
                <c:pt idx="48">
                  <c:v>25.72515832483483</c:v>
                </c:pt>
                <c:pt idx="49">
                  <c:v>28.19788926186455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595-4579-BCB0-BF9E6D27C365}"/>
            </c:ext>
          </c:extLst>
        </c:ser>
        <c:ser>
          <c:idx val="36"/>
          <c:order val="36"/>
          <c:tx>
            <c:strRef>
              <c:f>RatyWiekDoch!$BG$2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RatyWiekDoch!$BG$3:$BG$52</c:f>
              <c:numCache>
                <c:formatCode>General</c:formatCode>
                <c:ptCount val="50"/>
                <c:pt idx="0">
                  <c:v>1.2601199526677187</c:v>
                </c:pt>
                <c:pt idx="1">
                  <c:v>1.2861342109325127</c:v>
                </c:pt>
                <c:pt idx="2">
                  <c:v>1.314750121343276</c:v>
                </c:pt>
                <c:pt idx="3">
                  <c:v>1.3462278717485234</c:v>
                </c:pt>
                <c:pt idx="4">
                  <c:v>1.38085367104521</c:v>
                </c:pt>
                <c:pt idx="5">
                  <c:v>1.4189423515099537</c:v>
                </c:pt>
                <c:pt idx="6">
                  <c:v>1.4608402313860194</c:v>
                </c:pt>
                <c:pt idx="7">
                  <c:v>1.5069282637539074</c:v>
                </c:pt>
                <c:pt idx="8">
                  <c:v>1.5576255003163926</c:v>
                </c:pt>
                <c:pt idx="9">
                  <c:v>1.6133929015922033</c:v>
                </c:pt>
                <c:pt idx="10">
                  <c:v>1.6747375281622174</c:v>
                </c:pt>
                <c:pt idx="11">
                  <c:v>1.7422171510767379</c:v>
                </c:pt>
                <c:pt idx="12">
                  <c:v>1.8164453233436093</c:v>
                </c:pt>
                <c:pt idx="13">
                  <c:v>1.898096958609264</c:v>
                </c:pt>
                <c:pt idx="14">
                  <c:v>1.9879144677564071</c:v>
                </c:pt>
                <c:pt idx="15">
                  <c:v>2.0867145092148611</c:v>
                </c:pt>
                <c:pt idx="16">
                  <c:v>2.1953954143622139</c:v>
                </c:pt>
                <c:pt idx="17">
                  <c:v>2.3149453555291388</c:v>
                </c:pt>
                <c:pt idx="18">
                  <c:v>2.4464513308763025</c:v>
                </c:pt>
                <c:pt idx="19">
                  <c:v>2.5911090478371319</c:v>
                </c:pt>
                <c:pt idx="20">
                  <c:v>2.75023379499084</c:v>
                </c:pt>
                <c:pt idx="21">
                  <c:v>2.9252724012173461</c:v>
                </c:pt>
                <c:pt idx="22">
                  <c:v>3.1178163908717145</c:v>
                </c:pt>
                <c:pt idx="23">
                  <c:v>3.3296164545904996</c:v>
                </c:pt>
                <c:pt idx="24">
                  <c:v>3.5625983673046178</c:v>
                </c:pt>
                <c:pt idx="25">
                  <c:v>3.8188804981919762</c:v>
                </c:pt>
                <c:pt idx="26">
                  <c:v>4.1007930717777157</c:v>
                </c:pt>
                <c:pt idx="27">
                  <c:v>4.4108993553120355</c:v>
                </c:pt>
                <c:pt idx="28">
                  <c:v>4.7520189650701319</c:v>
                </c:pt>
                <c:pt idx="29">
                  <c:v>5.1272535034848872</c:v>
                </c:pt>
                <c:pt idx="30">
                  <c:v>5.5400147602158674</c:v>
                </c:pt>
                <c:pt idx="31">
                  <c:v>5.9940557335705789</c:v>
                </c:pt>
                <c:pt idx="32">
                  <c:v>6.4935047543376934</c:v>
                </c:pt>
                <c:pt idx="33">
                  <c:v>7.0429030223005098</c:v>
                </c:pt>
                <c:pt idx="34">
                  <c:v>7.6472458967282995</c:v>
                </c:pt>
                <c:pt idx="35">
                  <c:v>8.3120283162760096</c:v>
                </c:pt>
                <c:pt idx="36">
                  <c:v>9.0432947612690828</c:v>
                </c:pt>
                <c:pt idx="37">
                  <c:v>9.8476942126514437</c:v>
                </c:pt>
                <c:pt idx="38">
                  <c:v>10.732540607306358</c:v>
                </c:pt>
                <c:pt idx="39">
                  <c:v>11.705879339435397</c:v>
                </c:pt>
                <c:pt idx="40">
                  <c:v>12.776560412653804</c:v>
                </c:pt>
                <c:pt idx="41">
                  <c:v>13.954318907931835</c:v>
                </c:pt>
                <c:pt idx="42">
                  <c:v>15.249863499030255</c:v>
                </c:pt>
                <c:pt idx="43">
                  <c:v>16.674973820249527</c:v>
                </c:pt>
                <c:pt idx="44">
                  <c:v>18.242607571800878</c:v>
                </c:pt>
                <c:pt idx="45">
                  <c:v>19.967018336646394</c:v>
                </c:pt>
                <c:pt idx="46">
                  <c:v>21.863885180048047</c:v>
                </c:pt>
                <c:pt idx="47">
                  <c:v>23.950455210199124</c:v>
                </c:pt>
                <c:pt idx="48">
                  <c:v>26.245700396159034</c:v>
                </c:pt>
                <c:pt idx="49">
                  <c:v>28.77049006894601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595-4579-BCB0-BF9E6D27C365}"/>
            </c:ext>
          </c:extLst>
        </c:ser>
        <c:ser>
          <c:idx val="37"/>
          <c:order val="37"/>
          <c:tx>
            <c:strRef>
              <c:f>RatyWiekDoch!$BH$2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RatyWiekDoch!$BH$3:$BH$52</c:f>
              <c:numCache>
                <c:formatCode>General</c:formatCode>
                <c:ptCount val="50"/>
                <c:pt idx="0">
                  <c:v>1.2655962928866773</c:v>
                </c:pt>
                <c:pt idx="1">
                  <c:v>1.2921582328165677</c:v>
                </c:pt>
                <c:pt idx="2">
                  <c:v>1.3213765978236716</c:v>
                </c:pt>
                <c:pt idx="3">
                  <c:v>1.3535170535261432</c:v>
                </c:pt>
                <c:pt idx="4">
                  <c:v>1.3888718344151962</c:v>
                </c:pt>
                <c:pt idx="5">
                  <c:v>1.4277624009735552</c:v>
                </c:pt>
                <c:pt idx="6">
                  <c:v>1.4705423625288667</c:v>
                </c:pt>
                <c:pt idx="7">
                  <c:v>1.5176006924178811</c:v>
                </c:pt>
                <c:pt idx="8">
                  <c:v>1.5693652646950227</c:v>
                </c:pt>
                <c:pt idx="9">
                  <c:v>1.6263067445425903</c:v>
                </c:pt>
                <c:pt idx="10">
                  <c:v>1.6889428677558147</c:v>
                </c:pt>
                <c:pt idx="11">
                  <c:v>1.7578431482136612</c:v>
                </c:pt>
                <c:pt idx="12">
                  <c:v>1.8336340561376629</c:v>
                </c:pt>
                <c:pt idx="13">
                  <c:v>1.9170047142216871</c:v>
                </c:pt>
                <c:pt idx="14">
                  <c:v>2.0087131634242334</c:v>
                </c:pt>
                <c:pt idx="15">
                  <c:v>2.1095932553944792</c:v>
                </c:pt>
                <c:pt idx="16">
                  <c:v>2.2205622342008779</c:v>
                </c:pt>
                <c:pt idx="17">
                  <c:v>2.3426290762985937</c:v>
                </c:pt>
                <c:pt idx="18">
                  <c:v>2.4769036645662235</c:v>
                </c:pt>
                <c:pt idx="19">
                  <c:v>2.6246068798260138</c:v>
                </c:pt>
                <c:pt idx="20">
                  <c:v>2.7870817016038805</c:v>
                </c:pt>
                <c:pt idx="21">
                  <c:v>2.9658054190620229</c:v>
                </c:pt>
                <c:pt idx="22">
                  <c:v>3.1624030631310145</c:v>
                </c:pt>
                <c:pt idx="23">
                  <c:v>3.3786621819719698</c:v>
                </c:pt>
                <c:pt idx="24">
                  <c:v>3.6165490941134721</c:v>
                </c:pt>
                <c:pt idx="25">
                  <c:v>3.8782267670435884</c:v>
                </c:pt>
                <c:pt idx="26">
                  <c:v>4.1660744838166295</c:v>
                </c:pt>
                <c:pt idx="27">
                  <c:v>4.4827094764916895</c:v>
                </c:pt>
                <c:pt idx="28">
                  <c:v>4.8310107231032262</c:v>
                </c:pt>
                <c:pt idx="29">
                  <c:v>5.2141451245357491</c:v>
                </c:pt>
                <c:pt idx="30">
                  <c:v>5.635596299313697</c:v>
                </c:pt>
                <c:pt idx="31">
                  <c:v>6.0991962581208377</c:v>
                </c:pt>
                <c:pt idx="32">
                  <c:v>6.6091602460471242</c:v>
                </c:pt>
                <c:pt idx="33">
                  <c:v>7.1701250693634018</c:v>
                </c:pt>
                <c:pt idx="34">
                  <c:v>7.787191255307004</c:v>
                </c:pt>
                <c:pt idx="35">
                  <c:v>8.4659694282126914</c:v>
                </c:pt>
                <c:pt idx="36">
                  <c:v>9.2126313236601387</c:v>
                </c:pt>
                <c:pt idx="37">
                  <c:v>10.033965904480036</c:v>
                </c:pt>
                <c:pt idx="38">
                  <c:v>10.937441088848898</c:v>
                </c:pt>
                <c:pt idx="39">
                  <c:v>11.931271651730487</c:v>
                </c:pt>
                <c:pt idx="40">
                  <c:v>13.024493917052038</c:v>
                </c:pt>
                <c:pt idx="41">
                  <c:v>14.22704791974795</c:v>
                </c:pt>
                <c:pt idx="42">
                  <c:v>15.549867784722608</c:v>
                </c:pt>
                <c:pt idx="43">
                  <c:v>17.004981144495847</c:v>
                </c:pt>
                <c:pt idx="44">
                  <c:v>18.605618499477742</c:v>
                </c:pt>
                <c:pt idx="45">
                  <c:v>20.366333515222426</c:v>
                </c:pt>
                <c:pt idx="46">
                  <c:v>22.303135350453786</c:v>
                </c:pt>
                <c:pt idx="47">
                  <c:v>24.433634219044972</c:v>
                </c:pt>
                <c:pt idx="48">
                  <c:v>26.777201509462206</c:v>
                </c:pt>
                <c:pt idx="49">
                  <c:v>29.355145917546082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595-4579-BCB0-BF9E6D27C365}"/>
            </c:ext>
          </c:extLst>
        </c:ser>
        <c:ser>
          <c:idx val="38"/>
          <c:order val="38"/>
          <c:tx>
            <c:strRef>
              <c:f>RatyWiekDoch!$BI$2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RatyWiekDoch!$BI$3:$BI$52</c:f>
              <c:numCache>
                <c:formatCode>General</c:formatCode>
                <c:ptCount val="50"/>
                <c:pt idx="0">
                  <c:v>1.2711879272300819</c:v>
                </c:pt>
                <c:pt idx="1">
                  <c:v>1.2983090792405521</c:v>
                </c:pt>
                <c:pt idx="2">
                  <c:v>1.3281425824013409</c:v>
                </c:pt>
                <c:pt idx="3">
                  <c:v>1.36095969542446</c:v>
                </c:pt>
                <c:pt idx="4">
                  <c:v>1.3970588052530257</c:v>
                </c:pt>
                <c:pt idx="5">
                  <c:v>1.4367681401203796</c:v>
                </c:pt>
                <c:pt idx="6">
                  <c:v>1.4804487539387263</c:v>
                </c:pt>
                <c:pt idx="7">
                  <c:v>1.5284978091525965</c:v>
                </c:pt>
                <c:pt idx="8">
                  <c:v>1.5813521879062171</c:v>
                </c:pt>
                <c:pt idx="9">
                  <c:v>1.6394924643590361</c:v>
                </c:pt>
                <c:pt idx="10">
                  <c:v>1.7034472742673574</c:v>
                </c:pt>
                <c:pt idx="11">
                  <c:v>1.7737981215621534</c:v>
                </c:pt>
                <c:pt idx="12">
                  <c:v>1.8511846656264779</c:v>
                </c:pt>
                <c:pt idx="13">
                  <c:v>1.9363105373466116</c:v>
                </c:pt>
                <c:pt idx="14">
                  <c:v>2.029949736818931</c:v>
                </c:pt>
                <c:pt idx="15">
                  <c:v>2.1329536708831149</c:v>
                </c:pt>
                <c:pt idx="16">
                  <c:v>2.2462588944698996</c:v>
                </c:pt>
                <c:pt idx="17">
                  <c:v>2.3708956261509586</c:v>
                </c:pt>
                <c:pt idx="18">
                  <c:v>2.507997115317858</c:v>
                </c:pt>
                <c:pt idx="19">
                  <c:v>2.6588099461603862</c:v>
                </c:pt>
                <c:pt idx="20">
                  <c:v>2.8247053721323772</c:v>
                </c:pt>
                <c:pt idx="21">
                  <c:v>3.0071917839627127</c:v>
                </c:pt>
                <c:pt idx="22">
                  <c:v>3.2079284245758979</c:v>
                </c:pt>
                <c:pt idx="23">
                  <c:v>3.4287404756240094</c:v>
                </c:pt>
                <c:pt idx="24">
                  <c:v>3.6716356528030976</c:v>
                </c:pt>
                <c:pt idx="25">
                  <c:v>3.9388224608455875</c:v>
                </c:pt>
                <c:pt idx="26">
                  <c:v>4.232730274170752</c:v>
                </c:pt>
                <c:pt idx="27">
                  <c:v>4.5560314257749246</c:v>
                </c:pt>
                <c:pt idx="28">
                  <c:v>4.9116655052028992</c:v>
                </c:pt>
                <c:pt idx="29">
                  <c:v>5.3028660865278647</c:v>
                </c:pt>
                <c:pt idx="30">
                  <c:v>5.7331901293618532</c:v>
                </c:pt>
                <c:pt idx="31">
                  <c:v>6.2065503202230348</c:v>
                </c:pt>
                <c:pt idx="32">
                  <c:v>6.7272506483210757</c:v>
                </c:pt>
                <c:pt idx="33">
                  <c:v>7.3000255392305622</c:v>
                </c:pt>
                <c:pt idx="34">
                  <c:v>7.930082902272213</c:v>
                </c:pt>
                <c:pt idx="35">
                  <c:v>8.6231514830067191</c:v>
                </c:pt>
                <c:pt idx="36">
                  <c:v>9.3855329513899122</c:v>
                </c:pt>
                <c:pt idx="37">
                  <c:v>10.224159199196659</c:v>
                </c:pt>
                <c:pt idx="38">
                  <c:v>11.146655367685531</c:v>
                </c:pt>
                <c:pt idx="39">
                  <c:v>12.16140917857836</c:v>
                </c:pt>
                <c:pt idx="40">
                  <c:v>13.277647198740867</c:v>
                </c:pt>
                <c:pt idx="41">
                  <c:v>14.505518731994867</c:v>
                </c:pt>
                <c:pt idx="42">
                  <c:v>15.856188100841504</c:v>
                </c:pt>
                <c:pt idx="43">
                  <c:v>17.341936157159722</c:v>
                </c:pt>
                <c:pt idx="44">
                  <c:v>18.97627194485759</c:v>
                </c:pt>
                <c:pt idx="45">
                  <c:v>20.774055529760307</c:v>
                </c:pt>
                <c:pt idx="46">
                  <c:v>22.75163311355556</c:v>
                </c:pt>
                <c:pt idx="47">
                  <c:v>24.926985660308898</c:v>
                </c:pt>
                <c:pt idx="48">
                  <c:v>27.319892386923637</c:v>
                </c:pt>
                <c:pt idx="49">
                  <c:v>29.952110604069226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595-4579-BCB0-BF9E6D27C365}"/>
            </c:ext>
          </c:extLst>
        </c:ser>
        <c:ser>
          <c:idx val="39"/>
          <c:order val="39"/>
          <c:tx>
            <c:strRef>
              <c:f>RatyWiekDoch!$BJ$2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RatyWiekDoch!$BJ$3:$BJ$52</c:f>
              <c:numCache>
                <c:formatCode>General</c:formatCode>
                <c:ptCount val="50"/>
                <c:pt idx="0">
                  <c:v>1.2768972830005838</c:v>
                </c:pt>
                <c:pt idx="1">
                  <c:v>1.3045894202584991</c:v>
                </c:pt>
                <c:pt idx="2">
                  <c:v>1.3350510121589492</c:v>
                </c:pt>
                <c:pt idx="3">
                  <c:v>1.368559028259958</c:v>
                </c:pt>
                <c:pt idx="4">
                  <c:v>1.4054181374849379</c:v>
                </c:pt>
                <c:pt idx="5">
                  <c:v>1.4459634783002093</c:v>
                </c:pt>
                <c:pt idx="6">
                  <c:v>1.4905637059343704</c:v>
                </c:pt>
                <c:pt idx="7">
                  <c:v>1.5396243443461155</c:v>
                </c:pt>
                <c:pt idx="8">
                  <c:v>1.5935914734179946</c:v>
                </c:pt>
                <c:pt idx="9">
                  <c:v>1.6529557849016316</c:v>
                </c:pt>
                <c:pt idx="10">
                  <c:v>1.7182570439927427</c:v>
                </c:pt>
                <c:pt idx="11">
                  <c:v>1.79008899710248</c:v>
                </c:pt>
                <c:pt idx="12">
                  <c:v>1.8691047704486004</c:v>
                </c:pt>
                <c:pt idx="13">
                  <c:v>1.9560228085527194</c:v>
                </c:pt>
                <c:pt idx="14">
                  <c:v>2.0516334066389552</c:v>
                </c:pt>
                <c:pt idx="15">
                  <c:v>2.1568058963292707</c:v>
                </c:pt>
                <c:pt idx="16">
                  <c:v>2.272496549970854</c:v>
                </c:pt>
                <c:pt idx="17">
                  <c:v>2.3997572754650172</c:v>
                </c:pt>
                <c:pt idx="18">
                  <c:v>2.5397451806546147</c:v>
                </c:pt>
                <c:pt idx="19">
                  <c:v>2.6937330942334259</c:v>
                </c:pt>
                <c:pt idx="20">
                  <c:v>2.8631211388379896</c:v>
                </c:pt>
                <c:pt idx="21">
                  <c:v>3.0494494615493277</c:v>
                </c:pt>
                <c:pt idx="22">
                  <c:v>3.2544122375555671</c:v>
                </c:pt>
                <c:pt idx="23">
                  <c:v>3.4798730743026751</c:v>
                </c:pt>
                <c:pt idx="24">
                  <c:v>3.7278819561942815</c:v>
                </c:pt>
                <c:pt idx="25">
                  <c:v>4.0006938839088768</c:v>
                </c:pt>
                <c:pt idx="26">
                  <c:v>4.3007893778109132</c:v>
                </c:pt>
                <c:pt idx="27">
                  <c:v>4.6308970318813802</c:v>
                </c:pt>
                <c:pt idx="28">
                  <c:v>4.9940183232376594</c:v>
                </c:pt>
                <c:pt idx="29">
                  <c:v>5.3934549028211922</c:v>
                </c:pt>
                <c:pt idx="30">
                  <c:v>5.8328386153913456</c:v>
                </c:pt>
                <c:pt idx="31">
                  <c:v>6.3161645217798501</c:v>
                </c:pt>
                <c:pt idx="32">
                  <c:v>6.8478272236579238</c:v>
                </c:pt>
                <c:pt idx="33">
                  <c:v>7.4326608210961789</c:v>
                </c:pt>
                <c:pt idx="34">
                  <c:v>8.0759828662281095</c:v>
                </c:pt>
                <c:pt idx="35">
                  <c:v>8.7836427126623331</c:v>
                </c:pt>
                <c:pt idx="36">
                  <c:v>9.5620747002566731</c:v>
                </c:pt>
                <c:pt idx="37">
                  <c:v>10.418356658832385</c:v>
                </c:pt>
                <c:pt idx="38">
                  <c:v>11.36027426276871</c:v>
                </c:pt>
                <c:pt idx="39">
                  <c:v>12.396391821616824</c:v>
                </c:pt>
                <c:pt idx="40">
                  <c:v>13.53613015039101</c:v>
                </c:pt>
                <c:pt idx="41">
                  <c:v>14.789852227566424</c:v>
                </c:pt>
                <c:pt idx="42">
                  <c:v>16.168957419621819</c:v>
                </c:pt>
                <c:pt idx="43">
                  <c:v>17.685985128856355</c:v>
                </c:pt>
                <c:pt idx="44">
                  <c:v>19.354728806889671</c:v>
                </c:pt>
                <c:pt idx="45">
                  <c:v>21.190361370504</c:v>
                </c:pt>
                <c:pt idx="46">
                  <c:v>23.209573160161511</c:v>
                </c:pt>
                <c:pt idx="47">
                  <c:v>25.430723695573629</c:v>
                </c:pt>
                <c:pt idx="48">
                  <c:v>27.874008608147509</c:v>
                </c:pt>
                <c:pt idx="49">
                  <c:v>30.56164326812954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595-4579-BCB0-BF9E6D27C365}"/>
            </c:ext>
          </c:extLst>
        </c:ser>
        <c:ser>
          <c:idx val="40"/>
          <c:order val="40"/>
          <c:tx>
            <c:strRef>
              <c:f>RatyWiekDoch!$BK$2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RatyWiekDoch!$V$3:$V$52</c:f>
              <c:numCache>
                <c:formatCode>General</c:formatCode>
                <c:ptCount val="50"/>
                <c:pt idx="0">
                  <c:v>1000</c:v>
                </c:pt>
                <c:pt idx="1">
                  <c:v>1070</c:v>
                </c:pt>
                <c:pt idx="2">
                  <c:v>1140</c:v>
                </c:pt>
                <c:pt idx="3">
                  <c:v>1210</c:v>
                </c:pt>
                <c:pt idx="4">
                  <c:v>1280</c:v>
                </c:pt>
                <c:pt idx="5">
                  <c:v>1350</c:v>
                </c:pt>
                <c:pt idx="6">
                  <c:v>1420</c:v>
                </c:pt>
                <c:pt idx="7">
                  <c:v>1490</c:v>
                </c:pt>
                <c:pt idx="8">
                  <c:v>1560</c:v>
                </c:pt>
                <c:pt idx="9">
                  <c:v>1630</c:v>
                </c:pt>
                <c:pt idx="10">
                  <c:v>1700</c:v>
                </c:pt>
                <c:pt idx="11">
                  <c:v>1770</c:v>
                </c:pt>
                <c:pt idx="12">
                  <c:v>1840</c:v>
                </c:pt>
                <c:pt idx="13">
                  <c:v>1910</c:v>
                </c:pt>
                <c:pt idx="14">
                  <c:v>1980</c:v>
                </c:pt>
                <c:pt idx="15">
                  <c:v>2050</c:v>
                </c:pt>
                <c:pt idx="16">
                  <c:v>2120</c:v>
                </c:pt>
                <c:pt idx="17">
                  <c:v>2190</c:v>
                </c:pt>
                <c:pt idx="18">
                  <c:v>2260</c:v>
                </c:pt>
                <c:pt idx="19">
                  <c:v>2330</c:v>
                </c:pt>
                <c:pt idx="20">
                  <c:v>2400</c:v>
                </c:pt>
                <c:pt idx="21">
                  <c:v>2470</c:v>
                </c:pt>
                <c:pt idx="22">
                  <c:v>2540</c:v>
                </c:pt>
                <c:pt idx="23">
                  <c:v>2610</c:v>
                </c:pt>
                <c:pt idx="24">
                  <c:v>2680</c:v>
                </c:pt>
                <c:pt idx="25">
                  <c:v>2750</c:v>
                </c:pt>
                <c:pt idx="26">
                  <c:v>2820</c:v>
                </c:pt>
                <c:pt idx="27">
                  <c:v>2890</c:v>
                </c:pt>
                <c:pt idx="28">
                  <c:v>2960</c:v>
                </c:pt>
                <c:pt idx="29">
                  <c:v>3030</c:v>
                </c:pt>
                <c:pt idx="30">
                  <c:v>3100</c:v>
                </c:pt>
                <c:pt idx="31">
                  <c:v>3170</c:v>
                </c:pt>
                <c:pt idx="32">
                  <c:v>3240</c:v>
                </c:pt>
                <c:pt idx="33">
                  <c:v>3310</c:v>
                </c:pt>
                <c:pt idx="34">
                  <c:v>3380</c:v>
                </c:pt>
                <c:pt idx="35">
                  <c:v>3450</c:v>
                </c:pt>
                <c:pt idx="36">
                  <c:v>3520</c:v>
                </c:pt>
                <c:pt idx="37">
                  <c:v>3590</c:v>
                </c:pt>
                <c:pt idx="38">
                  <c:v>3660</c:v>
                </c:pt>
                <c:pt idx="39">
                  <c:v>3730</c:v>
                </c:pt>
                <c:pt idx="40">
                  <c:v>3800</c:v>
                </c:pt>
                <c:pt idx="41">
                  <c:v>3870</c:v>
                </c:pt>
                <c:pt idx="42">
                  <c:v>3940</c:v>
                </c:pt>
                <c:pt idx="43">
                  <c:v>4010</c:v>
                </c:pt>
                <c:pt idx="44">
                  <c:v>4080</c:v>
                </c:pt>
                <c:pt idx="45">
                  <c:v>4150</c:v>
                </c:pt>
                <c:pt idx="46">
                  <c:v>4220</c:v>
                </c:pt>
                <c:pt idx="47">
                  <c:v>4290</c:v>
                </c:pt>
                <c:pt idx="48">
                  <c:v>4360</c:v>
                </c:pt>
                <c:pt idx="49">
                  <c:v>4430</c:v>
                </c:pt>
              </c:numCache>
            </c:numRef>
          </c:cat>
          <c:val>
            <c:numRef>
              <c:f>RatyWiekDoch!$BK$3:$BK$52</c:f>
              <c:numCache>
                <c:formatCode>General</c:formatCode>
                <c:ptCount val="50"/>
                <c:pt idx="0">
                  <c:v>1.2827268386031618</c:v>
                </c:pt>
                <c:pt idx="1">
                  <c:v>1.3110019821374477</c:v>
                </c:pt>
                <c:pt idx="2">
                  <c:v>1.3421048860139577</c:v>
                </c:pt>
                <c:pt idx="3">
                  <c:v>1.3763183508679337</c:v>
                </c:pt>
                <c:pt idx="4">
                  <c:v>1.4139534598584589</c:v>
                </c:pt>
                <c:pt idx="5">
                  <c:v>1.455352407166892</c:v>
                </c:pt>
                <c:pt idx="6">
                  <c:v>1.500891609369758</c:v>
                </c:pt>
                <c:pt idx="7">
                  <c:v>1.5509851279759923</c:v>
                </c:pt>
                <c:pt idx="8">
                  <c:v>1.6060884342476864</c:v>
                </c:pt>
                <c:pt idx="9">
                  <c:v>1.6667025505356625</c:v>
                </c:pt>
                <c:pt idx="10">
                  <c:v>1.7333786057846301</c:v>
                </c:pt>
                <c:pt idx="11">
                  <c:v>1.806722846628495</c:v>
                </c:pt>
                <c:pt idx="12">
                  <c:v>1.8874021496387938</c:v>
                </c:pt>
                <c:pt idx="13">
                  <c:v>1.9761500848459259</c:v>
                </c:pt>
                <c:pt idx="14">
                  <c:v>2.0737735856652604</c:v>
                </c:pt>
                <c:pt idx="15">
                  <c:v>2.1811602858738848</c:v>
                </c:pt>
                <c:pt idx="16">
                  <c:v>2.2992865903488529</c:v>
                </c:pt>
                <c:pt idx="17">
                  <c:v>2.4292265529494736</c:v>
                </c:pt>
                <c:pt idx="18">
                  <c:v>2.5721616422650695</c:v>
                </c:pt>
                <c:pt idx="19">
                  <c:v>2.7293914840224636</c:v>
                </c:pt>
                <c:pt idx="20">
                  <c:v>2.9023456778276757</c:v>
                </c:pt>
                <c:pt idx="21">
                  <c:v>3.0925967956845999</c:v>
                </c:pt>
                <c:pt idx="22">
                  <c:v>3.3018746804786154</c:v>
                </c:pt>
                <c:pt idx="23">
                  <c:v>3.5320821744329702</c:v>
                </c:pt>
                <c:pt idx="24">
                  <c:v>3.7853124205476312</c:v>
                </c:pt>
                <c:pt idx="25">
                  <c:v>4.0638678943325406</c:v>
                </c:pt>
                <c:pt idx="26">
                  <c:v>4.3702813388797646</c:v>
                </c:pt>
                <c:pt idx="27">
                  <c:v>4.7073387936250057</c:v>
                </c:pt>
                <c:pt idx="28">
                  <c:v>5.078104926185584</c:v>
                </c:pt>
                <c:pt idx="29">
                  <c:v>5.485950897602625</c:v>
                </c:pt>
                <c:pt idx="30">
                  <c:v>5.9345850143498735</c:v>
                </c:pt>
                <c:pt idx="31">
                  <c:v>6.4280864458100782</c:v>
                </c:pt>
                <c:pt idx="32">
                  <c:v>6.9709423137923086</c:v>
                </c:pt>
                <c:pt idx="33">
                  <c:v>7.5680884913237199</c:v>
                </c:pt>
                <c:pt idx="34">
                  <c:v>8.224954481675411</c:v>
                </c:pt>
                <c:pt idx="35">
                  <c:v>8.9475127856813241</c:v>
                </c:pt>
                <c:pt idx="36">
                  <c:v>9.7423332062184915</c:v>
                </c:pt>
                <c:pt idx="37">
                  <c:v>10.616642583607812</c:v>
                </c:pt>
                <c:pt idx="38">
                  <c:v>11.578390505074491</c:v>
                </c:pt>
                <c:pt idx="39">
                  <c:v>12.636321585726282</c:v>
                </c:pt>
                <c:pt idx="40">
                  <c:v>13.800054978258334</c:v>
                </c:pt>
                <c:pt idx="41">
                  <c:v>15.08017183432025</c:v>
                </c:pt>
                <c:pt idx="42">
                  <c:v>16.488311512780747</c:v>
                </c:pt>
                <c:pt idx="43">
                  <c:v>18.037277409655847</c:v>
                </c:pt>
                <c:pt idx="44">
                  <c:v>19.741153371950418</c:v>
                </c:pt>
                <c:pt idx="45">
                  <c:v>21.615431753896846</c:v>
                </c:pt>
                <c:pt idx="46">
                  <c:v>23.677154279931514</c:v>
                </c:pt>
                <c:pt idx="47">
                  <c:v>25.94506699519447</c:v>
                </c:pt>
                <c:pt idx="48">
                  <c:v>28.43979071242704</c:v>
                </c:pt>
                <c:pt idx="49">
                  <c:v>31.184008505042222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595-4579-BCB0-BF9E6D27C36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0467896"/>
        <c:axId val="580463304"/>
        <c:axId val="571422720"/>
      </c:surface3DChart>
      <c:catAx>
        <c:axId val="58046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463304"/>
        <c:crosses val="autoZero"/>
        <c:auto val="1"/>
        <c:lblAlgn val="ctr"/>
        <c:lblOffset val="100"/>
        <c:noMultiLvlLbl val="0"/>
      </c:catAx>
      <c:valAx>
        <c:axId val="58046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467896"/>
        <c:crosses val="autoZero"/>
        <c:crossBetween val="midCat"/>
      </c:valAx>
      <c:serAx>
        <c:axId val="571422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463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OCR Wiek-Doch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'OCR2'!$N$1</c:f>
              <c:strCache>
                <c:ptCount val="1"/>
                <c:pt idx="0">
                  <c:v>czułość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'OCR2'!$M$2:$M$129</c:f>
              <c:numCache>
                <c:formatCode>General</c:formatCode>
                <c:ptCount val="128"/>
                <c:pt idx="0">
                  <c:v>1</c:v>
                </c:pt>
                <c:pt idx="1">
                  <c:v>0.984375</c:v>
                </c:pt>
                <c:pt idx="2">
                  <c:v>0.984375</c:v>
                </c:pt>
                <c:pt idx="3">
                  <c:v>0.96875</c:v>
                </c:pt>
                <c:pt idx="4">
                  <c:v>0.953125</c:v>
                </c:pt>
                <c:pt idx="5">
                  <c:v>0.9375</c:v>
                </c:pt>
                <c:pt idx="6">
                  <c:v>0.9375</c:v>
                </c:pt>
                <c:pt idx="7">
                  <c:v>0.921875</c:v>
                </c:pt>
                <c:pt idx="8">
                  <c:v>0.921875</c:v>
                </c:pt>
                <c:pt idx="9">
                  <c:v>0.90625</c:v>
                </c:pt>
                <c:pt idx="10">
                  <c:v>0.90625</c:v>
                </c:pt>
                <c:pt idx="11">
                  <c:v>0.90625</c:v>
                </c:pt>
                <c:pt idx="12">
                  <c:v>0.890625</c:v>
                </c:pt>
                <c:pt idx="13">
                  <c:v>0.890625</c:v>
                </c:pt>
                <c:pt idx="14">
                  <c:v>0.890625</c:v>
                </c:pt>
                <c:pt idx="15">
                  <c:v>0.875</c:v>
                </c:pt>
                <c:pt idx="16">
                  <c:v>0.875</c:v>
                </c:pt>
                <c:pt idx="17">
                  <c:v>0.859375</c:v>
                </c:pt>
                <c:pt idx="18">
                  <c:v>0.84375</c:v>
                </c:pt>
                <c:pt idx="19">
                  <c:v>0.84375</c:v>
                </c:pt>
                <c:pt idx="20">
                  <c:v>0.828125</c:v>
                </c:pt>
                <c:pt idx="21">
                  <c:v>0.8125</c:v>
                </c:pt>
                <c:pt idx="22">
                  <c:v>0.8125</c:v>
                </c:pt>
                <c:pt idx="23">
                  <c:v>0.8125</c:v>
                </c:pt>
                <c:pt idx="24">
                  <c:v>0.8125</c:v>
                </c:pt>
                <c:pt idx="25">
                  <c:v>0.796875</c:v>
                </c:pt>
                <c:pt idx="26">
                  <c:v>0.796875</c:v>
                </c:pt>
                <c:pt idx="27">
                  <c:v>0.796875</c:v>
                </c:pt>
                <c:pt idx="28">
                  <c:v>0.78125</c:v>
                </c:pt>
                <c:pt idx="29">
                  <c:v>0.765625</c:v>
                </c:pt>
                <c:pt idx="30">
                  <c:v>0.765625</c:v>
                </c:pt>
                <c:pt idx="31">
                  <c:v>0.75</c:v>
                </c:pt>
                <c:pt idx="32">
                  <c:v>0.734375</c:v>
                </c:pt>
                <c:pt idx="33">
                  <c:v>0.734375</c:v>
                </c:pt>
                <c:pt idx="34">
                  <c:v>0.734375</c:v>
                </c:pt>
                <c:pt idx="35">
                  <c:v>0.734375</c:v>
                </c:pt>
                <c:pt idx="36">
                  <c:v>0.71875</c:v>
                </c:pt>
                <c:pt idx="37">
                  <c:v>0.71875</c:v>
                </c:pt>
                <c:pt idx="38">
                  <c:v>0.703125</c:v>
                </c:pt>
                <c:pt idx="39">
                  <c:v>0.6875</c:v>
                </c:pt>
                <c:pt idx="40">
                  <c:v>0.671875</c:v>
                </c:pt>
                <c:pt idx="41">
                  <c:v>0.671875</c:v>
                </c:pt>
                <c:pt idx="42">
                  <c:v>0.65625</c:v>
                </c:pt>
                <c:pt idx="43">
                  <c:v>0.640625</c:v>
                </c:pt>
                <c:pt idx="44">
                  <c:v>0.640625</c:v>
                </c:pt>
                <c:pt idx="45">
                  <c:v>0.625</c:v>
                </c:pt>
                <c:pt idx="46">
                  <c:v>0.609375</c:v>
                </c:pt>
                <c:pt idx="47">
                  <c:v>0.59375</c:v>
                </c:pt>
                <c:pt idx="48">
                  <c:v>0.59375</c:v>
                </c:pt>
                <c:pt idx="49">
                  <c:v>0.578125</c:v>
                </c:pt>
                <c:pt idx="50">
                  <c:v>0.5625</c:v>
                </c:pt>
                <c:pt idx="51">
                  <c:v>0.546875</c:v>
                </c:pt>
                <c:pt idx="52">
                  <c:v>0.53125</c:v>
                </c:pt>
                <c:pt idx="53">
                  <c:v>0.515625</c:v>
                </c:pt>
                <c:pt idx="54">
                  <c:v>0.5</c:v>
                </c:pt>
                <c:pt idx="55">
                  <c:v>0.484375</c:v>
                </c:pt>
                <c:pt idx="56">
                  <c:v>0.484375</c:v>
                </c:pt>
                <c:pt idx="57">
                  <c:v>0.46875</c:v>
                </c:pt>
                <c:pt idx="58">
                  <c:v>0.46875</c:v>
                </c:pt>
                <c:pt idx="59">
                  <c:v>0.453125</c:v>
                </c:pt>
                <c:pt idx="60">
                  <c:v>0.453125</c:v>
                </c:pt>
                <c:pt idx="61">
                  <c:v>0.4375</c:v>
                </c:pt>
                <c:pt idx="62">
                  <c:v>0.421875</c:v>
                </c:pt>
                <c:pt idx="63">
                  <c:v>0.40625</c:v>
                </c:pt>
                <c:pt idx="64">
                  <c:v>0.390625</c:v>
                </c:pt>
                <c:pt idx="65">
                  <c:v>0.390625</c:v>
                </c:pt>
                <c:pt idx="66">
                  <c:v>0.390625</c:v>
                </c:pt>
                <c:pt idx="67">
                  <c:v>0.375</c:v>
                </c:pt>
                <c:pt idx="68">
                  <c:v>0.375</c:v>
                </c:pt>
                <c:pt idx="69">
                  <c:v>0.359375</c:v>
                </c:pt>
                <c:pt idx="70">
                  <c:v>0.34375</c:v>
                </c:pt>
                <c:pt idx="71">
                  <c:v>0.34375</c:v>
                </c:pt>
                <c:pt idx="72">
                  <c:v>0.34375</c:v>
                </c:pt>
                <c:pt idx="73">
                  <c:v>0.34375</c:v>
                </c:pt>
                <c:pt idx="74">
                  <c:v>0.34375</c:v>
                </c:pt>
                <c:pt idx="75">
                  <c:v>0.34375</c:v>
                </c:pt>
                <c:pt idx="76">
                  <c:v>0.34375</c:v>
                </c:pt>
                <c:pt idx="77">
                  <c:v>0.34375</c:v>
                </c:pt>
                <c:pt idx="78">
                  <c:v>0.328125</c:v>
                </c:pt>
                <c:pt idx="79">
                  <c:v>0.328125</c:v>
                </c:pt>
                <c:pt idx="80">
                  <c:v>0.328125</c:v>
                </c:pt>
                <c:pt idx="81">
                  <c:v>0.328125</c:v>
                </c:pt>
                <c:pt idx="82">
                  <c:v>0.328125</c:v>
                </c:pt>
                <c:pt idx="83">
                  <c:v>0.328125</c:v>
                </c:pt>
                <c:pt idx="84">
                  <c:v>0.3125</c:v>
                </c:pt>
                <c:pt idx="85">
                  <c:v>0.296875</c:v>
                </c:pt>
                <c:pt idx="86">
                  <c:v>0.28125</c:v>
                </c:pt>
                <c:pt idx="87">
                  <c:v>0.265625</c:v>
                </c:pt>
                <c:pt idx="88">
                  <c:v>0.25</c:v>
                </c:pt>
                <c:pt idx="89">
                  <c:v>0.234375</c:v>
                </c:pt>
                <c:pt idx="90">
                  <c:v>0.21875</c:v>
                </c:pt>
                <c:pt idx="91">
                  <c:v>0.203125</c:v>
                </c:pt>
                <c:pt idx="92">
                  <c:v>0.1875</c:v>
                </c:pt>
                <c:pt idx="93">
                  <c:v>0.171875</c:v>
                </c:pt>
                <c:pt idx="94">
                  <c:v>0.171875</c:v>
                </c:pt>
                <c:pt idx="95">
                  <c:v>0.171875</c:v>
                </c:pt>
                <c:pt idx="96">
                  <c:v>0.15625</c:v>
                </c:pt>
                <c:pt idx="97">
                  <c:v>0.15625</c:v>
                </c:pt>
                <c:pt idx="98">
                  <c:v>0.140625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0.109375</c:v>
                </c:pt>
                <c:pt idx="104">
                  <c:v>0.109375</c:v>
                </c:pt>
                <c:pt idx="105">
                  <c:v>0.109375</c:v>
                </c:pt>
                <c:pt idx="106">
                  <c:v>0.109375</c:v>
                </c:pt>
                <c:pt idx="107">
                  <c:v>0.109375</c:v>
                </c:pt>
                <c:pt idx="108">
                  <c:v>0.109375</c:v>
                </c:pt>
                <c:pt idx="109">
                  <c:v>0.109375</c:v>
                </c:pt>
                <c:pt idx="110">
                  <c:v>0.109375</c:v>
                </c:pt>
                <c:pt idx="111">
                  <c:v>9.375E-2</c:v>
                </c:pt>
                <c:pt idx="112">
                  <c:v>9.375E-2</c:v>
                </c:pt>
                <c:pt idx="113">
                  <c:v>9.375E-2</c:v>
                </c:pt>
                <c:pt idx="114">
                  <c:v>7.8125E-2</c:v>
                </c:pt>
                <c:pt idx="115">
                  <c:v>6.25E-2</c:v>
                </c:pt>
                <c:pt idx="116">
                  <c:v>6.25E-2</c:v>
                </c:pt>
                <c:pt idx="117">
                  <c:v>4.6875E-2</c:v>
                </c:pt>
                <c:pt idx="118">
                  <c:v>4.6875E-2</c:v>
                </c:pt>
                <c:pt idx="119">
                  <c:v>4.6875E-2</c:v>
                </c:pt>
                <c:pt idx="120">
                  <c:v>3.125E-2</c:v>
                </c:pt>
                <c:pt idx="121">
                  <c:v>3.125E-2</c:v>
                </c:pt>
                <c:pt idx="122">
                  <c:v>3.125E-2</c:v>
                </c:pt>
                <c:pt idx="123">
                  <c:v>3.125E-2</c:v>
                </c:pt>
                <c:pt idx="124">
                  <c:v>1.5625E-2</c:v>
                </c:pt>
                <c:pt idx="125">
                  <c:v>1.5625E-2</c:v>
                </c:pt>
                <c:pt idx="126">
                  <c:v>1.5625E-2</c:v>
                </c:pt>
                <c:pt idx="127">
                  <c:v>0</c:v>
                </c:pt>
              </c:numCache>
            </c:numRef>
          </c:xVal>
          <c:yVal>
            <c:numRef>
              <c:f>'OCR2'!$N$2:$N$129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0.98412698412698407</c:v>
                </c:pt>
                <c:pt idx="3">
                  <c:v>0.98412698412698407</c:v>
                </c:pt>
                <c:pt idx="4">
                  <c:v>0.98412698412698407</c:v>
                </c:pt>
                <c:pt idx="5">
                  <c:v>0.98412698412698407</c:v>
                </c:pt>
                <c:pt idx="6">
                  <c:v>0.96825396825396826</c:v>
                </c:pt>
                <c:pt idx="7">
                  <c:v>0.96825396825396826</c:v>
                </c:pt>
                <c:pt idx="8">
                  <c:v>0.95238095238095233</c:v>
                </c:pt>
                <c:pt idx="9">
                  <c:v>0.95238095238095233</c:v>
                </c:pt>
                <c:pt idx="10">
                  <c:v>0.93650793650793651</c:v>
                </c:pt>
                <c:pt idx="11">
                  <c:v>0.92063492063492058</c:v>
                </c:pt>
                <c:pt idx="12">
                  <c:v>0.92063492063492058</c:v>
                </c:pt>
                <c:pt idx="13">
                  <c:v>0.90476190476190477</c:v>
                </c:pt>
                <c:pt idx="14">
                  <c:v>0.88888888888888884</c:v>
                </c:pt>
                <c:pt idx="15">
                  <c:v>0.88888888888888884</c:v>
                </c:pt>
                <c:pt idx="16">
                  <c:v>0.87301587301587302</c:v>
                </c:pt>
                <c:pt idx="17">
                  <c:v>0.87301587301587302</c:v>
                </c:pt>
                <c:pt idx="18">
                  <c:v>0.87301587301587302</c:v>
                </c:pt>
                <c:pt idx="19">
                  <c:v>0.8571428571428571</c:v>
                </c:pt>
                <c:pt idx="20">
                  <c:v>0.8571428571428571</c:v>
                </c:pt>
                <c:pt idx="21">
                  <c:v>0.8571428571428571</c:v>
                </c:pt>
                <c:pt idx="22">
                  <c:v>0.84126984126984128</c:v>
                </c:pt>
                <c:pt idx="23">
                  <c:v>0.82539682539682535</c:v>
                </c:pt>
                <c:pt idx="24">
                  <c:v>0.80952380952380953</c:v>
                </c:pt>
                <c:pt idx="25">
                  <c:v>0.80952380952380953</c:v>
                </c:pt>
                <c:pt idx="26">
                  <c:v>0.79365079365079361</c:v>
                </c:pt>
                <c:pt idx="27">
                  <c:v>0.77777777777777779</c:v>
                </c:pt>
                <c:pt idx="28">
                  <c:v>0.77777777777777779</c:v>
                </c:pt>
                <c:pt idx="29">
                  <c:v>0.77777777777777779</c:v>
                </c:pt>
                <c:pt idx="30">
                  <c:v>0.76190476190476186</c:v>
                </c:pt>
                <c:pt idx="31">
                  <c:v>0.76190476190476186</c:v>
                </c:pt>
                <c:pt idx="32">
                  <c:v>0.76190476190476186</c:v>
                </c:pt>
                <c:pt idx="33">
                  <c:v>0.74603174603174605</c:v>
                </c:pt>
                <c:pt idx="34">
                  <c:v>0.73015873015873012</c:v>
                </c:pt>
                <c:pt idx="35">
                  <c:v>0.7142857142857143</c:v>
                </c:pt>
                <c:pt idx="36">
                  <c:v>0.7142857142857143</c:v>
                </c:pt>
                <c:pt idx="37">
                  <c:v>0.69841269841269837</c:v>
                </c:pt>
                <c:pt idx="38">
                  <c:v>0.69841269841269837</c:v>
                </c:pt>
                <c:pt idx="39">
                  <c:v>0.69841269841269837</c:v>
                </c:pt>
                <c:pt idx="40">
                  <c:v>0.69841269841269837</c:v>
                </c:pt>
                <c:pt idx="41">
                  <c:v>0.68253968253968256</c:v>
                </c:pt>
                <c:pt idx="42">
                  <c:v>0.68253968253968256</c:v>
                </c:pt>
                <c:pt idx="43">
                  <c:v>0.68253968253968256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0.65079365079365081</c:v>
                </c:pt>
                <c:pt idx="49">
                  <c:v>0.65079365079365081</c:v>
                </c:pt>
                <c:pt idx="50">
                  <c:v>0.65079365079365081</c:v>
                </c:pt>
                <c:pt idx="51">
                  <c:v>0.65079365079365081</c:v>
                </c:pt>
                <c:pt idx="52">
                  <c:v>0.65079365079365081</c:v>
                </c:pt>
                <c:pt idx="53">
                  <c:v>0.65079365079365081</c:v>
                </c:pt>
                <c:pt idx="54">
                  <c:v>0.65079365079365081</c:v>
                </c:pt>
                <c:pt idx="55">
                  <c:v>0.65079365079365081</c:v>
                </c:pt>
                <c:pt idx="56">
                  <c:v>0.63492063492063489</c:v>
                </c:pt>
                <c:pt idx="57">
                  <c:v>0.63492063492063489</c:v>
                </c:pt>
                <c:pt idx="58">
                  <c:v>0.61904761904761907</c:v>
                </c:pt>
                <c:pt idx="59">
                  <c:v>0.61904761904761907</c:v>
                </c:pt>
                <c:pt idx="60">
                  <c:v>0.60317460317460314</c:v>
                </c:pt>
                <c:pt idx="61">
                  <c:v>0.60317460317460314</c:v>
                </c:pt>
                <c:pt idx="62">
                  <c:v>0.60317460317460314</c:v>
                </c:pt>
                <c:pt idx="63">
                  <c:v>0.60317460317460314</c:v>
                </c:pt>
                <c:pt idx="64">
                  <c:v>0.60317460317460314</c:v>
                </c:pt>
                <c:pt idx="65">
                  <c:v>0.58730158730158732</c:v>
                </c:pt>
                <c:pt idx="66">
                  <c:v>0.5714285714285714</c:v>
                </c:pt>
                <c:pt idx="67">
                  <c:v>0.5714285714285714</c:v>
                </c:pt>
                <c:pt idx="68">
                  <c:v>0.55555555555555558</c:v>
                </c:pt>
                <c:pt idx="69">
                  <c:v>0.55555555555555558</c:v>
                </c:pt>
                <c:pt idx="70">
                  <c:v>0.55555555555555558</c:v>
                </c:pt>
                <c:pt idx="71">
                  <c:v>0.53968253968253965</c:v>
                </c:pt>
                <c:pt idx="72">
                  <c:v>0.52380952380952384</c:v>
                </c:pt>
                <c:pt idx="73">
                  <c:v>0.50793650793650791</c:v>
                </c:pt>
                <c:pt idx="74">
                  <c:v>0.49206349206349204</c:v>
                </c:pt>
                <c:pt idx="75">
                  <c:v>0.47619047619047616</c:v>
                </c:pt>
                <c:pt idx="76">
                  <c:v>0.46031746031746029</c:v>
                </c:pt>
                <c:pt idx="77">
                  <c:v>0.44444444444444442</c:v>
                </c:pt>
                <c:pt idx="78">
                  <c:v>0.44444444444444442</c:v>
                </c:pt>
                <c:pt idx="79">
                  <c:v>0.42857142857142855</c:v>
                </c:pt>
                <c:pt idx="80">
                  <c:v>0.41269841269841268</c:v>
                </c:pt>
                <c:pt idx="81">
                  <c:v>0.3968253968253968</c:v>
                </c:pt>
                <c:pt idx="82">
                  <c:v>0.38095238095238093</c:v>
                </c:pt>
                <c:pt idx="83">
                  <c:v>0.36507936507936506</c:v>
                </c:pt>
                <c:pt idx="84">
                  <c:v>0.36507936507936506</c:v>
                </c:pt>
                <c:pt idx="85">
                  <c:v>0.36507936507936506</c:v>
                </c:pt>
                <c:pt idx="86">
                  <c:v>0.36507936507936506</c:v>
                </c:pt>
                <c:pt idx="87">
                  <c:v>0.36507936507936506</c:v>
                </c:pt>
                <c:pt idx="88">
                  <c:v>0.36507936507936506</c:v>
                </c:pt>
                <c:pt idx="89">
                  <c:v>0.36507936507936506</c:v>
                </c:pt>
                <c:pt idx="90">
                  <c:v>0.36507936507936506</c:v>
                </c:pt>
                <c:pt idx="91">
                  <c:v>0.36507936507936506</c:v>
                </c:pt>
                <c:pt idx="92">
                  <c:v>0.36507936507936506</c:v>
                </c:pt>
                <c:pt idx="93">
                  <c:v>0.36507936507936506</c:v>
                </c:pt>
                <c:pt idx="94">
                  <c:v>0.34920634920634919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0.31746031746031744</c:v>
                </c:pt>
                <c:pt idx="98">
                  <c:v>0.31746031746031744</c:v>
                </c:pt>
                <c:pt idx="99">
                  <c:v>0.31746031746031744</c:v>
                </c:pt>
                <c:pt idx="100">
                  <c:v>0.30158730158730157</c:v>
                </c:pt>
                <c:pt idx="101">
                  <c:v>0.2857142857142857</c:v>
                </c:pt>
                <c:pt idx="102">
                  <c:v>0.26984126984126983</c:v>
                </c:pt>
                <c:pt idx="103">
                  <c:v>0.26984126984126983</c:v>
                </c:pt>
                <c:pt idx="104">
                  <c:v>0.25396825396825395</c:v>
                </c:pt>
                <c:pt idx="105">
                  <c:v>0.23809523809523808</c:v>
                </c:pt>
                <c:pt idx="106">
                  <c:v>0.22222222222222221</c:v>
                </c:pt>
                <c:pt idx="107">
                  <c:v>0.20634920634920634</c:v>
                </c:pt>
                <c:pt idx="108">
                  <c:v>0.19047619047619047</c:v>
                </c:pt>
                <c:pt idx="109">
                  <c:v>0.17460317460317459</c:v>
                </c:pt>
                <c:pt idx="110">
                  <c:v>0.15873015873015872</c:v>
                </c:pt>
                <c:pt idx="111">
                  <c:v>0.15873015873015872</c:v>
                </c:pt>
                <c:pt idx="112">
                  <c:v>0.14285714285714285</c:v>
                </c:pt>
                <c:pt idx="113">
                  <c:v>0.12698412698412698</c:v>
                </c:pt>
                <c:pt idx="114">
                  <c:v>0.12698412698412698</c:v>
                </c:pt>
                <c:pt idx="115">
                  <c:v>0.12698412698412698</c:v>
                </c:pt>
                <c:pt idx="116">
                  <c:v>0.1111111111111111</c:v>
                </c:pt>
                <c:pt idx="117">
                  <c:v>0.1111111111111111</c:v>
                </c:pt>
                <c:pt idx="118">
                  <c:v>9.5238095238095233E-2</c:v>
                </c:pt>
                <c:pt idx="119">
                  <c:v>7.9365079365079361E-2</c:v>
                </c:pt>
                <c:pt idx="120">
                  <c:v>7.9365079365079361E-2</c:v>
                </c:pt>
                <c:pt idx="121">
                  <c:v>6.3492063492063489E-2</c:v>
                </c:pt>
                <c:pt idx="122">
                  <c:v>4.7619047619047616E-2</c:v>
                </c:pt>
                <c:pt idx="123">
                  <c:v>3.1746031746031744E-2</c:v>
                </c:pt>
                <c:pt idx="124">
                  <c:v>3.1746031746031744E-2</c:v>
                </c:pt>
                <c:pt idx="125">
                  <c:v>1.5873015873015872E-2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3-45E1-A400-E457267083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'OCR2'!$P$32:$P$33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'OCR2'!$Q$32:$Q$33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3-45E1-A400-E4572670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45904"/>
        <c:axId val="587946888"/>
      </c:scatterChart>
      <c:valAx>
        <c:axId val="5879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946888"/>
        <c:crosses val="autoZero"/>
        <c:crossBetween val="midCat"/>
      </c:valAx>
      <c:valAx>
        <c:axId val="5879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9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Krzywa ROC Wiek-Wyd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'OCR1'!$N$1</c:f>
              <c:strCache>
                <c:ptCount val="1"/>
                <c:pt idx="0">
                  <c:v>czułość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'OCR1'!$M$2:$M$129</c:f>
              <c:numCache>
                <c:formatCode>General</c:formatCode>
                <c:ptCount val="128"/>
                <c:pt idx="0">
                  <c:v>1</c:v>
                </c:pt>
                <c:pt idx="1">
                  <c:v>0.984375</c:v>
                </c:pt>
                <c:pt idx="2">
                  <c:v>0.96875</c:v>
                </c:pt>
                <c:pt idx="3">
                  <c:v>0.953125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0.921875</c:v>
                </c:pt>
                <c:pt idx="8">
                  <c:v>0.921875</c:v>
                </c:pt>
                <c:pt idx="9">
                  <c:v>0.921875</c:v>
                </c:pt>
                <c:pt idx="10">
                  <c:v>0.90625</c:v>
                </c:pt>
                <c:pt idx="11">
                  <c:v>0.90625</c:v>
                </c:pt>
                <c:pt idx="12">
                  <c:v>0.90625</c:v>
                </c:pt>
                <c:pt idx="13">
                  <c:v>0.90625</c:v>
                </c:pt>
                <c:pt idx="14">
                  <c:v>0.890625</c:v>
                </c:pt>
                <c:pt idx="15">
                  <c:v>0.890625</c:v>
                </c:pt>
                <c:pt idx="16">
                  <c:v>0.875</c:v>
                </c:pt>
                <c:pt idx="17">
                  <c:v>0.875</c:v>
                </c:pt>
                <c:pt idx="18">
                  <c:v>0.859375</c:v>
                </c:pt>
                <c:pt idx="19">
                  <c:v>0.84375</c:v>
                </c:pt>
                <c:pt idx="20">
                  <c:v>0.84375</c:v>
                </c:pt>
                <c:pt idx="21">
                  <c:v>0.828125</c:v>
                </c:pt>
                <c:pt idx="22">
                  <c:v>0.8125</c:v>
                </c:pt>
                <c:pt idx="23">
                  <c:v>0.796875</c:v>
                </c:pt>
                <c:pt idx="24">
                  <c:v>0.78125</c:v>
                </c:pt>
                <c:pt idx="25">
                  <c:v>0.78125</c:v>
                </c:pt>
                <c:pt idx="26">
                  <c:v>0.765625</c:v>
                </c:pt>
                <c:pt idx="27">
                  <c:v>0.765625</c:v>
                </c:pt>
                <c:pt idx="28">
                  <c:v>0.75</c:v>
                </c:pt>
                <c:pt idx="29">
                  <c:v>0.734375</c:v>
                </c:pt>
                <c:pt idx="30">
                  <c:v>0.71875</c:v>
                </c:pt>
                <c:pt idx="31">
                  <c:v>0.71875</c:v>
                </c:pt>
                <c:pt idx="32">
                  <c:v>0.71875</c:v>
                </c:pt>
                <c:pt idx="33">
                  <c:v>0.703125</c:v>
                </c:pt>
                <c:pt idx="34">
                  <c:v>0.6875</c:v>
                </c:pt>
                <c:pt idx="35">
                  <c:v>0.671875</c:v>
                </c:pt>
                <c:pt idx="36">
                  <c:v>0.65625</c:v>
                </c:pt>
                <c:pt idx="37">
                  <c:v>0.640625</c:v>
                </c:pt>
                <c:pt idx="38">
                  <c:v>0.625</c:v>
                </c:pt>
                <c:pt idx="39">
                  <c:v>0.609375</c:v>
                </c:pt>
                <c:pt idx="40">
                  <c:v>0.59375</c:v>
                </c:pt>
                <c:pt idx="41">
                  <c:v>0.578125</c:v>
                </c:pt>
                <c:pt idx="42">
                  <c:v>0.5625</c:v>
                </c:pt>
                <c:pt idx="43">
                  <c:v>0.546875</c:v>
                </c:pt>
                <c:pt idx="44">
                  <c:v>0.546875</c:v>
                </c:pt>
                <c:pt idx="45">
                  <c:v>0.546875</c:v>
                </c:pt>
                <c:pt idx="46">
                  <c:v>0.546875</c:v>
                </c:pt>
                <c:pt idx="47">
                  <c:v>0.53125</c:v>
                </c:pt>
                <c:pt idx="48">
                  <c:v>0.53125</c:v>
                </c:pt>
                <c:pt idx="49">
                  <c:v>0.515625</c:v>
                </c:pt>
                <c:pt idx="50">
                  <c:v>0.5</c:v>
                </c:pt>
                <c:pt idx="51">
                  <c:v>0.5</c:v>
                </c:pt>
                <c:pt idx="52">
                  <c:v>0.484375</c:v>
                </c:pt>
                <c:pt idx="53">
                  <c:v>0.46875</c:v>
                </c:pt>
                <c:pt idx="54">
                  <c:v>0.453125</c:v>
                </c:pt>
                <c:pt idx="55">
                  <c:v>0.4375</c:v>
                </c:pt>
                <c:pt idx="56">
                  <c:v>0.421875</c:v>
                </c:pt>
                <c:pt idx="57">
                  <c:v>0.40625</c:v>
                </c:pt>
                <c:pt idx="58">
                  <c:v>0.40625</c:v>
                </c:pt>
                <c:pt idx="59">
                  <c:v>0.40625</c:v>
                </c:pt>
                <c:pt idx="60">
                  <c:v>0.390625</c:v>
                </c:pt>
                <c:pt idx="61">
                  <c:v>0.375</c:v>
                </c:pt>
                <c:pt idx="62">
                  <c:v>0.359375</c:v>
                </c:pt>
                <c:pt idx="63">
                  <c:v>0.359375</c:v>
                </c:pt>
                <c:pt idx="64">
                  <c:v>0.34375</c:v>
                </c:pt>
                <c:pt idx="65">
                  <c:v>0.34375</c:v>
                </c:pt>
                <c:pt idx="66">
                  <c:v>0.328125</c:v>
                </c:pt>
                <c:pt idx="67">
                  <c:v>0.328125</c:v>
                </c:pt>
                <c:pt idx="68">
                  <c:v>0.3125</c:v>
                </c:pt>
                <c:pt idx="69">
                  <c:v>0.3125</c:v>
                </c:pt>
                <c:pt idx="70">
                  <c:v>0.3125</c:v>
                </c:pt>
                <c:pt idx="71">
                  <c:v>0.296875</c:v>
                </c:pt>
                <c:pt idx="72">
                  <c:v>0.296875</c:v>
                </c:pt>
                <c:pt idx="73">
                  <c:v>0.296875</c:v>
                </c:pt>
                <c:pt idx="74">
                  <c:v>0.296875</c:v>
                </c:pt>
                <c:pt idx="75">
                  <c:v>0.296875</c:v>
                </c:pt>
                <c:pt idx="76">
                  <c:v>0.296875</c:v>
                </c:pt>
                <c:pt idx="77">
                  <c:v>0.296875</c:v>
                </c:pt>
                <c:pt idx="78">
                  <c:v>0.28125</c:v>
                </c:pt>
                <c:pt idx="79">
                  <c:v>0.265625</c:v>
                </c:pt>
                <c:pt idx="80">
                  <c:v>0.25</c:v>
                </c:pt>
                <c:pt idx="81">
                  <c:v>0.234375</c:v>
                </c:pt>
                <c:pt idx="82">
                  <c:v>0.234375</c:v>
                </c:pt>
                <c:pt idx="83">
                  <c:v>0.234375</c:v>
                </c:pt>
                <c:pt idx="84">
                  <c:v>0.21875</c:v>
                </c:pt>
                <c:pt idx="85">
                  <c:v>0.21875</c:v>
                </c:pt>
                <c:pt idx="86">
                  <c:v>0.203125</c:v>
                </c:pt>
                <c:pt idx="87">
                  <c:v>0.203125</c:v>
                </c:pt>
                <c:pt idx="88">
                  <c:v>0.203125</c:v>
                </c:pt>
                <c:pt idx="89">
                  <c:v>0.1875</c:v>
                </c:pt>
                <c:pt idx="90">
                  <c:v>0.171875</c:v>
                </c:pt>
                <c:pt idx="91">
                  <c:v>0.171875</c:v>
                </c:pt>
                <c:pt idx="92">
                  <c:v>0.15625</c:v>
                </c:pt>
                <c:pt idx="93">
                  <c:v>0.15625</c:v>
                </c:pt>
                <c:pt idx="94">
                  <c:v>0.15625</c:v>
                </c:pt>
                <c:pt idx="95">
                  <c:v>0.15625</c:v>
                </c:pt>
                <c:pt idx="96">
                  <c:v>0.15625</c:v>
                </c:pt>
                <c:pt idx="97">
                  <c:v>0.15625</c:v>
                </c:pt>
                <c:pt idx="98">
                  <c:v>0.15625</c:v>
                </c:pt>
                <c:pt idx="99">
                  <c:v>0.15625</c:v>
                </c:pt>
                <c:pt idx="100">
                  <c:v>0.15625</c:v>
                </c:pt>
                <c:pt idx="101">
                  <c:v>0.15625</c:v>
                </c:pt>
                <c:pt idx="102">
                  <c:v>0.15625</c:v>
                </c:pt>
                <c:pt idx="103">
                  <c:v>0.140625</c:v>
                </c:pt>
                <c:pt idx="104">
                  <c:v>0.140625</c:v>
                </c:pt>
                <c:pt idx="105">
                  <c:v>0.140625</c:v>
                </c:pt>
                <c:pt idx="106">
                  <c:v>0.140625</c:v>
                </c:pt>
                <c:pt idx="107">
                  <c:v>0.140625</c:v>
                </c:pt>
                <c:pt idx="108">
                  <c:v>0.140625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0.109375</c:v>
                </c:pt>
                <c:pt idx="115">
                  <c:v>9.375E-2</c:v>
                </c:pt>
                <c:pt idx="116">
                  <c:v>7.8125E-2</c:v>
                </c:pt>
                <c:pt idx="117">
                  <c:v>7.8125E-2</c:v>
                </c:pt>
                <c:pt idx="118">
                  <c:v>6.25E-2</c:v>
                </c:pt>
                <c:pt idx="119">
                  <c:v>4.6875E-2</c:v>
                </c:pt>
                <c:pt idx="120">
                  <c:v>3.125E-2</c:v>
                </c:pt>
                <c:pt idx="121">
                  <c:v>1.5625E-2</c:v>
                </c:pt>
                <c:pt idx="122">
                  <c:v>1.5625E-2</c:v>
                </c:pt>
                <c:pt idx="123">
                  <c:v>1.5625E-2</c:v>
                </c:pt>
                <c:pt idx="124">
                  <c:v>1.5625E-2</c:v>
                </c:pt>
                <c:pt idx="125">
                  <c:v>1.5625E-2</c:v>
                </c:pt>
                <c:pt idx="126">
                  <c:v>1.5625E-2</c:v>
                </c:pt>
                <c:pt idx="127">
                  <c:v>0</c:v>
                </c:pt>
              </c:numCache>
            </c:numRef>
          </c:xVal>
          <c:yVal>
            <c:numRef>
              <c:f>'OCR1'!$N$2:$N$129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0.98412698412698407</c:v>
                </c:pt>
                <c:pt idx="6">
                  <c:v>0.96825396825396826</c:v>
                </c:pt>
                <c:pt idx="7">
                  <c:v>0.96825396825396826</c:v>
                </c:pt>
                <c:pt idx="8">
                  <c:v>0.95238095238095233</c:v>
                </c:pt>
                <c:pt idx="9">
                  <c:v>0.93650793650793651</c:v>
                </c:pt>
                <c:pt idx="10">
                  <c:v>0.93650793650793651</c:v>
                </c:pt>
                <c:pt idx="11">
                  <c:v>0.92063492063492058</c:v>
                </c:pt>
                <c:pt idx="12">
                  <c:v>0.90476190476190477</c:v>
                </c:pt>
                <c:pt idx="13">
                  <c:v>0.88888888888888884</c:v>
                </c:pt>
                <c:pt idx="14">
                  <c:v>0.88888888888888884</c:v>
                </c:pt>
                <c:pt idx="15">
                  <c:v>0.87301587301587302</c:v>
                </c:pt>
                <c:pt idx="16">
                  <c:v>0.87301587301587302</c:v>
                </c:pt>
                <c:pt idx="17">
                  <c:v>0.8571428571428571</c:v>
                </c:pt>
                <c:pt idx="18">
                  <c:v>0.8571428571428571</c:v>
                </c:pt>
                <c:pt idx="19">
                  <c:v>0.8571428571428571</c:v>
                </c:pt>
                <c:pt idx="20">
                  <c:v>0.84126984126984128</c:v>
                </c:pt>
                <c:pt idx="21">
                  <c:v>0.84126984126984128</c:v>
                </c:pt>
                <c:pt idx="22">
                  <c:v>0.84126984126984128</c:v>
                </c:pt>
                <c:pt idx="23">
                  <c:v>0.84126984126984128</c:v>
                </c:pt>
                <c:pt idx="24">
                  <c:v>0.84126984126984128</c:v>
                </c:pt>
                <c:pt idx="25">
                  <c:v>0.82539682539682535</c:v>
                </c:pt>
                <c:pt idx="26">
                  <c:v>0.82539682539682535</c:v>
                </c:pt>
                <c:pt idx="27">
                  <c:v>0.80952380952380953</c:v>
                </c:pt>
                <c:pt idx="28">
                  <c:v>0.80952380952380953</c:v>
                </c:pt>
                <c:pt idx="29">
                  <c:v>0.80952380952380953</c:v>
                </c:pt>
                <c:pt idx="30">
                  <c:v>0.80952380952380953</c:v>
                </c:pt>
                <c:pt idx="31">
                  <c:v>0.79365079365079361</c:v>
                </c:pt>
                <c:pt idx="32">
                  <c:v>0.77777777777777779</c:v>
                </c:pt>
                <c:pt idx="33">
                  <c:v>0.77777777777777779</c:v>
                </c:pt>
                <c:pt idx="34">
                  <c:v>0.77777777777777779</c:v>
                </c:pt>
                <c:pt idx="35">
                  <c:v>0.77777777777777779</c:v>
                </c:pt>
                <c:pt idx="36">
                  <c:v>0.77777777777777779</c:v>
                </c:pt>
                <c:pt idx="37">
                  <c:v>0.77777777777777779</c:v>
                </c:pt>
                <c:pt idx="38">
                  <c:v>0.77777777777777779</c:v>
                </c:pt>
                <c:pt idx="39">
                  <c:v>0.77777777777777779</c:v>
                </c:pt>
                <c:pt idx="40">
                  <c:v>0.77777777777777779</c:v>
                </c:pt>
                <c:pt idx="41">
                  <c:v>0.77777777777777779</c:v>
                </c:pt>
                <c:pt idx="42">
                  <c:v>0.77777777777777779</c:v>
                </c:pt>
                <c:pt idx="43">
                  <c:v>0.77777777777777779</c:v>
                </c:pt>
                <c:pt idx="44">
                  <c:v>0.76190476190476186</c:v>
                </c:pt>
                <c:pt idx="45">
                  <c:v>0.74603174603174605</c:v>
                </c:pt>
                <c:pt idx="46">
                  <c:v>0.73015873015873012</c:v>
                </c:pt>
                <c:pt idx="47">
                  <c:v>0.73015873015873012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0.69841269841269837</c:v>
                </c:pt>
                <c:pt idx="52">
                  <c:v>0.69841269841269837</c:v>
                </c:pt>
                <c:pt idx="53">
                  <c:v>0.69841269841269837</c:v>
                </c:pt>
                <c:pt idx="54">
                  <c:v>0.69841269841269837</c:v>
                </c:pt>
                <c:pt idx="55">
                  <c:v>0.69841269841269837</c:v>
                </c:pt>
                <c:pt idx="56">
                  <c:v>0.69841269841269837</c:v>
                </c:pt>
                <c:pt idx="57">
                  <c:v>0.69841269841269837</c:v>
                </c:pt>
                <c:pt idx="58">
                  <c:v>0.68253968253968256</c:v>
                </c:pt>
                <c:pt idx="59">
                  <c:v>0.66666666666666663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0.65079365079365081</c:v>
                </c:pt>
                <c:pt idx="64">
                  <c:v>0.65079365079365081</c:v>
                </c:pt>
                <c:pt idx="65">
                  <c:v>0.63492063492063489</c:v>
                </c:pt>
                <c:pt idx="66">
                  <c:v>0.63492063492063489</c:v>
                </c:pt>
                <c:pt idx="67">
                  <c:v>0.61904761904761907</c:v>
                </c:pt>
                <c:pt idx="68">
                  <c:v>0.61904761904761907</c:v>
                </c:pt>
                <c:pt idx="69">
                  <c:v>0.60317460317460314</c:v>
                </c:pt>
                <c:pt idx="70">
                  <c:v>0.58730158730158732</c:v>
                </c:pt>
                <c:pt idx="71">
                  <c:v>0.58730158730158732</c:v>
                </c:pt>
                <c:pt idx="72">
                  <c:v>0.5714285714285714</c:v>
                </c:pt>
                <c:pt idx="73">
                  <c:v>0.55555555555555558</c:v>
                </c:pt>
                <c:pt idx="74">
                  <c:v>0.53968253968253965</c:v>
                </c:pt>
                <c:pt idx="75">
                  <c:v>0.52380952380952384</c:v>
                </c:pt>
                <c:pt idx="76">
                  <c:v>0.50793650793650791</c:v>
                </c:pt>
                <c:pt idx="77">
                  <c:v>0.49206349206349204</c:v>
                </c:pt>
                <c:pt idx="78">
                  <c:v>0.49206349206349204</c:v>
                </c:pt>
                <c:pt idx="79">
                  <c:v>0.49206349206349204</c:v>
                </c:pt>
                <c:pt idx="80">
                  <c:v>0.49206349206349204</c:v>
                </c:pt>
                <c:pt idx="81">
                  <c:v>0.49206349206349204</c:v>
                </c:pt>
                <c:pt idx="82">
                  <c:v>0.47619047619047616</c:v>
                </c:pt>
                <c:pt idx="83">
                  <c:v>0.46031746031746029</c:v>
                </c:pt>
                <c:pt idx="84">
                  <c:v>0.46031746031746029</c:v>
                </c:pt>
                <c:pt idx="85">
                  <c:v>0.44444444444444442</c:v>
                </c:pt>
                <c:pt idx="86">
                  <c:v>0.44444444444444442</c:v>
                </c:pt>
                <c:pt idx="87">
                  <c:v>0.42857142857142855</c:v>
                </c:pt>
                <c:pt idx="88">
                  <c:v>0.41269841269841268</c:v>
                </c:pt>
                <c:pt idx="89">
                  <c:v>0.41269841269841268</c:v>
                </c:pt>
                <c:pt idx="90">
                  <c:v>0.41269841269841268</c:v>
                </c:pt>
                <c:pt idx="91">
                  <c:v>0.3968253968253968</c:v>
                </c:pt>
                <c:pt idx="92">
                  <c:v>0.3968253968253968</c:v>
                </c:pt>
                <c:pt idx="93">
                  <c:v>0.38095238095238093</c:v>
                </c:pt>
                <c:pt idx="94">
                  <c:v>0.36507936507936506</c:v>
                </c:pt>
                <c:pt idx="95">
                  <c:v>0.34920634920634919</c:v>
                </c:pt>
                <c:pt idx="96">
                  <c:v>0.33333333333333331</c:v>
                </c:pt>
                <c:pt idx="97">
                  <c:v>0.31746031746031744</c:v>
                </c:pt>
                <c:pt idx="98">
                  <c:v>0.30158730158730157</c:v>
                </c:pt>
                <c:pt idx="99">
                  <c:v>0.2857142857142857</c:v>
                </c:pt>
                <c:pt idx="100">
                  <c:v>0.26984126984126983</c:v>
                </c:pt>
                <c:pt idx="101">
                  <c:v>0.25396825396825395</c:v>
                </c:pt>
                <c:pt idx="102">
                  <c:v>0.23809523809523808</c:v>
                </c:pt>
                <c:pt idx="103">
                  <c:v>0.23809523809523808</c:v>
                </c:pt>
                <c:pt idx="104">
                  <c:v>0.22222222222222221</c:v>
                </c:pt>
                <c:pt idx="105">
                  <c:v>0.20634920634920634</c:v>
                </c:pt>
                <c:pt idx="106">
                  <c:v>0.19047619047619047</c:v>
                </c:pt>
                <c:pt idx="107">
                  <c:v>0.17460317460317459</c:v>
                </c:pt>
                <c:pt idx="108">
                  <c:v>0.15873015873015872</c:v>
                </c:pt>
                <c:pt idx="109">
                  <c:v>0.15873015873015872</c:v>
                </c:pt>
                <c:pt idx="110">
                  <c:v>0.14285714285714285</c:v>
                </c:pt>
                <c:pt idx="111">
                  <c:v>0.12698412698412698</c:v>
                </c:pt>
                <c:pt idx="112">
                  <c:v>0.1111111111111111</c:v>
                </c:pt>
                <c:pt idx="113">
                  <c:v>9.5238095238095233E-2</c:v>
                </c:pt>
                <c:pt idx="114">
                  <c:v>9.5238095238095233E-2</c:v>
                </c:pt>
                <c:pt idx="115">
                  <c:v>9.5238095238095233E-2</c:v>
                </c:pt>
                <c:pt idx="116">
                  <c:v>9.5238095238095233E-2</c:v>
                </c:pt>
                <c:pt idx="117">
                  <c:v>7.9365079365079361E-2</c:v>
                </c:pt>
                <c:pt idx="118">
                  <c:v>7.9365079365079361E-2</c:v>
                </c:pt>
                <c:pt idx="119">
                  <c:v>7.9365079365079361E-2</c:v>
                </c:pt>
                <c:pt idx="120">
                  <c:v>7.9365079365079361E-2</c:v>
                </c:pt>
                <c:pt idx="121">
                  <c:v>7.9365079365079361E-2</c:v>
                </c:pt>
                <c:pt idx="122">
                  <c:v>6.3492063492063489E-2</c:v>
                </c:pt>
                <c:pt idx="123">
                  <c:v>4.7619047619047616E-2</c:v>
                </c:pt>
                <c:pt idx="124">
                  <c:v>3.1746031746031744E-2</c:v>
                </c:pt>
                <c:pt idx="125">
                  <c:v>1.5873015873015872E-2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6-4625-8895-A00A2A6A4B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'OCR1'!$P$32:$P$33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'OCR1'!$Q$32:$Q$33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6-4625-8895-A00A2A6A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5248"/>
        <c:axId val="358402296"/>
      </c:scatterChart>
      <c:valAx>
        <c:axId val="3584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8402296"/>
        <c:crosses val="autoZero"/>
        <c:crossBetween val="midCat"/>
      </c:valAx>
      <c:valAx>
        <c:axId val="3584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84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Krzywa ROC razem</a:t>
            </a:r>
          </a:p>
        </c:rich>
      </c:tx>
      <c:layout>
        <c:manualLayout>
          <c:xMode val="edge"/>
          <c:yMode val="edge"/>
          <c:x val="0.32450782234897801"/>
          <c:y val="2.6525198938992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'OCR2'!$N$1</c:f>
              <c:strCache>
                <c:ptCount val="1"/>
                <c:pt idx="0">
                  <c:v>czułość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'OCR2'!$M$2:$M$129</c:f>
              <c:numCache>
                <c:formatCode>General</c:formatCode>
                <c:ptCount val="128"/>
                <c:pt idx="0">
                  <c:v>1</c:v>
                </c:pt>
                <c:pt idx="1">
                  <c:v>0.984375</c:v>
                </c:pt>
                <c:pt idx="2">
                  <c:v>0.984375</c:v>
                </c:pt>
                <c:pt idx="3">
                  <c:v>0.96875</c:v>
                </c:pt>
                <c:pt idx="4">
                  <c:v>0.953125</c:v>
                </c:pt>
                <c:pt idx="5">
                  <c:v>0.9375</c:v>
                </c:pt>
                <c:pt idx="6">
                  <c:v>0.9375</c:v>
                </c:pt>
                <c:pt idx="7">
                  <c:v>0.921875</c:v>
                </c:pt>
                <c:pt idx="8">
                  <c:v>0.921875</c:v>
                </c:pt>
                <c:pt idx="9">
                  <c:v>0.90625</c:v>
                </c:pt>
                <c:pt idx="10">
                  <c:v>0.90625</c:v>
                </c:pt>
                <c:pt idx="11">
                  <c:v>0.90625</c:v>
                </c:pt>
                <c:pt idx="12">
                  <c:v>0.890625</c:v>
                </c:pt>
                <c:pt idx="13">
                  <c:v>0.890625</c:v>
                </c:pt>
                <c:pt idx="14">
                  <c:v>0.890625</c:v>
                </c:pt>
                <c:pt idx="15">
                  <c:v>0.875</c:v>
                </c:pt>
                <c:pt idx="16">
                  <c:v>0.875</c:v>
                </c:pt>
                <c:pt idx="17">
                  <c:v>0.859375</c:v>
                </c:pt>
                <c:pt idx="18">
                  <c:v>0.84375</c:v>
                </c:pt>
                <c:pt idx="19">
                  <c:v>0.84375</c:v>
                </c:pt>
                <c:pt idx="20">
                  <c:v>0.828125</c:v>
                </c:pt>
                <c:pt idx="21">
                  <c:v>0.8125</c:v>
                </c:pt>
                <c:pt idx="22">
                  <c:v>0.8125</c:v>
                </c:pt>
                <c:pt idx="23">
                  <c:v>0.8125</c:v>
                </c:pt>
                <c:pt idx="24">
                  <c:v>0.8125</c:v>
                </c:pt>
                <c:pt idx="25">
                  <c:v>0.796875</c:v>
                </c:pt>
                <c:pt idx="26">
                  <c:v>0.796875</c:v>
                </c:pt>
                <c:pt idx="27">
                  <c:v>0.796875</c:v>
                </c:pt>
                <c:pt idx="28">
                  <c:v>0.78125</c:v>
                </c:pt>
                <c:pt idx="29">
                  <c:v>0.765625</c:v>
                </c:pt>
                <c:pt idx="30">
                  <c:v>0.765625</c:v>
                </c:pt>
                <c:pt idx="31">
                  <c:v>0.75</c:v>
                </c:pt>
                <c:pt idx="32">
                  <c:v>0.734375</c:v>
                </c:pt>
                <c:pt idx="33">
                  <c:v>0.734375</c:v>
                </c:pt>
                <c:pt idx="34">
                  <c:v>0.734375</c:v>
                </c:pt>
                <c:pt idx="35">
                  <c:v>0.734375</c:v>
                </c:pt>
                <c:pt idx="36">
                  <c:v>0.71875</c:v>
                </c:pt>
                <c:pt idx="37">
                  <c:v>0.71875</c:v>
                </c:pt>
                <c:pt idx="38">
                  <c:v>0.703125</c:v>
                </c:pt>
                <c:pt idx="39">
                  <c:v>0.6875</c:v>
                </c:pt>
                <c:pt idx="40">
                  <c:v>0.671875</c:v>
                </c:pt>
                <c:pt idx="41">
                  <c:v>0.671875</c:v>
                </c:pt>
                <c:pt idx="42">
                  <c:v>0.65625</c:v>
                </c:pt>
                <c:pt idx="43">
                  <c:v>0.640625</c:v>
                </c:pt>
                <c:pt idx="44">
                  <c:v>0.640625</c:v>
                </c:pt>
                <c:pt idx="45">
                  <c:v>0.625</c:v>
                </c:pt>
                <c:pt idx="46">
                  <c:v>0.609375</c:v>
                </c:pt>
                <c:pt idx="47">
                  <c:v>0.59375</c:v>
                </c:pt>
                <c:pt idx="48">
                  <c:v>0.59375</c:v>
                </c:pt>
                <c:pt idx="49">
                  <c:v>0.578125</c:v>
                </c:pt>
                <c:pt idx="50">
                  <c:v>0.5625</c:v>
                </c:pt>
                <c:pt idx="51">
                  <c:v>0.546875</c:v>
                </c:pt>
                <c:pt idx="52">
                  <c:v>0.53125</c:v>
                </c:pt>
                <c:pt idx="53">
                  <c:v>0.515625</c:v>
                </c:pt>
                <c:pt idx="54">
                  <c:v>0.5</c:v>
                </c:pt>
                <c:pt idx="55">
                  <c:v>0.484375</c:v>
                </c:pt>
                <c:pt idx="56">
                  <c:v>0.484375</c:v>
                </c:pt>
                <c:pt idx="57">
                  <c:v>0.46875</c:v>
                </c:pt>
                <c:pt idx="58">
                  <c:v>0.46875</c:v>
                </c:pt>
                <c:pt idx="59">
                  <c:v>0.453125</c:v>
                </c:pt>
                <c:pt idx="60">
                  <c:v>0.453125</c:v>
                </c:pt>
                <c:pt idx="61">
                  <c:v>0.4375</c:v>
                </c:pt>
                <c:pt idx="62">
                  <c:v>0.421875</c:v>
                </c:pt>
                <c:pt idx="63">
                  <c:v>0.40625</c:v>
                </c:pt>
                <c:pt idx="64">
                  <c:v>0.390625</c:v>
                </c:pt>
                <c:pt idx="65">
                  <c:v>0.390625</c:v>
                </c:pt>
                <c:pt idx="66">
                  <c:v>0.390625</c:v>
                </c:pt>
                <c:pt idx="67">
                  <c:v>0.375</c:v>
                </c:pt>
                <c:pt idx="68">
                  <c:v>0.375</c:v>
                </c:pt>
                <c:pt idx="69">
                  <c:v>0.359375</c:v>
                </c:pt>
                <c:pt idx="70">
                  <c:v>0.34375</c:v>
                </c:pt>
                <c:pt idx="71">
                  <c:v>0.34375</c:v>
                </c:pt>
                <c:pt idx="72">
                  <c:v>0.34375</c:v>
                </c:pt>
                <c:pt idx="73">
                  <c:v>0.34375</c:v>
                </c:pt>
                <c:pt idx="74">
                  <c:v>0.34375</c:v>
                </c:pt>
                <c:pt idx="75">
                  <c:v>0.34375</c:v>
                </c:pt>
                <c:pt idx="76">
                  <c:v>0.34375</c:v>
                </c:pt>
                <c:pt idx="77">
                  <c:v>0.34375</c:v>
                </c:pt>
                <c:pt idx="78">
                  <c:v>0.328125</c:v>
                </c:pt>
                <c:pt idx="79">
                  <c:v>0.328125</c:v>
                </c:pt>
                <c:pt idx="80">
                  <c:v>0.328125</c:v>
                </c:pt>
                <c:pt idx="81">
                  <c:v>0.328125</c:v>
                </c:pt>
                <c:pt idx="82">
                  <c:v>0.328125</c:v>
                </c:pt>
                <c:pt idx="83">
                  <c:v>0.328125</c:v>
                </c:pt>
                <c:pt idx="84">
                  <c:v>0.3125</c:v>
                </c:pt>
                <c:pt idx="85">
                  <c:v>0.296875</c:v>
                </c:pt>
                <c:pt idx="86">
                  <c:v>0.28125</c:v>
                </c:pt>
                <c:pt idx="87">
                  <c:v>0.265625</c:v>
                </c:pt>
                <c:pt idx="88">
                  <c:v>0.25</c:v>
                </c:pt>
                <c:pt idx="89">
                  <c:v>0.234375</c:v>
                </c:pt>
                <c:pt idx="90">
                  <c:v>0.21875</c:v>
                </c:pt>
                <c:pt idx="91">
                  <c:v>0.203125</c:v>
                </c:pt>
                <c:pt idx="92">
                  <c:v>0.1875</c:v>
                </c:pt>
                <c:pt idx="93">
                  <c:v>0.171875</c:v>
                </c:pt>
                <c:pt idx="94">
                  <c:v>0.171875</c:v>
                </c:pt>
                <c:pt idx="95">
                  <c:v>0.171875</c:v>
                </c:pt>
                <c:pt idx="96">
                  <c:v>0.15625</c:v>
                </c:pt>
                <c:pt idx="97">
                  <c:v>0.15625</c:v>
                </c:pt>
                <c:pt idx="98">
                  <c:v>0.140625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0.109375</c:v>
                </c:pt>
                <c:pt idx="104">
                  <c:v>0.109375</c:v>
                </c:pt>
                <c:pt idx="105">
                  <c:v>0.109375</c:v>
                </c:pt>
                <c:pt idx="106">
                  <c:v>0.109375</c:v>
                </c:pt>
                <c:pt idx="107">
                  <c:v>0.109375</c:v>
                </c:pt>
                <c:pt idx="108">
                  <c:v>0.109375</c:v>
                </c:pt>
                <c:pt idx="109">
                  <c:v>0.109375</c:v>
                </c:pt>
                <c:pt idx="110">
                  <c:v>0.109375</c:v>
                </c:pt>
                <c:pt idx="111">
                  <c:v>9.375E-2</c:v>
                </c:pt>
                <c:pt idx="112">
                  <c:v>9.375E-2</c:v>
                </c:pt>
                <c:pt idx="113">
                  <c:v>9.375E-2</c:v>
                </c:pt>
                <c:pt idx="114">
                  <c:v>7.8125E-2</c:v>
                </c:pt>
                <c:pt idx="115">
                  <c:v>6.25E-2</c:v>
                </c:pt>
                <c:pt idx="116">
                  <c:v>6.25E-2</c:v>
                </c:pt>
                <c:pt idx="117">
                  <c:v>4.6875E-2</c:v>
                </c:pt>
                <c:pt idx="118">
                  <c:v>4.6875E-2</c:v>
                </c:pt>
                <c:pt idx="119">
                  <c:v>4.6875E-2</c:v>
                </c:pt>
                <c:pt idx="120">
                  <c:v>3.125E-2</c:v>
                </c:pt>
                <c:pt idx="121">
                  <c:v>3.125E-2</c:v>
                </c:pt>
                <c:pt idx="122">
                  <c:v>3.125E-2</c:v>
                </c:pt>
                <c:pt idx="123">
                  <c:v>3.125E-2</c:v>
                </c:pt>
                <c:pt idx="124">
                  <c:v>1.5625E-2</c:v>
                </c:pt>
                <c:pt idx="125">
                  <c:v>1.5625E-2</c:v>
                </c:pt>
                <c:pt idx="126">
                  <c:v>1.5625E-2</c:v>
                </c:pt>
                <c:pt idx="127">
                  <c:v>0</c:v>
                </c:pt>
              </c:numCache>
            </c:numRef>
          </c:xVal>
          <c:yVal>
            <c:numRef>
              <c:f>'OCR2'!$N$2:$N$129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0.98412698412698407</c:v>
                </c:pt>
                <c:pt idx="3">
                  <c:v>0.98412698412698407</c:v>
                </c:pt>
                <c:pt idx="4">
                  <c:v>0.98412698412698407</c:v>
                </c:pt>
                <c:pt idx="5">
                  <c:v>0.98412698412698407</c:v>
                </c:pt>
                <c:pt idx="6">
                  <c:v>0.96825396825396826</c:v>
                </c:pt>
                <c:pt idx="7">
                  <c:v>0.96825396825396826</c:v>
                </c:pt>
                <c:pt idx="8">
                  <c:v>0.95238095238095233</c:v>
                </c:pt>
                <c:pt idx="9">
                  <c:v>0.95238095238095233</c:v>
                </c:pt>
                <c:pt idx="10">
                  <c:v>0.93650793650793651</c:v>
                </c:pt>
                <c:pt idx="11">
                  <c:v>0.92063492063492058</c:v>
                </c:pt>
                <c:pt idx="12">
                  <c:v>0.92063492063492058</c:v>
                </c:pt>
                <c:pt idx="13">
                  <c:v>0.90476190476190477</c:v>
                </c:pt>
                <c:pt idx="14">
                  <c:v>0.88888888888888884</c:v>
                </c:pt>
                <c:pt idx="15">
                  <c:v>0.88888888888888884</c:v>
                </c:pt>
                <c:pt idx="16">
                  <c:v>0.87301587301587302</c:v>
                </c:pt>
                <c:pt idx="17">
                  <c:v>0.87301587301587302</c:v>
                </c:pt>
                <c:pt idx="18">
                  <c:v>0.87301587301587302</c:v>
                </c:pt>
                <c:pt idx="19">
                  <c:v>0.8571428571428571</c:v>
                </c:pt>
                <c:pt idx="20">
                  <c:v>0.8571428571428571</c:v>
                </c:pt>
                <c:pt idx="21">
                  <c:v>0.8571428571428571</c:v>
                </c:pt>
                <c:pt idx="22">
                  <c:v>0.84126984126984128</c:v>
                </c:pt>
                <c:pt idx="23">
                  <c:v>0.82539682539682535</c:v>
                </c:pt>
                <c:pt idx="24">
                  <c:v>0.80952380952380953</c:v>
                </c:pt>
                <c:pt idx="25">
                  <c:v>0.80952380952380953</c:v>
                </c:pt>
                <c:pt idx="26">
                  <c:v>0.79365079365079361</c:v>
                </c:pt>
                <c:pt idx="27">
                  <c:v>0.77777777777777779</c:v>
                </c:pt>
                <c:pt idx="28">
                  <c:v>0.77777777777777779</c:v>
                </c:pt>
                <c:pt idx="29">
                  <c:v>0.77777777777777779</c:v>
                </c:pt>
                <c:pt idx="30">
                  <c:v>0.76190476190476186</c:v>
                </c:pt>
                <c:pt idx="31">
                  <c:v>0.76190476190476186</c:v>
                </c:pt>
                <c:pt idx="32">
                  <c:v>0.76190476190476186</c:v>
                </c:pt>
                <c:pt idx="33">
                  <c:v>0.74603174603174605</c:v>
                </c:pt>
                <c:pt idx="34">
                  <c:v>0.73015873015873012</c:v>
                </c:pt>
                <c:pt idx="35">
                  <c:v>0.7142857142857143</c:v>
                </c:pt>
                <c:pt idx="36">
                  <c:v>0.7142857142857143</c:v>
                </c:pt>
                <c:pt idx="37">
                  <c:v>0.69841269841269837</c:v>
                </c:pt>
                <c:pt idx="38">
                  <c:v>0.69841269841269837</c:v>
                </c:pt>
                <c:pt idx="39">
                  <c:v>0.69841269841269837</c:v>
                </c:pt>
                <c:pt idx="40">
                  <c:v>0.69841269841269837</c:v>
                </c:pt>
                <c:pt idx="41">
                  <c:v>0.68253968253968256</c:v>
                </c:pt>
                <c:pt idx="42">
                  <c:v>0.68253968253968256</c:v>
                </c:pt>
                <c:pt idx="43">
                  <c:v>0.68253968253968256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0.65079365079365081</c:v>
                </c:pt>
                <c:pt idx="49">
                  <c:v>0.65079365079365081</c:v>
                </c:pt>
                <c:pt idx="50">
                  <c:v>0.65079365079365081</c:v>
                </c:pt>
                <c:pt idx="51">
                  <c:v>0.65079365079365081</c:v>
                </c:pt>
                <c:pt idx="52">
                  <c:v>0.65079365079365081</c:v>
                </c:pt>
                <c:pt idx="53">
                  <c:v>0.65079365079365081</c:v>
                </c:pt>
                <c:pt idx="54">
                  <c:v>0.65079365079365081</c:v>
                </c:pt>
                <c:pt idx="55">
                  <c:v>0.65079365079365081</c:v>
                </c:pt>
                <c:pt idx="56">
                  <c:v>0.63492063492063489</c:v>
                </c:pt>
                <c:pt idx="57">
                  <c:v>0.63492063492063489</c:v>
                </c:pt>
                <c:pt idx="58">
                  <c:v>0.61904761904761907</c:v>
                </c:pt>
                <c:pt idx="59">
                  <c:v>0.61904761904761907</c:v>
                </c:pt>
                <c:pt idx="60">
                  <c:v>0.60317460317460314</c:v>
                </c:pt>
                <c:pt idx="61">
                  <c:v>0.60317460317460314</c:v>
                </c:pt>
                <c:pt idx="62">
                  <c:v>0.60317460317460314</c:v>
                </c:pt>
                <c:pt idx="63">
                  <c:v>0.60317460317460314</c:v>
                </c:pt>
                <c:pt idx="64">
                  <c:v>0.60317460317460314</c:v>
                </c:pt>
                <c:pt idx="65">
                  <c:v>0.58730158730158732</c:v>
                </c:pt>
                <c:pt idx="66">
                  <c:v>0.5714285714285714</c:v>
                </c:pt>
                <c:pt idx="67">
                  <c:v>0.5714285714285714</c:v>
                </c:pt>
                <c:pt idx="68">
                  <c:v>0.55555555555555558</c:v>
                </c:pt>
                <c:pt idx="69">
                  <c:v>0.55555555555555558</c:v>
                </c:pt>
                <c:pt idx="70">
                  <c:v>0.55555555555555558</c:v>
                </c:pt>
                <c:pt idx="71">
                  <c:v>0.53968253968253965</c:v>
                </c:pt>
                <c:pt idx="72">
                  <c:v>0.52380952380952384</c:v>
                </c:pt>
                <c:pt idx="73">
                  <c:v>0.50793650793650791</c:v>
                </c:pt>
                <c:pt idx="74">
                  <c:v>0.49206349206349204</c:v>
                </c:pt>
                <c:pt idx="75">
                  <c:v>0.47619047619047616</c:v>
                </c:pt>
                <c:pt idx="76">
                  <c:v>0.46031746031746029</c:v>
                </c:pt>
                <c:pt idx="77">
                  <c:v>0.44444444444444442</c:v>
                </c:pt>
                <c:pt idx="78">
                  <c:v>0.44444444444444442</c:v>
                </c:pt>
                <c:pt idx="79">
                  <c:v>0.42857142857142855</c:v>
                </c:pt>
                <c:pt idx="80">
                  <c:v>0.41269841269841268</c:v>
                </c:pt>
                <c:pt idx="81">
                  <c:v>0.3968253968253968</c:v>
                </c:pt>
                <c:pt idx="82">
                  <c:v>0.38095238095238093</c:v>
                </c:pt>
                <c:pt idx="83">
                  <c:v>0.36507936507936506</c:v>
                </c:pt>
                <c:pt idx="84">
                  <c:v>0.36507936507936506</c:v>
                </c:pt>
                <c:pt idx="85">
                  <c:v>0.36507936507936506</c:v>
                </c:pt>
                <c:pt idx="86">
                  <c:v>0.36507936507936506</c:v>
                </c:pt>
                <c:pt idx="87">
                  <c:v>0.36507936507936506</c:v>
                </c:pt>
                <c:pt idx="88">
                  <c:v>0.36507936507936506</c:v>
                </c:pt>
                <c:pt idx="89">
                  <c:v>0.36507936507936506</c:v>
                </c:pt>
                <c:pt idx="90">
                  <c:v>0.36507936507936506</c:v>
                </c:pt>
                <c:pt idx="91">
                  <c:v>0.36507936507936506</c:v>
                </c:pt>
                <c:pt idx="92">
                  <c:v>0.36507936507936506</c:v>
                </c:pt>
                <c:pt idx="93">
                  <c:v>0.36507936507936506</c:v>
                </c:pt>
                <c:pt idx="94">
                  <c:v>0.34920634920634919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0.31746031746031744</c:v>
                </c:pt>
                <c:pt idx="98">
                  <c:v>0.31746031746031744</c:v>
                </c:pt>
                <c:pt idx="99">
                  <c:v>0.31746031746031744</c:v>
                </c:pt>
                <c:pt idx="100">
                  <c:v>0.30158730158730157</c:v>
                </c:pt>
                <c:pt idx="101">
                  <c:v>0.2857142857142857</c:v>
                </c:pt>
                <c:pt idx="102">
                  <c:v>0.26984126984126983</c:v>
                </c:pt>
                <c:pt idx="103">
                  <c:v>0.26984126984126983</c:v>
                </c:pt>
                <c:pt idx="104">
                  <c:v>0.25396825396825395</c:v>
                </c:pt>
                <c:pt idx="105">
                  <c:v>0.23809523809523808</c:v>
                </c:pt>
                <c:pt idx="106">
                  <c:v>0.22222222222222221</c:v>
                </c:pt>
                <c:pt idx="107">
                  <c:v>0.20634920634920634</c:v>
                </c:pt>
                <c:pt idx="108">
                  <c:v>0.19047619047619047</c:v>
                </c:pt>
                <c:pt idx="109">
                  <c:v>0.17460317460317459</c:v>
                </c:pt>
                <c:pt idx="110">
                  <c:v>0.15873015873015872</c:v>
                </c:pt>
                <c:pt idx="111">
                  <c:v>0.15873015873015872</c:v>
                </c:pt>
                <c:pt idx="112">
                  <c:v>0.14285714285714285</c:v>
                </c:pt>
                <c:pt idx="113">
                  <c:v>0.12698412698412698</c:v>
                </c:pt>
                <c:pt idx="114">
                  <c:v>0.12698412698412698</c:v>
                </c:pt>
                <c:pt idx="115">
                  <c:v>0.12698412698412698</c:v>
                </c:pt>
                <c:pt idx="116">
                  <c:v>0.1111111111111111</c:v>
                </c:pt>
                <c:pt idx="117">
                  <c:v>0.1111111111111111</c:v>
                </c:pt>
                <c:pt idx="118">
                  <c:v>9.5238095238095233E-2</c:v>
                </c:pt>
                <c:pt idx="119">
                  <c:v>7.9365079365079361E-2</c:v>
                </c:pt>
                <c:pt idx="120">
                  <c:v>7.9365079365079361E-2</c:v>
                </c:pt>
                <c:pt idx="121">
                  <c:v>6.3492063492063489E-2</c:v>
                </c:pt>
                <c:pt idx="122">
                  <c:v>4.7619047619047616E-2</c:v>
                </c:pt>
                <c:pt idx="123">
                  <c:v>3.1746031746031744E-2</c:v>
                </c:pt>
                <c:pt idx="124">
                  <c:v>3.1746031746031744E-2</c:v>
                </c:pt>
                <c:pt idx="125">
                  <c:v>1.5873015873015872E-2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98-4B69-9198-AD5B078F08ED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'OCR2'!$P$32:$P$33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'OCR2'!$Q$32:$Q$33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98-4B69-9198-AD5B078F08ED}"/>
            </c:ext>
          </c:extLst>
        </c:ser>
        <c:ser>
          <c:idx val="0"/>
          <c:order val="2"/>
          <c:tx>
            <c:strRef>
              <c:f>'OCR1'!$N$1</c:f>
              <c:strCache>
                <c:ptCount val="1"/>
                <c:pt idx="0">
                  <c:v>czułość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'OCR1'!$M$2:$M$129</c:f>
              <c:numCache>
                <c:formatCode>General</c:formatCode>
                <c:ptCount val="128"/>
                <c:pt idx="0">
                  <c:v>1</c:v>
                </c:pt>
                <c:pt idx="1">
                  <c:v>0.984375</c:v>
                </c:pt>
                <c:pt idx="2">
                  <c:v>0.96875</c:v>
                </c:pt>
                <c:pt idx="3">
                  <c:v>0.953125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0.921875</c:v>
                </c:pt>
                <c:pt idx="8">
                  <c:v>0.921875</c:v>
                </c:pt>
                <c:pt idx="9">
                  <c:v>0.921875</c:v>
                </c:pt>
                <c:pt idx="10">
                  <c:v>0.90625</c:v>
                </c:pt>
                <c:pt idx="11">
                  <c:v>0.90625</c:v>
                </c:pt>
                <c:pt idx="12">
                  <c:v>0.90625</c:v>
                </c:pt>
                <c:pt idx="13">
                  <c:v>0.90625</c:v>
                </c:pt>
                <c:pt idx="14">
                  <c:v>0.890625</c:v>
                </c:pt>
                <c:pt idx="15">
                  <c:v>0.890625</c:v>
                </c:pt>
                <c:pt idx="16">
                  <c:v>0.875</c:v>
                </c:pt>
                <c:pt idx="17">
                  <c:v>0.875</c:v>
                </c:pt>
                <c:pt idx="18">
                  <c:v>0.859375</c:v>
                </c:pt>
                <c:pt idx="19">
                  <c:v>0.84375</c:v>
                </c:pt>
                <c:pt idx="20">
                  <c:v>0.84375</c:v>
                </c:pt>
                <c:pt idx="21">
                  <c:v>0.828125</c:v>
                </c:pt>
                <c:pt idx="22">
                  <c:v>0.8125</c:v>
                </c:pt>
                <c:pt idx="23">
                  <c:v>0.796875</c:v>
                </c:pt>
                <c:pt idx="24">
                  <c:v>0.78125</c:v>
                </c:pt>
                <c:pt idx="25">
                  <c:v>0.78125</c:v>
                </c:pt>
                <c:pt idx="26">
                  <c:v>0.765625</c:v>
                </c:pt>
                <c:pt idx="27">
                  <c:v>0.765625</c:v>
                </c:pt>
                <c:pt idx="28">
                  <c:v>0.75</c:v>
                </c:pt>
                <c:pt idx="29">
                  <c:v>0.734375</c:v>
                </c:pt>
                <c:pt idx="30">
                  <c:v>0.71875</c:v>
                </c:pt>
                <c:pt idx="31">
                  <c:v>0.71875</c:v>
                </c:pt>
                <c:pt idx="32">
                  <c:v>0.71875</c:v>
                </c:pt>
                <c:pt idx="33">
                  <c:v>0.703125</c:v>
                </c:pt>
                <c:pt idx="34">
                  <c:v>0.6875</c:v>
                </c:pt>
                <c:pt idx="35">
                  <c:v>0.671875</c:v>
                </c:pt>
                <c:pt idx="36">
                  <c:v>0.65625</c:v>
                </c:pt>
                <c:pt idx="37">
                  <c:v>0.640625</c:v>
                </c:pt>
                <c:pt idx="38">
                  <c:v>0.625</c:v>
                </c:pt>
                <c:pt idx="39">
                  <c:v>0.609375</c:v>
                </c:pt>
                <c:pt idx="40">
                  <c:v>0.59375</c:v>
                </c:pt>
                <c:pt idx="41">
                  <c:v>0.578125</c:v>
                </c:pt>
                <c:pt idx="42">
                  <c:v>0.5625</c:v>
                </c:pt>
                <c:pt idx="43">
                  <c:v>0.546875</c:v>
                </c:pt>
                <c:pt idx="44">
                  <c:v>0.546875</c:v>
                </c:pt>
                <c:pt idx="45">
                  <c:v>0.546875</c:v>
                </c:pt>
                <c:pt idx="46">
                  <c:v>0.546875</c:v>
                </c:pt>
                <c:pt idx="47">
                  <c:v>0.53125</c:v>
                </c:pt>
                <c:pt idx="48">
                  <c:v>0.53125</c:v>
                </c:pt>
                <c:pt idx="49">
                  <c:v>0.515625</c:v>
                </c:pt>
                <c:pt idx="50">
                  <c:v>0.5</c:v>
                </c:pt>
                <c:pt idx="51">
                  <c:v>0.5</c:v>
                </c:pt>
                <c:pt idx="52">
                  <c:v>0.484375</c:v>
                </c:pt>
                <c:pt idx="53">
                  <c:v>0.46875</c:v>
                </c:pt>
                <c:pt idx="54">
                  <c:v>0.453125</c:v>
                </c:pt>
                <c:pt idx="55">
                  <c:v>0.4375</c:v>
                </c:pt>
                <c:pt idx="56">
                  <c:v>0.421875</c:v>
                </c:pt>
                <c:pt idx="57">
                  <c:v>0.40625</c:v>
                </c:pt>
                <c:pt idx="58">
                  <c:v>0.40625</c:v>
                </c:pt>
                <c:pt idx="59">
                  <c:v>0.40625</c:v>
                </c:pt>
                <c:pt idx="60">
                  <c:v>0.390625</c:v>
                </c:pt>
                <c:pt idx="61">
                  <c:v>0.375</c:v>
                </c:pt>
                <c:pt idx="62">
                  <c:v>0.359375</c:v>
                </c:pt>
                <c:pt idx="63">
                  <c:v>0.359375</c:v>
                </c:pt>
                <c:pt idx="64">
                  <c:v>0.34375</c:v>
                </c:pt>
                <c:pt idx="65">
                  <c:v>0.34375</c:v>
                </c:pt>
                <c:pt idx="66">
                  <c:v>0.328125</c:v>
                </c:pt>
                <c:pt idx="67">
                  <c:v>0.328125</c:v>
                </c:pt>
                <c:pt idx="68">
                  <c:v>0.3125</c:v>
                </c:pt>
                <c:pt idx="69">
                  <c:v>0.3125</c:v>
                </c:pt>
                <c:pt idx="70">
                  <c:v>0.3125</c:v>
                </c:pt>
                <c:pt idx="71">
                  <c:v>0.296875</c:v>
                </c:pt>
                <c:pt idx="72">
                  <c:v>0.296875</c:v>
                </c:pt>
                <c:pt idx="73">
                  <c:v>0.296875</c:v>
                </c:pt>
                <c:pt idx="74">
                  <c:v>0.296875</c:v>
                </c:pt>
                <c:pt idx="75">
                  <c:v>0.296875</c:v>
                </c:pt>
                <c:pt idx="76">
                  <c:v>0.296875</c:v>
                </c:pt>
                <c:pt idx="77">
                  <c:v>0.296875</c:v>
                </c:pt>
                <c:pt idx="78">
                  <c:v>0.28125</c:v>
                </c:pt>
                <c:pt idx="79">
                  <c:v>0.265625</c:v>
                </c:pt>
                <c:pt idx="80">
                  <c:v>0.25</c:v>
                </c:pt>
                <c:pt idx="81">
                  <c:v>0.234375</c:v>
                </c:pt>
                <c:pt idx="82">
                  <c:v>0.234375</c:v>
                </c:pt>
                <c:pt idx="83">
                  <c:v>0.234375</c:v>
                </c:pt>
                <c:pt idx="84">
                  <c:v>0.21875</c:v>
                </c:pt>
                <c:pt idx="85">
                  <c:v>0.21875</c:v>
                </c:pt>
                <c:pt idx="86">
                  <c:v>0.203125</c:v>
                </c:pt>
                <c:pt idx="87">
                  <c:v>0.203125</c:v>
                </c:pt>
                <c:pt idx="88">
                  <c:v>0.203125</c:v>
                </c:pt>
                <c:pt idx="89">
                  <c:v>0.1875</c:v>
                </c:pt>
                <c:pt idx="90">
                  <c:v>0.171875</c:v>
                </c:pt>
                <c:pt idx="91">
                  <c:v>0.171875</c:v>
                </c:pt>
                <c:pt idx="92">
                  <c:v>0.15625</c:v>
                </c:pt>
                <c:pt idx="93">
                  <c:v>0.15625</c:v>
                </c:pt>
                <c:pt idx="94">
                  <c:v>0.15625</c:v>
                </c:pt>
                <c:pt idx="95">
                  <c:v>0.15625</c:v>
                </c:pt>
                <c:pt idx="96">
                  <c:v>0.15625</c:v>
                </c:pt>
                <c:pt idx="97">
                  <c:v>0.15625</c:v>
                </c:pt>
                <c:pt idx="98">
                  <c:v>0.15625</c:v>
                </c:pt>
                <c:pt idx="99">
                  <c:v>0.15625</c:v>
                </c:pt>
                <c:pt idx="100">
                  <c:v>0.15625</c:v>
                </c:pt>
                <c:pt idx="101">
                  <c:v>0.15625</c:v>
                </c:pt>
                <c:pt idx="102">
                  <c:v>0.15625</c:v>
                </c:pt>
                <c:pt idx="103">
                  <c:v>0.140625</c:v>
                </c:pt>
                <c:pt idx="104">
                  <c:v>0.140625</c:v>
                </c:pt>
                <c:pt idx="105">
                  <c:v>0.140625</c:v>
                </c:pt>
                <c:pt idx="106">
                  <c:v>0.140625</c:v>
                </c:pt>
                <c:pt idx="107">
                  <c:v>0.140625</c:v>
                </c:pt>
                <c:pt idx="108">
                  <c:v>0.140625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0.109375</c:v>
                </c:pt>
                <c:pt idx="115">
                  <c:v>9.375E-2</c:v>
                </c:pt>
                <c:pt idx="116">
                  <c:v>7.8125E-2</c:v>
                </c:pt>
                <c:pt idx="117">
                  <c:v>7.8125E-2</c:v>
                </c:pt>
                <c:pt idx="118">
                  <c:v>6.25E-2</c:v>
                </c:pt>
                <c:pt idx="119">
                  <c:v>4.6875E-2</c:v>
                </c:pt>
                <c:pt idx="120">
                  <c:v>3.125E-2</c:v>
                </c:pt>
                <c:pt idx="121">
                  <c:v>1.5625E-2</c:v>
                </c:pt>
                <c:pt idx="122">
                  <c:v>1.5625E-2</c:v>
                </c:pt>
                <c:pt idx="123">
                  <c:v>1.5625E-2</c:v>
                </c:pt>
                <c:pt idx="124">
                  <c:v>1.5625E-2</c:v>
                </c:pt>
                <c:pt idx="125">
                  <c:v>1.5625E-2</c:v>
                </c:pt>
                <c:pt idx="126">
                  <c:v>1.5625E-2</c:v>
                </c:pt>
                <c:pt idx="127">
                  <c:v>0</c:v>
                </c:pt>
              </c:numCache>
            </c:numRef>
          </c:xVal>
          <c:yVal>
            <c:numRef>
              <c:f>'OCR1'!$N$2:$N$129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0.98412698412698407</c:v>
                </c:pt>
                <c:pt idx="6">
                  <c:v>0.96825396825396826</c:v>
                </c:pt>
                <c:pt idx="7">
                  <c:v>0.96825396825396826</c:v>
                </c:pt>
                <c:pt idx="8">
                  <c:v>0.95238095238095233</c:v>
                </c:pt>
                <c:pt idx="9">
                  <c:v>0.93650793650793651</c:v>
                </c:pt>
                <c:pt idx="10">
                  <c:v>0.93650793650793651</c:v>
                </c:pt>
                <c:pt idx="11">
                  <c:v>0.92063492063492058</c:v>
                </c:pt>
                <c:pt idx="12">
                  <c:v>0.90476190476190477</c:v>
                </c:pt>
                <c:pt idx="13">
                  <c:v>0.88888888888888884</c:v>
                </c:pt>
                <c:pt idx="14">
                  <c:v>0.88888888888888884</c:v>
                </c:pt>
                <c:pt idx="15">
                  <c:v>0.87301587301587302</c:v>
                </c:pt>
                <c:pt idx="16">
                  <c:v>0.87301587301587302</c:v>
                </c:pt>
                <c:pt idx="17">
                  <c:v>0.8571428571428571</c:v>
                </c:pt>
                <c:pt idx="18">
                  <c:v>0.8571428571428571</c:v>
                </c:pt>
                <c:pt idx="19">
                  <c:v>0.8571428571428571</c:v>
                </c:pt>
                <c:pt idx="20">
                  <c:v>0.84126984126984128</c:v>
                </c:pt>
                <c:pt idx="21">
                  <c:v>0.84126984126984128</c:v>
                </c:pt>
                <c:pt idx="22">
                  <c:v>0.84126984126984128</c:v>
                </c:pt>
                <c:pt idx="23">
                  <c:v>0.84126984126984128</c:v>
                </c:pt>
                <c:pt idx="24">
                  <c:v>0.84126984126984128</c:v>
                </c:pt>
                <c:pt idx="25">
                  <c:v>0.82539682539682535</c:v>
                </c:pt>
                <c:pt idx="26">
                  <c:v>0.82539682539682535</c:v>
                </c:pt>
                <c:pt idx="27">
                  <c:v>0.80952380952380953</c:v>
                </c:pt>
                <c:pt idx="28">
                  <c:v>0.80952380952380953</c:v>
                </c:pt>
                <c:pt idx="29">
                  <c:v>0.80952380952380953</c:v>
                </c:pt>
                <c:pt idx="30">
                  <c:v>0.80952380952380953</c:v>
                </c:pt>
                <c:pt idx="31">
                  <c:v>0.79365079365079361</c:v>
                </c:pt>
                <c:pt idx="32">
                  <c:v>0.77777777777777779</c:v>
                </c:pt>
                <c:pt idx="33">
                  <c:v>0.77777777777777779</c:v>
                </c:pt>
                <c:pt idx="34">
                  <c:v>0.77777777777777779</c:v>
                </c:pt>
                <c:pt idx="35">
                  <c:v>0.77777777777777779</c:v>
                </c:pt>
                <c:pt idx="36">
                  <c:v>0.77777777777777779</c:v>
                </c:pt>
                <c:pt idx="37">
                  <c:v>0.77777777777777779</c:v>
                </c:pt>
                <c:pt idx="38">
                  <c:v>0.77777777777777779</c:v>
                </c:pt>
                <c:pt idx="39">
                  <c:v>0.77777777777777779</c:v>
                </c:pt>
                <c:pt idx="40">
                  <c:v>0.77777777777777779</c:v>
                </c:pt>
                <c:pt idx="41">
                  <c:v>0.77777777777777779</c:v>
                </c:pt>
                <c:pt idx="42">
                  <c:v>0.77777777777777779</c:v>
                </c:pt>
                <c:pt idx="43">
                  <c:v>0.77777777777777779</c:v>
                </c:pt>
                <c:pt idx="44">
                  <c:v>0.76190476190476186</c:v>
                </c:pt>
                <c:pt idx="45">
                  <c:v>0.74603174603174605</c:v>
                </c:pt>
                <c:pt idx="46">
                  <c:v>0.73015873015873012</c:v>
                </c:pt>
                <c:pt idx="47">
                  <c:v>0.73015873015873012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0.69841269841269837</c:v>
                </c:pt>
                <c:pt idx="52">
                  <c:v>0.69841269841269837</c:v>
                </c:pt>
                <c:pt idx="53">
                  <c:v>0.69841269841269837</c:v>
                </c:pt>
                <c:pt idx="54">
                  <c:v>0.69841269841269837</c:v>
                </c:pt>
                <c:pt idx="55">
                  <c:v>0.69841269841269837</c:v>
                </c:pt>
                <c:pt idx="56">
                  <c:v>0.69841269841269837</c:v>
                </c:pt>
                <c:pt idx="57">
                  <c:v>0.69841269841269837</c:v>
                </c:pt>
                <c:pt idx="58">
                  <c:v>0.68253968253968256</c:v>
                </c:pt>
                <c:pt idx="59">
                  <c:v>0.66666666666666663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0.65079365079365081</c:v>
                </c:pt>
                <c:pt idx="64">
                  <c:v>0.65079365079365081</c:v>
                </c:pt>
                <c:pt idx="65">
                  <c:v>0.63492063492063489</c:v>
                </c:pt>
                <c:pt idx="66">
                  <c:v>0.63492063492063489</c:v>
                </c:pt>
                <c:pt idx="67">
                  <c:v>0.61904761904761907</c:v>
                </c:pt>
                <c:pt idx="68">
                  <c:v>0.61904761904761907</c:v>
                </c:pt>
                <c:pt idx="69">
                  <c:v>0.60317460317460314</c:v>
                </c:pt>
                <c:pt idx="70">
                  <c:v>0.58730158730158732</c:v>
                </c:pt>
                <c:pt idx="71">
                  <c:v>0.58730158730158732</c:v>
                </c:pt>
                <c:pt idx="72">
                  <c:v>0.5714285714285714</c:v>
                </c:pt>
                <c:pt idx="73">
                  <c:v>0.55555555555555558</c:v>
                </c:pt>
                <c:pt idx="74">
                  <c:v>0.53968253968253965</c:v>
                </c:pt>
                <c:pt idx="75">
                  <c:v>0.52380952380952384</c:v>
                </c:pt>
                <c:pt idx="76">
                  <c:v>0.50793650793650791</c:v>
                </c:pt>
                <c:pt idx="77">
                  <c:v>0.49206349206349204</c:v>
                </c:pt>
                <c:pt idx="78">
                  <c:v>0.49206349206349204</c:v>
                </c:pt>
                <c:pt idx="79">
                  <c:v>0.49206349206349204</c:v>
                </c:pt>
                <c:pt idx="80">
                  <c:v>0.49206349206349204</c:v>
                </c:pt>
                <c:pt idx="81">
                  <c:v>0.49206349206349204</c:v>
                </c:pt>
                <c:pt idx="82">
                  <c:v>0.47619047619047616</c:v>
                </c:pt>
                <c:pt idx="83">
                  <c:v>0.46031746031746029</c:v>
                </c:pt>
                <c:pt idx="84">
                  <c:v>0.46031746031746029</c:v>
                </c:pt>
                <c:pt idx="85">
                  <c:v>0.44444444444444442</c:v>
                </c:pt>
                <c:pt idx="86">
                  <c:v>0.44444444444444442</c:v>
                </c:pt>
                <c:pt idx="87">
                  <c:v>0.42857142857142855</c:v>
                </c:pt>
                <c:pt idx="88">
                  <c:v>0.41269841269841268</c:v>
                </c:pt>
                <c:pt idx="89">
                  <c:v>0.41269841269841268</c:v>
                </c:pt>
                <c:pt idx="90">
                  <c:v>0.41269841269841268</c:v>
                </c:pt>
                <c:pt idx="91">
                  <c:v>0.3968253968253968</c:v>
                </c:pt>
                <c:pt idx="92">
                  <c:v>0.3968253968253968</c:v>
                </c:pt>
                <c:pt idx="93">
                  <c:v>0.38095238095238093</c:v>
                </c:pt>
                <c:pt idx="94">
                  <c:v>0.36507936507936506</c:v>
                </c:pt>
                <c:pt idx="95">
                  <c:v>0.34920634920634919</c:v>
                </c:pt>
                <c:pt idx="96">
                  <c:v>0.33333333333333331</c:v>
                </c:pt>
                <c:pt idx="97">
                  <c:v>0.31746031746031744</c:v>
                </c:pt>
                <c:pt idx="98">
                  <c:v>0.30158730158730157</c:v>
                </c:pt>
                <c:pt idx="99">
                  <c:v>0.2857142857142857</c:v>
                </c:pt>
                <c:pt idx="100">
                  <c:v>0.26984126984126983</c:v>
                </c:pt>
                <c:pt idx="101">
                  <c:v>0.25396825396825395</c:v>
                </c:pt>
                <c:pt idx="102">
                  <c:v>0.23809523809523808</c:v>
                </c:pt>
                <c:pt idx="103">
                  <c:v>0.23809523809523808</c:v>
                </c:pt>
                <c:pt idx="104">
                  <c:v>0.22222222222222221</c:v>
                </c:pt>
                <c:pt idx="105">
                  <c:v>0.20634920634920634</c:v>
                </c:pt>
                <c:pt idx="106">
                  <c:v>0.19047619047619047</c:v>
                </c:pt>
                <c:pt idx="107">
                  <c:v>0.17460317460317459</c:v>
                </c:pt>
                <c:pt idx="108">
                  <c:v>0.15873015873015872</c:v>
                </c:pt>
                <c:pt idx="109">
                  <c:v>0.15873015873015872</c:v>
                </c:pt>
                <c:pt idx="110">
                  <c:v>0.14285714285714285</c:v>
                </c:pt>
                <c:pt idx="111">
                  <c:v>0.12698412698412698</c:v>
                </c:pt>
                <c:pt idx="112">
                  <c:v>0.1111111111111111</c:v>
                </c:pt>
                <c:pt idx="113">
                  <c:v>9.5238095238095233E-2</c:v>
                </c:pt>
                <c:pt idx="114">
                  <c:v>9.5238095238095233E-2</c:v>
                </c:pt>
                <c:pt idx="115">
                  <c:v>9.5238095238095233E-2</c:v>
                </c:pt>
                <c:pt idx="116">
                  <c:v>9.5238095238095233E-2</c:v>
                </c:pt>
                <c:pt idx="117">
                  <c:v>7.9365079365079361E-2</c:v>
                </c:pt>
                <c:pt idx="118">
                  <c:v>7.9365079365079361E-2</c:v>
                </c:pt>
                <c:pt idx="119">
                  <c:v>7.9365079365079361E-2</c:v>
                </c:pt>
                <c:pt idx="120">
                  <c:v>7.9365079365079361E-2</c:v>
                </c:pt>
                <c:pt idx="121">
                  <c:v>7.9365079365079361E-2</c:v>
                </c:pt>
                <c:pt idx="122">
                  <c:v>6.3492063492063489E-2</c:v>
                </c:pt>
                <c:pt idx="123">
                  <c:v>4.7619047619047616E-2</c:v>
                </c:pt>
                <c:pt idx="124">
                  <c:v>3.1746031746031744E-2</c:v>
                </c:pt>
                <c:pt idx="125">
                  <c:v>1.5873015873015872E-2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8-4B69-9198-AD5B078F08ED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'OCR1'!$P$32:$P$33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'OCR1'!$Q$32:$Q$33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98-4B69-9198-AD5B078F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5248"/>
        <c:axId val="358402296"/>
      </c:scatterChart>
      <c:valAx>
        <c:axId val="3584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8402296"/>
        <c:crosses val="autoZero"/>
        <c:crossBetween val="midCat"/>
      </c:valAx>
      <c:valAx>
        <c:axId val="3584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84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Krzywa ROC Wiek-Wyd</a:t>
            </a:r>
          </a:p>
        </c:rich>
      </c:tx>
      <c:layout>
        <c:manualLayout>
          <c:xMode val="edge"/>
          <c:yMode val="edge"/>
          <c:x val="0.3281596675415572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'OCR1'!$N$1</c:f>
              <c:strCache>
                <c:ptCount val="1"/>
                <c:pt idx="0">
                  <c:v>czułość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'OCR1'!$M$2:$M$129</c:f>
              <c:numCache>
                <c:formatCode>General</c:formatCode>
                <c:ptCount val="128"/>
                <c:pt idx="0">
                  <c:v>1</c:v>
                </c:pt>
                <c:pt idx="1">
                  <c:v>0.984375</c:v>
                </c:pt>
                <c:pt idx="2">
                  <c:v>0.96875</c:v>
                </c:pt>
                <c:pt idx="3">
                  <c:v>0.953125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0.921875</c:v>
                </c:pt>
                <c:pt idx="8">
                  <c:v>0.921875</c:v>
                </c:pt>
                <c:pt idx="9">
                  <c:v>0.921875</c:v>
                </c:pt>
                <c:pt idx="10">
                  <c:v>0.90625</c:v>
                </c:pt>
                <c:pt idx="11">
                  <c:v>0.90625</c:v>
                </c:pt>
                <c:pt idx="12">
                  <c:v>0.90625</c:v>
                </c:pt>
                <c:pt idx="13">
                  <c:v>0.90625</c:v>
                </c:pt>
                <c:pt idx="14">
                  <c:v>0.890625</c:v>
                </c:pt>
                <c:pt idx="15">
                  <c:v>0.890625</c:v>
                </c:pt>
                <c:pt idx="16">
                  <c:v>0.875</c:v>
                </c:pt>
                <c:pt idx="17">
                  <c:v>0.875</c:v>
                </c:pt>
                <c:pt idx="18">
                  <c:v>0.859375</c:v>
                </c:pt>
                <c:pt idx="19">
                  <c:v>0.84375</c:v>
                </c:pt>
                <c:pt idx="20">
                  <c:v>0.84375</c:v>
                </c:pt>
                <c:pt idx="21">
                  <c:v>0.828125</c:v>
                </c:pt>
                <c:pt idx="22">
                  <c:v>0.8125</c:v>
                </c:pt>
                <c:pt idx="23">
                  <c:v>0.796875</c:v>
                </c:pt>
                <c:pt idx="24">
                  <c:v>0.78125</c:v>
                </c:pt>
                <c:pt idx="25">
                  <c:v>0.78125</c:v>
                </c:pt>
                <c:pt idx="26">
                  <c:v>0.765625</c:v>
                </c:pt>
                <c:pt idx="27">
                  <c:v>0.765625</c:v>
                </c:pt>
                <c:pt idx="28">
                  <c:v>0.75</c:v>
                </c:pt>
                <c:pt idx="29">
                  <c:v>0.734375</c:v>
                </c:pt>
                <c:pt idx="30">
                  <c:v>0.71875</c:v>
                </c:pt>
                <c:pt idx="31">
                  <c:v>0.71875</c:v>
                </c:pt>
                <c:pt idx="32">
                  <c:v>0.71875</c:v>
                </c:pt>
                <c:pt idx="33">
                  <c:v>0.703125</c:v>
                </c:pt>
                <c:pt idx="34">
                  <c:v>0.6875</c:v>
                </c:pt>
                <c:pt idx="35">
                  <c:v>0.671875</c:v>
                </c:pt>
                <c:pt idx="36">
                  <c:v>0.65625</c:v>
                </c:pt>
                <c:pt idx="37">
                  <c:v>0.640625</c:v>
                </c:pt>
                <c:pt idx="38">
                  <c:v>0.625</c:v>
                </c:pt>
                <c:pt idx="39">
                  <c:v>0.609375</c:v>
                </c:pt>
                <c:pt idx="40">
                  <c:v>0.59375</c:v>
                </c:pt>
                <c:pt idx="41">
                  <c:v>0.578125</c:v>
                </c:pt>
                <c:pt idx="42">
                  <c:v>0.5625</c:v>
                </c:pt>
                <c:pt idx="43">
                  <c:v>0.546875</c:v>
                </c:pt>
                <c:pt idx="44">
                  <c:v>0.546875</c:v>
                </c:pt>
                <c:pt idx="45">
                  <c:v>0.546875</c:v>
                </c:pt>
                <c:pt idx="46">
                  <c:v>0.546875</c:v>
                </c:pt>
                <c:pt idx="47">
                  <c:v>0.53125</c:v>
                </c:pt>
                <c:pt idx="48">
                  <c:v>0.53125</c:v>
                </c:pt>
                <c:pt idx="49">
                  <c:v>0.515625</c:v>
                </c:pt>
                <c:pt idx="50">
                  <c:v>0.5</c:v>
                </c:pt>
                <c:pt idx="51">
                  <c:v>0.5</c:v>
                </c:pt>
                <c:pt idx="52">
                  <c:v>0.484375</c:v>
                </c:pt>
                <c:pt idx="53">
                  <c:v>0.46875</c:v>
                </c:pt>
                <c:pt idx="54">
                  <c:v>0.453125</c:v>
                </c:pt>
                <c:pt idx="55">
                  <c:v>0.4375</c:v>
                </c:pt>
                <c:pt idx="56">
                  <c:v>0.421875</c:v>
                </c:pt>
                <c:pt idx="57">
                  <c:v>0.40625</c:v>
                </c:pt>
                <c:pt idx="58">
                  <c:v>0.40625</c:v>
                </c:pt>
                <c:pt idx="59">
                  <c:v>0.40625</c:v>
                </c:pt>
                <c:pt idx="60">
                  <c:v>0.390625</c:v>
                </c:pt>
                <c:pt idx="61">
                  <c:v>0.375</c:v>
                </c:pt>
                <c:pt idx="62">
                  <c:v>0.359375</c:v>
                </c:pt>
                <c:pt idx="63">
                  <c:v>0.359375</c:v>
                </c:pt>
                <c:pt idx="64">
                  <c:v>0.34375</c:v>
                </c:pt>
                <c:pt idx="65">
                  <c:v>0.34375</c:v>
                </c:pt>
                <c:pt idx="66">
                  <c:v>0.328125</c:v>
                </c:pt>
                <c:pt idx="67">
                  <c:v>0.328125</c:v>
                </c:pt>
                <c:pt idx="68">
                  <c:v>0.3125</c:v>
                </c:pt>
                <c:pt idx="69">
                  <c:v>0.3125</c:v>
                </c:pt>
                <c:pt idx="70">
                  <c:v>0.3125</c:v>
                </c:pt>
                <c:pt idx="71">
                  <c:v>0.296875</c:v>
                </c:pt>
                <c:pt idx="72">
                  <c:v>0.296875</c:v>
                </c:pt>
                <c:pt idx="73">
                  <c:v>0.296875</c:v>
                </c:pt>
                <c:pt idx="74">
                  <c:v>0.296875</c:v>
                </c:pt>
                <c:pt idx="75">
                  <c:v>0.296875</c:v>
                </c:pt>
                <c:pt idx="76">
                  <c:v>0.296875</c:v>
                </c:pt>
                <c:pt idx="77">
                  <c:v>0.296875</c:v>
                </c:pt>
                <c:pt idx="78">
                  <c:v>0.28125</c:v>
                </c:pt>
                <c:pt idx="79">
                  <c:v>0.265625</c:v>
                </c:pt>
                <c:pt idx="80">
                  <c:v>0.25</c:v>
                </c:pt>
                <c:pt idx="81">
                  <c:v>0.234375</c:v>
                </c:pt>
                <c:pt idx="82">
                  <c:v>0.234375</c:v>
                </c:pt>
                <c:pt idx="83">
                  <c:v>0.234375</c:v>
                </c:pt>
                <c:pt idx="84">
                  <c:v>0.21875</c:v>
                </c:pt>
                <c:pt idx="85">
                  <c:v>0.21875</c:v>
                </c:pt>
                <c:pt idx="86">
                  <c:v>0.203125</c:v>
                </c:pt>
                <c:pt idx="87">
                  <c:v>0.203125</c:v>
                </c:pt>
                <c:pt idx="88">
                  <c:v>0.203125</c:v>
                </c:pt>
                <c:pt idx="89">
                  <c:v>0.1875</c:v>
                </c:pt>
                <c:pt idx="90">
                  <c:v>0.171875</c:v>
                </c:pt>
                <c:pt idx="91">
                  <c:v>0.171875</c:v>
                </c:pt>
                <c:pt idx="92">
                  <c:v>0.15625</c:v>
                </c:pt>
                <c:pt idx="93">
                  <c:v>0.15625</c:v>
                </c:pt>
                <c:pt idx="94">
                  <c:v>0.15625</c:v>
                </c:pt>
                <c:pt idx="95">
                  <c:v>0.15625</c:v>
                </c:pt>
                <c:pt idx="96">
                  <c:v>0.15625</c:v>
                </c:pt>
                <c:pt idx="97">
                  <c:v>0.15625</c:v>
                </c:pt>
                <c:pt idx="98">
                  <c:v>0.15625</c:v>
                </c:pt>
                <c:pt idx="99">
                  <c:v>0.15625</c:v>
                </c:pt>
                <c:pt idx="100">
                  <c:v>0.15625</c:v>
                </c:pt>
                <c:pt idx="101">
                  <c:v>0.15625</c:v>
                </c:pt>
                <c:pt idx="102">
                  <c:v>0.15625</c:v>
                </c:pt>
                <c:pt idx="103">
                  <c:v>0.140625</c:v>
                </c:pt>
                <c:pt idx="104">
                  <c:v>0.140625</c:v>
                </c:pt>
                <c:pt idx="105">
                  <c:v>0.140625</c:v>
                </c:pt>
                <c:pt idx="106">
                  <c:v>0.140625</c:v>
                </c:pt>
                <c:pt idx="107">
                  <c:v>0.140625</c:v>
                </c:pt>
                <c:pt idx="108">
                  <c:v>0.140625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0.109375</c:v>
                </c:pt>
                <c:pt idx="115">
                  <c:v>9.375E-2</c:v>
                </c:pt>
                <c:pt idx="116">
                  <c:v>7.8125E-2</c:v>
                </c:pt>
                <c:pt idx="117">
                  <c:v>7.8125E-2</c:v>
                </c:pt>
                <c:pt idx="118">
                  <c:v>6.25E-2</c:v>
                </c:pt>
                <c:pt idx="119">
                  <c:v>4.6875E-2</c:v>
                </c:pt>
                <c:pt idx="120">
                  <c:v>3.125E-2</c:v>
                </c:pt>
                <c:pt idx="121">
                  <c:v>1.5625E-2</c:v>
                </c:pt>
                <c:pt idx="122">
                  <c:v>1.5625E-2</c:v>
                </c:pt>
                <c:pt idx="123">
                  <c:v>1.5625E-2</c:v>
                </c:pt>
                <c:pt idx="124">
                  <c:v>1.5625E-2</c:v>
                </c:pt>
                <c:pt idx="125">
                  <c:v>1.5625E-2</c:v>
                </c:pt>
                <c:pt idx="126">
                  <c:v>1.5625E-2</c:v>
                </c:pt>
                <c:pt idx="127">
                  <c:v>0</c:v>
                </c:pt>
              </c:numCache>
            </c:numRef>
          </c:xVal>
          <c:yVal>
            <c:numRef>
              <c:f>'OCR1'!$N$2:$N$129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0.98412698412698407</c:v>
                </c:pt>
                <c:pt idx="6">
                  <c:v>0.96825396825396826</c:v>
                </c:pt>
                <c:pt idx="7">
                  <c:v>0.96825396825396826</c:v>
                </c:pt>
                <c:pt idx="8">
                  <c:v>0.95238095238095233</c:v>
                </c:pt>
                <c:pt idx="9">
                  <c:v>0.93650793650793651</c:v>
                </c:pt>
                <c:pt idx="10">
                  <c:v>0.93650793650793651</c:v>
                </c:pt>
                <c:pt idx="11">
                  <c:v>0.92063492063492058</c:v>
                </c:pt>
                <c:pt idx="12">
                  <c:v>0.90476190476190477</c:v>
                </c:pt>
                <c:pt idx="13">
                  <c:v>0.88888888888888884</c:v>
                </c:pt>
                <c:pt idx="14">
                  <c:v>0.88888888888888884</c:v>
                </c:pt>
                <c:pt idx="15">
                  <c:v>0.87301587301587302</c:v>
                </c:pt>
                <c:pt idx="16">
                  <c:v>0.87301587301587302</c:v>
                </c:pt>
                <c:pt idx="17">
                  <c:v>0.8571428571428571</c:v>
                </c:pt>
                <c:pt idx="18">
                  <c:v>0.8571428571428571</c:v>
                </c:pt>
                <c:pt idx="19">
                  <c:v>0.8571428571428571</c:v>
                </c:pt>
                <c:pt idx="20">
                  <c:v>0.84126984126984128</c:v>
                </c:pt>
                <c:pt idx="21">
                  <c:v>0.84126984126984128</c:v>
                </c:pt>
                <c:pt idx="22">
                  <c:v>0.84126984126984128</c:v>
                </c:pt>
                <c:pt idx="23">
                  <c:v>0.84126984126984128</c:v>
                </c:pt>
                <c:pt idx="24">
                  <c:v>0.84126984126984128</c:v>
                </c:pt>
                <c:pt idx="25">
                  <c:v>0.82539682539682535</c:v>
                </c:pt>
                <c:pt idx="26">
                  <c:v>0.82539682539682535</c:v>
                </c:pt>
                <c:pt idx="27">
                  <c:v>0.80952380952380953</c:v>
                </c:pt>
                <c:pt idx="28">
                  <c:v>0.80952380952380953</c:v>
                </c:pt>
                <c:pt idx="29">
                  <c:v>0.80952380952380953</c:v>
                </c:pt>
                <c:pt idx="30">
                  <c:v>0.80952380952380953</c:v>
                </c:pt>
                <c:pt idx="31">
                  <c:v>0.79365079365079361</c:v>
                </c:pt>
                <c:pt idx="32">
                  <c:v>0.77777777777777779</c:v>
                </c:pt>
                <c:pt idx="33">
                  <c:v>0.77777777777777779</c:v>
                </c:pt>
                <c:pt idx="34">
                  <c:v>0.77777777777777779</c:v>
                </c:pt>
                <c:pt idx="35">
                  <c:v>0.77777777777777779</c:v>
                </c:pt>
                <c:pt idx="36">
                  <c:v>0.77777777777777779</c:v>
                </c:pt>
                <c:pt idx="37">
                  <c:v>0.77777777777777779</c:v>
                </c:pt>
                <c:pt idx="38">
                  <c:v>0.77777777777777779</c:v>
                </c:pt>
                <c:pt idx="39">
                  <c:v>0.77777777777777779</c:v>
                </c:pt>
                <c:pt idx="40">
                  <c:v>0.77777777777777779</c:v>
                </c:pt>
                <c:pt idx="41">
                  <c:v>0.77777777777777779</c:v>
                </c:pt>
                <c:pt idx="42">
                  <c:v>0.77777777777777779</c:v>
                </c:pt>
                <c:pt idx="43">
                  <c:v>0.77777777777777779</c:v>
                </c:pt>
                <c:pt idx="44">
                  <c:v>0.76190476190476186</c:v>
                </c:pt>
                <c:pt idx="45">
                  <c:v>0.74603174603174605</c:v>
                </c:pt>
                <c:pt idx="46">
                  <c:v>0.73015873015873012</c:v>
                </c:pt>
                <c:pt idx="47">
                  <c:v>0.73015873015873012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0.69841269841269837</c:v>
                </c:pt>
                <c:pt idx="52">
                  <c:v>0.69841269841269837</c:v>
                </c:pt>
                <c:pt idx="53">
                  <c:v>0.69841269841269837</c:v>
                </c:pt>
                <c:pt idx="54">
                  <c:v>0.69841269841269837</c:v>
                </c:pt>
                <c:pt idx="55">
                  <c:v>0.69841269841269837</c:v>
                </c:pt>
                <c:pt idx="56">
                  <c:v>0.69841269841269837</c:v>
                </c:pt>
                <c:pt idx="57">
                  <c:v>0.69841269841269837</c:v>
                </c:pt>
                <c:pt idx="58">
                  <c:v>0.68253968253968256</c:v>
                </c:pt>
                <c:pt idx="59">
                  <c:v>0.66666666666666663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0.65079365079365081</c:v>
                </c:pt>
                <c:pt idx="64">
                  <c:v>0.65079365079365081</c:v>
                </c:pt>
                <c:pt idx="65">
                  <c:v>0.63492063492063489</c:v>
                </c:pt>
                <c:pt idx="66">
                  <c:v>0.63492063492063489</c:v>
                </c:pt>
                <c:pt idx="67">
                  <c:v>0.61904761904761907</c:v>
                </c:pt>
                <c:pt idx="68">
                  <c:v>0.61904761904761907</c:v>
                </c:pt>
                <c:pt idx="69">
                  <c:v>0.60317460317460314</c:v>
                </c:pt>
                <c:pt idx="70">
                  <c:v>0.58730158730158732</c:v>
                </c:pt>
                <c:pt idx="71">
                  <c:v>0.58730158730158732</c:v>
                </c:pt>
                <c:pt idx="72">
                  <c:v>0.5714285714285714</c:v>
                </c:pt>
                <c:pt idx="73">
                  <c:v>0.55555555555555558</c:v>
                </c:pt>
                <c:pt idx="74">
                  <c:v>0.53968253968253965</c:v>
                </c:pt>
                <c:pt idx="75">
                  <c:v>0.52380952380952384</c:v>
                </c:pt>
                <c:pt idx="76">
                  <c:v>0.50793650793650791</c:v>
                </c:pt>
                <c:pt idx="77">
                  <c:v>0.49206349206349204</c:v>
                </c:pt>
                <c:pt idx="78">
                  <c:v>0.49206349206349204</c:v>
                </c:pt>
                <c:pt idx="79">
                  <c:v>0.49206349206349204</c:v>
                </c:pt>
                <c:pt idx="80">
                  <c:v>0.49206349206349204</c:v>
                </c:pt>
                <c:pt idx="81">
                  <c:v>0.49206349206349204</c:v>
                </c:pt>
                <c:pt idx="82">
                  <c:v>0.47619047619047616</c:v>
                </c:pt>
                <c:pt idx="83">
                  <c:v>0.46031746031746029</c:v>
                </c:pt>
                <c:pt idx="84">
                  <c:v>0.46031746031746029</c:v>
                </c:pt>
                <c:pt idx="85">
                  <c:v>0.44444444444444442</c:v>
                </c:pt>
                <c:pt idx="86">
                  <c:v>0.44444444444444442</c:v>
                </c:pt>
                <c:pt idx="87">
                  <c:v>0.42857142857142855</c:v>
                </c:pt>
                <c:pt idx="88">
                  <c:v>0.41269841269841268</c:v>
                </c:pt>
                <c:pt idx="89">
                  <c:v>0.41269841269841268</c:v>
                </c:pt>
                <c:pt idx="90">
                  <c:v>0.41269841269841268</c:v>
                </c:pt>
                <c:pt idx="91">
                  <c:v>0.3968253968253968</c:v>
                </c:pt>
                <c:pt idx="92">
                  <c:v>0.3968253968253968</c:v>
                </c:pt>
                <c:pt idx="93">
                  <c:v>0.38095238095238093</c:v>
                </c:pt>
                <c:pt idx="94">
                  <c:v>0.36507936507936506</c:v>
                </c:pt>
                <c:pt idx="95">
                  <c:v>0.34920634920634919</c:v>
                </c:pt>
                <c:pt idx="96">
                  <c:v>0.33333333333333331</c:v>
                </c:pt>
                <c:pt idx="97">
                  <c:v>0.31746031746031744</c:v>
                </c:pt>
                <c:pt idx="98">
                  <c:v>0.30158730158730157</c:v>
                </c:pt>
                <c:pt idx="99">
                  <c:v>0.2857142857142857</c:v>
                </c:pt>
                <c:pt idx="100">
                  <c:v>0.26984126984126983</c:v>
                </c:pt>
                <c:pt idx="101">
                  <c:v>0.25396825396825395</c:v>
                </c:pt>
                <c:pt idx="102">
                  <c:v>0.23809523809523808</c:v>
                </c:pt>
                <c:pt idx="103">
                  <c:v>0.23809523809523808</c:v>
                </c:pt>
                <c:pt idx="104">
                  <c:v>0.22222222222222221</c:v>
                </c:pt>
                <c:pt idx="105">
                  <c:v>0.20634920634920634</c:v>
                </c:pt>
                <c:pt idx="106">
                  <c:v>0.19047619047619047</c:v>
                </c:pt>
                <c:pt idx="107">
                  <c:v>0.17460317460317459</c:v>
                </c:pt>
                <c:pt idx="108">
                  <c:v>0.15873015873015872</c:v>
                </c:pt>
                <c:pt idx="109">
                  <c:v>0.15873015873015872</c:v>
                </c:pt>
                <c:pt idx="110">
                  <c:v>0.14285714285714285</c:v>
                </c:pt>
                <c:pt idx="111">
                  <c:v>0.12698412698412698</c:v>
                </c:pt>
                <c:pt idx="112">
                  <c:v>0.1111111111111111</c:v>
                </c:pt>
                <c:pt idx="113">
                  <c:v>9.5238095238095233E-2</c:v>
                </c:pt>
                <c:pt idx="114">
                  <c:v>9.5238095238095233E-2</c:v>
                </c:pt>
                <c:pt idx="115">
                  <c:v>9.5238095238095233E-2</c:v>
                </c:pt>
                <c:pt idx="116">
                  <c:v>9.5238095238095233E-2</c:v>
                </c:pt>
                <c:pt idx="117">
                  <c:v>7.9365079365079361E-2</c:v>
                </c:pt>
                <c:pt idx="118">
                  <c:v>7.9365079365079361E-2</c:v>
                </c:pt>
                <c:pt idx="119">
                  <c:v>7.9365079365079361E-2</c:v>
                </c:pt>
                <c:pt idx="120">
                  <c:v>7.9365079365079361E-2</c:v>
                </c:pt>
                <c:pt idx="121">
                  <c:v>7.9365079365079361E-2</c:v>
                </c:pt>
                <c:pt idx="122">
                  <c:v>6.3492063492063489E-2</c:v>
                </c:pt>
                <c:pt idx="123">
                  <c:v>4.7619047619047616E-2</c:v>
                </c:pt>
                <c:pt idx="124">
                  <c:v>3.1746031746031744E-2</c:v>
                </c:pt>
                <c:pt idx="125">
                  <c:v>1.5873015873015872E-2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2-4920-8716-FD1F392D4B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'OCR1'!$P$32:$P$33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'OCR1'!$Q$32:$Q$33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2-4920-8716-FD1F392D4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5248"/>
        <c:axId val="358402296"/>
      </c:scatterChart>
      <c:valAx>
        <c:axId val="3584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8402296"/>
        <c:crosses val="autoZero"/>
        <c:crossBetween val="midCat"/>
      </c:valAx>
      <c:valAx>
        <c:axId val="3584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84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133350</xdr:rowOff>
    </xdr:from>
    <xdr:to>
      <xdr:col>9</xdr:col>
      <xdr:colOff>304800</xdr:colOff>
      <xdr:row>38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A525D3-295D-50A7-6CD2-DCF9A6230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9</xdr:col>
      <xdr:colOff>304800</xdr:colOff>
      <xdr:row>34</xdr:row>
      <xdr:rowOff>72390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A03A25-EAEE-4CA1-8CC5-1A9CD7BFC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419100</xdr:colOff>
      <xdr:row>3</xdr:row>
      <xdr:rowOff>110490</xdr:rowOff>
    </xdr:from>
    <xdr:to>
      <xdr:col>27</xdr:col>
      <xdr:colOff>114300</xdr:colOff>
      <xdr:row>18</xdr:row>
      <xdr:rowOff>110490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F5C153-694B-1DAA-8CC7-6E6B5372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118110</xdr:rowOff>
    </xdr:from>
    <xdr:to>
      <xdr:col>7</xdr:col>
      <xdr:colOff>304800</xdr:colOff>
      <xdr:row>22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F00550-B18D-4E23-9ABA-5D4F336C4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563880</xdr:colOff>
      <xdr:row>7</xdr:row>
      <xdr:rowOff>118110</xdr:rowOff>
    </xdr:from>
    <xdr:to>
      <xdr:col>28</xdr:col>
      <xdr:colOff>259080</xdr:colOff>
      <xdr:row>22</xdr:row>
      <xdr:rowOff>118110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9FB1E2A-4A81-C5DC-EAD4-FB760E0C3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16</xdr:row>
      <xdr:rowOff>163830</xdr:rowOff>
    </xdr:from>
    <xdr:to>
      <xdr:col>10</xdr:col>
      <xdr:colOff>251460</xdr:colOff>
      <xdr:row>31</xdr:row>
      <xdr:rowOff>163830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222212-A5F0-CC52-7612-FC8EB53F6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14</xdr:row>
      <xdr:rowOff>11430</xdr:rowOff>
    </xdr:from>
    <xdr:to>
      <xdr:col>13</xdr:col>
      <xdr:colOff>487680</xdr:colOff>
      <xdr:row>29</xdr:row>
      <xdr:rowOff>11430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4A3D986-F424-8CD1-91AF-97A41B9BE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0</xdr:row>
      <xdr:rowOff>152400</xdr:rowOff>
    </xdr:from>
    <xdr:to>
      <xdr:col>13</xdr:col>
      <xdr:colOff>365760</xdr:colOff>
      <xdr:row>16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7F819C-B5FF-41ED-A718-61C3D1256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17</xdr:row>
      <xdr:rowOff>152400</xdr:rowOff>
    </xdr:from>
    <xdr:to>
      <xdr:col>16</xdr:col>
      <xdr:colOff>510540</xdr:colOff>
      <xdr:row>32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51A835-C98D-43E2-B139-8E436B318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251460</xdr:colOff>
      <xdr:row>17</xdr:row>
      <xdr:rowOff>144780</xdr:rowOff>
    </xdr:from>
    <xdr:to>
      <xdr:col>8</xdr:col>
      <xdr:colOff>556260</xdr:colOff>
      <xdr:row>32</xdr:row>
      <xdr:rowOff>144780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A0A0C0-C441-4F1A-A526-511F49ADA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workbookViewId="0">
      <selection activeCell="M6" sqref="M6"/>
    </sheetView>
  </sheetViews>
  <sheetFormatPr defaultRowHeight="14.4" x14ac:dyDescent="0.3"/>
  <cols>
    <col min="8" max="8" width="10.33203125" bestFit="1" customWidth="1"/>
    <col min="9" max="10" width="10.33203125" customWidth="1"/>
    <col min="12" max="12" width="15.33203125" bestFit="1" customWidth="1"/>
    <col min="13" max="13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10</v>
      </c>
      <c r="G1" t="s">
        <v>11</v>
      </c>
      <c r="H1" t="s">
        <v>12</v>
      </c>
      <c r="I1" t="s">
        <v>29</v>
      </c>
      <c r="J1" t="s">
        <v>31</v>
      </c>
      <c r="L1" t="s">
        <v>8</v>
      </c>
      <c r="M1">
        <v>-2.1574541950032299E-2</v>
      </c>
      <c r="P1" t="s">
        <v>1</v>
      </c>
      <c r="Q1" t="s">
        <v>11</v>
      </c>
    </row>
    <row r="2" spans="1:17" x14ac:dyDescent="0.3">
      <c r="A2">
        <v>3021.9</v>
      </c>
      <c r="B2">
        <v>49</v>
      </c>
      <c r="C2">
        <v>973.19</v>
      </c>
      <c r="D2" t="s">
        <v>4</v>
      </c>
      <c r="E2">
        <f>IF(D2="T",1,0)</f>
        <v>0</v>
      </c>
      <c r="F2">
        <f>E2*H2-LN(1+EXP(H2))</f>
        <v>-0.5950457577668915</v>
      </c>
      <c r="G2">
        <f>1/(1+EXP(-H2))</f>
        <v>0.44846267182607064</v>
      </c>
      <c r="H2">
        <f>$M$1*B2+$M$2</f>
        <v>-0.20688407210749282</v>
      </c>
      <c r="I2" t="str">
        <f>IF(G2&gt;$M$16,"T","N")</f>
        <v>N</v>
      </c>
      <c r="J2" t="str">
        <f>IF(D2="N",IF(I2="N","PN","FP"),IF(I2="N","FN","PP"))</f>
        <v>PN</v>
      </c>
      <c r="L2" t="s">
        <v>9</v>
      </c>
      <c r="M2">
        <v>0.85026848344408978</v>
      </c>
      <c r="P2">
        <v>20</v>
      </c>
      <c r="Q2">
        <f>1/(1+EXP(-$M$1*P2-$M$2))</f>
        <v>0.60319071394857793</v>
      </c>
    </row>
    <row r="3" spans="1:17" x14ac:dyDescent="0.3">
      <c r="A3">
        <v>1792.57</v>
      </c>
      <c r="B3">
        <v>21</v>
      </c>
      <c r="C3">
        <v>664.72</v>
      </c>
      <c r="D3" t="s">
        <v>5</v>
      </c>
      <c r="E3">
        <f t="shared" ref="E3:E66" si="0">IF(D3="T",1,0)</f>
        <v>1</v>
      </c>
      <c r="F3">
        <f t="shared" ref="F3:F66" si="1">E3*H3-LN(1+EXP(H3))</f>
        <v>-0.51413862179153924</v>
      </c>
      <c r="G3">
        <f t="shared" ref="G3:G66" si="2">1/(1+EXP(-H3))</f>
        <v>0.59801549033812396</v>
      </c>
      <c r="H3">
        <f t="shared" ref="H3:H66" si="3">$M$1*B3+$M$2</f>
        <v>0.39720310249341151</v>
      </c>
      <c r="I3" t="str">
        <f t="shared" ref="I3:I66" si="4">IF(G3&gt;$M$16,"T","N")</f>
        <v>T</v>
      </c>
      <c r="J3" t="str">
        <f t="shared" ref="J3:J66" si="5">IF(D3="N",IF(I3="N","PN","FP"),IF(I3="N","FN","PP"))</f>
        <v>PP</v>
      </c>
      <c r="P3">
        <v>21</v>
      </c>
      <c r="Q3">
        <f t="shared" ref="Q3:Q52" si="6">1/(1+EXP(-$M$1*P3-$M$2))</f>
        <v>0.59801549033812396</v>
      </c>
    </row>
    <row r="4" spans="1:17" x14ac:dyDescent="0.3">
      <c r="A4">
        <v>3069.06</v>
      </c>
      <c r="B4">
        <v>21</v>
      </c>
      <c r="C4">
        <v>1532.68</v>
      </c>
      <c r="D4" t="s">
        <v>4</v>
      </c>
      <c r="E4">
        <f t="shared" si="0"/>
        <v>0</v>
      </c>
      <c r="F4">
        <f t="shared" si="1"/>
        <v>-0.91134172428495075</v>
      </c>
      <c r="G4">
        <f t="shared" si="2"/>
        <v>0.59801549033812396</v>
      </c>
      <c r="H4">
        <f>$M$1*B4+$M$2</f>
        <v>0.39720310249341151</v>
      </c>
      <c r="I4" t="str">
        <f t="shared" si="4"/>
        <v>T</v>
      </c>
      <c r="J4" t="str">
        <f t="shared" si="5"/>
        <v>FP</v>
      </c>
      <c r="P4">
        <v>22</v>
      </c>
      <c r="Q4">
        <f t="shared" si="6"/>
        <v>0.59281833373549231</v>
      </c>
    </row>
    <row r="5" spans="1:17" x14ac:dyDescent="0.3">
      <c r="A5">
        <v>2522.9</v>
      </c>
      <c r="B5">
        <v>22</v>
      </c>
      <c r="C5">
        <v>860.52</v>
      </c>
      <c r="D5" t="s">
        <v>4</v>
      </c>
      <c r="E5">
        <f t="shared" si="0"/>
        <v>0</v>
      </c>
      <c r="F5">
        <f t="shared" si="1"/>
        <v>-0.89849583866781058</v>
      </c>
      <c r="G5">
        <f t="shared" si="2"/>
        <v>0.59281833373549231</v>
      </c>
      <c r="H5">
        <f t="shared" si="3"/>
        <v>0.37562856054337923</v>
      </c>
      <c r="I5" t="str">
        <f t="shared" si="4"/>
        <v>T</v>
      </c>
      <c r="J5" t="str">
        <f t="shared" si="5"/>
        <v>FP</v>
      </c>
      <c r="M5">
        <v>-88.029691931113163</v>
      </c>
      <c r="N5" t="s">
        <v>14</v>
      </c>
      <c r="P5">
        <v>23</v>
      </c>
      <c r="Q5">
        <f t="shared" si="6"/>
        <v>0.58760032143031526</v>
      </c>
    </row>
    <row r="6" spans="1:17" x14ac:dyDescent="0.3">
      <c r="A6">
        <v>1430.69</v>
      </c>
      <c r="B6">
        <v>34</v>
      </c>
      <c r="C6">
        <v>378.56</v>
      </c>
      <c r="D6" t="s">
        <v>4</v>
      </c>
      <c r="E6">
        <f t="shared" si="0"/>
        <v>0</v>
      </c>
      <c r="F6">
        <f t="shared" si="1"/>
        <v>-0.75321659788183759</v>
      </c>
      <c r="G6">
        <f t="shared" si="2"/>
        <v>0.52915041945925378</v>
      </c>
      <c r="H6">
        <f t="shared" si="3"/>
        <v>0.11673405714299168</v>
      </c>
      <c r="I6" t="str">
        <f t="shared" si="4"/>
        <v>T</v>
      </c>
      <c r="J6" t="str">
        <f t="shared" si="5"/>
        <v>FP</v>
      </c>
      <c r="L6" t="s">
        <v>13</v>
      </c>
      <c r="M6">
        <f>SUM(F:F)</f>
        <v>-87.124518296934355</v>
      </c>
      <c r="P6">
        <v>24</v>
      </c>
      <c r="Q6">
        <f t="shared" si="6"/>
        <v>0.5823625491193728</v>
      </c>
    </row>
    <row r="7" spans="1:17" x14ac:dyDescent="0.3">
      <c r="A7">
        <v>2586.6799999999998</v>
      </c>
      <c r="B7">
        <v>54</v>
      </c>
      <c r="C7">
        <v>1829.39</v>
      </c>
      <c r="D7" t="s">
        <v>5</v>
      </c>
      <c r="E7">
        <f t="shared" si="0"/>
        <v>1</v>
      </c>
      <c r="F7">
        <f t="shared" si="1"/>
        <v>-0.86285876460089717</v>
      </c>
      <c r="G7">
        <f t="shared" si="2"/>
        <v>0.42195408904327969</v>
      </c>
      <c r="H7">
        <f t="shared" si="3"/>
        <v>-0.31475678185765432</v>
      </c>
      <c r="I7" t="str">
        <f t="shared" si="4"/>
        <v>N</v>
      </c>
      <c r="J7" t="str">
        <f t="shared" si="5"/>
        <v>FN</v>
      </c>
      <c r="L7" t="s">
        <v>15</v>
      </c>
      <c r="M7">
        <f>EXP(M6)</f>
        <v>1.4531232955519238E-38</v>
      </c>
      <c r="P7">
        <v>25</v>
      </c>
      <c r="Q7">
        <f t="shared" si="6"/>
        <v>0.57710613004338007</v>
      </c>
    </row>
    <row r="8" spans="1:17" x14ac:dyDescent="0.3">
      <c r="A8">
        <v>3371.59</v>
      </c>
      <c r="B8">
        <v>55</v>
      </c>
      <c r="C8">
        <v>1317.44</v>
      </c>
      <c r="D8" t="s">
        <v>4</v>
      </c>
      <c r="E8">
        <f t="shared" si="0"/>
        <v>0</v>
      </c>
      <c r="F8">
        <f t="shared" si="1"/>
        <v>-0.53905521681811519</v>
      </c>
      <c r="G8">
        <f t="shared" si="2"/>
        <v>0.41670091671097564</v>
      </c>
      <c r="H8">
        <f t="shared" si="3"/>
        <v>-0.33633132380768671</v>
      </c>
      <c r="I8" t="str">
        <f t="shared" si="4"/>
        <v>N</v>
      </c>
      <c r="J8" t="str">
        <f t="shared" si="5"/>
        <v>PN</v>
      </c>
      <c r="L8" t="s">
        <v>25</v>
      </c>
      <c r="M8">
        <f>(M5-M6)/M5</f>
        <v>1.0282594591915009E-2</v>
      </c>
      <c r="P8">
        <v>26</v>
      </c>
      <c r="Q8">
        <f t="shared" si="6"/>
        <v>0.57183219409126018</v>
      </c>
    </row>
    <row r="9" spans="1:17" x14ac:dyDescent="0.3">
      <c r="A9">
        <v>2118.6999999999998</v>
      </c>
      <c r="B9">
        <v>38</v>
      </c>
      <c r="C9">
        <v>799.27</v>
      </c>
      <c r="D9" t="s">
        <v>5</v>
      </c>
      <c r="E9">
        <f t="shared" si="0"/>
        <v>1</v>
      </c>
      <c r="F9">
        <f t="shared" si="1"/>
        <v>-0.67804502433946801</v>
      </c>
      <c r="G9">
        <f t="shared" si="2"/>
        <v>0.5076083850133718</v>
      </c>
      <c r="H9">
        <f t="shared" si="3"/>
        <v>3.0435889342862454E-2</v>
      </c>
      <c r="I9" t="str">
        <f t="shared" si="4"/>
        <v>T</v>
      </c>
      <c r="J9" t="str">
        <f t="shared" si="5"/>
        <v>PP</v>
      </c>
      <c r="L9" t="s">
        <v>26</v>
      </c>
      <c r="M9">
        <f>2*COUNT(M1:M4)-2*M6</f>
        <v>178.24903659386871</v>
      </c>
      <c r="N9">
        <f>-2*M5</f>
        <v>176.05938386222633</v>
      </c>
      <c r="P9">
        <v>27</v>
      </c>
      <c r="Q9">
        <f t="shared" si="6"/>
        <v>0.56654188687332063</v>
      </c>
    </row>
    <row r="10" spans="1:17" x14ac:dyDescent="0.3">
      <c r="A10">
        <v>2115.9</v>
      </c>
      <c r="B10">
        <v>44</v>
      </c>
      <c r="C10">
        <v>811.03</v>
      </c>
      <c r="D10" t="s">
        <v>4</v>
      </c>
      <c r="E10">
        <f t="shared" si="0"/>
        <v>0</v>
      </c>
      <c r="F10">
        <f t="shared" si="1"/>
        <v>-0.64486640540249973</v>
      </c>
      <c r="G10">
        <f t="shared" si="2"/>
        <v>0.47526736113010087</v>
      </c>
      <c r="H10">
        <f t="shared" si="3"/>
        <v>-9.9011362357331323E-2</v>
      </c>
      <c r="I10" t="str">
        <f t="shared" si="4"/>
        <v>N</v>
      </c>
      <c r="J10" t="str">
        <f t="shared" si="5"/>
        <v>PN</v>
      </c>
      <c r="L10" t="s">
        <v>27</v>
      </c>
      <c r="M10">
        <f>COUNT(M1:M4)*LN(COUNT(E:E))-2*M6</f>
        <v>183.93741076678589</v>
      </c>
      <c r="N10">
        <f>-2*M5</f>
        <v>176.05938386222633</v>
      </c>
      <c r="P10">
        <v>28</v>
      </c>
      <c r="Q10">
        <f t="shared" si="6"/>
        <v>0.56123636876485317</v>
      </c>
    </row>
    <row r="11" spans="1:17" x14ac:dyDescent="0.3">
      <c r="A11">
        <v>1170.18</v>
      </c>
      <c r="B11">
        <v>45</v>
      </c>
      <c r="C11">
        <v>680.5</v>
      </c>
      <c r="D11" t="s">
        <v>5</v>
      </c>
      <c r="E11">
        <f t="shared" si="0"/>
        <v>1</v>
      </c>
      <c r="F11">
        <f t="shared" si="1"/>
        <v>-0.75525665257216368</v>
      </c>
      <c r="G11">
        <f t="shared" si="2"/>
        <v>0.46989000077592613</v>
      </c>
      <c r="H11">
        <f t="shared" si="3"/>
        <v>-0.1205859043073636</v>
      </c>
      <c r="I11" t="str">
        <f t="shared" si="4"/>
        <v>N</v>
      </c>
      <c r="J11" t="str">
        <f t="shared" si="5"/>
        <v>FN</v>
      </c>
      <c r="O11" t="s">
        <v>28</v>
      </c>
      <c r="P11">
        <v>29</v>
      </c>
      <c r="Q11">
        <f t="shared" si="6"/>
        <v>0.55591681392176717</v>
      </c>
    </row>
    <row r="12" spans="1:17" x14ac:dyDescent="0.3">
      <c r="A12">
        <v>2679.69</v>
      </c>
      <c r="B12">
        <v>46</v>
      </c>
      <c r="C12">
        <v>1614.2</v>
      </c>
      <c r="D12" t="s">
        <v>5</v>
      </c>
      <c r="E12">
        <f t="shared" si="0"/>
        <v>1</v>
      </c>
      <c r="F12">
        <f t="shared" si="1"/>
        <v>-0.76675147838306346</v>
      </c>
      <c r="G12">
        <f t="shared" si="2"/>
        <v>0.46451962198377272</v>
      </c>
      <c r="H12">
        <f t="shared" si="3"/>
        <v>-0.14216044625739599</v>
      </c>
      <c r="I12" t="str">
        <f t="shared" si="4"/>
        <v>N</v>
      </c>
      <c r="J12" t="str">
        <f t="shared" si="5"/>
        <v>FN</v>
      </c>
      <c r="L12" t="s">
        <v>16</v>
      </c>
      <c r="M12">
        <f>MIN(B:B)</f>
        <v>21</v>
      </c>
      <c r="O12">
        <f>AVERAGE(G:G)</f>
        <v>0.49606299109776236</v>
      </c>
      <c r="P12">
        <v>30</v>
      </c>
      <c r="Q12">
        <f t="shared" si="6"/>
        <v>0.55058440926995844</v>
      </c>
    </row>
    <row r="13" spans="1:17" x14ac:dyDescent="0.3">
      <c r="A13">
        <v>3113.02</v>
      </c>
      <c r="B13">
        <v>36</v>
      </c>
      <c r="C13">
        <v>1312.45</v>
      </c>
      <c r="D13" t="s">
        <v>4</v>
      </c>
      <c r="E13">
        <f t="shared" si="0"/>
        <v>0</v>
      </c>
      <c r="F13">
        <f t="shared" si="1"/>
        <v>-0.73061635806668168</v>
      </c>
      <c r="G13">
        <f t="shared" si="2"/>
        <v>0.51838794688409584</v>
      </c>
      <c r="H13">
        <f t="shared" si="3"/>
        <v>7.358497324292701E-2</v>
      </c>
      <c r="I13" t="str">
        <f t="shared" si="4"/>
        <v>T</v>
      </c>
      <c r="J13" t="str">
        <f t="shared" si="5"/>
        <v>FP</v>
      </c>
      <c r="L13" t="s">
        <v>17</v>
      </c>
      <c r="M13">
        <f>MAX(B:B)</f>
        <v>60</v>
      </c>
      <c r="O13">
        <f>AVERAGE(E:E)</f>
        <v>0.49606299212598426</v>
      </c>
      <c r="P13">
        <v>31</v>
      </c>
      <c r="Q13">
        <f t="shared" si="6"/>
        <v>0.54524035347019972</v>
      </c>
    </row>
    <row r="14" spans="1:17" x14ac:dyDescent="0.3">
      <c r="A14">
        <v>1726.08</v>
      </c>
      <c r="B14">
        <v>27</v>
      </c>
      <c r="C14">
        <v>1186.6500000000001</v>
      </c>
      <c r="D14" t="s">
        <v>5</v>
      </c>
      <c r="E14">
        <f t="shared" si="0"/>
        <v>1</v>
      </c>
      <c r="F14">
        <f t="shared" si="1"/>
        <v>-0.56820426148875514</v>
      </c>
      <c r="G14">
        <f t="shared" si="2"/>
        <v>0.56654188687332063</v>
      </c>
      <c r="H14">
        <f t="shared" si="3"/>
        <v>0.26775585079321773</v>
      </c>
      <c r="I14" t="str">
        <f t="shared" si="4"/>
        <v>T</v>
      </c>
      <c r="J14" t="str">
        <f t="shared" si="5"/>
        <v>PP</v>
      </c>
      <c r="P14">
        <v>32</v>
      </c>
      <c r="Q14">
        <f t="shared" si="6"/>
        <v>0.53988585586041848</v>
      </c>
    </row>
    <row r="15" spans="1:17" x14ac:dyDescent="0.3">
      <c r="A15">
        <v>2466.62</v>
      </c>
      <c r="B15">
        <v>33</v>
      </c>
      <c r="C15">
        <v>2004.51</v>
      </c>
      <c r="D15" t="s">
        <v>5</v>
      </c>
      <c r="E15">
        <f t="shared" si="0"/>
        <v>1</v>
      </c>
      <c r="F15">
        <f t="shared" si="1"/>
        <v>-0.62638213613356009</v>
      </c>
      <c r="G15">
        <f t="shared" si="2"/>
        <v>0.53452213537730464</v>
      </c>
      <c r="H15">
        <f t="shared" si="3"/>
        <v>0.13830859909302395</v>
      </c>
      <c r="I15" t="str">
        <f t="shared" si="4"/>
        <v>T</v>
      </c>
      <c r="J15" t="str">
        <f t="shared" si="5"/>
        <v>PP</v>
      </c>
      <c r="L15" t="s">
        <v>29</v>
      </c>
      <c r="P15">
        <v>33</v>
      </c>
      <c r="Q15">
        <f t="shared" si="6"/>
        <v>0.53452213537730464</v>
      </c>
    </row>
    <row r="16" spans="1:17" x14ac:dyDescent="0.3">
      <c r="A16">
        <v>1280.25</v>
      </c>
      <c r="B16">
        <v>51</v>
      </c>
      <c r="C16">
        <v>564.71</v>
      </c>
      <c r="D16" t="s">
        <v>4</v>
      </c>
      <c r="E16">
        <f t="shared" si="0"/>
        <v>0</v>
      </c>
      <c r="F16">
        <f t="shared" si="1"/>
        <v>-0.57592490353488801</v>
      </c>
      <c r="G16">
        <f t="shared" si="2"/>
        <v>0.43781533830751895</v>
      </c>
      <c r="H16">
        <f t="shared" si="3"/>
        <v>-0.25003315600755738</v>
      </c>
      <c r="I16" t="str">
        <f t="shared" si="4"/>
        <v>N</v>
      </c>
      <c r="J16" t="str">
        <f t="shared" si="5"/>
        <v>PN</v>
      </c>
      <c r="L16" t="s">
        <v>30</v>
      </c>
      <c r="M16" s="1">
        <v>0.5</v>
      </c>
      <c r="P16">
        <v>34</v>
      </c>
      <c r="Q16">
        <f t="shared" si="6"/>
        <v>0.52915041945925378</v>
      </c>
    </row>
    <row r="17" spans="1:17" x14ac:dyDescent="0.3">
      <c r="A17">
        <v>2150.71</v>
      </c>
      <c r="B17">
        <v>28</v>
      </c>
      <c r="C17">
        <v>1366.23</v>
      </c>
      <c r="D17" t="s">
        <v>5</v>
      </c>
      <c r="E17">
        <f t="shared" si="0"/>
        <v>1</v>
      </c>
      <c r="F17">
        <f t="shared" si="1"/>
        <v>-0.57761312749927185</v>
      </c>
      <c r="G17">
        <f t="shared" si="2"/>
        <v>0.56123636876485317</v>
      </c>
      <c r="H17">
        <f t="shared" si="3"/>
        <v>0.24618130884318545</v>
      </c>
      <c r="I17" t="str">
        <f t="shared" si="4"/>
        <v>T</v>
      </c>
      <c r="J17" t="str">
        <f t="shared" si="5"/>
        <v>PP</v>
      </c>
      <c r="P17">
        <v>35</v>
      </c>
      <c r="Q17">
        <f t="shared" si="6"/>
        <v>0.52377194293271878</v>
      </c>
    </row>
    <row r="18" spans="1:17" x14ac:dyDescent="0.3">
      <c r="A18">
        <v>3191.57</v>
      </c>
      <c r="B18">
        <v>32</v>
      </c>
      <c r="C18">
        <v>1616.2</v>
      </c>
      <c r="D18" t="s">
        <v>4</v>
      </c>
      <c r="E18">
        <f t="shared" si="0"/>
        <v>0</v>
      </c>
      <c r="F18">
        <f t="shared" si="1"/>
        <v>-0.77628068084662094</v>
      </c>
      <c r="G18">
        <f t="shared" si="2"/>
        <v>0.53988585586041848</v>
      </c>
      <c r="H18">
        <f t="shared" si="3"/>
        <v>0.15988314104305623</v>
      </c>
      <c r="I18" t="str">
        <f t="shared" si="4"/>
        <v>T</v>
      </c>
      <c r="J18" t="str">
        <f t="shared" si="5"/>
        <v>FP</v>
      </c>
      <c r="L18" t="s">
        <v>32</v>
      </c>
      <c r="M18" t="s">
        <v>4</v>
      </c>
      <c r="N18" t="s">
        <v>5</v>
      </c>
      <c r="P18">
        <v>36</v>
      </c>
      <c r="Q18">
        <f t="shared" si="6"/>
        <v>0.51838794688409584</v>
      </c>
    </row>
    <row r="19" spans="1:17" x14ac:dyDescent="0.3">
      <c r="A19">
        <v>1493.55</v>
      </c>
      <c r="B19">
        <v>22</v>
      </c>
      <c r="C19">
        <v>536.44000000000005</v>
      </c>
      <c r="D19" t="s">
        <v>4</v>
      </c>
      <c r="E19">
        <f t="shared" si="0"/>
        <v>0</v>
      </c>
      <c r="F19">
        <f t="shared" si="1"/>
        <v>-0.89849583866781058</v>
      </c>
      <c r="G19">
        <f t="shared" si="2"/>
        <v>0.59281833373549231</v>
      </c>
      <c r="H19">
        <f t="shared" si="3"/>
        <v>0.37562856054337923</v>
      </c>
      <c r="I19" t="str">
        <f t="shared" si="4"/>
        <v>T</v>
      </c>
      <c r="J19" t="str">
        <f t="shared" si="5"/>
        <v>FP</v>
      </c>
      <c r="L19" t="s">
        <v>4</v>
      </c>
      <c r="M19">
        <f>COUNTIF($J:$J,"PN")</f>
        <v>38</v>
      </c>
      <c r="N19">
        <f>COUNTIF($J:$J,"FP")</f>
        <v>26</v>
      </c>
      <c r="P19">
        <v>37</v>
      </c>
      <c r="Q19">
        <f t="shared" si="6"/>
        <v>0.51299967751931774</v>
      </c>
    </row>
    <row r="20" spans="1:17" x14ac:dyDescent="0.3">
      <c r="A20">
        <v>1527.73</v>
      </c>
      <c r="B20">
        <v>45</v>
      </c>
      <c r="C20">
        <v>520.85</v>
      </c>
      <c r="D20" t="s">
        <v>5</v>
      </c>
      <c r="E20">
        <f t="shared" si="0"/>
        <v>1</v>
      </c>
      <c r="F20">
        <f t="shared" si="1"/>
        <v>-0.75525665257216368</v>
      </c>
      <c r="G20">
        <f t="shared" si="2"/>
        <v>0.46989000077592613</v>
      </c>
      <c r="H20">
        <f t="shared" si="3"/>
        <v>-0.1205859043073636</v>
      </c>
      <c r="I20" t="str">
        <f t="shared" si="4"/>
        <v>N</v>
      </c>
      <c r="J20" t="str">
        <f t="shared" si="5"/>
        <v>FN</v>
      </c>
      <c r="L20" t="s">
        <v>5</v>
      </c>
      <c r="M20">
        <f>COUNTIF($J:$J,"FN")</f>
        <v>32</v>
      </c>
      <c r="N20">
        <f>COUNTIF($J:$J,"PP")</f>
        <v>31</v>
      </c>
      <c r="P20">
        <v>38</v>
      </c>
      <c r="Q20">
        <f t="shared" si="6"/>
        <v>0.5076083850133718</v>
      </c>
    </row>
    <row r="21" spans="1:17" x14ac:dyDescent="0.3">
      <c r="A21">
        <v>3324.86</v>
      </c>
      <c r="B21">
        <v>37</v>
      </c>
      <c r="C21">
        <v>1729.92</v>
      </c>
      <c r="D21" t="s">
        <v>4</v>
      </c>
      <c r="E21">
        <f t="shared" si="0"/>
        <v>0</v>
      </c>
      <c r="F21">
        <f t="shared" si="1"/>
        <v>-0.7194904937217742</v>
      </c>
      <c r="G21">
        <f t="shared" si="2"/>
        <v>0.51299967751931774</v>
      </c>
      <c r="H21">
        <f t="shared" si="3"/>
        <v>5.2010431292894732E-2</v>
      </c>
      <c r="I21" t="str">
        <f t="shared" si="4"/>
        <v>T</v>
      </c>
      <c r="J21" t="str">
        <f t="shared" si="5"/>
        <v>FP</v>
      </c>
      <c r="P21">
        <v>39</v>
      </c>
      <c r="Q21">
        <f t="shared" si="6"/>
        <v>0.50221532235199196</v>
      </c>
    </row>
    <row r="22" spans="1:17" x14ac:dyDescent="0.3">
      <c r="A22">
        <v>2595.9299999999998</v>
      </c>
      <c r="B22">
        <v>33</v>
      </c>
      <c r="C22">
        <v>515.30999999999995</v>
      </c>
      <c r="D22" t="s">
        <v>4</v>
      </c>
      <c r="E22">
        <f t="shared" si="0"/>
        <v>0</v>
      </c>
      <c r="F22">
        <f t="shared" si="1"/>
        <v>-0.76469073522658404</v>
      </c>
      <c r="G22">
        <f t="shared" si="2"/>
        <v>0.53452213537730464</v>
      </c>
      <c r="H22">
        <f t="shared" si="3"/>
        <v>0.13830859909302395</v>
      </c>
      <c r="I22" t="str">
        <f t="shared" si="4"/>
        <v>T</v>
      </c>
      <c r="J22" t="str">
        <f t="shared" si="5"/>
        <v>FP</v>
      </c>
      <c r="P22">
        <v>40</v>
      </c>
      <c r="Q22">
        <f t="shared" si="6"/>
        <v>0.49682174416780106</v>
      </c>
    </row>
    <row r="23" spans="1:17" x14ac:dyDescent="0.3">
      <c r="A23">
        <v>1865.75</v>
      </c>
      <c r="B23">
        <v>26</v>
      </c>
      <c r="C23">
        <v>1211.93</v>
      </c>
      <c r="D23" t="s">
        <v>5</v>
      </c>
      <c r="E23">
        <f t="shared" si="0"/>
        <v>1</v>
      </c>
      <c r="F23">
        <f t="shared" si="1"/>
        <v>-0.55890969761616893</v>
      </c>
      <c r="G23">
        <f t="shared" si="2"/>
        <v>0.57183219409126018</v>
      </c>
      <c r="H23">
        <f t="shared" si="3"/>
        <v>0.28933039274325001</v>
      </c>
      <c r="I23" t="str">
        <f t="shared" si="4"/>
        <v>T</v>
      </c>
      <c r="J23" t="str">
        <f t="shared" si="5"/>
        <v>PP</v>
      </c>
      <c r="P23">
        <v>41</v>
      </c>
      <c r="Q23">
        <f t="shared" si="6"/>
        <v>0.49142890557319813</v>
      </c>
    </row>
    <row r="24" spans="1:17" x14ac:dyDescent="0.3">
      <c r="A24">
        <v>1801.69</v>
      </c>
      <c r="B24">
        <v>50</v>
      </c>
      <c r="C24">
        <v>1110.3800000000001</v>
      </c>
      <c r="D24" t="s">
        <v>5</v>
      </c>
      <c r="E24">
        <f t="shared" si="0"/>
        <v>1</v>
      </c>
      <c r="F24">
        <f t="shared" si="1"/>
        <v>-0.81388651580197935</v>
      </c>
      <c r="G24">
        <f t="shared" si="2"/>
        <v>0.44313247376220061</v>
      </c>
      <c r="H24">
        <f t="shared" si="3"/>
        <v>-0.22845861405752521</v>
      </c>
      <c r="I24" t="str">
        <f t="shared" si="4"/>
        <v>N</v>
      </c>
      <c r="J24" t="str">
        <f t="shared" si="5"/>
        <v>FN</v>
      </c>
      <c r="P24">
        <v>42</v>
      </c>
      <c r="Q24">
        <f t="shared" si="6"/>
        <v>0.48603806099229768</v>
      </c>
    </row>
    <row r="25" spans="1:17" x14ac:dyDescent="0.3">
      <c r="A25">
        <v>2147.48</v>
      </c>
      <c r="B25">
        <v>49</v>
      </c>
      <c r="C25">
        <v>848.39</v>
      </c>
      <c r="D25" t="s">
        <v>5</v>
      </c>
      <c r="E25">
        <f t="shared" si="0"/>
        <v>1</v>
      </c>
      <c r="F25">
        <f t="shared" si="1"/>
        <v>-0.80192982987438433</v>
      </c>
      <c r="G25">
        <f t="shared" si="2"/>
        <v>0.44846267182607064</v>
      </c>
      <c r="H25">
        <f t="shared" si="3"/>
        <v>-0.20688407210749282</v>
      </c>
      <c r="I25" t="str">
        <f t="shared" si="4"/>
        <v>N</v>
      </c>
      <c r="J25" t="str">
        <f t="shared" si="5"/>
        <v>FN</v>
      </c>
      <c r="P25">
        <v>43</v>
      </c>
      <c r="Q25">
        <f t="shared" si="6"/>
        <v>0.48065046299422876</v>
      </c>
    </row>
    <row r="26" spans="1:17" x14ac:dyDescent="0.3">
      <c r="A26">
        <v>3226.92</v>
      </c>
      <c r="B26">
        <v>55</v>
      </c>
      <c r="C26">
        <v>1398.32</v>
      </c>
      <c r="D26" t="s">
        <v>4</v>
      </c>
      <c r="E26">
        <f t="shared" si="0"/>
        <v>0</v>
      </c>
      <c r="F26">
        <f t="shared" si="1"/>
        <v>-0.53905521681811519</v>
      </c>
      <c r="G26">
        <f t="shared" si="2"/>
        <v>0.41670091671097564</v>
      </c>
      <c r="H26">
        <f t="shared" si="3"/>
        <v>-0.33633132380768671</v>
      </c>
      <c r="I26" t="str">
        <f t="shared" si="4"/>
        <v>N</v>
      </c>
      <c r="J26" t="str">
        <f t="shared" si="5"/>
        <v>PN</v>
      </c>
      <c r="P26">
        <v>44</v>
      </c>
      <c r="Q26">
        <f t="shared" si="6"/>
        <v>0.47526736113010087</v>
      </c>
    </row>
    <row r="27" spans="1:17" x14ac:dyDescent="0.3">
      <c r="A27">
        <v>2179.02</v>
      </c>
      <c r="B27">
        <v>41</v>
      </c>
      <c r="C27">
        <v>1614.2</v>
      </c>
      <c r="D27" t="s">
        <v>5</v>
      </c>
      <c r="E27">
        <f t="shared" si="0"/>
        <v>1</v>
      </c>
      <c r="F27">
        <f t="shared" si="1"/>
        <v>-0.710437997724776</v>
      </c>
      <c r="G27">
        <f t="shared" si="2"/>
        <v>0.49142890557319813</v>
      </c>
      <c r="H27">
        <f t="shared" si="3"/>
        <v>-3.428773650723449E-2</v>
      </c>
      <c r="I27" t="str">
        <f t="shared" si="4"/>
        <v>N</v>
      </c>
      <c r="J27" t="str">
        <f t="shared" si="5"/>
        <v>FN</v>
      </c>
      <c r="P27">
        <v>45</v>
      </c>
      <c r="Q27">
        <f t="shared" si="6"/>
        <v>0.46989000077592613</v>
      </c>
    </row>
    <row r="28" spans="1:17" x14ac:dyDescent="0.3">
      <c r="A28">
        <v>1288.79</v>
      </c>
      <c r="B28">
        <v>35</v>
      </c>
      <c r="C28">
        <v>412.09</v>
      </c>
      <c r="D28" t="s">
        <v>5</v>
      </c>
      <c r="E28">
        <f t="shared" si="0"/>
        <v>1</v>
      </c>
      <c r="F28">
        <f t="shared" si="1"/>
        <v>-0.64669891280913439</v>
      </c>
      <c r="G28">
        <f t="shared" si="2"/>
        <v>0.52377194293271878</v>
      </c>
      <c r="H28">
        <f t="shared" si="3"/>
        <v>9.5159515192959288E-2</v>
      </c>
      <c r="I28" t="str">
        <f t="shared" si="4"/>
        <v>T</v>
      </c>
      <c r="J28" t="str">
        <f t="shared" si="5"/>
        <v>PP</v>
      </c>
      <c r="P28">
        <v>46</v>
      </c>
      <c r="Q28">
        <f t="shared" si="6"/>
        <v>0.46451962198377272</v>
      </c>
    </row>
    <row r="29" spans="1:17" x14ac:dyDescent="0.3">
      <c r="A29">
        <v>3026.08</v>
      </c>
      <c r="B29">
        <v>22</v>
      </c>
      <c r="C29">
        <v>1587.3</v>
      </c>
      <c r="D29" t="s">
        <v>4</v>
      </c>
      <c r="E29">
        <f t="shared" si="0"/>
        <v>0</v>
      </c>
      <c r="F29">
        <f t="shared" si="1"/>
        <v>-0.89849583866781058</v>
      </c>
      <c r="G29">
        <f t="shared" si="2"/>
        <v>0.59281833373549231</v>
      </c>
      <c r="H29">
        <f t="shared" si="3"/>
        <v>0.37562856054337923</v>
      </c>
      <c r="I29" t="str">
        <f t="shared" si="4"/>
        <v>T</v>
      </c>
      <c r="J29" t="str">
        <f t="shared" si="5"/>
        <v>FP</v>
      </c>
      <c r="P29">
        <v>47</v>
      </c>
      <c r="Q29">
        <f t="shared" si="6"/>
        <v>0.45915745834339133</v>
      </c>
    </row>
    <row r="30" spans="1:17" x14ac:dyDescent="0.3">
      <c r="A30">
        <v>1780.89</v>
      </c>
      <c r="B30">
        <v>28</v>
      </c>
      <c r="C30">
        <v>444.97</v>
      </c>
      <c r="D30" t="s">
        <v>4</v>
      </c>
      <c r="E30">
        <f t="shared" si="0"/>
        <v>0</v>
      </c>
      <c r="F30">
        <f t="shared" si="1"/>
        <v>-0.8237944363424573</v>
      </c>
      <c r="G30">
        <f t="shared" si="2"/>
        <v>0.56123636876485317</v>
      </c>
      <c r="H30">
        <f t="shared" si="3"/>
        <v>0.24618130884318545</v>
      </c>
      <c r="I30" t="str">
        <f t="shared" si="4"/>
        <v>T</v>
      </c>
      <c r="J30" t="str">
        <f t="shared" si="5"/>
        <v>FP</v>
      </c>
      <c r="P30">
        <v>48</v>
      </c>
      <c r="Q30">
        <f t="shared" si="6"/>
        <v>0.45380473585652542</v>
      </c>
    </row>
    <row r="31" spans="1:17" x14ac:dyDescent="0.3">
      <c r="A31">
        <v>1450.65</v>
      </c>
      <c r="B31">
        <v>60</v>
      </c>
      <c r="C31">
        <v>913</v>
      </c>
      <c r="D31" t="s">
        <v>5</v>
      </c>
      <c r="E31">
        <f t="shared" si="0"/>
        <v>1</v>
      </c>
      <c r="F31">
        <f t="shared" si="1"/>
        <v>-0.93971369673707605</v>
      </c>
      <c r="G31">
        <f t="shared" si="2"/>
        <v>0.39073968939369663</v>
      </c>
      <c r="H31">
        <f t="shared" si="3"/>
        <v>-0.44420403355784821</v>
      </c>
      <c r="I31" t="str">
        <f t="shared" si="4"/>
        <v>N</v>
      </c>
      <c r="J31" t="str">
        <f t="shared" si="5"/>
        <v>FN</v>
      </c>
      <c r="P31">
        <v>49</v>
      </c>
      <c r="Q31">
        <f t="shared" si="6"/>
        <v>0.44846267182607064</v>
      </c>
    </row>
    <row r="32" spans="1:17" x14ac:dyDescent="0.3">
      <c r="A32">
        <v>2062.27</v>
      </c>
      <c r="B32">
        <v>35</v>
      </c>
      <c r="C32">
        <v>508.86</v>
      </c>
      <c r="D32" t="s">
        <v>4</v>
      </c>
      <c r="E32">
        <f t="shared" si="0"/>
        <v>0</v>
      </c>
      <c r="F32">
        <f t="shared" si="1"/>
        <v>-0.74185842800209367</v>
      </c>
      <c r="G32">
        <f t="shared" si="2"/>
        <v>0.52377194293271878</v>
      </c>
      <c r="H32">
        <f t="shared" si="3"/>
        <v>9.5159515192959288E-2</v>
      </c>
      <c r="I32" t="str">
        <f t="shared" si="4"/>
        <v>T</v>
      </c>
      <c r="J32" t="str">
        <f t="shared" si="5"/>
        <v>FP</v>
      </c>
      <c r="P32">
        <v>50</v>
      </c>
      <c r="Q32">
        <f t="shared" si="6"/>
        <v>0.44313247376220061</v>
      </c>
    </row>
    <row r="33" spans="1:17" x14ac:dyDescent="0.3">
      <c r="A33">
        <v>3003.61</v>
      </c>
      <c r="B33">
        <v>26</v>
      </c>
      <c r="C33">
        <v>1527.22</v>
      </c>
      <c r="D33" t="s">
        <v>4</v>
      </c>
      <c r="E33">
        <f t="shared" si="0"/>
        <v>0</v>
      </c>
      <c r="F33">
        <f t="shared" si="1"/>
        <v>-0.84824009035941894</v>
      </c>
      <c r="G33">
        <f t="shared" si="2"/>
        <v>0.57183219409126018</v>
      </c>
      <c r="H33">
        <f t="shared" si="3"/>
        <v>0.28933039274325001</v>
      </c>
      <c r="I33" t="str">
        <f t="shared" si="4"/>
        <v>T</v>
      </c>
      <c r="J33" t="str">
        <f t="shared" si="5"/>
        <v>FP</v>
      </c>
      <c r="P33">
        <v>51</v>
      </c>
      <c r="Q33">
        <f t="shared" si="6"/>
        <v>0.43781533830751895</v>
      </c>
    </row>
    <row r="34" spans="1:17" x14ac:dyDescent="0.3">
      <c r="A34">
        <v>2339.8000000000002</v>
      </c>
      <c r="B34">
        <v>46</v>
      </c>
      <c r="C34">
        <v>1321.33</v>
      </c>
      <c r="D34" t="s">
        <v>5</v>
      </c>
      <c r="E34">
        <f t="shared" si="0"/>
        <v>1</v>
      </c>
      <c r="F34">
        <f t="shared" si="1"/>
        <v>-0.76675147838306346</v>
      </c>
      <c r="G34">
        <f t="shared" si="2"/>
        <v>0.46451962198377272</v>
      </c>
      <c r="H34">
        <f t="shared" si="3"/>
        <v>-0.14216044625739599</v>
      </c>
      <c r="I34" t="str">
        <f t="shared" si="4"/>
        <v>N</v>
      </c>
      <c r="J34" t="str">
        <f t="shared" si="5"/>
        <v>FN</v>
      </c>
      <c r="P34">
        <v>52</v>
      </c>
      <c r="Q34">
        <f t="shared" si="6"/>
        <v>0.43251245018323464</v>
      </c>
    </row>
    <row r="35" spans="1:17" x14ac:dyDescent="0.3">
      <c r="A35">
        <v>1621.56</v>
      </c>
      <c r="B35">
        <v>32</v>
      </c>
      <c r="C35">
        <v>1520.06</v>
      </c>
      <c r="D35" t="s">
        <v>5</v>
      </c>
      <c r="E35">
        <f t="shared" si="0"/>
        <v>1</v>
      </c>
      <c r="F35">
        <f t="shared" si="1"/>
        <v>-0.61639753980356471</v>
      </c>
      <c r="G35">
        <f t="shared" si="2"/>
        <v>0.53988585586041848</v>
      </c>
      <c r="H35">
        <f t="shared" si="3"/>
        <v>0.15988314104305623</v>
      </c>
      <c r="I35" t="str">
        <f t="shared" si="4"/>
        <v>T</v>
      </c>
      <c r="J35" t="str">
        <f t="shared" si="5"/>
        <v>PP</v>
      </c>
      <c r="P35">
        <v>53</v>
      </c>
      <c r="Q35">
        <f t="shared" si="6"/>
        <v>0.42722498115828794</v>
      </c>
    </row>
    <row r="36" spans="1:17" x14ac:dyDescent="0.3">
      <c r="A36">
        <v>2132.9</v>
      </c>
      <c r="B36">
        <v>53</v>
      </c>
      <c r="C36">
        <v>676.81</v>
      </c>
      <c r="D36" t="s">
        <v>5</v>
      </c>
      <c r="E36">
        <f t="shared" si="0"/>
        <v>1</v>
      </c>
      <c r="F36">
        <f t="shared" si="1"/>
        <v>-0.85044451655171582</v>
      </c>
      <c r="G36">
        <f t="shared" si="2"/>
        <v>0.42722498115828794</v>
      </c>
      <c r="H36">
        <f t="shared" si="3"/>
        <v>-0.29318223990762193</v>
      </c>
      <c r="I36" t="str">
        <f t="shared" si="4"/>
        <v>N</v>
      </c>
      <c r="J36" t="str">
        <f t="shared" si="5"/>
        <v>FN</v>
      </c>
      <c r="P36">
        <v>54</v>
      </c>
      <c r="Q36">
        <f t="shared" si="6"/>
        <v>0.42195408904327969</v>
      </c>
    </row>
    <row r="37" spans="1:17" x14ac:dyDescent="0.3">
      <c r="A37">
        <v>2175.61</v>
      </c>
      <c r="B37">
        <v>33</v>
      </c>
      <c r="C37">
        <v>1122.24</v>
      </c>
      <c r="D37" t="s">
        <v>4</v>
      </c>
      <c r="E37">
        <f t="shared" si="0"/>
        <v>0</v>
      </c>
      <c r="F37">
        <f t="shared" si="1"/>
        <v>-0.76469073522658404</v>
      </c>
      <c r="G37">
        <f t="shared" si="2"/>
        <v>0.53452213537730464</v>
      </c>
      <c r="H37">
        <f t="shared" si="3"/>
        <v>0.13830859909302395</v>
      </c>
      <c r="I37" t="str">
        <f t="shared" si="4"/>
        <v>T</v>
      </c>
      <c r="J37" t="str">
        <f t="shared" si="5"/>
        <v>FP</v>
      </c>
      <c r="P37">
        <v>55</v>
      </c>
      <c r="Q37">
        <f t="shared" si="6"/>
        <v>0.41670091671097564</v>
      </c>
    </row>
    <row r="38" spans="1:17" x14ac:dyDescent="0.3">
      <c r="A38">
        <v>1444.69</v>
      </c>
      <c r="B38">
        <v>46</v>
      </c>
      <c r="C38">
        <v>936.94</v>
      </c>
      <c r="D38" t="s">
        <v>5</v>
      </c>
      <c r="E38">
        <f t="shared" si="0"/>
        <v>1</v>
      </c>
      <c r="F38">
        <f t="shared" si="1"/>
        <v>-0.76675147838306346</v>
      </c>
      <c r="G38">
        <f t="shared" si="2"/>
        <v>0.46451962198377272</v>
      </c>
      <c r="H38">
        <f t="shared" si="3"/>
        <v>-0.14216044625739599</v>
      </c>
      <c r="I38" t="str">
        <f t="shared" si="4"/>
        <v>N</v>
      </c>
      <c r="J38" t="str">
        <f t="shared" si="5"/>
        <v>FN</v>
      </c>
      <c r="P38">
        <v>56</v>
      </c>
      <c r="Q38">
        <f t="shared" si="6"/>
        <v>0.41146659114507123</v>
      </c>
    </row>
    <row r="39" spans="1:17" x14ac:dyDescent="0.3">
      <c r="A39">
        <v>2436.0300000000002</v>
      </c>
      <c r="B39">
        <v>40</v>
      </c>
      <c r="C39">
        <v>955.21</v>
      </c>
      <c r="D39" t="s">
        <v>4</v>
      </c>
      <c r="E39">
        <f t="shared" si="0"/>
        <v>0</v>
      </c>
      <c r="F39">
        <f t="shared" si="1"/>
        <v>-0.68681078630977099</v>
      </c>
      <c r="G39">
        <f t="shared" si="2"/>
        <v>0.49682174416780106</v>
      </c>
      <c r="H39">
        <f t="shared" si="3"/>
        <v>-1.2713194557202212E-2</v>
      </c>
      <c r="I39" t="str">
        <f t="shared" si="4"/>
        <v>N</v>
      </c>
      <c r="J39" t="str">
        <f t="shared" si="5"/>
        <v>PN</v>
      </c>
      <c r="P39">
        <v>57</v>
      </c>
      <c r="Q39">
        <f t="shared" si="6"/>
        <v>0.4062522225188111</v>
      </c>
    </row>
    <row r="40" spans="1:17" x14ac:dyDescent="0.3">
      <c r="A40">
        <v>4072.09</v>
      </c>
      <c r="B40">
        <v>28</v>
      </c>
      <c r="C40">
        <v>1732.84</v>
      </c>
      <c r="D40" t="s">
        <v>4</v>
      </c>
      <c r="E40">
        <f t="shared" si="0"/>
        <v>0</v>
      </c>
      <c r="F40">
        <f t="shared" si="1"/>
        <v>-0.8237944363424573</v>
      </c>
      <c r="G40">
        <f t="shared" si="2"/>
        <v>0.56123636876485317</v>
      </c>
      <c r="H40">
        <f t="shared" si="3"/>
        <v>0.24618130884318545</v>
      </c>
      <c r="I40" t="str">
        <f t="shared" si="4"/>
        <v>T</v>
      </c>
      <c r="J40" t="str">
        <f t="shared" si="5"/>
        <v>FP</v>
      </c>
      <c r="P40">
        <v>58</v>
      </c>
      <c r="Q40">
        <f t="shared" si="6"/>
        <v>0.40105890330496641</v>
      </c>
    </row>
    <row r="41" spans="1:17" x14ac:dyDescent="0.3">
      <c r="A41">
        <v>1823.4</v>
      </c>
      <c r="B41">
        <v>46</v>
      </c>
      <c r="C41">
        <v>807.04</v>
      </c>
      <c r="D41" t="s">
        <v>4</v>
      </c>
      <c r="E41">
        <f t="shared" si="0"/>
        <v>0</v>
      </c>
      <c r="F41">
        <f t="shared" si="1"/>
        <v>-0.62459103212566747</v>
      </c>
      <c r="G41">
        <f t="shared" si="2"/>
        <v>0.46451962198377272</v>
      </c>
      <c r="H41">
        <f t="shared" si="3"/>
        <v>-0.14216044625739599</v>
      </c>
      <c r="I41" t="str">
        <f t="shared" si="4"/>
        <v>N</v>
      </c>
      <c r="J41" t="str">
        <f t="shared" si="5"/>
        <v>PN</v>
      </c>
      <c r="P41">
        <v>59</v>
      </c>
      <c r="Q41">
        <f t="shared" si="6"/>
        <v>0.39588770741856777</v>
      </c>
    </row>
    <row r="42" spans="1:17" x14ac:dyDescent="0.3">
      <c r="A42">
        <v>2351.91</v>
      </c>
      <c r="B42">
        <v>22</v>
      </c>
      <c r="C42">
        <v>1265.6500000000001</v>
      </c>
      <c r="D42" t="s">
        <v>5</v>
      </c>
      <c r="E42">
        <f t="shared" si="0"/>
        <v>1</v>
      </c>
      <c r="F42">
        <f t="shared" si="1"/>
        <v>-0.52286727812443134</v>
      </c>
      <c r="G42">
        <f t="shared" si="2"/>
        <v>0.59281833373549231</v>
      </c>
      <c r="H42">
        <f t="shared" si="3"/>
        <v>0.37562856054337923</v>
      </c>
      <c r="I42" t="str">
        <f t="shared" si="4"/>
        <v>T</v>
      </c>
      <c r="J42" t="str">
        <f t="shared" si="5"/>
        <v>PP</v>
      </c>
      <c r="P42">
        <v>60</v>
      </c>
      <c r="Q42">
        <f t="shared" si="6"/>
        <v>0.39073968939369663</v>
      </c>
    </row>
    <row r="43" spans="1:17" x14ac:dyDescent="0.3">
      <c r="A43">
        <v>3030.75</v>
      </c>
      <c r="B43">
        <v>32</v>
      </c>
      <c r="C43">
        <v>892.65</v>
      </c>
      <c r="D43" t="s">
        <v>4</v>
      </c>
      <c r="E43">
        <f t="shared" si="0"/>
        <v>0</v>
      </c>
      <c r="F43">
        <f t="shared" si="1"/>
        <v>-0.77628068084662094</v>
      </c>
      <c r="G43">
        <f t="shared" si="2"/>
        <v>0.53988585586041848</v>
      </c>
      <c r="H43">
        <f t="shared" si="3"/>
        <v>0.15988314104305623</v>
      </c>
      <c r="I43" t="str">
        <f t="shared" si="4"/>
        <v>T</v>
      </c>
      <c r="J43" t="str">
        <f t="shared" si="5"/>
        <v>FP</v>
      </c>
      <c r="P43">
        <v>61</v>
      </c>
      <c r="Q43">
        <f t="shared" si="6"/>
        <v>0.38561588359552829</v>
      </c>
    </row>
    <row r="44" spans="1:17" x14ac:dyDescent="0.3">
      <c r="A44">
        <v>2497.25</v>
      </c>
      <c r="B44">
        <v>37</v>
      </c>
      <c r="C44">
        <v>1610.19</v>
      </c>
      <c r="D44" t="s">
        <v>4</v>
      </c>
      <c r="E44">
        <f t="shared" si="0"/>
        <v>0</v>
      </c>
      <c r="F44">
        <f t="shared" si="1"/>
        <v>-0.7194904937217742</v>
      </c>
      <c r="G44">
        <f t="shared" si="2"/>
        <v>0.51299967751931774</v>
      </c>
      <c r="H44">
        <f t="shared" si="3"/>
        <v>5.2010431292894732E-2</v>
      </c>
      <c r="I44" t="str">
        <f t="shared" si="4"/>
        <v>T</v>
      </c>
      <c r="J44" t="str">
        <f t="shared" si="5"/>
        <v>FP</v>
      </c>
      <c r="P44">
        <v>62</v>
      </c>
      <c r="Q44">
        <f t="shared" si="6"/>
        <v>0.38051730346871326</v>
      </c>
    </row>
    <row r="45" spans="1:17" x14ac:dyDescent="0.3">
      <c r="A45">
        <v>1560.59</v>
      </c>
      <c r="B45">
        <v>44</v>
      </c>
      <c r="C45">
        <v>342.14</v>
      </c>
      <c r="D45" t="s">
        <v>5</v>
      </c>
      <c r="E45">
        <f t="shared" si="0"/>
        <v>1</v>
      </c>
      <c r="F45">
        <f t="shared" si="1"/>
        <v>-0.74387776775983105</v>
      </c>
      <c r="G45">
        <f t="shared" si="2"/>
        <v>0.47526736113010087</v>
      </c>
      <c r="H45">
        <f t="shared" si="3"/>
        <v>-9.9011362357331323E-2</v>
      </c>
      <c r="I45" t="str">
        <f t="shared" si="4"/>
        <v>N</v>
      </c>
      <c r="J45" t="str">
        <f t="shared" si="5"/>
        <v>FN</v>
      </c>
      <c r="P45">
        <v>63</v>
      </c>
      <c r="Q45">
        <f t="shared" si="6"/>
        <v>0.37544494082307855</v>
      </c>
    </row>
    <row r="46" spans="1:17" x14ac:dyDescent="0.3">
      <c r="A46">
        <v>1784.74</v>
      </c>
      <c r="B46">
        <v>55</v>
      </c>
      <c r="C46">
        <v>293.39</v>
      </c>
      <c r="D46" t="s">
        <v>4</v>
      </c>
      <c r="E46">
        <f t="shared" si="0"/>
        <v>0</v>
      </c>
      <c r="F46">
        <f t="shared" si="1"/>
        <v>-0.53905521681811519</v>
      </c>
      <c r="G46">
        <f t="shared" si="2"/>
        <v>0.41670091671097564</v>
      </c>
      <c r="H46">
        <f t="shared" si="3"/>
        <v>-0.33633132380768671</v>
      </c>
      <c r="I46" t="str">
        <f t="shared" si="4"/>
        <v>N</v>
      </c>
      <c r="J46" t="str">
        <f t="shared" si="5"/>
        <v>PN</v>
      </c>
      <c r="P46">
        <v>64</v>
      </c>
      <c r="Q46">
        <f t="shared" si="6"/>
        <v>0.370399765157512</v>
      </c>
    </row>
    <row r="47" spans="1:17" x14ac:dyDescent="0.3">
      <c r="A47">
        <v>3109.03</v>
      </c>
      <c r="B47">
        <v>49</v>
      </c>
      <c r="C47">
        <v>585.29999999999995</v>
      </c>
      <c r="D47" t="s">
        <v>4</v>
      </c>
      <c r="E47">
        <f t="shared" si="0"/>
        <v>0</v>
      </c>
      <c r="F47">
        <f t="shared" si="1"/>
        <v>-0.5950457577668915</v>
      </c>
      <c r="G47">
        <f t="shared" si="2"/>
        <v>0.44846267182607064</v>
      </c>
      <c r="H47">
        <f t="shared" si="3"/>
        <v>-0.20688407210749282</v>
      </c>
      <c r="I47" t="str">
        <f t="shared" si="4"/>
        <v>N</v>
      </c>
      <c r="J47" t="str">
        <f t="shared" si="5"/>
        <v>PN</v>
      </c>
      <c r="P47">
        <v>65</v>
      </c>
      <c r="Q47">
        <f t="shared" si="6"/>
        <v>0.36538272302279007</v>
      </c>
    </row>
    <row r="48" spans="1:17" x14ac:dyDescent="0.3">
      <c r="A48">
        <v>3036.91</v>
      </c>
      <c r="B48">
        <v>54</v>
      </c>
      <c r="C48">
        <v>1206.95</v>
      </c>
      <c r="D48" t="s">
        <v>4</v>
      </c>
      <c r="E48">
        <f t="shared" si="0"/>
        <v>0</v>
      </c>
      <c r="F48">
        <f t="shared" si="1"/>
        <v>-0.54810198274324284</v>
      </c>
      <c r="G48">
        <f t="shared" si="2"/>
        <v>0.42195408904327969</v>
      </c>
      <c r="H48">
        <f t="shared" si="3"/>
        <v>-0.31475678185765432</v>
      </c>
      <c r="I48" t="str">
        <f t="shared" si="4"/>
        <v>N</v>
      </c>
      <c r="J48" t="str">
        <f t="shared" si="5"/>
        <v>PN</v>
      </c>
      <c r="P48">
        <v>66</v>
      </c>
      <c r="Q48">
        <f t="shared" si="6"/>
        <v>0.36039473742399075</v>
      </c>
    </row>
    <row r="49" spans="1:17" x14ac:dyDescent="0.3">
      <c r="A49">
        <v>2189</v>
      </c>
      <c r="B49">
        <v>40</v>
      </c>
      <c r="C49">
        <v>1168.58</v>
      </c>
      <c r="D49" t="s">
        <v>5</v>
      </c>
      <c r="E49">
        <f t="shared" si="0"/>
        <v>1</v>
      </c>
      <c r="F49">
        <f t="shared" si="1"/>
        <v>-0.69952398086697321</v>
      </c>
      <c r="G49">
        <f t="shared" si="2"/>
        <v>0.49682174416780106</v>
      </c>
      <c r="H49">
        <f t="shared" si="3"/>
        <v>-1.2713194557202212E-2</v>
      </c>
      <c r="I49" t="str">
        <f t="shared" si="4"/>
        <v>N</v>
      </c>
      <c r="J49" t="str">
        <f t="shared" si="5"/>
        <v>FN</v>
      </c>
      <c r="P49">
        <v>67</v>
      </c>
      <c r="Q49">
        <f t="shared" si="6"/>
        <v>0.35543670726302473</v>
      </c>
    </row>
    <row r="50" spans="1:17" x14ac:dyDescent="0.3">
      <c r="A50">
        <v>1762.31</v>
      </c>
      <c r="B50">
        <v>59</v>
      </c>
      <c r="C50">
        <v>492.12</v>
      </c>
      <c r="D50" t="s">
        <v>4</v>
      </c>
      <c r="E50">
        <f t="shared" si="0"/>
        <v>0</v>
      </c>
      <c r="F50">
        <f t="shared" si="1"/>
        <v>-0.503995183457429</v>
      </c>
      <c r="G50">
        <f t="shared" si="2"/>
        <v>0.39588770741856777</v>
      </c>
      <c r="H50">
        <f t="shared" si="3"/>
        <v>-0.42262949160781582</v>
      </c>
      <c r="I50" t="str">
        <f t="shared" si="4"/>
        <v>N</v>
      </c>
      <c r="J50" t="str">
        <f t="shared" si="5"/>
        <v>PN</v>
      </c>
      <c r="P50">
        <v>68</v>
      </c>
      <c r="Q50">
        <f t="shared" si="6"/>
        <v>0.35050950682170601</v>
      </c>
    </row>
    <row r="51" spans="1:17" x14ac:dyDescent="0.3">
      <c r="A51">
        <v>2901.29</v>
      </c>
      <c r="B51">
        <v>51</v>
      </c>
      <c r="C51">
        <v>1155.52</v>
      </c>
      <c r="D51" t="s">
        <v>4</v>
      </c>
      <c r="E51">
        <f t="shared" si="0"/>
        <v>0</v>
      </c>
      <c r="F51">
        <f t="shared" si="1"/>
        <v>-0.57592490353488801</v>
      </c>
      <c r="G51">
        <f t="shared" si="2"/>
        <v>0.43781533830751895</v>
      </c>
      <c r="H51">
        <f t="shared" si="3"/>
        <v>-0.25003315600755738</v>
      </c>
      <c r="I51" t="str">
        <f t="shared" si="4"/>
        <v>N</v>
      </c>
      <c r="J51" t="str">
        <f t="shared" si="5"/>
        <v>PN</v>
      </c>
      <c r="P51">
        <v>69</v>
      </c>
      <c r="Q51">
        <f t="shared" si="6"/>
        <v>0.34561398528567089</v>
      </c>
    </row>
    <row r="52" spans="1:17" x14ac:dyDescent="0.3">
      <c r="A52">
        <v>1152.1400000000001</v>
      </c>
      <c r="B52">
        <v>59</v>
      </c>
      <c r="C52">
        <v>369</v>
      </c>
      <c r="D52" t="s">
        <v>4</v>
      </c>
      <c r="E52">
        <f t="shared" si="0"/>
        <v>0</v>
      </c>
      <c r="F52">
        <f t="shared" si="1"/>
        <v>-0.503995183457429</v>
      </c>
      <c r="G52">
        <f t="shared" si="2"/>
        <v>0.39588770741856777</v>
      </c>
      <c r="H52">
        <f t="shared" si="3"/>
        <v>-0.42262949160781582</v>
      </c>
      <c r="I52" t="str">
        <f t="shared" si="4"/>
        <v>N</v>
      </c>
      <c r="J52" t="str">
        <f t="shared" si="5"/>
        <v>PN</v>
      </c>
      <c r="P52">
        <v>70</v>
      </c>
      <c r="Q52">
        <f t="shared" si="6"/>
        <v>0.34075096630934798</v>
      </c>
    </row>
    <row r="53" spans="1:17" x14ac:dyDescent="0.3">
      <c r="A53">
        <v>2204.8000000000002</v>
      </c>
      <c r="B53">
        <v>43</v>
      </c>
      <c r="C53">
        <v>1061.3499999999999</v>
      </c>
      <c r="D53" t="s">
        <v>4</v>
      </c>
      <c r="E53">
        <f t="shared" si="0"/>
        <v>0</v>
      </c>
      <c r="F53">
        <f t="shared" si="1"/>
        <v>-0.65517814079659076</v>
      </c>
      <c r="G53">
        <f t="shared" si="2"/>
        <v>0.48065046299422876</v>
      </c>
      <c r="H53">
        <f t="shared" si="3"/>
        <v>-7.7436820407299045E-2</v>
      </c>
      <c r="I53" t="str">
        <f t="shared" si="4"/>
        <v>N</v>
      </c>
      <c r="J53" t="str">
        <f t="shared" si="5"/>
        <v>PN</v>
      </c>
    </row>
    <row r="54" spans="1:17" x14ac:dyDescent="0.3">
      <c r="A54">
        <v>1754</v>
      </c>
      <c r="B54">
        <v>26</v>
      </c>
      <c r="C54">
        <v>677.12</v>
      </c>
      <c r="D54" t="s">
        <v>4</v>
      </c>
      <c r="E54">
        <f t="shared" si="0"/>
        <v>0</v>
      </c>
      <c r="F54">
        <f t="shared" si="1"/>
        <v>-0.84824009035941894</v>
      </c>
      <c r="G54">
        <f t="shared" si="2"/>
        <v>0.57183219409126018</v>
      </c>
      <c r="H54">
        <f t="shared" si="3"/>
        <v>0.28933039274325001</v>
      </c>
      <c r="I54" t="str">
        <f t="shared" si="4"/>
        <v>T</v>
      </c>
      <c r="J54" t="str">
        <f t="shared" si="5"/>
        <v>FP</v>
      </c>
    </row>
    <row r="55" spans="1:17" x14ac:dyDescent="0.3">
      <c r="A55">
        <v>2083.86</v>
      </c>
      <c r="B55">
        <v>40</v>
      </c>
      <c r="C55">
        <v>1165</v>
      </c>
      <c r="D55" t="s">
        <v>4</v>
      </c>
      <c r="E55">
        <f t="shared" si="0"/>
        <v>0</v>
      </c>
      <c r="F55">
        <f t="shared" si="1"/>
        <v>-0.68681078630977099</v>
      </c>
      <c r="G55">
        <f t="shared" si="2"/>
        <v>0.49682174416780106</v>
      </c>
      <c r="H55">
        <f t="shared" si="3"/>
        <v>-1.2713194557202212E-2</v>
      </c>
      <c r="I55" t="str">
        <f t="shared" si="4"/>
        <v>N</v>
      </c>
      <c r="J55" t="str">
        <f t="shared" si="5"/>
        <v>PN</v>
      </c>
    </row>
    <row r="56" spans="1:17" x14ac:dyDescent="0.3">
      <c r="A56">
        <v>2199.21</v>
      </c>
      <c r="B56">
        <v>36</v>
      </c>
      <c r="C56">
        <v>637.95000000000005</v>
      </c>
      <c r="D56" t="s">
        <v>4</v>
      </c>
      <c r="E56">
        <f t="shared" si="0"/>
        <v>0</v>
      </c>
      <c r="F56">
        <f t="shared" si="1"/>
        <v>-0.73061635806668168</v>
      </c>
      <c r="G56">
        <f t="shared" si="2"/>
        <v>0.51838794688409584</v>
      </c>
      <c r="H56">
        <f t="shared" si="3"/>
        <v>7.358497324292701E-2</v>
      </c>
      <c r="I56" t="str">
        <f t="shared" si="4"/>
        <v>T</v>
      </c>
      <c r="J56" t="str">
        <f t="shared" si="5"/>
        <v>FP</v>
      </c>
    </row>
    <row r="57" spans="1:17" x14ac:dyDescent="0.3">
      <c r="A57">
        <v>2393.77</v>
      </c>
      <c r="B57">
        <v>46</v>
      </c>
      <c r="C57">
        <v>1305.79</v>
      </c>
      <c r="D57" t="s">
        <v>5</v>
      </c>
      <c r="E57">
        <f t="shared" si="0"/>
        <v>1</v>
      </c>
      <c r="F57">
        <f t="shared" si="1"/>
        <v>-0.76675147838306346</v>
      </c>
      <c r="G57">
        <f t="shared" si="2"/>
        <v>0.46451962198377272</v>
      </c>
      <c r="H57">
        <f t="shared" si="3"/>
        <v>-0.14216044625739599</v>
      </c>
      <c r="I57" t="str">
        <f t="shared" si="4"/>
        <v>N</v>
      </c>
      <c r="J57" t="str">
        <f t="shared" si="5"/>
        <v>FN</v>
      </c>
    </row>
    <row r="58" spans="1:17" x14ac:dyDescent="0.3">
      <c r="A58">
        <v>2575.73</v>
      </c>
      <c r="B58">
        <v>39</v>
      </c>
      <c r="C58">
        <v>1274.9100000000001</v>
      </c>
      <c r="D58" t="s">
        <v>4</v>
      </c>
      <c r="E58">
        <f t="shared" si="0"/>
        <v>0</v>
      </c>
      <c r="F58">
        <f t="shared" si="1"/>
        <v>-0.69758766965894836</v>
      </c>
      <c r="G58">
        <f t="shared" si="2"/>
        <v>0.50221532235199196</v>
      </c>
      <c r="H58">
        <f t="shared" si="3"/>
        <v>8.8613473928301767E-3</v>
      </c>
      <c r="I58" t="str">
        <f t="shared" si="4"/>
        <v>T</v>
      </c>
      <c r="J58" t="str">
        <f t="shared" si="5"/>
        <v>FP</v>
      </c>
    </row>
    <row r="59" spans="1:17" x14ac:dyDescent="0.3">
      <c r="A59">
        <v>1619.92</v>
      </c>
      <c r="B59">
        <v>21</v>
      </c>
      <c r="C59">
        <v>1309.1600000000001</v>
      </c>
      <c r="D59" t="s">
        <v>5</v>
      </c>
      <c r="E59">
        <f t="shared" si="0"/>
        <v>1</v>
      </c>
      <c r="F59">
        <f t="shared" si="1"/>
        <v>-0.51413862179153924</v>
      </c>
      <c r="G59">
        <f t="shared" si="2"/>
        <v>0.59801549033812396</v>
      </c>
      <c r="H59">
        <f t="shared" si="3"/>
        <v>0.39720310249341151</v>
      </c>
      <c r="I59" t="str">
        <f t="shared" si="4"/>
        <v>T</v>
      </c>
      <c r="J59" t="str">
        <f t="shared" si="5"/>
        <v>PP</v>
      </c>
    </row>
    <row r="60" spans="1:17" x14ac:dyDescent="0.3">
      <c r="A60">
        <v>2675.05</v>
      </c>
      <c r="B60">
        <v>23</v>
      </c>
      <c r="C60">
        <v>981.55</v>
      </c>
      <c r="D60" t="s">
        <v>4</v>
      </c>
      <c r="E60">
        <f t="shared" si="0"/>
        <v>0</v>
      </c>
      <c r="F60">
        <f t="shared" si="1"/>
        <v>-0.88576230625359131</v>
      </c>
      <c r="G60">
        <f t="shared" si="2"/>
        <v>0.58760032143031526</v>
      </c>
      <c r="H60">
        <f t="shared" si="3"/>
        <v>0.3540540185933469</v>
      </c>
      <c r="I60" t="str">
        <f t="shared" si="4"/>
        <v>T</v>
      </c>
      <c r="J60" t="str">
        <f t="shared" si="5"/>
        <v>FP</v>
      </c>
    </row>
    <row r="61" spans="1:17" x14ac:dyDescent="0.3">
      <c r="A61">
        <v>1068.79</v>
      </c>
      <c r="B61">
        <v>46</v>
      </c>
      <c r="C61">
        <v>223.18</v>
      </c>
      <c r="D61" t="s">
        <v>5</v>
      </c>
      <c r="E61">
        <f t="shared" si="0"/>
        <v>1</v>
      </c>
      <c r="F61">
        <f t="shared" si="1"/>
        <v>-0.76675147838306346</v>
      </c>
      <c r="G61">
        <f t="shared" si="2"/>
        <v>0.46451962198377272</v>
      </c>
      <c r="H61">
        <f t="shared" si="3"/>
        <v>-0.14216044625739599</v>
      </c>
      <c r="I61" t="str">
        <f t="shared" si="4"/>
        <v>N</v>
      </c>
      <c r="J61" t="str">
        <f t="shared" si="5"/>
        <v>FN</v>
      </c>
    </row>
    <row r="62" spans="1:17" x14ac:dyDescent="0.3">
      <c r="A62">
        <v>2597.84</v>
      </c>
      <c r="B62">
        <v>43</v>
      </c>
      <c r="C62">
        <v>208.35</v>
      </c>
      <c r="D62" t="s">
        <v>4</v>
      </c>
      <c r="E62">
        <f t="shared" si="0"/>
        <v>0</v>
      </c>
      <c r="F62">
        <f t="shared" si="1"/>
        <v>-0.65517814079659076</v>
      </c>
      <c r="G62">
        <f t="shared" si="2"/>
        <v>0.48065046299422876</v>
      </c>
      <c r="H62">
        <f t="shared" si="3"/>
        <v>-7.7436820407299045E-2</v>
      </c>
      <c r="I62" t="str">
        <f t="shared" si="4"/>
        <v>N</v>
      </c>
      <c r="J62" t="str">
        <f t="shared" si="5"/>
        <v>PN</v>
      </c>
    </row>
    <row r="63" spans="1:17" x14ac:dyDescent="0.3">
      <c r="A63">
        <v>3392.77</v>
      </c>
      <c r="B63">
        <v>54</v>
      </c>
      <c r="C63">
        <v>933.86</v>
      </c>
      <c r="D63" t="s">
        <v>4</v>
      </c>
      <c r="E63">
        <f t="shared" si="0"/>
        <v>0</v>
      </c>
      <c r="F63">
        <f t="shared" si="1"/>
        <v>-0.54810198274324284</v>
      </c>
      <c r="G63">
        <f t="shared" si="2"/>
        <v>0.42195408904327969</v>
      </c>
      <c r="H63">
        <f t="shared" si="3"/>
        <v>-0.31475678185765432</v>
      </c>
      <c r="I63" t="str">
        <f t="shared" si="4"/>
        <v>N</v>
      </c>
      <c r="J63" t="str">
        <f t="shared" si="5"/>
        <v>PN</v>
      </c>
    </row>
    <row r="64" spans="1:17" x14ac:dyDescent="0.3">
      <c r="A64">
        <v>2618.96</v>
      </c>
      <c r="B64">
        <v>41</v>
      </c>
      <c r="C64">
        <v>1474.51</v>
      </c>
      <c r="D64" t="s">
        <v>4</v>
      </c>
      <c r="E64">
        <f t="shared" si="0"/>
        <v>0</v>
      </c>
      <c r="F64">
        <f t="shared" si="1"/>
        <v>-0.67615026121754152</v>
      </c>
      <c r="G64">
        <f t="shared" si="2"/>
        <v>0.49142890557319813</v>
      </c>
      <c r="H64">
        <f t="shared" si="3"/>
        <v>-3.428773650723449E-2</v>
      </c>
      <c r="I64" t="str">
        <f t="shared" si="4"/>
        <v>N</v>
      </c>
      <c r="J64" t="str">
        <f t="shared" si="5"/>
        <v>PN</v>
      </c>
    </row>
    <row r="65" spans="1:10" x14ac:dyDescent="0.3">
      <c r="A65">
        <v>2517.88</v>
      </c>
      <c r="B65">
        <v>28</v>
      </c>
      <c r="C65">
        <v>907.46</v>
      </c>
      <c r="D65" t="s">
        <v>4</v>
      </c>
      <c r="E65">
        <f t="shared" si="0"/>
        <v>0</v>
      </c>
      <c r="F65">
        <f t="shared" si="1"/>
        <v>-0.8237944363424573</v>
      </c>
      <c r="G65">
        <f t="shared" si="2"/>
        <v>0.56123636876485317</v>
      </c>
      <c r="H65">
        <f t="shared" si="3"/>
        <v>0.24618130884318545</v>
      </c>
      <c r="I65" t="str">
        <f t="shared" si="4"/>
        <v>T</v>
      </c>
      <c r="J65" t="str">
        <f t="shared" si="5"/>
        <v>FP</v>
      </c>
    </row>
    <row r="66" spans="1:10" x14ac:dyDescent="0.3">
      <c r="A66">
        <v>2005.44</v>
      </c>
      <c r="B66">
        <v>41</v>
      </c>
      <c r="C66">
        <v>1333.03</v>
      </c>
      <c r="D66" t="s">
        <v>5</v>
      </c>
      <c r="E66">
        <f t="shared" si="0"/>
        <v>1</v>
      </c>
      <c r="F66">
        <f t="shared" si="1"/>
        <v>-0.710437997724776</v>
      </c>
      <c r="G66">
        <f t="shared" si="2"/>
        <v>0.49142890557319813</v>
      </c>
      <c r="H66">
        <f t="shared" si="3"/>
        <v>-3.428773650723449E-2</v>
      </c>
      <c r="I66" t="str">
        <f t="shared" si="4"/>
        <v>N</v>
      </c>
      <c r="J66" t="str">
        <f t="shared" si="5"/>
        <v>FN</v>
      </c>
    </row>
    <row r="67" spans="1:10" x14ac:dyDescent="0.3">
      <c r="A67">
        <v>1791.4</v>
      </c>
      <c r="B67">
        <v>21</v>
      </c>
      <c r="C67">
        <v>803.12</v>
      </c>
      <c r="D67" t="s">
        <v>5</v>
      </c>
      <c r="E67">
        <f t="shared" ref="E67:E128" si="7">IF(D67="T",1,0)</f>
        <v>1</v>
      </c>
      <c r="F67">
        <f t="shared" ref="F67:F128" si="8">E67*H67-LN(1+EXP(H67))</f>
        <v>-0.51413862179153924</v>
      </c>
      <c r="G67">
        <f t="shared" ref="G67:G128" si="9">1/(1+EXP(-H67))</f>
        <v>0.59801549033812396</v>
      </c>
      <c r="H67">
        <f t="shared" ref="H67:H128" si="10">$M$1*B67+$M$2</f>
        <v>0.39720310249341151</v>
      </c>
      <c r="I67" t="str">
        <f t="shared" ref="I67:I128" si="11">IF(G67&gt;$M$16,"T","N")</f>
        <v>T</v>
      </c>
      <c r="J67" t="str">
        <f t="shared" ref="J67:J128" si="12">IF(D67="N",IF(I67="N","PN","FP"),IF(I67="N","FN","PP"))</f>
        <v>PP</v>
      </c>
    </row>
    <row r="68" spans="1:10" x14ac:dyDescent="0.3">
      <c r="A68">
        <v>2186.23</v>
      </c>
      <c r="B68">
        <v>53</v>
      </c>
      <c r="C68">
        <v>740.77</v>
      </c>
      <c r="D68" t="s">
        <v>4</v>
      </c>
      <c r="E68">
        <f t="shared" si="7"/>
        <v>0</v>
      </c>
      <c r="F68">
        <f t="shared" si="8"/>
        <v>-0.55726227664409389</v>
      </c>
      <c r="G68">
        <f t="shared" si="9"/>
        <v>0.42722498115828794</v>
      </c>
      <c r="H68">
        <f t="shared" si="10"/>
        <v>-0.29318223990762193</v>
      </c>
      <c r="I68" t="str">
        <f t="shared" si="11"/>
        <v>N</v>
      </c>
      <c r="J68" t="str">
        <f t="shared" si="12"/>
        <v>PN</v>
      </c>
    </row>
    <row r="69" spans="1:10" x14ac:dyDescent="0.3">
      <c r="A69">
        <v>2108.46</v>
      </c>
      <c r="B69">
        <v>22</v>
      </c>
      <c r="C69">
        <v>1430.59</v>
      </c>
      <c r="D69" t="s">
        <v>5</v>
      </c>
      <c r="E69">
        <f t="shared" si="7"/>
        <v>1</v>
      </c>
      <c r="F69">
        <f t="shared" si="8"/>
        <v>-0.52286727812443134</v>
      </c>
      <c r="G69">
        <f t="shared" si="9"/>
        <v>0.59281833373549231</v>
      </c>
      <c r="H69">
        <f t="shared" si="10"/>
        <v>0.37562856054337923</v>
      </c>
      <c r="I69" t="str">
        <f t="shared" si="11"/>
        <v>T</v>
      </c>
      <c r="J69" t="str">
        <f t="shared" si="12"/>
        <v>PP</v>
      </c>
    </row>
    <row r="70" spans="1:10" x14ac:dyDescent="0.3">
      <c r="A70">
        <v>2298.2800000000002</v>
      </c>
      <c r="B70">
        <v>35</v>
      </c>
      <c r="C70">
        <v>650.23</v>
      </c>
      <c r="D70" t="s">
        <v>4</v>
      </c>
      <c r="E70">
        <f t="shared" si="7"/>
        <v>0</v>
      </c>
      <c r="F70">
        <f t="shared" si="8"/>
        <v>-0.74185842800209367</v>
      </c>
      <c r="G70">
        <f t="shared" si="9"/>
        <v>0.52377194293271878</v>
      </c>
      <c r="H70">
        <f t="shared" si="10"/>
        <v>9.5159515192959288E-2</v>
      </c>
      <c r="I70" t="str">
        <f t="shared" si="11"/>
        <v>T</v>
      </c>
      <c r="J70" t="str">
        <f t="shared" si="12"/>
        <v>FP</v>
      </c>
    </row>
    <row r="71" spans="1:10" x14ac:dyDescent="0.3">
      <c r="A71">
        <v>3696.84</v>
      </c>
      <c r="B71">
        <v>49</v>
      </c>
      <c r="C71">
        <v>2624.39</v>
      </c>
      <c r="D71" t="s">
        <v>4</v>
      </c>
      <c r="E71">
        <f t="shared" si="7"/>
        <v>0</v>
      </c>
      <c r="F71">
        <f t="shared" si="8"/>
        <v>-0.5950457577668915</v>
      </c>
      <c r="G71">
        <f t="shared" si="9"/>
        <v>0.44846267182607064</v>
      </c>
      <c r="H71">
        <f t="shared" si="10"/>
        <v>-0.20688407210749282</v>
      </c>
      <c r="I71" t="str">
        <f t="shared" si="11"/>
        <v>N</v>
      </c>
      <c r="J71" t="str">
        <f t="shared" si="12"/>
        <v>PN</v>
      </c>
    </row>
    <row r="72" spans="1:10" x14ac:dyDescent="0.3">
      <c r="A72">
        <v>1811.81</v>
      </c>
      <c r="B72">
        <v>44</v>
      </c>
      <c r="C72">
        <v>255.93</v>
      </c>
      <c r="D72" t="s">
        <v>5</v>
      </c>
      <c r="E72">
        <f t="shared" si="7"/>
        <v>1</v>
      </c>
      <c r="F72">
        <f t="shared" si="8"/>
        <v>-0.74387776775983105</v>
      </c>
      <c r="G72">
        <f t="shared" si="9"/>
        <v>0.47526736113010087</v>
      </c>
      <c r="H72">
        <f t="shared" si="10"/>
        <v>-9.9011362357331323E-2</v>
      </c>
      <c r="I72" t="str">
        <f t="shared" si="11"/>
        <v>N</v>
      </c>
      <c r="J72" t="str">
        <f t="shared" si="12"/>
        <v>FN</v>
      </c>
    </row>
    <row r="73" spans="1:10" x14ac:dyDescent="0.3">
      <c r="A73">
        <v>2065.17</v>
      </c>
      <c r="B73">
        <v>36</v>
      </c>
      <c r="C73">
        <v>1169.33</v>
      </c>
      <c r="D73" t="s">
        <v>5</v>
      </c>
      <c r="E73">
        <f t="shared" si="7"/>
        <v>1</v>
      </c>
      <c r="F73">
        <f t="shared" si="8"/>
        <v>-0.65703138482375467</v>
      </c>
      <c r="G73">
        <f t="shared" si="9"/>
        <v>0.51838794688409584</v>
      </c>
      <c r="H73">
        <f t="shared" si="10"/>
        <v>7.358497324292701E-2</v>
      </c>
      <c r="I73" t="str">
        <f t="shared" si="11"/>
        <v>T</v>
      </c>
      <c r="J73" t="str">
        <f t="shared" si="12"/>
        <v>PP</v>
      </c>
    </row>
    <row r="74" spans="1:10" x14ac:dyDescent="0.3">
      <c r="A74">
        <v>1032.5899999999999</v>
      </c>
      <c r="B74">
        <v>49</v>
      </c>
      <c r="C74">
        <v>270.5</v>
      </c>
      <c r="D74" t="s">
        <v>5</v>
      </c>
      <c r="E74">
        <f t="shared" si="7"/>
        <v>1</v>
      </c>
      <c r="F74">
        <f t="shared" si="8"/>
        <v>-0.80192982987438433</v>
      </c>
      <c r="G74">
        <f t="shared" si="9"/>
        <v>0.44846267182607064</v>
      </c>
      <c r="H74">
        <f t="shared" si="10"/>
        <v>-0.20688407210749282</v>
      </c>
      <c r="I74" t="str">
        <f t="shared" si="11"/>
        <v>N</v>
      </c>
      <c r="J74" t="str">
        <f t="shared" si="12"/>
        <v>FN</v>
      </c>
    </row>
    <row r="75" spans="1:10" x14ac:dyDescent="0.3">
      <c r="A75">
        <v>1768.25</v>
      </c>
      <c r="B75">
        <v>36</v>
      </c>
      <c r="C75">
        <v>948.77</v>
      </c>
      <c r="D75" t="s">
        <v>5</v>
      </c>
      <c r="E75">
        <f t="shared" si="7"/>
        <v>1</v>
      </c>
      <c r="F75">
        <f t="shared" si="8"/>
        <v>-0.65703138482375467</v>
      </c>
      <c r="G75">
        <f t="shared" si="9"/>
        <v>0.51838794688409584</v>
      </c>
      <c r="H75">
        <f t="shared" si="10"/>
        <v>7.358497324292701E-2</v>
      </c>
      <c r="I75" t="str">
        <f t="shared" si="11"/>
        <v>T</v>
      </c>
      <c r="J75" t="str">
        <f t="shared" si="12"/>
        <v>PP</v>
      </c>
    </row>
    <row r="76" spans="1:10" x14ac:dyDescent="0.3">
      <c r="A76">
        <v>2324.6</v>
      </c>
      <c r="B76">
        <v>30</v>
      </c>
      <c r="C76">
        <v>1247.71</v>
      </c>
      <c r="D76" t="s">
        <v>5</v>
      </c>
      <c r="E76">
        <f t="shared" si="7"/>
        <v>1</v>
      </c>
      <c r="F76">
        <f t="shared" si="8"/>
        <v>-0.59677500256636229</v>
      </c>
      <c r="G76">
        <f t="shared" si="9"/>
        <v>0.55058440926995844</v>
      </c>
      <c r="H76">
        <f t="shared" si="10"/>
        <v>0.20303222494312079</v>
      </c>
      <c r="I76" t="str">
        <f t="shared" si="11"/>
        <v>T</v>
      </c>
      <c r="J76" t="str">
        <f t="shared" si="12"/>
        <v>PP</v>
      </c>
    </row>
    <row r="77" spans="1:10" x14ac:dyDescent="0.3">
      <c r="A77">
        <v>2904.48</v>
      </c>
      <c r="B77">
        <v>52</v>
      </c>
      <c r="C77">
        <v>1482.07</v>
      </c>
      <c r="D77" t="s">
        <v>5</v>
      </c>
      <c r="E77">
        <f t="shared" si="7"/>
        <v>1</v>
      </c>
      <c r="F77">
        <f t="shared" si="8"/>
        <v>-0.83814416647369638</v>
      </c>
      <c r="G77">
        <f t="shared" si="9"/>
        <v>0.43251245018323464</v>
      </c>
      <c r="H77">
        <f t="shared" si="10"/>
        <v>-0.27160769795758977</v>
      </c>
      <c r="I77" t="str">
        <f t="shared" si="11"/>
        <v>N</v>
      </c>
      <c r="J77" t="str">
        <f t="shared" si="12"/>
        <v>FN</v>
      </c>
    </row>
    <row r="78" spans="1:10" x14ac:dyDescent="0.3">
      <c r="A78">
        <v>2821.67</v>
      </c>
      <c r="B78">
        <v>39</v>
      </c>
      <c r="C78">
        <v>1710.11</v>
      </c>
      <c r="D78" t="s">
        <v>5</v>
      </c>
      <c r="E78">
        <f t="shared" si="7"/>
        <v>1</v>
      </c>
      <c r="F78">
        <f t="shared" si="8"/>
        <v>-0.68872632226611818</v>
      </c>
      <c r="G78">
        <f t="shared" si="9"/>
        <v>0.50221532235199196</v>
      </c>
      <c r="H78">
        <f t="shared" si="10"/>
        <v>8.8613473928301767E-3</v>
      </c>
      <c r="I78" t="str">
        <f t="shared" si="11"/>
        <v>T</v>
      </c>
      <c r="J78" t="str">
        <f t="shared" si="12"/>
        <v>PP</v>
      </c>
    </row>
    <row r="79" spans="1:10" x14ac:dyDescent="0.3">
      <c r="A79">
        <v>2770.46</v>
      </c>
      <c r="B79">
        <v>58</v>
      </c>
      <c r="C79">
        <v>974.3</v>
      </c>
      <c r="D79" t="s">
        <v>4</v>
      </c>
      <c r="E79">
        <f t="shared" si="7"/>
        <v>0</v>
      </c>
      <c r="F79">
        <f t="shared" si="8"/>
        <v>-0.5125920217703871</v>
      </c>
      <c r="G79">
        <f t="shared" si="9"/>
        <v>0.40105890330496641</v>
      </c>
      <c r="H79">
        <f t="shared" si="10"/>
        <v>-0.40105494965778343</v>
      </c>
      <c r="I79" t="str">
        <f t="shared" si="11"/>
        <v>N</v>
      </c>
      <c r="J79" t="str">
        <f t="shared" si="12"/>
        <v>PN</v>
      </c>
    </row>
    <row r="80" spans="1:10" x14ac:dyDescent="0.3">
      <c r="A80">
        <v>2883.8</v>
      </c>
      <c r="B80">
        <v>23</v>
      </c>
      <c r="C80">
        <v>1731.57</v>
      </c>
      <c r="D80" t="s">
        <v>5</v>
      </c>
      <c r="E80">
        <f t="shared" si="7"/>
        <v>1</v>
      </c>
      <c r="F80">
        <f t="shared" si="8"/>
        <v>-0.53170828766024436</v>
      </c>
      <c r="G80">
        <f t="shared" si="9"/>
        <v>0.58760032143031526</v>
      </c>
      <c r="H80">
        <f t="shared" si="10"/>
        <v>0.3540540185933469</v>
      </c>
      <c r="I80" t="str">
        <f t="shared" si="11"/>
        <v>T</v>
      </c>
      <c r="J80" t="str">
        <f t="shared" si="12"/>
        <v>PP</v>
      </c>
    </row>
    <row r="81" spans="1:10" x14ac:dyDescent="0.3">
      <c r="A81">
        <v>2585.31</v>
      </c>
      <c r="B81">
        <v>26</v>
      </c>
      <c r="C81">
        <v>1083.48</v>
      </c>
      <c r="D81" t="s">
        <v>5</v>
      </c>
      <c r="E81">
        <f t="shared" si="7"/>
        <v>1</v>
      </c>
      <c r="F81">
        <f t="shared" si="8"/>
        <v>-0.55890969761616893</v>
      </c>
      <c r="G81">
        <f t="shared" si="9"/>
        <v>0.57183219409126018</v>
      </c>
      <c r="H81">
        <f t="shared" si="10"/>
        <v>0.28933039274325001</v>
      </c>
      <c r="I81" t="str">
        <f t="shared" si="11"/>
        <v>T</v>
      </c>
      <c r="J81" t="str">
        <f t="shared" si="12"/>
        <v>PP</v>
      </c>
    </row>
    <row r="82" spans="1:10" x14ac:dyDescent="0.3">
      <c r="A82">
        <v>2285.13</v>
      </c>
      <c r="B82">
        <v>43</v>
      </c>
      <c r="C82">
        <v>1373.8</v>
      </c>
      <c r="D82" t="s">
        <v>5</v>
      </c>
      <c r="E82">
        <f t="shared" si="7"/>
        <v>1</v>
      </c>
      <c r="F82">
        <f t="shared" si="8"/>
        <v>-0.7326149612038898</v>
      </c>
      <c r="G82">
        <f t="shared" si="9"/>
        <v>0.48065046299422876</v>
      </c>
      <c r="H82">
        <f t="shared" si="10"/>
        <v>-7.7436820407299045E-2</v>
      </c>
      <c r="I82" t="str">
        <f t="shared" si="11"/>
        <v>N</v>
      </c>
      <c r="J82" t="str">
        <f t="shared" si="12"/>
        <v>FN</v>
      </c>
    </row>
    <row r="83" spans="1:10" x14ac:dyDescent="0.3">
      <c r="A83">
        <v>3251.37</v>
      </c>
      <c r="B83">
        <v>60</v>
      </c>
      <c r="C83">
        <v>2024.76</v>
      </c>
      <c r="D83" t="s">
        <v>5</v>
      </c>
      <c r="E83">
        <f t="shared" si="7"/>
        <v>1</v>
      </c>
      <c r="F83">
        <f t="shared" si="8"/>
        <v>-0.93971369673707605</v>
      </c>
      <c r="G83">
        <f t="shared" si="9"/>
        <v>0.39073968939369663</v>
      </c>
      <c r="H83">
        <f t="shared" si="10"/>
        <v>-0.44420403355784821</v>
      </c>
      <c r="I83" t="str">
        <f t="shared" si="11"/>
        <v>N</v>
      </c>
      <c r="J83" t="str">
        <f t="shared" si="12"/>
        <v>FN</v>
      </c>
    </row>
    <row r="84" spans="1:10" x14ac:dyDescent="0.3">
      <c r="A84">
        <v>1968.18</v>
      </c>
      <c r="B84">
        <v>23</v>
      </c>
      <c r="C84">
        <v>1234.3499999999999</v>
      </c>
      <c r="D84" t="s">
        <v>5</v>
      </c>
      <c r="E84">
        <f t="shared" si="7"/>
        <v>1</v>
      </c>
      <c r="F84">
        <f t="shared" si="8"/>
        <v>-0.53170828766024436</v>
      </c>
      <c r="G84">
        <f t="shared" si="9"/>
        <v>0.58760032143031526</v>
      </c>
      <c r="H84">
        <f t="shared" si="10"/>
        <v>0.3540540185933469</v>
      </c>
      <c r="I84" t="str">
        <f t="shared" si="11"/>
        <v>T</v>
      </c>
      <c r="J84" t="str">
        <f t="shared" si="12"/>
        <v>PP</v>
      </c>
    </row>
    <row r="85" spans="1:10" x14ac:dyDescent="0.3">
      <c r="A85">
        <v>1427.26</v>
      </c>
      <c r="B85">
        <v>45</v>
      </c>
      <c r="C85">
        <v>894.56</v>
      </c>
      <c r="D85" t="s">
        <v>4</v>
      </c>
      <c r="E85">
        <f t="shared" si="7"/>
        <v>0</v>
      </c>
      <c r="F85">
        <f t="shared" si="8"/>
        <v>-0.63467074826480008</v>
      </c>
      <c r="G85">
        <f t="shared" si="9"/>
        <v>0.46989000077592613</v>
      </c>
      <c r="H85">
        <f t="shared" si="10"/>
        <v>-0.1205859043073636</v>
      </c>
      <c r="I85" t="str">
        <f t="shared" si="11"/>
        <v>N</v>
      </c>
      <c r="J85" t="str">
        <f t="shared" si="12"/>
        <v>PN</v>
      </c>
    </row>
    <row r="86" spans="1:10" x14ac:dyDescent="0.3">
      <c r="A86">
        <v>2452.0300000000002</v>
      </c>
      <c r="B86">
        <v>23</v>
      </c>
      <c r="C86">
        <v>1154.8499999999999</v>
      </c>
      <c r="D86" t="s">
        <v>4</v>
      </c>
      <c r="E86">
        <f t="shared" si="7"/>
        <v>0</v>
      </c>
      <c r="F86">
        <f t="shared" si="8"/>
        <v>-0.88576230625359131</v>
      </c>
      <c r="G86">
        <f t="shared" si="9"/>
        <v>0.58760032143031526</v>
      </c>
      <c r="H86">
        <f t="shared" si="10"/>
        <v>0.3540540185933469</v>
      </c>
      <c r="I86" t="str">
        <f t="shared" si="11"/>
        <v>T</v>
      </c>
      <c r="J86" t="str">
        <f t="shared" si="12"/>
        <v>FP</v>
      </c>
    </row>
    <row r="87" spans="1:10" x14ac:dyDescent="0.3">
      <c r="A87">
        <v>2507.8000000000002</v>
      </c>
      <c r="B87">
        <v>48</v>
      </c>
      <c r="C87">
        <v>953.27</v>
      </c>
      <c r="D87" t="s">
        <v>4</v>
      </c>
      <c r="E87">
        <f t="shared" si="7"/>
        <v>0</v>
      </c>
      <c r="F87">
        <f t="shared" si="8"/>
        <v>-0.60477874053399494</v>
      </c>
      <c r="G87">
        <f t="shared" si="9"/>
        <v>0.45380473585652542</v>
      </c>
      <c r="H87">
        <f t="shared" si="10"/>
        <v>-0.18530953015746043</v>
      </c>
      <c r="I87" t="str">
        <f t="shared" si="11"/>
        <v>N</v>
      </c>
      <c r="J87" t="str">
        <f t="shared" si="12"/>
        <v>PN</v>
      </c>
    </row>
    <row r="88" spans="1:10" x14ac:dyDescent="0.3">
      <c r="A88">
        <v>1939.33</v>
      </c>
      <c r="B88">
        <v>22</v>
      </c>
      <c r="C88">
        <v>981.09</v>
      </c>
      <c r="D88" t="s">
        <v>4</v>
      </c>
      <c r="E88">
        <f t="shared" si="7"/>
        <v>0</v>
      </c>
      <c r="F88">
        <f t="shared" si="8"/>
        <v>-0.89849583866781058</v>
      </c>
      <c r="G88">
        <f t="shared" si="9"/>
        <v>0.59281833373549231</v>
      </c>
      <c r="H88">
        <f t="shared" si="10"/>
        <v>0.37562856054337923</v>
      </c>
      <c r="I88" t="str">
        <f t="shared" si="11"/>
        <v>T</v>
      </c>
      <c r="J88" t="str">
        <f t="shared" si="12"/>
        <v>FP</v>
      </c>
    </row>
    <row r="89" spans="1:10" x14ac:dyDescent="0.3">
      <c r="A89">
        <v>2405.0300000000002</v>
      </c>
      <c r="B89">
        <v>55</v>
      </c>
      <c r="C89">
        <v>877.3</v>
      </c>
      <c r="D89" t="s">
        <v>4</v>
      </c>
      <c r="E89">
        <f t="shared" si="7"/>
        <v>0</v>
      </c>
      <c r="F89">
        <f t="shared" si="8"/>
        <v>-0.53905521681811519</v>
      </c>
      <c r="G89">
        <f t="shared" si="9"/>
        <v>0.41670091671097564</v>
      </c>
      <c r="H89">
        <f t="shared" si="10"/>
        <v>-0.33633132380768671</v>
      </c>
      <c r="I89" t="str">
        <f t="shared" si="11"/>
        <v>N</v>
      </c>
      <c r="J89" t="str">
        <f t="shared" si="12"/>
        <v>PN</v>
      </c>
    </row>
    <row r="90" spans="1:10" x14ac:dyDescent="0.3">
      <c r="A90">
        <v>1728.34</v>
      </c>
      <c r="B90">
        <v>55</v>
      </c>
      <c r="C90">
        <v>226.15</v>
      </c>
      <c r="D90" t="s">
        <v>4</v>
      </c>
      <c r="E90">
        <f t="shared" si="7"/>
        <v>0</v>
      </c>
      <c r="F90">
        <f t="shared" si="8"/>
        <v>-0.53905521681811519</v>
      </c>
      <c r="G90">
        <f t="shared" si="9"/>
        <v>0.41670091671097564</v>
      </c>
      <c r="H90">
        <f t="shared" si="10"/>
        <v>-0.33633132380768671</v>
      </c>
      <c r="I90" t="str">
        <f t="shared" si="11"/>
        <v>N</v>
      </c>
      <c r="J90" t="str">
        <f t="shared" si="12"/>
        <v>PN</v>
      </c>
    </row>
    <row r="91" spans="1:10" x14ac:dyDescent="0.3">
      <c r="A91">
        <v>1006.95</v>
      </c>
      <c r="B91">
        <v>40</v>
      </c>
      <c r="C91">
        <v>566.9</v>
      </c>
      <c r="D91" t="s">
        <v>4</v>
      </c>
      <c r="E91">
        <f t="shared" si="7"/>
        <v>0</v>
      </c>
      <c r="F91">
        <f t="shared" si="8"/>
        <v>-0.68681078630977099</v>
      </c>
      <c r="G91">
        <f t="shared" si="9"/>
        <v>0.49682174416780106</v>
      </c>
      <c r="H91">
        <f t="shared" si="10"/>
        <v>-1.2713194557202212E-2</v>
      </c>
      <c r="I91" t="str">
        <f t="shared" si="11"/>
        <v>N</v>
      </c>
      <c r="J91" t="str">
        <f t="shared" si="12"/>
        <v>PN</v>
      </c>
    </row>
    <row r="92" spans="1:10" x14ac:dyDescent="0.3">
      <c r="A92">
        <v>2575</v>
      </c>
      <c r="B92">
        <v>49</v>
      </c>
      <c r="C92">
        <v>1059.53</v>
      </c>
      <c r="D92" t="s">
        <v>4</v>
      </c>
      <c r="E92">
        <f t="shared" si="7"/>
        <v>0</v>
      </c>
      <c r="F92">
        <f t="shared" si="8"/>
        <v>-0.5950457577668915</v>
      </c>
      <c r="G92">
        <f t="shared" si="9"/>
        <v>0.44846267182607064</v>
      </c>
      <c r="H92">
        <f t="shared" si="10"/>
        <v>-0.20688407210749282</v>
      </c>
      <c r="I92" t="str">
        <f t="shared" si="11"/>
        <v>N</v>
      </c>
      <c r="J92" t="str">
        <f t="shared" si="12"/>
        <v>PN</v>
      </c>
    </row>
    <row r="93" spans="1:10" x14ac:dyDescent="0.3">
      <c r="A93">
        <v>3057.41</v>
      </c>
      <c r="B93">
        <v>52</v>
      </c>
      <c r="C93">
        <v>1005.54</v>
      </c>
      <c r="D93" t="s">
        <v>4</v>
      </c>
      <c r="E93">
        <f t="shared" si="7"/>
        <v>0</v>
      </c>
      <c r="F93">
        <f t="shared" si="8"/>
        <v>-0.56653646851610662</v>
      </c>
      <c r="G93">
        <f t="shared" si="9"/>
        <v>0.43251245018323464</v>
      </c>
      <c r="H93">
        <f t="shared" si="10"/>
        <v>-0.27160769795758977</v>
      </c>
      <c r="I93" t="str">
        <f t="shared" si="11"/>
        <v>N</v>
      </c>
      <c r="J93" t="str">
        <f t="shared" si="12"/>
        <v>PN</v>
      </c>
    </row>
    <row r="94" spans="1:10" x14ac:dyDescent="0.3">
      <c r="A94">
        <v>1321.66</v>
      </c>
      <c r="B94">
        <v>46</v>
      </c>
      <c r="C94">
        <v>566.44000000000005</v>
      </c>
      <c r="D94" t="s">
        <v>4</v>
      </c>
      <c r="E94">
        <f t="shared" si="7"/>
        <v>0</v>
      </c>
      <c r="F94">
        <f t="shared" si="8"/>
        <v>-0.62459103212566747</v>
      </c>
      <c r="G94">
        <f t="shared" si="9"/>
        <v>0.46451962198377272</v>
      </c>
      <c r="H94">
        <f t="shared" si="10"/>
        <v>-0.14216044625739599</v>
      </c>
      <c r="I94" t="str">
        <f t="shared" si="11"/>
        <v>N</v>
      </c>
      <c r="J94" t="str">
        <f t="shared" si="12"/>
        <v>PN</v>
      </c>
    </row>
    <row r="95" spans="1:10" x14ac:dyDescent="0.3">
      <c r="A95">
        <v>2263.9</v>
      </c>
      <c r="B95">
        <v>47</v>
      </c>
      <c r="C95">
        <v>1066.02</v>
      </c>
      <c r="D95" t="s">
        <v>5</v>
      </c>
      <c r="E95">
        <f t="shared" si="7"/>
        <v>1</v>
      </c>
      <c r="F95">
        <f t="shared" si="8"/>
        <v>-0.778362081248826</v>
      </c>
      <c r="G95">
        <f t="shared" si="9"/>
        <v>0.45915745834339133</v>
      </c>
      <c r="H95">
        <f t="shared" si="10"/>
        <v>-0.16373498820742827</v>
      </c>
      <c r="I95" t="str">
        <f t="shared" si="11"/>
        <v>N</v>
      </c>
      <c r="J95" t="str">
        <f t="shared" si="12"/>
        <v>FN</v>
      </c>
    </row>
    <row r="96" spans="1:10" x14ac:dyDescent="0.3">
      <c r="A96">
        <v>1947.45</v>
      </c>
      <c r="B96">
        <v>25</v>
      </c>
      <c r="C96">
        <v>1191.56</v>
      </c>
      <c r="D96" t="s">
        <v>5</v>
      </c>
      <c r="E96">
        <f t="shared" si="7"/>
        <v>1</v>
      </c>
      <c r="F96">
        <f t="shared" si="8"/>
        <v>-0.54972909517056512</v>
      </c>
      <c r="G96">
        <f t="shared" si="9"/>
        <v>0.57710613004338007</v>
      </c>
      <c r="H96">
        <f t="shared" si="10"/>
        <v>0.31090493469328229</v>
      </c>
      <c r="I96" t="str">
        <f t="shared" si="11"/>
        <v>T</v>
      </c>
      <c r="J96" t="str">
        <f t="shared" si="12"/>
        <v>PP</v>
      </c>
    </row>
    <row r="97" spans="1:10" x14ac:dyDescent="0.3">
      <c r="A97">
        <v>2765.06</v>
      </c>
      <c r="B97">
        <v>37</v>
      </c>
      <c r="C97">
        <v>1249.3499999999999</v>
      </c>
      <c r="D97" t="s">
        <v>4</v>
      </c>
      <c r="E97">
        <f t="shared" si="7"/>
        <v>0</v>
      </c>
      <c r="F97">
        <f t="shared" si="8"/>
        <v>-0.7194904937217742</v>
      </c>
      <c r="G97">
        <f t="shared" si="9"/>
        <v>0.51299967751931774</v>
      </c>
      <c r="H97">
        <f t="shared" si="10"/>
        <v>5.2010431292894732E-2</v>
      </c>
      <c r="I97" t="str">
        <f t="shared" si="11"/>
        <v>T</v>
      </c>
      <c r="J97" t="str">
        <f t="shared" si="12"/>
        <v>FP</v>
      </c>
    </row>
    <row r="98" spans="1:10" x14ac:dyDescent="0.3">
      <c r="A98">
        <v>1594.6</v>
      </c>
      <c r="B98">
        <v>58</v>
      </c>
      <c r="C98">
        <v>465.02</v>
      </c>
      <c r="D98" t="s">
        <v>5</v>
      </c>
      <c r="E98">
        <f t="shared" si="7"/>
        <v>1</v>
      </c>
      <c r="F98">
        <f t="shared" si="8"/>
        <v>-0.91364697142817053</v>
      </c>
      <c r="G98">
        <f t="shared" si="9"/>
        <v>0.40105890330496641</v>
      </c>
      <c r="H98">
        <f t="shared" si="10"/>
        <v>-0.40105494965778343</v>
      </c>
      <c r="I98" t="str">
        <f t="shared" si="11"/>
        <v>N</v>
      </c>
      <c r="J98" t="str">
        <f t="shared" si="12"/>
        <v>FN</v>
      </c>
    </row>
    <row r="99" spans="1:10" x14ac:dyDescent="0.3">
      <c r="A99">
        <v>2862.35</v>
      </c>
      <c r="B99">
        <v>55</v>
      </c>
      <c r="C99">
        <v>1456.44</v>
      </c>
      <c r="D99" t="s">
        <v>4</v>
      </c>
      <c r="E99">
        <f t="shared" si="7"/>
        <v>0</v>
      </c>
      <c r="F99">
        <f t="shared" si="8"/>
        <v>-0.53905521681811519</v>
      </c>
      <c r="G99">
        <f t="shared" si="9"/>
        <v>0.41670091671097564</v>
      </c>
      <c r="H99">
        <f t="shared" si="10"/>
        <v>-0.33633132380768671</v>
      </c>
      <c r="I99" t="str">
        <f t="shared" si="11"/>
        <v>N</v>
      </c>
      <c r="J99" t="str">
        <f t="shared" si="12"/>
        <v>PN</v>
      </c>
    </row>
    <row r="100" spans="1:10" x14ac:dyDescent="0.3">
      <c r="A100">
        <v>2943.01</v>
      </c>
      <c r="B100">
        <v>25</v>
      </c>
      <c r="C100">
        <v>1466.37</v>
      </c>
      <c r="D100" t="s">
        <v>4</v>
      </c>
      <c r="E100">
        <f t="shared" si="7"/>
        <v>0</v>
      </c>
      <c r="F100">
        <f t="shared" si="8"/>
        <v>-0.86063402986384741</v>
      </c>
      <c r="G100">
        <f t="shared" si="9"/>
        <v>0.57710613004338007</v>
      </c>
      <c r="H100">
        <f t="shared" si="10"/>
        <v>0.31090493469328229</v>
      </c>
      <c r="I100" t="str">
        <f t="shared" si="11"/>
        <v>T</v>
      </c>
      <c r="J100" t="str">
        <f t="shared" si="12"/>
        <v>FP</v>
      </c>
    </row>
    <row r="101" spans="1:10" x14ac:dyDescent="0.3">
      <c r="A101">
        <v>1910.99</v>
      </c>
      <c r="B101">
        <v>36</v>
      </c>
      <c r="C101">
        <v>539.42999999999995</v>
      </c>
      <c r="D101" t="s">
        <v>5</v>
      </c>
      <c r="E101">
        <f t="shared" si="7"/>
        <v>1</v>
      </c>
      <c r="F101">
        <f t="shared" si="8"/>
        <v>-0.65703138482375467</v>
      </c>
      <c r="G101">
        <f t="shared" si="9"/>
        <v>0.51838794688409584</v>
      </c>
      <c r="H101">
        <f t="shared" si="10"/>
        <v>7.358497324292701E-2</v>
      </c>
      <c r="I101" t="str">
        <f t="shared" si="11"/>
        <v>T</v>
      </c>
      <c r="J101" t="str">
        <f t="shared" si="12"/>
        <v>PP</v>
      </c>
    </row>
    <row r="102" spans="1:10" x14ac:dyDescent="0.3">
      <c r="A102">
        <v>1484.95</v>
      </c>
      <c r="B102">
        <v>37</v>
      </c>
      <c r="C102">
        <v>1023.25</v>
      </c>
      <c r="D102" t="s">
        <v>5</v>
      </c>
      <c r="E102">
        <f t="shared" si="7"/>
        <v>1</v>
      </c>
      <c r="F102">
        <f t="shared" si="8"/>
        <v>-0.66748006242887947</v>
      </c>
      <c r="G102">
        <f t="shared" si="9"/>
        <v>0.51299967751931774</v>
      </c>
      <c r="H102">
        <f t="shared" si="10"/>
        <v>5.2010431292894732E-2</v>
      </c>
      <c r="I102" t="str">
        <f t="shared" si="11"/>
        <v>T</v>
      </c>
      <c r="J102" t="str">
        <f t="shared" si="12"/>
        <v>PP</v>
      </c>
    </row>
    <row r="103" spans="1:10" x14ac:dyDescent="0.3">
      <c r="A103">
        <v>2643.86</v>
      </c>
      <c r="B103">
        <v>51</v>
      </c>
      <c r="C103">
        <v>2308.48</v>
      </c>
      <c r="D103" t="s">
        <v>5</v>
      </c>
      <c r="E103">
        <f t="shared" si="7"/>
        <v>1</v>
      </c>
      <c r="F103">
        <f t="shared" si="8"/>
        <v>-0.82595805954244539</v>
      </c>
      <c r="G103">
        <f t="shared" si="9"/>
        <v>0.43781533830751895</v>
      </c>
      <c r="H103">
        <f t="shared" si="10"/>
        <v>-0.25003315600755738</v>
      </c>
      <c r="I103" t="str">
        <f t="shared" si="11"/>
        <v>N</v>
      </c>
      <c r="J103" t="str">
        <f t="shared" si="12"/>
        <v>FN</v>
      </c>
    </row>
    <row r="104" spans="1:10" x14ac:dyDescent="0.3">
      <c r="A104">
        <v>1932.75</v>
      </c>
      <c r="B104">
        <v>55</v>
      </c>
      <c r="C104">
        <v>354.66</v>
      </c>
      <c r="D104" t="s">
        <v>4</v>
      </c>
      <c r="E104">
        <f t="shared" si="7"/>
        <v>0</v>
      </c>
      <c r="F104">
        <f t="shared" si="8"/>
        <v>-0.53905521681811519</v>
      </c>
      <c r="G104">
        <f t="shared" si="9"/>
        <v>0.41670091671097564</v>
      </c>
      <c r="H104">
        <f t="shared" si="10"/>
        <v>-0.33633132380768671</v>
      </c>
      <c r="I104" t="str">
        <f t="shared" si="11"/>
        <v>N</v>
      </c>
      <c r="J104" t="str">
        <f t="shared" si="12"/>
        <v>PN</v>
      </c>
    </row>
    <row r="105" spans="1:10" x14ac:dyDescent="0.3">
      <c r="A105">
        <v>1881.84</v>
      </c>
      <c r="B105">
        <v>26</v>
      </c>
      <c r="C105">
        <v>1194.8900000000001</v>
      </c>
      <c r="D105" t="s">
        <v>5</v>
      </c>
      <c r="E105">
        <f t="shared" si="7"/>
        <v>1</v>
      </c>
      <c r="F105">
        <f t="shared" si="8"/>
        <v>-0.55890969761616893</v>
      </c>
      <c r="G105">
        <f t="shared" si="9"/>
        <v>0.57183219409126018</v>
      </c>
      <c r="H105">
        <f t="shared" si="10"/>
        <v>0.28933039274325001</v>
      </c>
      <c r="I105" t="str">
        <f t="shared" si="11"/>
        <v>T</v>
      </c>
      <c r="J105" t="str">
        <f t="shared" si="12"/>
        <v>PP</v>
      </c>
    </row>
    <row r="106" spans="1:10" x14ac:dyDescent="0.3">
      <c r="A106">
        <v>1139.76</v>
      </c>
      <c r="B106">
        <v>43</v>
      </c>
      <c r="C106">
        <v>1446.94</v>
      </c>
      <c r="D106" t="s">
        <v>5</v>
      </c>
      <c r="E106">
        <f t="shared" si="7"/>
        <v>1</v>
      </c>
      <c r="F106">
        <f t="shared" si="8"/>
        <v>-0.7326149612038898</v>
      </c>
      <c r="G106">
        <f t="shared" si="9"/>
        <v>0.48065046299422876</v>
      </c>
      <c r="H106">
        <f t="shared" si="10"/>
        <v>-7.7436820407299045E-2</v>
      </c>
      <c r="I106" t="str">
        <f t="shared" si="11"/>
        <v>N</v>
      </c>
      <c r="J106" t="str">
        <f t="shared" si="12"/>
        <v>FN</v>
      </c>
    </row>
    <row r="107" spans="1:10" x14ac:dyDescent="0.3">
      <c r="A107">
        <v>1959.15</v>
      </c>
      <c r="B107">
        <v>42</v>
      </c>
      <c r="C107">
        <v>1063.79</v>
      </c>
      <c r="D107" t="s">
        <v>5</v>
      </c>
      <c r="E107">
        <f t="shared" si="7"/>
        <v>1</v>
      </c>
      <c r="F107">
        <f t="shared" si="8"/>
        <v>-0.72146834334912069</v>
      </c>
      <c r="G107">
        <f t="shared" si="9"/>
        <v>0.48603806099229768</v>
      </c>
      <c r="H107">
        <f t="shared" si="10"/>
        <v>-5.5862278457266767E-2</v>
      </c>
      <c r="I107" t="str">
        <f t="shared" si="11"/>
        <v>N</v>
      </c>
      <c r="J107" t="str">
        <f t="shared" si="12"/>
        <v>FN</v>
      </c>
    </row>
    <row r="108" spans="1:10" x14ac:dyDescent="0.3">
      <c r="A108">
        <v>2862.21</v>
      </c>
      <c r="B108">
        <v>55</v>
      </c>
      <c r="C108">
        <v>2014.51</v>
      </c>
      <c r="D108" t="s">
        <v>5</v>
      </c>
      <c r="E108">
        <f t="shared" si="7"/>
        <v>1</v>
      </c>
      <c r="F108">
        <f t="shared" si="8"/>
        <v>-0.8753865406258019</v>
      </c>
      <c r="G108">
        <f t="shared" si="9"/>
        <v>0.41670091671097564</v>
      </c>
      <c r="H108">
        <f t="shared" si="10"/>
        <v>-0.33633132380768671</v>
      </c>
      <c r="I108" t="str">
        <f t="shared" si="11"/>
        <v>N</v>
      </c>
      <c r="J108" t="str">
        <f t="shared" si="12"/>
        <v>FN</v>
      </c>
    </row>
    <row r="109" spans="1:10" x14ac:dyDescent="0.3">
      <c r="A109">
        <v>1035.27</v>
      </c>
      <c r="B109">
        <v>45</v>
      </c>
      <c r="C109">
        <v>393.5</v>
      </c>
      <c r="D109" t="s">
        <v>5</v>
      </c>
      <c r="E109">
        <f t="shared" si="7"/>
        <v>1</v>
      </c>
      <c r="F109">
        <f t="shared" si="8"/>
        <v>-0.75525665257216368</v>
      </c>
      <c r="G109">
        <f t="shared" si="9"/>
        <v>0.46989000077592613</v>
      </c>
      <c r="H109">
        <f t="shared" si="10"/>
        <v>-0.1205859043073636</v>
      </c>
      <c r="I109" t="str">
        <f t="shared" si="11"/>
        <v>N</v>
      </c>
      <c r="J109" t="str">
        <f t="shared" si="12"/>
        <v>FN</v>
      </c>
    </row>
    <row r="110" spans="1:10" x14ac:dyDescent="0.3">
      <c r="A110">
        <v>1710.14</v>
      </c>
      <c r="B110">
        <v>46</v>
      </c>
      <c r="C110">
        <v>1414.02</v>
      </c>
      <c r="D110" t="s">
        <v>5</v>
      </c>
      <c r="E110">
        <f t="shared" si="7"/>
        <v>1</v>
      </c>
      <c r="F110">
        <f t="shared" si="8"/>
        <v>-0.76675147838306346</v>
      </c>
      <c r="G110">
        <f t="shared" si="9"/>
        <v>0.46451962198377272</v>
      </c>
      <c r="H110">
        <f t="shared" si="10"/>
        <v>-0.14216044625739599</v>
      </c>
      <c r="I110" t="str">
        <f t="shared" si="11"/>
        <v>N</v>
      </c>
      <c r="J110" t="str">
        <f t="shared" si="12"/>
        <v>FN</v>
      </c>
    </row>
    <row r="111" spans="1:10" x14ac:dyDescent="0.3">
      <c r="A111">
        <v>2252.5100000000002</v>
      </c>
      <c r="B111">
        <v>55</v>
      </c>
      <c r="C111">
        <v>394.28</v>
      </c>
      <c r="D111" t="s">
        <v>5</v>
      </c>
      <c r="E111">
        <f t="shared" si="7"/>
        <v>1</v>
      </c>
      <c r="F111">
        <f t="shared" si="8"/>
        <v>-0.8753865406258019</v>
      </c>
      <c r="G111">
        <f t="shared" si="9"/>
        <v>0.41670091671097564</v>
      </c>
      <c r="H111">
        <f t="shared" si="10"/>
        <v>-0.33633132380768671</v>
      </c>
      <c r="I111" t="str">
        <f t="shared" si="11"/>
        <v>N</v>
      </c>
      <c r="J111" t="str">
        <f t="shared" si="12"/>
        <v>FN</v>
      </c>
    </row>
    <row r="112" spans="1:10" x14ac:dyDescent="0.3">
      <c r="A112">
        <v>2179.09</v>
      </c>
      <c r="B112">
        <v>48</v>
      </c>
      <c r="C112">
        <v>899.31</v>
      </c>
      <c r="D112" t="s">
        <v>4</v>
      </c>
      <c r="E112">
        <f t="shared" si="7"/>
        <v>0</v>
      </c>
      <c r="F112">
        <f t="shared" si="8"/>
        <v>-0.60477874053399494</v>
      </c>
      <c r="G112">
        <f t="shared" si="9"/>
        <v>0.45380473585652542</v>
      </c>
      <c r="H112">
        <f t="shared" si="10"/>
        <v>-0.18530953015746043</v>
      </c>
      <c r="I112" t="str">
        <f t="shared" si="11"/>
        <v>N</v>
      </c>
      <c r="J112" t="str">
        <f t="shared" si="12"/>
        <v>PN</v>
      </c>
    </row>
    <row r="113" spans="1:10" x14ac:dyDescent="0.3">
      <c r="A113">
        <v>2382.87</v>
      </c>
      <c r="B113">
        <v>38</v>
      </c>
      <c r="C113">
        <v>1348.21</v>
      </c>
      <c r="D113" t="s">
        <v>5</v>
      </c>
      <c r="E113">
        <f t="shared" si="7"/>
        <v>1</v>
      </c>
      <c r="F113">
        <f t="shared" si="8"/>
        <v>-0.67804502433946801</v>
      </c>
      <c r="G113">
        <f t="shared" si="9"/>
        <v>0.5076083850133718</v>
      </c>
      <c r="H113">
        <f t="shared" si="10"/>
        <v>3.0435889342862454E-2</v>
      </c>
      <c r="I113" t="str">
        <f t="shared" si="11"/>
        <v>T</v>
      </c>
      <c r="J113" t="str">
        <f t="shared" si="12"/>
        <v>PP</v>
      </c>
    </row>
    <row r="114" spans="1:10" x14ac:dyDescent="0.3">
      <c r="A114">
        <v>2098.2800000000002</v>
      </c>
      <c r="B114">
        <v>44</v>
      </c>
      <c r="C114">
        <v>1626.91</v>
      </c>
      <c r="D114" t="s">
        <v>5</v>
      </c>
      <c r="E114">
        <f t="shared" si="7"/>
        <v>1</v>
      </c>
      <c r="F114">
        <f t="shared" si="8"/>
        <v>-0.74387776775983105</v>
      </c>
      <c r="G114">
        <f t="shared" si="9"/>
        <v>0.47526736113010087</v>
      </c>
      <c r="H114">
        <f t="shared" si="10"/>
        <v>-9.9011362357331323E-2</v>
      </c>
      <c r="I114" t="str">
        <f t="shared" si="11"/>
        <v>N</v>
      </c>
      <c r="J114" t="str">
        <f t="shared" si="12"/>
        <v>FN</v>
      </c>
    </row>
    <row r="115" spans="1:10" x14ac:dyDescent="0.3">
      <c r="A115">
        <v>2515.5</v>
      </c>
      <c r="B115">
        <v>46</v>
      </c>
      <c r="C115">
        <v>1072.1199999999999</v>
      </c>
      <c r="D115" t="s">
        <v>4</v>
      </c>
      <c r="E115">
        <f t="shared" si="7"/>
        <v>0</v>
      </c>
      <c r="F115">
        <f t="shared" si="8"/>
        <v>-0.62459103212566747</v>
      </c>
      <c r="G115">
        <f t="shared" si="9"/>
        <v>0.46451962198377272</v>
      </c>
      <c r="H115">
        <f t="shared" si="10"/>
        <v>-0.14216044625739599</v>
      </c>
      <c r="I115" t="str">
        <f t="shared" si="11"/>
        <v>N</v>
      </c>
      <c r="J115" t="str">
        <f t="shared" si="12"/>
        <v>PN</v>
      </c>
    </row>
    <row r="116" spans="1:10" x14ac:dyDescent="0.3">
      <c r="A116">
        <v>3359.82</v>
      </c>
      <c r="B116">
        <v>45</v>
      </c>
      <c r="C116">
        <v>1397.03</v>
      </c>
      <c r="D116" t="s">
        <v>4</v>
      </c>
      <c r="E116">
        <f t="shared" si="7"/>
        <v>0</v>
      </c>
      <c r="F116">
        <f t="shared" si="8"/>
        <v>-0.63467074826480008</v>
      </c>
      <c r="G116">
        <f t="shared" si="9"/>
        <v>0.46989000077592613</v>
      </c>
      <c r="H116">
        <f t="shared" si="10"/>
        <v>-0.1205859043073636</v>
      </c>
      <c r="I116" t="str">
        <f t="shared" si="11"/>
        <v>N</v>
      </c>
      <c r="J116" t="str">
        <f t="shared" si="12"/>
        <v>PN</v>
      </c>
    </row>
    <row r="117" spans="1:10" x14ac:dyDescent="0.3">
      <c r="A117">
        <v>2183.3200000000002</v>
      </c>
      <c r="B117">
        <v>34</v>
      </c>
      <c r="C117">
        <v>1243.93</v>
      </c>
      <c r="D117" t="s">
        <v>5</v>
      </c>
      <c r="E117">
        <f t="shared" si="7"/>
        <v>1</v>
      </c>
      <c r="F117">
        <f t="shared" si="8"/>
        <v>-0.63648254073884591</v>
      </c>
      <c r="G117">
        <f t="shared" si="9"/>
        <v>0.52915041945925378</v>
      </c>
      <c r="H117">
        <f t="shared" si="10"/>
        <v>0.11673405714299168</v>
      </c>
      <c r="I117" t="str">
        <f t="shared" si="11"/>
        <v>T</v>
      </c>
      <c r="J117" t="str">
        <f t="shared" si="12"/>
        <v>PP</v>
      </c>
    </row>
    <row r="118" spans="1:10" x14ac:dyDescent="0.3">
      <c r="A118">
        <v>2638</v>
      </c>
      <c r="B118">
        <v>48</v>
      </c>
      <c r="C118">
        <v>1308.47</v>
      </c>
      <c r="D118" t="s">
        <v>4</v>
      </c>
      <c r="E118">
        <f t="shared" si="7"/>
        <v>0</v>
      </c>
      <c r="F118">
        <f t="shared" si="8"/>
        <v>-0.60477874053399494</v>
      </c>
      <c r="G118">
        <f t="shared" si="9"/>
        <v>0.45380473585652542</v>
      </c>
      <c r="H118">
        <f t="shared" si="10"/>
        <v>-0.18530953015746043</v>
      </c>
      <c r="I118" t="str">
        <f t="shared" si="11"/>
        <v>N</v>
      </c>
      <c r="J118" t="str">
        <f t="shared" si="12"/>
        <v>PN</v>
      </c>
    </row>
    <row r="119" spans="1:10" x14ac:dyDescent="0.3">
      <c r="A119">
        <v>1520.52</v>
      </c>
      <c r="B119">
        <v>29</v>
      </c>
      <c r="C119">
        <v>586.4</v>
      </c>
      <c r="D119" t="s">
        <v>5</v>
      </c>
      <c r="E119">
        <f t="shared" si="7"/>
        <v>1</v>
      </c>
      <c r="F119">
        <f t="shared" si="8"/>
        <v>-0.58713661117365268</v>
      </c>
      <c r="G119">
        <f t="shared" si="9"/>
        <v>0.55591681392176717</v>
      </c>
      <c r="H119">
        <f t="shared" si="10"/>
        <v>0.22460676689315318</v>
      </c>
      <c r="I119" t="str">
        <f t="shared" si="11"/>
        <v>T</v>
      </c>
      <c r="J119" t="str">
        <f t="shared" si="12"/>
        <v>PP</v>
      </c>
    </row>
    <row r="120" spans="1:10" x14ac:dyDescent="0.3">
      <c r="A120">
        <v>2007.24</v>
      </c>
      <c r="B120">
        <v>21</v>
      </c>
      <c r="C120">
        <v>1746.16</v>
      </c>
      <c r="D120" t="s">
        <v>5</v>
      </c>
      <c r="E120">
        <f t="shared" si="7"/>
        <v>1</v>
      </c>
      <c r="F120">
        <f t="shared" si="8"/>
        <v>-0.51413862179153924</v>
      </c>
      <c r="G120">
        <f t="shared" si="9"/>
        <v>0.59801549033812396</v>
      </c>
      <c r="H120">
        <f t="shared" si="10"/>
        <v>0.39720310249341151</v>
      </c>
      <c r="I120" t="str">
        <f t="shared" si="11"/>
        <v>T</v>
      </c>
      <c r="J120" t="str">
        <f t="shared" si="12"/>
        <v>PP</v>
      </c>
    </row>
    <row r="121" spans="1:10" x14ac:dyDescent="0.3">
      <c r="A121">
        <v>3341.04</v>
      </c>
      <c r="B121">
        <v>51</v>
      </c>
      <c r="C121">
        <v>1350.12</v>
      </c>
      <c r="D121" t="s">
        <v>4</v>
      </c>
      <c r="E121">
        <f t="shared" si="7"/>
        <v>0</v>
      </c>
      <c r="F121">
        <f t="shared" si="8"/>
        <v>-0.57592490353488801</v>
      </c>
      <c r="G121">
        <f t="shared" si="9"/>
        <v>0.43781533830751895</v>
      </c>
      <c r="H121">
        <f t="shared" si="10"/>
        <v>-0.25003315600755738</v>
      </c>
      <c r="I121" t="str">
        <f t="shared" si="11"/>
        <v>N</v>
      </c>
      <c r="J121" t="str">
        <f t="shared" si="12"/>
        <v>PN</v>
      </c>
    </row>
    <row r="122" spans="1:10" x14ac:dyDescent="0.3">
      <c r="A122">
        <v>2412.9</v>
      </c>
      <c r="B122">
        <v>46</v>
      </c>
      <c r="C122">
        <v>1415.08</v>
      </c>
      <c r="D122" t="s">
        <v>5</v>
      </c>
      <c r="E122">
        <f t="shared" si="7"/>
        <v>1</v>
      </c>
      <c r="F122">
        <f t="shared" si="8"/>
        <v>-0.76675147838306346</v>
      </c>
      <c r="G122">
        <f t="shared" si="9"/>
        <v>0.46451962198377272</v>
      </c>
      <c r="H122">
        <f t="shared" si="10"/>
        <v>-0.14216044625739599</v>
      </c>
      <c r="I122" t="str">
        <f t="shared" si="11"/>
        <v>N</v>
      </c>
      <c r="J122" t="str">
        <f t="shared" si="12"/>
        <v>FN</v>
      </c>
    </row>
    <row r="123" spans="1:10" x14ac:dyDescent="0.3">
      <c r="A123">
        <v>2469.0500000000002</v>
      </c>
      <c r="B123">
        <v>34</v>
      </c>
      <c r="C123">
        <v>1538.35</v>
      </c>
      <c r="D123" t="s">
        <v>5</v>
      </c>
      <c r="E123">
        <f t="shared" si="7"/>
        <v>1</v>
      </c>
      <c r="F123">
        <f t="shared" si="8"/>
        <v>-0.63648254073884591</v>
      </c>
      <c r="G123">
        <f t="shared" si="9"/>
        <v>0.52915041945925378</v>
      </c>
      <c r="H123">
        <f t="shared" si="10"/>
        <v>0.11673405714299168</v>
      </c>
      <c r="I123" t="str">
        <f t="shared" si="11"/>
        <v>T</v>
      </c>
      <c r="J123" t="str">
        <f t="shared" si="12"/>
        <v>PP</v>
      </c>
    </row>
    <row r="124" spans="1:10" x14ac:dyDescent="0.3">
      <c r="A124">
        <v>2054.13</v>
      </c>
      <c r="B124">
        <v>24</v>
      </c>
      <c r="C124">
        <v>1726.28</v>
      </c>
      <c r="D124" t="s">
        <v>5</v>
      </c>
      <c r="E124">
        <f t="shared" si="7"/>
        <v>1</v>
      </c>
      <c r="F124">
        <f t="shared" si="8"/>
        <v>-0.54066208856395859</v>
      </c>
      <c r="G124">
        <f t="shared" si="9"/>
        <v>0.5823625491193728</v>
      </c>
      <c r="H124">
        <f t="shared" si="10"/>
        <v>0.33247947664331468</v>
      </c>
      <c r="I124" t="str">
        <f t="shared" si="11"/>
        <v>T</v>
      </c>
      <c r="J124" t="str">
        <f t="shared" si="12"/>
        <v>PP</v>
      </c>
    </row>
    <row r="125" spans="1:10" x14ac:dyDescent="0.3">
      <c r="A125">
        <v>2505.3000000000002</v>
      </c>
      <c r="B125">
        <v>44</v>
      </c>
      <c r="C125">
        <v>567.04999999999995</v>
      </c>
      <c r="D125" t="s">
        <v>4</v>
      </c>
      <c r="E125">
        <f t="shared" si="7"/>
        <v>0</v>
      </c>
      <c r="F125">
        <f t="shared" si="8"/>
        <v>-0.64486640540249973</v>
      </c>
      <c r="G125">
        <f t="shared" si="9"/>
        <v>0.47526736113010087</v>
      </c>
      <c r="H125">
        <f t="shared" si="10"/>
        <v>-9.9011362357331323E-2</v>
      </c>
      <c r="I125" t="str">
        <f t="shared" si="11"/>
        <v>N</v>
      </c>
      <c r="J125" t="str">
        <f t="shared" si="12"/>
        <v>PN</v>
      </c>
    </row>
    <row r="126" spans="1:10" x14ac:dyDescent="0.3">
      <c r="A126">
        <v>2075.5500000000002</v>
      </c>
      <c r="B126">
        <v>34</v>
      </c>
      <c r="C126">
        <v>1069.3900000000001</v>
      </c>
      <c r="D126" t="s">
        <v>5</v>
      </c>
      <c r="E126">
        <f t="shared" si="7"/>
        <v>1</v>
      </c>
      <c r="F126">
        <f t="shared" si="8"/>
        <v>-0.63648254073884591</v>
      </c>
      <c r="G126">
        <f t="shared" si="9"/>
        <v>0.52915041945925378</v>
      </c>
      <c r="H126">
        <f t="shared" si="10"/>
        <v>0.11673405714299168</v>
      </c>
      <c r="I126" t="str">
        <f t="shared" si="11"/>
        <v>T</v>
      </c>
      <c r="J126" t="str">
        <f t="shared" si="12"/>
        <v>PP</v>
      </c>
    </row>
    <row r="127" spans="1:10" x14ac:dyDescent="0.3">
      <c r="A127">
        <v>2281.11</v>
      </c>
      <c r="B127">
        <v>36</v>
      </c>
      <c r="C127">
        <v>1359.92</v>
      </c>
      <c r="D127" t="s">
        <v>5</v>
      </c>
      <c r="E127">
        <f t="shared" si="7"/>
        <v>1</v>
      </c>
      <c r="F127">
        <f t="shared" si="8"/>
        <v>-0.65703138482375467</v>
      </c>
      <c r="G127">
        <f t="shared" si="9"/>
        <v>0.51838794688409584</v>
      </c>
      <c r="H127">
        <f t="shared" si="10"/>
        <v>7.358497324292701E-2</v>
      </c>
      <c r="I127" t="str">
        <f t="shared" si="11"/>
        <v>T</v>
      </c>
      <c r="J127" t="str">
        <f t="shared" si="12"/>
        <v>PP</v>
      </c>
    </row>
    <row r="128" spans="1:10" x14ac:dyDescent="0.3">
      <c r="A128">
        <v>2441.2199999999998</v>
      </c>
      <c r="B128">
        <v>51</v>
      </c>
      <c r="C128">
        <v>735</v>
      </c>
      <c r="D128" t="s">
        <v>4</v>
      </c>
      <c r="E128">
        <f t="shared" si="7"/>
        <v>0</v>
      </c>
      <c r="F128">
        <f t="shared" si="8"/>
        <v>-0.57592490353488801</v>
      </c>
      <c r="G128">
        <f t="shared" si="9"/>
        <v>0.43781533830751895</v>
      </c>
      <c r="H128">
        <f t="shared" si="10"/>
        <v>-0.25003315600755738</v>
      </c>
      <c r="I128" t="str">
        <f t="shared" si="11"/>
        <v>N</v>
      </c>
      <c r="J128" t="str">
        <f t="shared" si="12"/>
        <v>PN</v>
      </c>
    </row>
    <row r="130" spans="5:5" x14ac:dyDescent="0.3">
      <c r="E130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28"/>
  <sheetViews>
    <sheetView workbookViewId="0">
      <selection activeCell="M18" sqref="M18"/>
    </sheetView>
  </sheetViews>
  <sheetFormatPr defaultRowHeight="14.4" x14ac:dyDescent="0.3"/>
  <cols>
    <col min="8" max="8" width="10.33203125" bestFit="1" customWidth="1"/>
    <col min="9" max="10" width="10.33203125" customWidth="1"/>
    <col min="12" max="12" width="12.21875" bestFit="1" customWidth="1"/>
    <col min="13" max="13" width="12" bestFit="1" customWidth="1"/>
  </cols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10</v>
      </c>
      <c r="G1" t="s">
        <v>11</v>
      </c>
      <c r="H1" t="s">
        <v>19</v>
      </c>
      <c r="I1" t="s">
        <v>29</v>
      </c>
      <c r="J1" t="s">
        <v>31</v>
      </c>
      <c r="L1" t="s">
        <v>8</v>
      </c>
      <c r="M1">
        <v>-1.7390403756311387E-2</v>
      </c>
      <c r="P1" t="s">
        <v>40</v>
      </c>
      <c r="Q1" t="s">
        <v>11</v>
      </c>
      <c r="T1" t="s">
        <v>22</v>
      </c>
    </row>
    <row r="2" spans="1:61" x14ac:dyDescent="0.3">
      <c r="A2">
        <v>3021.9</v>
      </c>
      <c r="B2">
        <v>49</v>
      </c>
      <c r="C2">
        <v>973.19</v>
      </c>
      <c r="D2" t="s">
        <v>4</v>
      </c>
      <c r="E2">
        <f>IF(D2="T",1,0)</f>
        <v>0</v>
      </c>
      <c r="F2">
        <f>E2*H2-LN(1+EXP(H2))</f>
        <v>-0.57808138605126069</v>
      </c>
      <c r="G2">
        <f>1/(1+EXP(-H2))</f>
        <v>0.43902637344406409</v>
      </c>
      <c r="H2">
        <f>$M$1*B2+$M$2*C2+$M$3</f>
        <v>-0.2451144054778282</v>
      </c>
      <c r="I2" t="str">
        <f>IF(G2&gt;$M$17,"T","N")</f>
        <v>N</v>
      </c>
      <c r="J2" t="str">
        <f>IF(D2="N",IF(I2="N","PN","FP"),IF(I2="N","FN","PP"))</f>
        <v>PN</v>
      </c>
      <c r="L2" t="s">
        <v>9</v>
      </c>
      <c r="M2">
        <v>7.3548976300912429E-4</v>
      </c>
      <c r="P2">
        <v>-0.9</v>
      </c>
      <c r="Q2">
        <f>1/(1+EXP(-$M$1*P2-$M$2))</f>
        <v>0.50409662161453883</v>
      </c>
      <c r="S2" t="s">
        <v>1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</row>
    <row r="3" spans="1:61" x14ac:dyDescent="0.3">
      <c r="A3">
        <v>1792.57</v>
      </c>
      <c r="B3">
        <v>21</v>
      </c>
      <c r="C3">
        <v>664.72</v>
      </c>
      <c r="D3" t="s">
        <v>5</v>
      </c>
      <c r="E3">
        <f t="shared" ref="E3:E66" si="0">IF(D3="T",1,0)</f>
        <v>1</v>
      </c>
      <c r="F3">
        <f t="shared" ref="F3:F66" si="1">E3*H3-LN(1+EXP(H3))</f>
        <v>-0.68570489589002981</v>
      </c>
      <c r="G3">
        <f t="shared" ref="G3:G66" si="2">1/(1+EXP(-H3))</f>
        <v>0.50373502365010014</v>
      </c>
      <c r="H3">
        <f t="shared" ref="H3:H66" si="3">$M$1*B3+$M$2*C3+$M$3</f>
        <v>1.4940372503466026E-2</v>
      </c>
      <c r="I3" t="str">
        <f>IF(G3&gt;$M$17,"T","N")</f>
        <v>T</v>
      </c>
      <c r="J3" t="str">
        <f t="shared" ref="J3:J22" si="4">IF(D3="N",IF(I3="N","PN","FP"),IF(I3="N","FN","PP"))</f>
        <v>PP</v>
      </c>
      <c r="L3" t="s">
        <v>18</v>
      </c>
      <c r="M3">
        <v>-0.10875590388141992</v>
      </c>
      <c r="P3">
        <v>-0.87</v>
      </c>
      <c r="Q3">
        <f t="shared" ref="Q3:Q65" si="5">1/(1+EXP(-$M$1*P3-$M$2))</f>
        <v>0.50396620206611831</v>
      </c>
      <c r="T3">
        <v>200</v>
      </c>
      <c r="U3">
        <f>(1+EXP(-$M$1*U$2-$M$2*$T3-$M$3))</f>
        <v>2.3626972754642019</v>
      </c>
      <c r="V3">
        <f t="shared" ref="V3:BI9" si="6">(1+EXP(-$M$1*V$2-$M$2*$T3-$M$3))</f>
        <v>2.3866023886089702</v>
      </c>
      <c r="W3">
        <f t="shared" si="6"/>
        <v>2.4109268571342426</v>
      </c>
      <c r="X3">
        <f t="shared" si="6"/>
        <v>2.4356780375806091</v>
      </c>
      <c r="Y3">
        <f t="shared" si="6"/>
        <v>2.4608634155407527</v>
      </c>
      <c r="Z3">
        <f t="shared" si="6"/>
        <v>2.4864906079233444</v>
      </c>
      <c r="AA3">
        <f t="shared" si="6"/>
        <v>2.5125673652566545</v>
      </c>
      <c r="AB3">
        <f t="shared" si="6"/>
        <v>2.5391015740325744</v>
      </c>
      <c r="AC3">
        <f t="shared" si="6"/>
        <v>2.5661012590917571</v>
      </c>
      <c r="AD3">
        <f t="shared" si="6"/>
        <v>2.5935745860506003</v>
      </c>
      <c r="AE3">
        <f t="shared" si="6"/>
        <v>2.621529863770804</v>
      </c>
      <c r="AF3">
        <f t="shared" si="6"/>
        <v>2.6499755468722528</v>
      </c>
      <c r="AG3">
        <f t="shared" si="6"/>
        <v>2.6789202382899751</v>
      </c>
      <c r="AH3">
        <f t="shared" si="6"/>
        <v>2.7083726918759643</v>
      </c>
      <c r="AI3">
        <f t="shared" si="6"/>
        <v>2.7383418150466374</v>
      </c>
      <c r="AJ3">
        <f t="shared" si="6"/>
        <v>2.7688366714767394</v>
      </c>
      <c r="AK3">
        <f t="shared" si="6"/>
        <v>2.7998664838405034</v>
      </c>
      <c r="AL3">
        <f t="shared" si="6"/>
        <v>2.8314406366009006</v>
      </c>
      <c r="AM3">
        <f t="shared" si="6"/>
        <v>2.8635686788478161</v>
      </c>
      <c r="AN3">
        <f t="shared" si="6"/>
        <v>2.8962603271860194</v>
      </c>
      <c r="AO3">
        <f t="shared" si="6"/>
        <v>2.9295254686737908</v>
      </c>
      <c r="AP3">
        <f t="shared" si="6"/>
        <v>2.9633741638131035</v>
      </c>
      <c r="AQ3">
        <f t="shared" si="6"/>
        <v>2.9978166495922567</v>
      </c>
      <c r="AR3">
        <f t="shared" si="6"/>
        <v>3.0328633425818912</v>
      </c>
      <c r="AS3">
        <f t="shared" si="6"/>
        <v>3.0685248420853064</v>
      </c>
      <c r="AT3">
        <f t="shared" si="6"/>
        <v>3.1048119333440516</v>
      </c>
      <c r="AU3">
        <f t="shared" si="6"/>
        <v>3.1417355907997466</v>
      </c>
      <c r="AV3">
        <f t="shared" si="6"/>
        <v>3.1793069814131196</v>
      </c>
      <c r="AW3">
        <f t="shared" si="6"/>
        <v>3.21753746804128</v>
      </c>
      <c r="AX3">
        <f t="shared" si="6"/>
        <v>3.2564386128742231</v>
      </c>
      <c r="AY3">
        <f t="shared" si="6"/>
        <v>3.2960221809316317</v>
      </c>
      <c r="AZ3">
        <f t="shared" si="6"/>
        <v>3.3363001436210125</v>
      </c>
      <c r="BA3">
        <f t="shared" si="6"/>
        <v>3.3772846823582565</v>
      </c>
      <c r="BB3">
        <f t="shared" si="6"/>
        <v>3.4189881922517062</v>
      </c>
      <c r="BC3">
        <f t="shared" si="6"/>
        <v>3.4614232858508602</v>
      </c>
      <c r="BD3">
        <f t="shared" si="6"/>
        <v>3.5046027969608304</v>
      </c>
      <c r="BE3">
        <f t="shared" si="6"/>
        <v>3.5485397845237183</v>
      </c>
      <c r="BF3">
        <f t="shared" si="6"/>
        <v>3.5932475365680818</v>
      </c>
      <c r="BG3">
        <f t="shared" si="6"/>
        <v>3.6387395742276816</v>
      </c>
      <c r="BH3">
        <f t="shared" si="6"/>
        <v>3.6850296558307312</v>
      </c>
      <c r="BI3">
        <f t="shared" si="6"/>
        <v>3.7321317810608758</v>
      </c>
    </row>
    <row r="4" spans="1:61" x14ac:dyDescent="0.3">
      <c r="A4">
        <v>3069.06</v>
      </c>
      <c r="B4">
        <v>21</v>
      </c>
      <c r="C4">
        <v>1532.68</v>
      </c>
      <c r="D4" t="s">
        <v>4</v>
      </c>
      <c r="E4">
        <f t="shared" si="0"/>
        <v>0</v>
      </c>
      <c r="F4">
        <f t="shared" si="1"/>
        <v>-1.072235265116509</v>
      </c>
      <c r="G4">
        <f t="shared" si="2"/>
        <v>0.65775734128744123</v>
      </c>
      <c r="H4">
        <f>$M$1*B4+$M$2*C4+$M$3</f>
        <v>0.65331606720486568</v>
      </c>
      <c r="I4" t="str">
        <f t="shared" ref="I3:I22" si="7">IF(G4&gt;$M$17,"T","N")</f>
        <v>T</v>
      </c>
      <c r="J4" t="str">
        <f t="shared" si="4"/>
        <v>FP</v>
      </c>
      <c r="P4">
        <v>-0.84</v>
      </c>
      <c r="Q4">
        <f>1/(1+EXP(-$M$1*P4-$M$2))</f>
        <v>0.5038357819779643</v>
      </c>
      <c r="T4">
        <v>250</v>
      </c>
      <c r="U4">
        <f t="shared" ref="U4:AJ25" si="8">(1+EXP(-$M$1*U$2-$M$2*$T4-$M$3))</f>
        <v>2.3134950193644359</v>
      </c>
      <c r="V4">
        <f t="shared" si="6"/>
        <v>2.3365370020691421</v>
      </c>
      <c r="W4">
        <f t="shared" si="6"/>
        <v>2.3599831986910207</v>
      </c>
      <c r="X4">
        <f t="shared" si="6"/>
        <v>2.383840700151584</v>
      </c>
      <c r="Y4">
        <f t="shared" si="6"/>
        <v>2.4081167217648147</v>
      </c>
      <c r="Z4">
        <f t="shared" si="6"/>
        <v>2.4328186054193202</v>
      </c>
      <c r="AA4">
        <f t="shared" si="6"/>
        <v>2.4579538217987684</v>
      </c>
      <c r="AB4">
        <f t="shared" si="6"/>
        <v>2.4835299726412767</v>
      </c>
      <c r="AC4">
        <f t="shared" si="6"/>
        <v>2.5095547930384292</v>
      </c>
      <c r="AD4">
        <f t="shared" si="6"/>
        <v>2.5360361537746341</v>
      </c>
      <c r="AE4">
        <f t="shared" si="6"/>
        <v>2.5629820637075125</v>
      </c>
      <c r="AF4">
        <f t="shared" si="6"/>
        <v>2.5904006721900483</v>
      </c>
      <c r="AG4">
        <f t="shared" si="6"/>
        <v>2.6183002715352282</v>
      </c>
      <c r="AH4">
        <f t="shared" si="6"/>
        <v>2.6466892995239135</v>
      </c>
      <c r="AI4">
        <f t="shared" si="6"/>
        <v>2.6755763419567162</v>
      </c>
      <c r="AJ4">
        <f t="shared" si="6"/>
        <v>2.7049701352506288</v>
      </c>
      <c r="AK4">
        <f t="shared" si="6"/>
        <v>2.7348795690812153</v>
      </c>
      <c r="AL4">
        <f t="shared" si="6"/>
        <v>2.7653136890711489</v>
      </c>
      <c r="AM4">
        <f t="shared" si="6"/>
        <v>2.7962816995259132</v>
      </c>
      <c r="AN4">
        <f t="shared" si="6"/>
        <v>2.827792966217495</v>
      </c>
      <c r="AO4">
        <f t="shared" si="6"/>
        <v>2.8598570192169084</v>
      </c>
      <c r="AP4">
        <f t="shared" si="6"/>
        <v>2.8924835557764146</v>
      </c>
      <c r="AQ4">
        <f t="shared" si="6"/>
        <v>2.9256824432622928</v>
      </c>
      <c r="AR4">
        <f t="shared" si="6"/>
        <v>2.9594637221390689</v>
      </c>
      <c r="AS4">
        <f t="shared" si="6"/>
        <v>2.9938376090060892</v>
      </c>
      <c r="AT4">
        <f t="shared" si="6"/>
        <v>3.0288144996873654</v>
      </c>
      <c r="AU4">
        <f t="shared" si="6"/>
        <v>3.0644049723756241</v>
      </c>
      <c r="AV4">
        <f t="shared" si="6"/>
        <v>3.1006197908315065</v>
      </c>
      <c r="AW4">
        <f t="shared" si="6"/>
        <v>3.1374699076388959</v>
      </c>
      <c r="AX4">
        <f t="shared" si="6"/>
        <v>3.1749664675173466</v>
      </c>
      <c r="AY4">
        <f t="shared" si="6"/>
        <v>3.2131208106926263</v>
      </c>
      <c r="AZ4">
        <f t="shared" si="6"/>
        <v>3.2519444763263792</v>
      </c>
      <c r="BA4">
        <f t="shared" si="6"/>
        <v>3.291449206005963</v>
      </c>
      <c r="BB4">
        <f t="shared" si="6"/>
        <v>3.3316469472954964</v>
      </c>
      <c r="BC4">
        <f t="shared" si="6"/>
        <v>3.3725498573492096</v>
      </c>
      <c r="BD4">
        <f t="shared" si="6"/>
        <v>3.414170306588177</v>
      </c>
      <c r="BE4">
        <f t="shared" si="6"/>
        <v>3.4565208824415494</v>
      </c>
      <c r="BF4">
        <f t="shared" si="6"/>
        <v>3.4996143931534189</v>
      </c>
      <c r="BG4">
        <f t="shared" si="6"/>
        <v>3.5434638716564626</v>
      </c>
      <c r="BH4">
        <f t="shared" si="6"/>
        <v>3.5880825795135443</v>
      </c>
      <c r="BI4">
        <f t="shared" si="6"/>
        <v>3.6334840109284561</v>
      </c>
    </row>
    <row r="5" spans="1:61" x14ac:dyDescent="0.3">
      <c r="A5">
        <v>2522.9</v>
      </c>
      <c r="B5">
        <v>22</v>
      </c>
      <c r="C5">
        <v>860.52</v>
      </c>
      <c r="D5" t="s">
        <v>4</v>
      </c>
      <c r="E5">
        <f t="shared" si="0"/>
        <v>0</v>
      </c>
      <c r="F5">
        <f t="shared" si="1"/>
        <v>-0.76642938808330219</v>
      </c>
      <c r="G5">
        <f t="shared" si="2"/>
        <v>0.53533073665421571</v>
      </c>
      <c r="H5">
        <f>$M$1*B5+$M$2*C5+$M$3</f>
        <v>0.14155886434434123</v>
      </c>
      <c r="I5" t="str">
        <f t="shared" si="7"/>
        <v>T</v>
      </c>
      <c r="J5" t="str">
        <f t="shared" si="4"/>
        <v>FP</v>
      </c>
      <c r="M5">
        <f>-COUNT(E:E)*LN(2)</f>
        <v>-88.029691931113049</v>
      </c>
      <c r="N5" t="s">
        <v>14</v>
      </c>
      <c r="P5">
        <v>-0.81</v>
      </c>
      <c r="Q5">
        <f t="shared" si="5"/>
        <v>0.50370536136782262</v>
      </c>
      <c r="T5">
        <v>300</v>
      </c>
      <c r="U5">
        <f t="shared" si="8"/>
        <v>2.2660692854966396</v>
      </c>
      <c r="V5">
        <f t="shared" si="6"/>
        <v>2.2882793023975707</v>
      </c>
      <c r="W5">
        <f t="shared" si="6"/>
        <v>2.3108789384578881</v>
      </c>
      <c r="X5">
        <f t="shared" si="6"/>
        <v>2.3338750285706058</v>
      </c>
      <c r="Y5">
        <f t="shared" si="6"/>
        <v>2.3572745275298295</v>
      </c>
      <c r="Z5">
        <f t="shared" si="6"/>
        <v>2.3810845121341213</v>
      </c>
      <c r="AA5">
        <f t="shared" si="6"/>
        <v>2.4053121833267612</v>
      </c>
      <c r="AB5">
        <f t="shared" si="6"/>
        <v>2.4299648683735584</v>
      </c>
      <c r="AC5">
        <f t="shared" si="6"/>
        <v>2.455050023078861</v>
      </c>
      <c r="AD5">
        <f t="shared" si="6"/>
        <v>2.4805752340404439</v>
      </c>
      <c r="AE5">
        <f t="shared" si="6"/>
        <v>2.5065482209439525</v>
      </c>
      <c r="AF5">
        <f t="shared" si="6"/>
        <v>2.5329768388975964</v>
      </c>
      <c r="AG5">
        <f t="shared" si="6"/>
        <v>2.5598690808077986</v>
      </c>
      <c r="AH5">
        <f t="shared" si="6"/>
        <v>2.58723307979652</v>
      </c>
      <c r="AI5">
        <f t="shared" si="6"/>
        <v>2.6150771116609928</v>
      </c>
      <c r="AJ5">
        <f t="shared" si="6"/>
        <v>2.6434095973765963</v>
      </c>
      <c r="AK5">
        <f t="shared" si="6"/>
        <v>2.6722391056436492</v>
      </c>
      <c r="AL5">
        <f t="shared" si="6"/>
        <v>2.7015743554788703</v>
      </c>
      <c r="AM5">
        <f t="shared" si="6"/>
        <v>2.7314242188523057</v>
      </c>
      <c r="AN5">
        <f t="shared" si="6"/>
        <v>2.7617977233705098</v>
      </c>
      <c r="AO5">
        <f t="shared" si="6"/>
        <v>2.7927040550068014</v>
      </c>
      <c r="AP5">
        <f t="shared" si="6"/>
        <v>2.8241525608794089</v>
      </c>
      <c r="AQ5">
        <f t="shared" si="6"/>
        <v>2.8561527520783581</v>
      </c>
      <c r="AR5">
        <f t="shared" si="6"/>
        <v>2.8887143065419427</v>
      </c>
      <c r="AS5">
        <f t="shared" si="6"/>
        <v>2.921847071983664</v>
      </c>
      <c r="AT5">
        <f t="shared" si="6"/>
        <v>2.9555610688705083</v>
      </c>
      <c r="AU5">
        <f t="shared" si="6"/>
        <v>2.9898664934534764</v>
      </c>
      <c r="AV5">
        <f t="shared" si="6"/>
        <v>3.0247737208512748</v>
      </c>
      <c r="AW5">
        <f t="shared" si="6"/>
        <v>3.0602933081880987</v>
      </c>
      <c r="AX5">
        <f t="shared" si="6"/>
        <v>3.0964359977864682</v>
      </c>
      <c r="AY5">
        <f t="shared" si="6"/>
        <v>3.1332127204160622</v>
      </c>
      <c r="AZ5">
        <f t="shared" si="6"/>
        <v>3.1706345985995599</v>
      </c>
      <c r="BA5">
        <f t="shared" si="6"/>
        <v>3.2087129499764604</v>
      </c>
      <c r="BB5">
        <f t="shared" si="6"/>
        <v>3.2474592907259243</v>
      </c>
      <c r="BC5">
        <f t="shared" si="6"/>
        <v>3.2868853390496526</v>
      </c>
      <c r="BD5">
        <f t="shared" si="6"/>
        <v>3.3270030187158652</v>
      </c>
      <c r="BE5">
        <f t="shared" si="6"/>
        <v>3.367824462665455</v>
      </c>
      <c r="BF5">
        <f t="shared" si="6"/>
        <v>3.4093620166813947</v>
      </c>
      <c r="BG5">
        <f t="shared" si="6"/>
        <v>3.4516282431225207</v>
      </c>
      <c r="BH5">
        <f t="shared" si="6"/>
        <v>3.4946359247228158</v>
      </c>
      <c r="BI5">
        <f t="shared" si="6"/>
        <v>3.5383980684573353</v>
      </c>
    </row>
    <row r="6" spans="1:61" x14ac:dyDescent="0.3">
      <c r="A6">
        <v>1430.69</v>
      </c>
      <c r="B6">
        <v>34</v>
      </c>
      <c r="C6">
        <v>378.56</v>
      </c>
      <c r="D6" t="s">
        <v>4</v>
      </c>
      <c r="E6">
        <f t="shared" si="0"/>
        <v>0</v>
      </c>
      <c r="F6">
        <f t="shared" si="1"/>
        <v>-0.50440183266854988</v>
      </c>
      <c r="G6">
        <f t="shared" si="2"/>
        <v>0.39613331926345846</v>
      </c>
      <c r="H6">
        <f t="shared" si="3"/>
        <v>-0.42160262691127304</v>
      </c>
      <c r="I6" t="str">
        <f t="shared" si="7"/>
        <v>N</v>
      </c>
      <c r="J6" t="str">
        <f t="shared" si="4"/>
        <v>PN</v>
      </c>
      <c r="L6" t="s">
        <v>13</v>
      </c>
      <c r="M6">
        <f>SUM(F:F)</f>
        <v>-85.337214190592462</v>
      </c>
      <c r="P6">
        <v>-0.78</v>
      </c>
      <c r="Q6">
        <f t="shared" si="5"/>
        <v>0.50357494025343952</v>
      </c>
      <c r="T6">
        <v>350</v>
      </c>
      <c r="U6">
        <f t="shared" si="8"/>
        <v>2.2203559298257449</v>
      </c>
      <c r="V6">
        <f t="shared" si="6"/>
        <v>2.2417640203126332</v>
      </c>
      <c r="W6">
        <f t="shared" si="6"/>
        <v>2.2635476621670305</v>
      </c>
      <c r="X6">
        <f t="shared" si="6"/>
        <v>2.2857134434977531</v>
      </c>
      <c r="Y6">
        <f t="shared" si="6"/>
        <v>2.3082680679854946</v>
      </c>
      <c r="Z6">
        <f t="shared" si="6"/>
        <v>2.3312183569102505</v>
      </c>
      <c r="AA6">
        <f t="shared" si="6"/>
        <v>2.3545712512143</v>
      </c>
      <c r="AB6">
        <f t="shared" si="6"/>
        <v>2.3783338136013845</v>
      </c>
      <c r="AC6">
        <f t="shared" si="6"/>
        <v>2.4025132306727053</v>
      </c>
      <c r="AD6">
        <f t="shared" si="6"/>
        <v>2.4271168151003941</v>
      </c>
      <c r="AE6">
        <f t="shared" si="6"/>
        <v>2.4521520078391155</v>
      </c>
      <c r="AF6">
        <f t="shared" si="6"/>
        <v>2.4776263803764582</v>
      </c>
      <c r="AG6">
        <f t="shared" si="6"/>
        <v>2.5035476370228111</v>
      </c>
      <c r="AH6">
        <f t="shared" si="6"/>
        <v>2.5299236172414079</v>
      </c>
      <c r="AI6">
        <f t="shared" si="6"/>
        <v>2.556762298019243</v>
      </c>
      <c r="AJ6">
        <f t="shared" si="6"/>
        <v>2.5840717962795825</v>
      </c>
      <c r="AK6">
        <f t="shared" si="6"/>
        <v>2.6118603713367983</v>
      </c>
      <c r="AL6">
        <f t="shared" si="6"/>
        <v>2.6401364273942587</v>
      </c>
      <c r="AM6">
        <f t="shared" si="6"/>
        <v>2.6689085160860477</v>
      </c>
      <c r="AN6">
        <f t="shared" si="6"/>
        <v>2.6981853390632673</v>
      </c>
      <c r="AO6">
        <f t="shared" si="6"/>
        <v>2.7279757506257072</v>
      </c>
      <c r="AP6">
        <f t="shared" si="6"/>
        <v>2.7582887603996884</v>
      </c>
      <c r="AQ6">
        <f t="shared" si="6"/>
        <v>2.7891335360628751</v>
      </c>
      <c r="AR6">
        <f t="shared" si="6"/>
        <v>2.8205194061168921</v>
      </c>
      <c r="AS6">
        <f t="shared" si="6"/>
        <v>2.8524558627085774</v>
      </c>
      <c r="AT6">
        <f t="shared" si="6"/>
        <v>2.8849525645007295</v>
      </c>
      <c r="AU6">
        <f t="shared" si="6"/>
        <v>2.9180193395932106</v>
      </c>
      <c r="AV6">
        <f t="shared" si="6"/>
        <v>2.951666188495297</v>
      </c>
      <c r="AW6">
        <f t="shared" si="6"/>
        <v>2.9859032871501738</v>
      </c>
      <c r="AX6">
        <f t="shared" si="6"/>
        <v>3.0207409900124769</v>
      </c>
      <c r="AY6">
        <f t="shared" si="6"/>
        <v>3.0561898331798374</v>
      </c>
      <c r="AZ6">
        <f t="shared" si="6"/>
        <v>3.0922605375793468</v>
      </c>
      <c r="BA6">
        <f t="shared" si="6"/>
        <v>3.1289640122099325</v>
      </c>
      <c r="BB6">
        <f t="shared" si="6"/>
        <v>3.1663113574416029</v>
      </c>
      <c r="BC6">
        <f t="shared" si="6"/>
        <v>3.2043138683725778</v>
      </c>
      <c r="BD6">
        <f t="shared" si="6"/>
        <v>3.2429830382453058</v>
      </c>
      <c r="BE6">
        <f t="shared" si="6"/>
        <v>3.2823305619224077</v>
      </c>
      <c r="BF6">
        <f t="shared" si="6"/>
        <v>3.3223683394236012</v>
      </c>
      <c r="BG6">
        <f t="shared" si="6"/>
        <v>3.3631084795246644</v>
      </c>
      <c r="BH6">
        <f t="shared" si="6"/>
        <v>3.4045633034195428</v>
      </c>
      <c r="BI6">
        <f t="shared" si="6"/>
        <v>3.4467453484466901</v>
      </c>
    </row>
    <row r="7" spans="1:61" x14ac:dyDescent="0.3">
      <c r="A7">
        <v>2586.6799999999998</v>
      </c>
      <c r="B7">
        <v>54</v>
      </c>
      <c r="C7">
        <v>1829.39</v>
      </c>
      <c r="D7" t="s">
        <v>5</v>
      </c>
      <c r="E7">
        <f t="shared" si="0"/>
        <v>1</v>
      </c>
      <c r="F7">
        <f t="shared" si="1"/>
        <v>-0.55535175633312783</v>
      </c>
      <c r="G7">
        <f t="shared" si="2"/>
        <v>0.57387036315442641</v>
      </c>
      <c r="H7">
        <f t="shared" si="3"/>
        <v>0.29765991082902704</v>
      </c>
      <c r="I7" t="str">
        <f t="shared" si="7"/>
        <v>T</v>
      </c>
      <c r="J7" t="str">
        <f t="shared" si="4"/>
        <v>PP</v>
      </c>
      <c r="L7" t="s">
        <v>15</v>
      </c>
      <c r="M7">
        <f>EXP(M6)</f>
        <v>8.6799810299589797E-38</v>
      </c>
      <c r="P7">
        <v>-0.75</v>
      </c>
      <c r="Q7">
        <f t="shared" si="5"/>
        <v>0.50344451865256157</v>
      </c>
      <c r="T7">
        <v>400</v>
      </c>
      <c r="U7">
        <f t="shared" si="8"/>
        <v>2.1762931243345545</v>
      </c>
      <c r="V7">
        <f t="shared" si="6"/>
        <v>2.1969282431793111</v>
      </c>
      <c r="W7">
        <f t="shared" si="6"/>
        <v>2.2179253535387078</v>
      </c>
      <c r="X7">
        <f t="shared" si="6"/>
        <v>2.239290805647876</v>
      </c>
      <c r="Y7">
        <f t="shared" si="6"/>
        <v>2.2610310611409323</v>
      </c>
      <c r="Z7">
        <f t="shared" si="6"/>
        <v>2.2831526950051906</v>
      </c>
      <c r="AA7">
        <f t="shared" si="6"/>
        <v>2.3056623975696611</v>
      </c>
      <c r="AB7">
        <f t="shared" si="6"/>
        <v>2.3285669765284327</v>
      </c>
      <c r="AC7">
        <f t="shared" si="6"/>
        <v>2.3518733589995473</v>
      </c>
      <c r="AD7">
        <f t="shared" si="6"/>
        <v>2.3755885936199981</v>
      </c>
      <c r="AE7">
        <f t="shared" si="6"/>
        <v>2.3997198526774706</v>
      </c>
      <c r="AF7">
        <f t="shared" si="6"/>
        <v>2.4242744342794884</v>
      </c>
      <c r="AG7">
        <f t="shared" si="6"/>
        <v>2.4492597645606065</v>
      </c>
      <c r="AH7">
        <f t="shared" si="6"/>
        <v>2.4746833999283222</v>
      </c>
      <c r="AI7">
        <f t="shared" si="6"/>
        <v>2.5005530293483922</v>
      </c>
      <c r="AJ7">
        <f t="shared" si="6"/>
        <v>2.5268764766702332</v>
      </c>
      <c r="AK7">
        <f t="shared" si="6"/>
        <v>2.5536617029931179</v>
      </c>
      <c r="AL7">
        <f t="shared" si="6"/>
        <v>2.580916809073881</v>
      </c>
      <c r="AM7">
        <f t="shared" si="6"/>
        <v>2.608650037776862</v>
      </c>
      <c r="AN7">
        <f t="shared" si="6"/>
        <v>2.6368697765668232</v>
      </c>
      <c r="AO7">
        <f t="shared" si="6"/>
        <v>2.6655845600456058</v>
      </c>
      <c r="AP7">
        <f t="shared" si="6"/>
        <v>2.6948030725332797</v>
      </c>
      <c r="AQ7">
        <f t="shared" si="6"/>
        <v>2.7245341506945739</v>
      </c>
      <c r="AR7">
        <f t="shared" si="6"/>
        <v>2.754786786211386</v>
      </c>
      <c r="AS7">
        <f t="shared" si="6"/>
        <v>2.7855701285021652</v>
      </c>
      <c r="AT7">
        <f t="shared" si="6"/>
        <v>2.8168934874890117</v>
      </c>
      <c r="AU7">
        <f t="shared" si="6"/>
        <v>2.848766336413306</v>
      </c>
      <c r="AV7">
        <f t="shared" si="6"/>
        <v>2.8811983147007387</v>
      </c>
      <c r="AW7">
        <f t="shared" si="6"/>
        <v>2.9141992308766005</v>
      </c>
      <c r="AX7">
        <f t="shared" si="6"/>
        <v>2.9477790655322069</v>
      </c>
      <c r="AY7">
        <f t="shared" si="6"/>
        <v>2.9819479743433717</v>
      </c>
      <c r="AZ7">
        <f t="shared" si="6"/>
        <v>3.0167162911418206</v>
      </c>
      <c r="BA7">
        <f t="shared" si="6"/>
        <v>3.0520945310404954</v>
      </c>
      <c r="BB7">
        <f t="shared" si="6"/>
        <v>3.0880933936136756</v>
      </c>
      <c r="BC7">
        <f t="shared" si="6"/>
        <v>3.1247237661328944</v>
      </c>
      <c r="BD7">
        <f t="shared" si="6"/>
        <v>3.1619967268596145</v>
      </c>
      <c r="BE7">
        <f t="shared" si="6"/>
        <v>3.1999235483956681</v>
      </c>
      <c r="BF7">
        <f t="shared" si="6"/>
        <v>3.2385157010924766</v>
      </c>
      <c r="BG7">
        <f t="shared" si="6"/>
        <v>3.2777848565200656</v>
      </c>
      <c r="BH7">
        <f t="shared" si="6"/>
        <v>3.3177428909969482</v>
      </c>
      <c r="BI7">
        <f t="shared" si="6"/>
        <v>3.3584018891819194</v>
      </c>
    </row>
    <row r="8" spans="1:61" x14ac:dyDescent="0.3">
      <c r="A8">
        <v>3371.59</v>
      </c>
      <c r="B8">
        <v>55</v>
      </c>
      <c r="C8">
        <v>1317.44</v>
      </c>
      <c r="D8" t="s">
        <v>4</v>
      </c>
      <c r="E8">
        <f t="shared" si="0"/>
        <v>0</v>
      </c>
      <c r="F8">
        <f t="shared" si="1"/>
        <v>-0.64617285121705148</v>
      </c>
      <c r="G8">
        <f t="shared" si="2"/>
        <v>0.47595244827785022</v>
      </c>
      <c r="H8">
        <f t="shared" si="3"/>
        <v>-9.6264477099805512E-2</v>
      </c>
      <c r="I8" t="str">
        <f t="shared" si="7"/>
        <v>N</v>
      </c>
      <c r="J8" t="str">
        <f t="shared" si="4"/>
        <v>PN</v>
      </c>
      <c r="L8" t="s">
        <v>25</v>
      </c>
      <c r="M8">
        <f>(M5-M6)/M5</f>
        <v>3.0586017983881674E-2</v>
      </c>
      <c r="P8">
        <v>-0.72</v>
      </c>
      <c r="Q8">
        <f t="shared" si="5"/>
        <v>0.50331409658293502</v>
      </c>
      <c r="T8">
        <v>450</v>
      </c>
      <c r="U8">
        <f t="shared" si="8"/>
        <v>2.1338212734003932</v>
      </c>
      <c r="V8">
        <f t="shared" si="6"/>
        <v>2.1537113299188881</v>
      </c>
      <c r="W8">
        <f t="shared" si="6"/>
        <v>2.173950307698246</v>
      </c>
      <c r="X8">
        <f t="shared" si="6"/>
        <v>2.1945443276887113</v>
      </c>
      <c r="Y8">
        <f t="shared" si="6"/>
        <v>2.215499618217279</v>
      </c>
      <c r="Z8">
        <f t="shared" si="6"/>
        <v>2.2368225168713538</v>
      </c>
      <c r="AA8">
        <f t="shared" si="6"/>
        <v>2.2585194724154491</v>
      </c>
      <c r="AB8">
        <f t="shared" si="6"/>
        <v>2.2805970467415131</v>
      </c>
      <c r="AC8">
        <f t="shared" si="6"/>
        <v>2.3030619168534634</v>
      </c>
      <c r="AD8">
        <f t="shared" si="6"/>
        <v>2.3259208768865416</v>
      </c>
      <c r="AE8">
        <f t="shared" si="6"/>
        <v>2.3491808401620871</v>
      </c>
      <c r="AF8">
        <f t="shared" si="6"/>
        <v>2.3728488412783597</v>
      </c>
      <c r="AG8">
        <f t="shared" si="6"/>
        <v>2.3969320382380395</v>
      </c>
      <c r="AH8">
        <f t="shared" si="6"/>
        <v>2.4214377146130488</v>
      </c>
      <c r="AI8">
        <f t="shared" si="6"/>
        <v>2.4463732817473489</v>
      </c>
      <c r="AJ8">
        <f t="shared" si="6"/>
        <v>2.4717462809983837</v>
      </c>
      <c r="AK8">
        <f t="shared" si="6"/>
        <v>2.4975643860178378</v>
      </c>
      <c r="AL8">
        <f t="shared" si="6"/>
        <v>2.5238354050724086</v>
      </c>
      <c r="AM8">
        <f t="shared" si="6"/>
        <v>2.5505672834052913</v>
      </c>
      <c r="AN8">
        <f t="shared" si="6"/>
        <v>2.5777681056390871</v>
      </c>
      <c r="AO8">
        <f t="shared" si="6"/>
        <v>2.6054460982208667</v>
      </c>
      <c r="AP8">
        <f t="shared" si="6"/>
        <v>2.633609631910125</v>
      </c>
      <c r="AQ8">
        <f t="shared" si="6"/>
        <v>2.6622672243103827</v>
      </c>
      <c r="AR8">
        <f t="shared" si="6"/>
        <v>2.6914275424451963</v>
      </c>
      <c r="AS8">
        <f t="shared" si="6"/>
        <v>2.7210994053793582</v>
      </c>
      <c r="AT8">
        <f t="shared" si="6"/>
        <v>2.7512917868860813</v>
      </c>
      <c r="AU8">
        <f t="shared" si="6"/>
        <v>2.7820138181609684</v>
      </c>
      <c r="AV8">
        <f t="shared" si="6"/>
        <v>2.8132747905835984</v>
      </c>
      <c r="AW8">
        <f t="shared" si="6"/>
        <v>2.8450841585275466</v>
      </c>
      <c r="AX8">
        <f t="shared" si="6"/>
        <v>2.8774515422197142</v>
      </c>
      <c r="AY8">
        <f t="shared" si="6"/>
        <v>2.9103867306498028</v>
      </c>
      <c r="AZ8">
        <f t="shared" si="6"/>
        <v>2.9438996845308409</v>
      </c>
      <c r="BA8">
        <f t="shared" si="6"/>
        <v>2.9780005393116351</v>
      </c>
      <c r="BB8">
        <f t="shared" si="6"/>
        <v>3.0126996082420767</v>
      </c>
      <c r="BC8">
        <f t="shared" si="6"/>
        <v>3.0480073854922134</v>
      </c>
      <c r="BD8">
        <f t="shared" si="6"/>
        <v>3.0839345493260408</v>
      </c>
      <c r="BE8">
        <f t="shared" si="6"/>
        <v>3.120491965330972</v>
      </c>
      <c r="BF8">
        <f t="shared" si="6"/>
        <v>3.1576906897039558</v>
      </c>
      <c r="BG8">
        <f t="shared" si="6"/>
        <v>3.1955419725952461</v>
      </c>
      <c r="BH8">
        <f t="shared" si="6"/>
        <v>3.2340572615108263</v>
      </c>
      <c r="BI8">
        <f t="shared" si="6"/>
        <v>3.2732482047745197</v>
      </c>
    </row>
    <row r="9" spans="1:61" x14ac:dyDescent="0.3">
      <c r="A9">
        <v>2118.6999999999998</v>
      </c>
      <c r="B9">
        <v>38</v>
      </c>
      <c r="C9">
        <v>799.27</v>
      </c>
      <c r="D9" t="s">
        <v>5</v>
      </c>
      <c r="E9">
        <f t="shared" si="0"/>
        <v>1</v>
      </c>
      <c r="F9">
        <f t="shared" si="1"/>
        <v>-0.78813819570069565</v>
      </c>
      <c r="G9">
        <f t="shared" si="2"/>
        <v>0.45469055254637952</v>
      </c>
      <c r="H9">
        <f t="shared" si="3"/>
        <v>-0.18173634374094988</v>
      </c>
      <c r="I9" t="str">
        <f t="shared" si="7"/>
        <v>N</v>
      </c>
      <c r="J9" t="str">
        <f t="shared" si="4"/>
        <v>FN</v>
      </c>
      <c r="L9" t="s">
        <v>26</v>
      </c>
      <c r="M9">
        <f>2*COUNT(M1:M4)-2*M6</f>
        <v>176.67442838118492</v>
      </c>
      <c r="N9">
        <f>-2*M5</f>
        <v>176.0593838622261</v>
      </c>
      <c r="P9">
        <v>-0.69</v>
      </c>
      <c r="Q9">
        <f t="shared" si="5"/>
        <v>0.50318367406230724</v>
      </c>
      <c r="T9">
        <v>500</v>
      </c>
      <c r="U9">
        <f t="shared" si="8"/>
        <v>2.0928829331911154</v>
      </c>
      <c r="V9">
        <f t="shared" si="6"/>
        <v>2.1120548289909511</v>
      </c>
      <c r="W9">
        <f t="shared" si="6"/>
        <v>2.1315630477192515</v>
      </c>
      <c r="X9">
        <f t="shared" si="6"/>
        <v>2.1514134893200492</v>
      </c>
      <c r="Y9">
        <f t="shared" si="6"/>
        <v>2.171612157237127</v>
      </c>
      <c r="Z9">
        <f t="shared" si="6"/>
        <v>2.1921651602296652</v>
      </c>
      <c r="AA9">
        <f t="shared" si="6"/>
        <v>2.2130787142197348</v>
      </c>
      <c r="AB9">
        <f t="shared" si="6"/>
        <v>2.2343591441722013</v>
      </c>
      <c r="AC9">
        <f t="shared" si="6"/>
        <v>2.2560128860076096</v>
      </c>
      <c r="AD9">
        <f t="shared" si="6"/>
        <v>2.2780464885486218</v>
      </c>
      <c r="AE9">
        <f t="shared" si="6"/>
        <v>2.3004666155006053</v>
      </c>
      <c r="AF9">
        <f t="shared" si="6"/>
        <v>2.323280047466957</v>
      </c>
      <c r="AG9">
        <f t="shared" si="6"/>
        <v>2.3464936839997934</v>
      </c>
      <c r="AH9">
        <f t="shared" si="6"/>
        <v>2.3701145456866017</v>
      </c>
      <c r="AI9">
        <f t="shared" si="6"/>
        <v>2.3941497762735082</v>
      </c>
      <c r="AJ9">
        <f t="shared" si="6"/>
        <v>2.4186066448257835</v>
      </c>
      <c r="AK9">
        <f t="shared" ref="AK9:AZ24" si="9">(1+EXP(-$M$1*AK$2-$M$2*$T9-$M$3))</f>
        <v>2.4434925479262564</v>
      </c>
      <c r="AL9">
        <f t="shared" si="9"/>
        <v>2.4688150119122891</v>
      </c>
      <c r="AM9">
        <f t="shared" si="9"/>
        <v>2.4945816951519961</v>
      </c>
      <c r="AN9">
        <f t="shared" si="9"/>
        <v>2.5208003903603924</v>
      </c>
      <c r="AO9">
        <f t="shared" si="9"/>
        <v>2.5474790269561756</v>
      </c>
      <c r="AP9">
        <f t="shared" si="9"/>
        <v>2.5746256734598472</v>
      </c>
      <c r="AQ9">
        <f t="shared" si="9"/>
        <v>2.6022485399339086</v>
      </c>
      <c r="AR9">
        <f t="shared" si="9"/>
        <v>2.6303559804658585</v>
      </c>
      <c r="AS9">
        <f t="shared" si="9"/>
        <v>2.6589564956947522</v>
      </c>
      <c r="AT9">
        <f t="shared" si="9"/>
        <v>2.6880587353820831</v>
      </c>
      <c r="AU9">
        <f t="shared" si="9"/>
        <v>2.717671501027759</v>
      </c>
      <c r="AV9">
        <f t="shared" si="9"/>
        <v>2.7478037485319788</v>
      </c>
      <c r="AW9">
        <f t="shared" si="9"/>
        <v>2.7784645909037922</v>
      </c>
      <c r="AX9">
        <f t="shared" si="9"/>
        <v>2.8096633010171859</v>
      </c>
      <c r="AY9">
        <f t="shared" si="9"/>
        <v>2.8414093144155133</v>
      </c>
      <c r="AZ9">
        <f t="shared" si="9"/>
        <v>2.8737122321651194</v>
      </c>
      <c r="BA9">
        <f t="shared" ref="BA9:BI23" si="10">(1+EXP(-$M$1*BA$2-$M$2*$T9-$M$3))</f>
        <v>2.9065818237590308</v>
      </c>
      <c r="BB9">
        <f t="shared" si="10"/>
        <v>2.9400280300715758</v>
      </c>
      <c r="BC9">
        <f t="shared" si="10"/>
        <v>2.9740609663648438</v>
      </c>
      <c r="BD9">
        <f t="shared" si="10"/>
        <v>3.0086909253478815</v>
      </c>
      <c r="BE9">
        <f t="shared" si="10"/>
        <v>3.0439283802895543</v>
      </c>
      <c r="BF9">
        <f t="shared" si="10"/>
        <v>3.0797839881860192</v>
      </c>
      <c r="BG9">
        <f t="shared" si="10"/>
        <v>3.1162685929837557</v>
      </c>
      <c r="BH9">
        <f t="shared" si="10"/>
        <v>3.1533932288591475</v>
      </c>
      <c r="BI9">
        <f t="shared" si="10"/>
        <v>3.1911691235555835</v>
      </c>
    </row>
    <row r="10" spans="1:61" x14ac:dyDescent="0.3">
      <c r="A10">
        <v>2115.9</v>
      </c>
      <c r="B10">
        <v>44</v>
      </c>
      <c r="C10">
        <v>811.03</v>
      </c>
      <c r="D10" t="s">
        <v>4</v>
      </c>
      <c r="E10">
        <f t="shared" si="0"/>
        <v>0</v>
      </c>
      <c r="F10">
        <f t="shared" si="1"/>
        <v>-0.56402266527758638</v>
      </c>
      <c r="G10">
        <f t="shared" si="2"/>
        <v>0.43108410360372479</v>
      </c>
      <c r="H10">
        <f t="shared" si="3"/>
        <v>-0.27742940666583088</v>
      </c>
      <c r="I10" t="str">
        <f t="shared" si="7"/>
        <v>N</v>
      </c>
      <c r="J10" t="str">
        <f t="shared" si="4"/>
        <v>PN</v>
      </c>
      <c r="L10" t="s">
        <v>27</v>
      </c>
      <c r="M10">
        <f>COUNT(M1:M4)*LN(COUNT(E:E))-2*M6</f>
        <v>185.20698964056069</v>
      </c>
      <c r="N10">
        <f>-2*M5</f>
        <v>176.0593838622261</v>
      </c>
      <c r="P10">
        <v>-0.66</v>
      </c>
      <c r="Q10">
        <f t="shared" si="5"/>
        <v>0.50305325110842514</v>
      </c>
      <c r="T10">
        <v>550</v>
      </c>
      <c r="U10">
        <f t="shared" si="8"/>
        <v>2.053422733971435</v>
      </c>
      <c r="V10">
        <f t="shared" si="8"/>
        <v>2.0719023993367895</v>
      </c>
      <c r="W10">
        <f t="shared" si="8"/>
        <v>2.0907062441801467</v>
      </c>
      <c r="X10">
        <f t="shared" si="8"/>
        <v>2.1098399554190936</v>
      </c>
      <c r="Y10">
        <f t="shared" si="8"/>
        <v>2.1293093197339523</v>
      </c>
      <c r="Z10">
        <f t="shared" si="8"/>
        <v>2.1491202253178692</v>
      </c>
      <c r="AA10">
        <f t="shared" si="8"/>
        <v>2.1692786636576007</v>
      </c>
      <c r="AB10">
        <f t="shared" si="8"/>
        <v>2.1897907313455445</v>
      </c>
      <c r="AC10">
        <f t="shared" si="8"/>
        <v>2.2106626319235532</v>
      </c>
      <c r="AD10">
        <f t="shared" si="8"/>
        <v>2.2319006777590942</v>
      </c>
      <c r="AE10">
        <f t="shared" si="8"/>
        <v>2.2535112919543243</v>
      </c>
      <c r="AF10">
        <f t="shared" si="8"/>
        <v>2.275501010288651</v>
      </c>
      <c r="AG10">
        <f t="shared" si="8"/>
        <v>2.2978764831953757</v>
      </c>
      <c r="AH10">
        <f t="shared" si="8"/>
        <v>2.3206444777730058</v>
      </c>
      <c r="AI10">
        <f t="shared" si="8"/>
        <v>2.3438118798318541</v>
      </c>
      <c r="AJ10">
        <f t="shared" si="8"/>
        <v>2.3673856959765454</v>
      </c>
      <c r="AK10">
        <f t="shared" si="9"/>
        <v>2.391373055725043</v>
      </c>
      <c r="AL10">
        <f t="shared" si="9"/>
        <v>2.41578121366486</v>
      </c>
      <c r="AM10">
        <f t="shared" si="9"/>
        <v>2.4406175516470925</v>
      </c>
      <c r="AN10">
        <f t="shared" si="9"/>
        <v>2.4658895810189363</v>
      </c>
      <c r="AO10">
        <f t="shared" si="9"/>
        <v>2.4916049448953759</v>
      </c>
      <c r="AP10">
        <f t="shared" si="9"/>
        <v>2.5177714204707184</v>
      </c>
      <c r="AQ10">
        <f t="shared" si="9"/>
        <v>2.544396921370681</v>
      </c>
      <c r="AR10">
        <f t="shared" si="9"/>
        <v>2.571489500045737</v>
      </c>
      <c r="AS10">
        <f t="shared" si="9"/>
        <v>2.5990573502064498</v>
      </c>
      <c r="AT10">
        <f t="shared" si="9"/>
        <v>2.6271088093015278</v>
      </c>
      <c r="AU10">
        <f t="shared" si="9"/>
        <v>2.6556523610393503</v>
      </c>
      <c r="AV10">
        <f t="shared" si="9"/>
        <v>2.6846966379537269</v>
      </c>
      <c r="AW10">
        <f t="shared" si="9"/>
        <v>2.7142504240146668</v>
      </c>
      <c r="AX10">
        <f t="shared" si="9"/>
        <v>2.7443226572849491</v>
      </c>
      <c r="AY10">
        <f t="shared" si="9"/>
        <v>2.7749224326232946</v>
      </c>
      <c r="AZ10">
        <f t="shared" si="9"/>
        <v>2.8060590044349567</v>
      </c>
      <c r="BA10">
        <f t="shared" si="10"/>
        <v>2.8377417894705679</v>
      </c>
      <c r="BB10">
        <f t="shared" si="10"/>
        <v>2.8699803696740815</v>
      </c>
      <c r="BC10">
        <f t="shared" si="10"/>
        <v>2.9027844950806778</v>
      </c>
      <c r="BD10">
        <f t="shared" si="10"/>
        <v>2.9361640867655003</v>
      </c>
      <c r="BE10">
        <f t="shared" si="10"/>
        <v>2.9701292398441246</v>
      </c>
      <c r="BF10">
        <f t="shared" si="10"/>
        <v>3.0046902265256659</v>
      </c>
      <c r="BG10">
        <f t="shared" si="10"/>
        <v>3.039857499219436</v>
      </c>
      <c r="BH10">
        <f t="shared" si="10"/>
        <v>3.07564169369611</v>
      </c>
      <c r="BI10">
        <f t="shared" si="10"/>
        <v>3.1120536323043395</v>
      </c>
    </row>
    <row r="11" spans="1:61" x14ac:dyDescent="0.3">
      <c r="A11">
        <v>1170.18</v>
      </c>
      <c r="B11">
        <v>45</v>
      </c>
      <c r="C11">
        <v>680.5</v>
      </c>
      <c r="D11" t="s">
        <v>5</v>
      </c>
      <c r="E11">
        <f t="shared" si="0"/>
        <v>1</v>
      </c>
      <c r="F11">
        <f t="shared" si="1"/>
        <v>-0.90753139137415872</v>
      </c>
      <c r="G11">
        <f t="shared" si="2"/>
        <v>0.40351912631212189</v>
      </c>
      <c r="H11">
        <f t="shared" si="3"/>
        <v>-0.39082328918772319</v>
      </c>
      <c r="I11" t="str">
        <f t="shared" si="7"/>
        <v>N</v>
      </c>
      <c r="J11" t="str">
        <f t="shared" si="4"/>
        <v>FN</v>
      </c>
      <c r="O11" t="s">
        <v>28</v>
      </c>
      <c r="P11">
        <v>-0.63</v>
      </c>
      <c r="Q11">
        <f t="shared" si="5"/>
        <v>0.50292282773903618</v>
      </c>
      <c r="T11">
        <v>600</v>
      </c>
      <c r="U11">
        <f t="shared" si="8"/>
        <v>2.0153873052145075</v>
      </c>
      <c r="V11">
        <f t="shared" si="8"/>
        <v>2.0331997341772388</v>
      </c>
      <c r="W11">
        <f t="shared" si="8"/>
        <v>2.0513246376252461</v>
      </c>
      <c r="X11">
        <f t="shared" si="8"/>
        <v>2.0697674971413136</v>
      </c>
      <c r="Y11">
        <f t="shared" si="8"/>
        <v>2.0885338904688764</v>
      </c>
      <c r="Z11">
        <f t="shared" si="8"/>
        <v>2.107629493198917</v>
      </c>
      <c r="AA11">
        <f t="shared" si="8"/>
        <v>2.1270600804864586</v>
      </c>
      <c r="AB11">
        <f t="shared" si="8"/>
        <v>2.1468315287971649</v>
      </c>
      <c r="AC11">
        <f t="shared" si="8"/>
        <v>2.1669498176845812</v>
      </c>
      <c r="AD11">
        <f t="shared" si="8"/>
        <v>2.1874210315985545</v>
      </c>
      <c r="AE11">
        <f t="shared" si="8"/>
        <v>2.2082513617253774</v>
      </c>
      <c r="AF11">
        <f t="shared" si="8"/>
        <v>2.2294471078602087</v>
      </c>
      <c r="AG11">
        <f t="shared" si="8"/>
        <v>2.2510146803123474</v>
      </c>
      <c r="AH11">
        <f t="shared" si="8"/>
        <v>2.2729606018439261</v>
      </c>
      <c r="AI11">
        <f t="shared" si="8"/>
        <v>2.2952915096426119</v>
      </c>
      <c r="AJ11">
        <f t="shared" si="8"/>
        <v>2.3180141573289195</v>
      </c>
      <c r="AK11">
        <f t="shared" si="9"/>
        <v>2.3411354169987324</v>
      </c>
      <c r="AL11">
        <f t="shared" si="9"/>
        <v>2.3646622813016567</v>
      </c>
      <c r="AM11">
        <f t="shared" si="9"/>
        <v>2.3886018655558345</v>
      </c>
      <c r="AN11">
        <f t="shared" si="9"/>
        <v>2.4129614098998569</v>
      </c>
      <c r="AO11">
        <f t="shared" si="9"/>
        <v>2.4377482814824258</v>
      </c>
      <c r="AP11">
        <f t="shared" si="9"/>
        <v>2.4629699766904283</v>
      </c>
      <c r="AQ11">
        <f t="shared" si="9"/>
        <v>2.488634123416098</v>
      </c>
      <c r="AR11">
        <f t="shared" si="9"/>
        <v>2.5147484833639471</v>
      </c>
      <c r="AS11">
        <f t="shared" si="9"/>
        <v>2.5413209543981656</v>
      </c>
      <c r="AT11">
        <f t="shared" si="9"/>
        <v>2.5683595729312061</v>
      </c>
      <c r="AU11">
        <f t="shared" si="9"/>
        <v>2.5958725163542633</v>
      </c>
      <c r="AV11">
        <f t="shared" si="9"/>
        <v>2.623868105510395</v>
      </c>
      <c r="AW11">
        <f t="shared" si="9"/>
        <v>2.6523548072110223</v>
      </c>
      <c r="AX11">
        <f t="shared" si="9"/>
        <v>2.6813412367965852</v>
      </c>
      <c r="AY11">
        <f t="shared" si="9"/>
        <v>2.7108361607421072</v>
      </c>
      <c r="AZ11">
        <f t="shared" si="9"/>
        <v>2.740848499308477</v>
      </c>
      <c r="BA11">
        <f t="shared" si="10"/>
        <v>2.771387329240234</v>
      </c>
      <c r="BB11">
        <f t="shared" si="10"/>
        <v>2.8024618865106823</v>
      </c>
      <c r="BC11">
        <f t="shared" si="10"/>
        <v>2.8340815691151646</v>
      </c>
      <c r="BD11">
        <f t="shared" si="10"/>
        <v>2.8662559399133278</v>
      </c>
      <c r="BE11">
        <f t="shared" si="10"/>
        <v>2.8989947295212595</v>
      </c>
      <c r="BF11">
        <f t="shared" si="10"/>
        <v>2.9323078392543516</v>
      </c>
      <c r="BG11">
        <f t="shared" si="10"/>
        <v>2.9662053441217937</v>
      </c>
      <c r="BH11">
        <f t="shared" si="10"/>
        <v>3.000697495873597</v>
      </c>
      <c r="BI11">
        <f t="shared" si="10"/>
        <v>3.0357947261010665</v>
      </c>
    </row>
    <row r="12" spans="1:61" x14ac:dyDescent="0.3">
      <c r="A12">
        <v>2679.69</v>
      </c>
      <c r="B12">
        <v>46</v>
      </c>
      <c r="C12">
        <v>1614.2</v>
      </c>
      <c r="D12" t="s">
        <v>5</v>
      </c>
      <c r="E12">
        <f t="shared" si="0"/>
        <v>1</v>
      </c>
      <c r="F12">
        <f t="shared" si="1"/>
        <v>-0.56355564683758486</v>
      </c>
      <c r="G12">
        <f t="shared" si="2"/>
        <v>0.56918165266241039</v>
      </c>
      <c r="H12">
        <f t="shared" si="3"/>
        <v>0.27851309877758473</v>
      </c>
      <c r="I12" t="str">
        <f t="shared" si="7"/>
        <v>T</v>
      </c>
      <c r="J12" t="str">
        <f t="shared" si="4"/>
        <v>PP</v>
      </c>
      <c r="L12" t="s">
        <v>20</v>
      </c>
      <c r="M12">
        <f>MIN(C:C)</f>
        <v>208.35</v>
      </c>
      <c r="O12">
        <f>AVERAGE(G:G)</f>
        <v>0.49606333495521127</v>
      </c>
      <c r="P12">
        <v>-0.6</v>
      </c>
      <c r="Q12">
        <f t="shared" si="5"/>
        <v>0.50279240397188818</v>
      </c>
      <c r="T12">
        <v>650</v>
      </c>
      <c r="U12">
        <f t="shared" si="8"/>
        <v>1.9787252034174685</v>
      </c>
      <c r="V12">
        <f t="shared" si="8"/>
        <v>1.995894487561932</v>
      </c>
      <c r="W12">
        <f t="shared" si="8"/>
        <v>2.0133649638254951</v>
      </c>
      <c r="X12">
        <f t="shared" si="8"/>
        <v>2.0311419158700641</v>
      </c>
      <c r="Y12">
        <f t="shared" si="8"/>
        <v>2.0492307200461717</v>
      </c>
      <c r="Z12">
        <f t="shared" si="8"/>
        <v>2.0676368470189628</v>
      </c>
      <c r="AA12">
        <f t="shared" si="8"/>
        <v>2.0863658634227109</v>
      </c>
      <c r="AB12">
        <f t="shared" si="8"/>
        <v>2.105423433544356</v>
      </c>
      <c r="AC12">
        <f t="shared" si="8"/>
        <v>2.1248153210365759</v>
      </c>
      <c r="AD12">
        <f t="shared" si="8"/>
        <v>2.1445473906609087</v>
      </c>
      <c r="AE12">
        <f t="shared" si="8"/>
        <v>2.1646256100614565</v>
      </c>
      <c r="AF12">
        <f t="shared" si="8"/>
        <v>2.1850560515696995</v>
      </c>
      <c r="AG12">
        <f t="shared" si="8"/>
        <v>2.2058448940409781</v>
      </c>
      <c r="AH12">
        <f t="shared" si="8"/>
        <v>2.2269984247231847</v>
      </c>
      <c r="AI12">
        <f t="shared" si="8"/>
        <v>2.2485230411582391</v>
      </c>
      <c r="AJ12">
        <f t="shared" si="8"/>
        <v>2.2704252531169224</v>
      </c>
      <c r="AK12">
        <f t="shared" si="9"/>
        <v>2.2927116845676538</v>
      </c>
      <c r="AL12">
        <f t="shared" si="9"/>
        <v>2.3153890756797972</v>
      </c>
      <c r="AM12">
        <f t="shared" si="9"/>
        <v>2.3384642848621198</v>
      </c>
      <c r="AN12">
        <f t="shared" si="9"/>
        <v>2.3619442908370063</v>
      </c>
      <c r="AO12">
        <f t="shared" si="9"/>
        <v>2.3858361947510573</v>
      </c>
      <c r="AP12">
        <f t="shared" si="9"/>
        <v>2.4101472223227196</v>
      </c>
      <c r="AQ12">
        <f t="shared" si="9"/>
        <v>2.4348847260275845</v>
      </c>
      <c r="AR12">
        <f t="shared" si="9"/>
        <v>2.460056187322027</v>
      </c>
      <c r="AS12">
        <f t="shared" si="9"/>
        <v>2.4856692189058487</v>
      </c>
      <c r="AT12">
        <f t="shared" si="9"/>
        <v>2.5117315670246159</v>
      </c>
      <c r="AU12">
        <f t="shared" si="9"/>
        <v>2.5382511138123873</v>
      </c>
      <c r="AV12">
        <f t="shared" si="9"/>
        <v>2.5652358796755355</v>
      </c>
      <c r="AW12">
        <f t="shared" si="9"/>
        <v>2.592694025718389</v>
      </c>
      <c r="AX12">
        <f t="shared" si="9"/>
        <v>2.6206338562114269</v>
      </c>
      <c r="AY12">
        <f t="shared" si="9"/>
        <v>2.6490638211027706</v>
      </c>
      <c r="AZ12">
        <f t="shared" si="9"/>
        <v>2.6779925185737308</v>
      </c>
      <c r="BA12">
        <f t="shared" si="10"/>
        <v>2.7074286976391915</v>
      </c>
      <c r="BB12">
        <f t="shared" si="10"/>
        <v>2.7373812607936054</v>
      </c>
      <c r="BC12">
        <f t="shared" si="10"/>
        <v>2.7678592667034092</v>
      </c>
      <c r="BD12">
        <f t="shared" si="10"/>
        <v>2.7988719329466702</v>
      </c>
      <c r="BE12">
        <f t="shared" si="10"/>
        <v>2.8304286388007931</v>
      </c>
      <c r="BF12">
        <f t="shared" si="10"/>
        <v>2.8625389280791298</v>
      </c>
      <c r="BG12">
        <f t="shared" si="10"/>
        <v>2.8952125120173529</v>
      </c>
      <c r="BH12">
        <f t="shared" si="10"/>
        <v>2.9284592722104579</v>
      </c>
      <c r="BI12">
        <f t="shared" si="10"/>
        <v>2.9622892636012925</v>
      </c>
    </row>
    <row r="13" spans="1:61" x14ac:dyDescent="0.3">
      <c r="A13">
        <v>3113.02</v>
      </c>
      <c r="B13">
        <v>36</v>
      </c>
      <c r="C13">
        <v>1312.45</v>
      </c>
      <c r="D13" t="s">
        <v>4</v>
      </c>
      <c r="E13">
        <f t="shared" si="0"/>
        <v>0</v>
      </c>
      <c r="F13">
        <f t="shared" si="1"/>
        <v>-0.81501439212909854</v>
      </c>
      <c r="G13">
        <f t="shared" si="2"/>
        <v>0.55736704311514995</v>
      </c>
      <c r="H13">
        <f t="shared" si="3"/>
        <v>0.23048310035269531</v>
      </c>
      <c r="I13" t="str">
        <f t="shared" si="7"/>
        <v>T</v>
      </c>
      <c r="J13" t="str">
        <f t="shared" si="4"/>
        <v>FP</v>
      </c>
      <c r="L13" t="s">
        <v>21</v>
      </c>
      <c r="M13">
        <f>MAX(C:C)</f>
        <v>2624.39</v>
      </c>
      <c r="O13">
        <f>AVERAGE(E:E)</f>
        <v>0.49606299212598426</v>
      </c>
      <c r="P13">
        <v>-0.56999999999999995</v>
      </c>
      <c r="Q13">
        <f t="shared" si="5"/>
        <v>0.50266197982472871</v>
      </c>
      <c r="T13">
        <v>700</v>
      </c>
      <c r="U13">
        <f t="shared" si="8"/>
        <v>1.943386842523309</v>
      </c>
      <c r="V13">
        <f t="shared" si="8"/>
        <v>1.9599362035705916</v>
      </c>
      <c r="W13">
        <f t="shared" si="8"/>
        <v>1.9767758817377747</v>
      </c>
      <c r="X13">
        <f t="shared" si="8"/>
        <v>1.9939109699121222</v>
      </c>
      <c r="Y13">
        <f t="shared" si="8"/>
        <v>2.0113466503228592</v>
      </c>
      <c r="Z13">
        <f t="shared" si="8"/>
        <v>2.0290881961084519</v>
      </c>
      <c r="AA13">
        <f t="shared" si="8"/>
        <v>2.0471409729113832</v>
      </c>
      <c r="AB13">
        <f t="shared" si="8"/>
        <v>2.0655104405009053</v>
      </c>
      <c r="AC13">
        <f t="shared" si="8"/>
        <v>2.0842021544242559</v>
      </c>
      <c r="AD13">
        <f t="shared" si="8"/>
        <v>2.1032217676868452</v>
      </c>
      <c r="AE13">
        <f t="shared" si="8"/>
        <v>2.1225750324619153</v>
      </c>
      <c r="AF13">
        <f t="shared" si="8"/>
        <v>2.1422678018301911</v>
      </c>
      <c r="AG13">
        <f t="shared" si="8"/>
        <v>2.1623060315500493</v>
      </c>
      <c r="AH13">
        <f t="shared" si="8"/>
        <v>2.182695781858742</v>
      </c>
      <c r="AI13">
        <f t="shared" si="8"/>
        <v>2.2034432193052154</v>
      </c>
      <c r="AJ13">
        <f t="shared" si="8"/>
        <v>2.2245546186150844</v>
      </c>
      <c r="AK13">
        <f t="shared" si="9"/>
        <v>2.2460363645883201</v>
      </c>
      <c r="AL13">
        <f t="shared" si="9"/>
        <v>2.2678949540302287</v>
      </c>
      <c r="AM13">
        <f t="shared" si="9"/>
        <v>2.2901369977163064</v>
      </c>
      <c r="AN13">
        <f t="shared" si="9"/>
        <v>2.3127692223915588</v>
      </c>
      <c r="AO13">
        <f t="shared" si="9"/>
        <v>2.3357984728048975</v>
      </c>
      <c r="AP13">
        <f t="shared" si="9"/>
        <v>2.3592317137792236</v>
      </c>
      <c r="AQ13">
        <f t="shared" si="9"/>
        <v>2.3830760323178226</v>
      </c>
      <c r="AR13">
        <f t="shared" si="9"/>
        <v>2.4073386397477172</v>
      </c>
      <c r="AS13">
        <f t="shared" si="9"/>
        <v>2.4320268739006128</v>
      </c>
      <c r="AT13">
        <f t="shared" si="9"/>
        <v>2.4571482013321084</v>
      </c>
      <c r="AU13">
        <f t="shared" si="9"/>
        <v>2.4827102195798325</v>
      </c>
      <c r="AV13">
        <f t="shared" si="9"/>
        <v>2.5087206594611966</v>
      </c>
      <c r="AW13">
        <f t="shared" si="9"/>
        <v>2.5351873874114554</v>
      </c>
      <c r="AX13">
        <f t="shared" si="9"/>
        <v>2.5621184078627808</v>
      </c>
      <c r="AY13">
        <f t="shared" si="9"/>
        <v>2.5895218656650756</v>
      </c>
      <c r="AZ13">
        <f t="shared" si="9"/>
        <v>2.6174060485492476</v>
      </c>
      <c r="BA13">
        <f t="shared" si="10"/>
        <v>2.6457793896337023</v>
      </c>
      <c r="BB13">
        <f t="shared" si="10"/>
        <v>2.6746504699747993</v>
      </c>
      <c r="BC13">
        <f t="shared" si="10"/>
        <v>2.7040280211620575</v>
      </c>
      <c r="BD13">
        <f t="shared" si="10"/>
        <v>2.7339209279588799</v>
      </c>
      <c r="BE13">
        <f t="shared" si="10"/>
        <v>2.7643382309896052</v>
      </c>
      <c r="BF13">
        <f t="shared" si="10"/>
        <v>2.7952891294737015</v>
      </c>
      <c r="BG13">
        <f t="shared" si="10"/>
        <v>2.8267829840079171</v>
      </c>
      <c r="BH13">
        <f t="shared" si="10"/>
        <v>2.8588293193972438</v>
      </c>
      <c r="BI13">
        <f t="shared" si="10"/>
        <v>2.8914378275355359</v>
      </c>
    </row>
    <row r="14" spans="1:61" x14ac:dyDescent="0.3">
      <c r="A14">
        <v>1726.08</v>
      </c>
      <c r="B14">
        <v>27</v>
      </c>
      <c r="C14">
        <v>1186.6500000000001</v>
      </c>
      <c r="D14" t="s">
        <v>5</v>
      </c>
      <c r="E14">
        <f t="shared" si="0"/>
        <v>1</v>
      </c>
      <c r="F14">
        <f t="shared" si="1"/>
        <v>-0.55671141035885252</v>
      </c>
      <c r="G14">
        <f t="shared" si="2"/>
        <v>0.57309062820991952</v>
      </c>
      <c r="H14">
        <f t="shared" si="3"/>
        <v>0.29447212197295003</v>
      </c>
      <c r="I14" t="str">
        <f t="shared" si="7"/>
        <v>T</v>
      </c>
      <c r="J14" t="str">
        <f t="shared" si="4"/>
        <v>PP</v>
      </c>
      <c r="L14" t="s">
        <v>16</v>
      </c>
      <c r="M14">
        <f>MIN(B:B)</f>
        <v>21</v>
      </c>
      <c r="P14">
        <v>-0.54</v>
      </c>
      <c r="Q14">
        <f t="shared" si="5"/>
        <v>0.50253155531530613</v>
      </c>
      <c r="T14">
        <v>750</v>
      </c>
      <c r="U14">
        <f t="shared" si="8"/>
        <v>1.9093244268549647</v>
      </c>
      <c r="V14">
        <f t="shared" si="8"/>
        <v>1.9252762480706229</v>
      </c>
      <c r="W14">
        <f t="shared" si="8"/>
        <v>1.941507904065356</v>
      </c>
      <c r="X14">
        <f t="shared" si="8"/>
        <v>1.9580243038399936</v>
      </c>
      <c r="Y14">
        <f t="shared" si="8"/>
        <v>1.9748304425114984</v>
      </c>
      <c r="Z14">
        <f t="shared" si="8"/>
        <v>1.9919314028236583</v>
      </c>
      <c r="AA14">
        <f t="shared" si="8"/>
        <v>2.0093323566842809</v>
      </c>
      <c r="AB14">
        <f t="shared" si="8"/>
        <v>2.0270385667293507</v>
      </c>
      <c r="AC14">
        <f t="shared" si="8"/>
        <v>2.0450553879146298</v>
      </c>
      <c r="AD14">
        <f t="shared" si="8"/>
        <v>2.063388269135177</v>
      </c>
      <c r="AE14">
        <f t="shared" si="8"/>
        <v>2.0820427548732781</v>
      </c>
      <c r="AF14">
        <f t="shared" si="8"/>
        <v>2.1010244868752821</v>
      </c>
      <c r="AG14">
        <f t="shared" si="8"/>
        <v>2.1203392058578592</v>
      </c>
      <c r="AH14">
        <f t="shared" si="8"/>
        <v>2.1399927532441843</v>
      </c>
      <c r="AI14">
        <f t="shared" si="8"/>
        <v>2.1599910729305836</v>
      </c>
      <c r="AJ14">
        <f t="shared" si="8"/>
        <v>2.1803402130841665</v>
      </c>
      <c r="AK14">
        <f t="shared" si="9"/>
        <v>2.2010463279719983</v>
      </c>
      <c r="AL14">
        <f t="shared" si="9"/>
        <v>2.2221156798223562</v>
      </c>
      <c r="AM14">
        <f t="shared" si="9"/>
        <v>2.2435546407186395</v>
      </c>
      <c r="AN14">
        <f t="shared" si="9"/>
        <v>2.2653696945265032</v>
      </c>
      <c r="AO14">
        <f t="shared" si="9"/>
        <v>2.2875674388547971</v>
      </c>
      <c r="AP14">
        <f t="shared" si="9"/>
        <v>2.3101545870509055</v>
      </c>
      <c r="AQ14">
        <f t="shared" si="9"/>
        <v>2.3331379702310917</v>
      </c>
      <c r="AR14">
        <f t="shared" si="9"/>
        <v>2.3565245393464553</v>
      </c>
      <c r="AS14">
        <f t="shared" si="9"/>
        <v>2.3803213672851369</v>
      </c>
      <c r="AT14">
        <f t="shared" si="9"/>
        <v>2.4045356510113973</v>
      </c>
      <c r="AU14">
        <f t="shared" si="9"/>
        <v>2.4291747137422233</v>
      </c>
      <c r="AV14">
        <f t="shared" si="9"/>
        <v>2.4542460071621148</v>
      </c>
      <c r="AW14">
        <f t="shared" si="9"/>
        <v>2.4797571136767265</v>
      </c>
      <c r="AX14">
        <f t="shared" si="9"/>
        <v>2.5057157487060424</v>
      </c>
      <c r="AY14">
        <f t="shared" si="9"/>
        <v>2.5321297630177799</v>
      </c>
      <c r="AZ14">
        <f t="shared" si="9"/>
        <v>2.5590071451017287</v>
      </c>
      <c r="BA14">
        <f t="shared" si="10"/>
        <v>2.5863560235857364</v>
      </c>
      <c r="BB14">
        <f t="shared" si="10"/>
        <v>2.6141846696940831</v>
      </c>
      <c r="BC14">
        <f t="shared" si="10"/>
        <v>2.642501499748978</v>
      </c>
      <c r="BD14">
        <f t="shared" si="10"/>
        <v>2.6713150777159376</v>
      </c>
      <c r="BE14">
        <f t="shared" si="10"/>
        <v>2.7006341177938205</v>
      </c>
      <c r="BF14">
        <f t="shared" si="10"/>
        <v>2.7304674870502943</v>
      </c>
      <c r="BG14">
        <f t="shared" si="10"/>
        <v>2.7608242081035366</v>
      </c>
      <c r="BH14">
        <f t="shared" si="10"/>
        <v>2.7917134618509793</v>
      </c>
      <c r="BI14">
        <f t="shared" si="10"/>
        <v>2.8231445902459207</v>
      </c>
    </row>
    <row r="15" spans="1:61" x14ac:dyDescent="0.3">
      <c r="A15">
        <v>2466.62</v>
      </c>
      <c r="B15">
        <v>33</v>
      </c>
      <c r="C15">
        <v>2004.51</v>
      </c>
      <c r="D15" t="s">
        <v>5</v>
      </c>
      <c r="E15">
        <f t="shared" si="0"/>
        <v>1</v>
      </c>
      <c r="F15">
        <f t="shared" si="1"/>
        <v>-0.37369455004713048</v>
      </c>
      <c r="G15">
        <f t="shared" si="2"/>
        <v>0.68818708644155147</v>
      </c>
      <c r="H15">
        <f t="shared" si="3"/>
        <v>0.79165735700972384</v>
      </c>
      <c r="I15" t="str">
        <f t="shared" si="7"/>
        <v>T</v>
      </c>
      <c r="J15" t="str">
        <f t="shared" si="4"/>
        <v>PP</v>
      </c>
      <c r="L15" t="s">
        <v>17</v>
      </c>
      <c r="M15">
        <f>MAX(B:B)</f>
        <v>60</v>
      </c>
      <c r="P15">
        <v>-0.51</v>
      </c>
      <c r="Q15">
        <f t="shared" si="5"/>
        <v>0.50240113046136847</v>
      </c>
      <c r="T15">
        <v>800</v>
      </c>
      <c r="U15">
        <f t="shared" si="8"/>
        <v>1.876491886470931</v>
      </c>
      <c r="V15">
        <f t="shared" si="8"/>
        <v>1.8918677429387012</v>
      </c>
      <c r="W15">
        <f t="shared" si="8"/>
        <v>1.9075133303255667</v>
      </c>
      <c r="X15">
        <f t="shared" si="8"/>
        <v>1.923433380385422</v>
      </c>
      <c r="Y15">
        <f t="shared" si="8"/>
        <v>1.9396327078789399</v>
      </c>
      <c r="Z15">
        <f t="shared" si="8"/>
        <v>1.9561162120297202</v>
      </c>
      <c r="AA15">
        <f t="shared" si="8"/>
        <v>1.9728888780059783</v>
      </c>
      <c r="AB15">
        <f t="shared" si="8"/>
        <v>1.9899557784282287</v>
      </c>
      <c r="AC15">
        <f t="shared" si="8"/>
        <v>2.007322074903418</v>
      </c>
      <c r="AD15">
        <f t="shared" si="8"/>
        <v>2.0249930195859678</v>
      </c>
      <c r="AE15">
        <f t="shared" si="8"/>
        <v>2.0429739567662035</v>
      </c>
      <c r="AF15">
        <f t="shared" si="8"/>
        <v>2.0612703244866495</v>
      </c>
      <c r="AG15">
        <f t="shared" si="8"/>
        <v>2.079887656186675</v>
      </c>
      <c r="AH15">
        <f t="shared" si="8"/>
        <v>2.0988315823759951</v>
      </c>
      <c r="AI15">
        <f t="shared" si="8"/>
        <v>2.1181078323375244</v>
      </c>
      <c r="AJ15">
        <f t="shared" si="8"/>
        <v>2.1377222358601085</v>
      </c>
      <c r="AK15">
        <f t="shared" si="9"/>
        <v>2.1576807250016454</v>
      </c>
      <c r="AL15">
        <f t="shared" si="9"/>
        <v>2.1779893358831446</v>
      </c>
      <c r="AM15">
        <f t="shared" si="9"/>
        <v>2.1986542105142508</v>
      </c>
      <c r="AN15">
        <f t="shared" si="9"/>
        <v>2.2196815986507943</v>
      </c>
      <c r="AO15">
        <f t="shared" si="9"/>
        <v>2.241077859684931</v>
      </c>
      <c r="AP15">
        <f t="shared" si="9"/>
        <v>2.2628494645684358</v>
      </c>
      <c r="AQ15">
        <f t="shared" si="9"/>
        <v>2.285002997769737</v>
      </c>
      <c r="AR15">
        <f t="shared" si="9"/>
        <v>2.3075451592652811</v>
      </c>
      <c r="AS15">
        <f t="shared" si="9"/>
        <v>2.3304827665658334</v>
      </c>
      <c r="AT15">
        <f t="shared" si="9"/>
        <v>2.3538227567783232</v>
      </c>
      <c r="AU15">
        <f t="shared" si="9"/>
        <v>2.3775721887038577</v>
      </c>
      <c r="AV15">
        <f t="shared" si="9"/>
        <v>2.4017382449725426</v>
      </c>
      <c r="AW15">
        <f t="shared" si="9"/>
        <v>2.4263282342157533</v>
      </c>
      <c r="AX15">
        <f t="shared" si="9"/>
        <v>2.451349593276511</v>
      </c>
      <c r="AY15">
        <f t="shared" si="9"/>
        <v>2.4768098894586323</v>
      </c>
      <c r="AZ15">
        <f t="shared" si="9"/>
        <v>2.5027168228153425</v>
      </c>
      <c r="BA15">
        <f t="shared" si="10"/>
        <v>2.5290782284780278</v>
      </c>
      <c r="BB15">
        <f t="shared" si="10"/>
        <v>2.5559020790258442</v>
      </c>
      <c r="BC15">
        <f t="shared" si="10"/>
        <v>2.583196486896898</v>
      </c>
      <c r="BD15">
        <f t="shared" si="10"/>
        <v>2.6109697068417148</v>
      </c>
      <c r="BE15">
        <f t="shared" si="10"/>
        <v>2.6392301384197605</v>
      </c>
      <c r="BF15">
        <f t="shared" si="10"/>
        <v>2.6679863285397492</v>
      </c>
      <c r="BG15">
        <f t="shared" si="10"/>
        <v>2.6972469740445151</v>
      </c>
      <c r="BH15">
        <f t="shared" si="10"/>
        <v>2.7270209243412378</v>
      </c>
      <c r="BI15">
        <f t="shared" si="10"/>
        <v>2.757317184077793</v>
      </c>
    </row>
    <row r="16" spans="1:61" x14ac:dyDescent="0.3">
      <c r="A16">
        <v>1280.25</v>
      </c>
      <c r="B16">
        <v>51</v>
      </c>
      <c r="C16">
        <v>564.71</v>
      </c>
      <c r="D16" t="s">
        <v>4</v>
      </c>
      <c r="E16">
        <f t="shared" si="0"/>
        <v>0</v>
      </c>
      <c r="F16">
        <f t="shared" si="1"/>
        <v>-0.44450292637118105</v>
      </c>
      <c r="G16">
        <f t="shared" si="2"/>
        <v>0.35885710793810593</v>
      </c>
      <c r="H16">
        <f t="shared" si="3"/>
        <v>-0.58032807138441811</v>
      </c>
      <c r="I16" t="str">
        <f t="shared" si="7"/>
        <v>N</v>
      </c>
      <c r="J16" t="str">
        <f t="shared" si="4"/>
        <v>PN</v>
      </c>
      <c r="L16" t="s">
        <v>29</v>
      </c>
      <c r="P16">
        <v>-0.48</v>
      </c>
      <c r="Q16">
        <f t="shared" si="5"/>
        <v>0.50227070528066431</v>
      </c>
      <c r="T16">
        <v>850</v>
      </c>
      <c r="U16">
        <f t="shared" si="8"/>
        <v>1.8448448148549557</v>
      </c>
      <c r="V16">
        <f t="shared" si="8"/>
        <v>1.8596655026573869</v>
      </c>
      <c r="W16">
        <f t="shared" si="8"/>
        <v>1.874746182334154</v>
      </c>
      <c r="X16">
        <f t="shared" si="8"/>
        <v>1.8900914147919858</v>
      </c>
      <c r="Y16">
        <f t="shared" si="8"/>
        <v>1.9057058409473044</v>
      </c>
      <c r="Z16">
        <f t="shared" si="8"/>
        <v>1.9215941831297949</v>
      </c>
      <c r="AA16">
        <f t="shared" si="8"/>
        <v>1.9377612465105987</v>
      </c>
      <c r="AB16">
        <f t="shared" si="8"/>
        <v>1.954211920555557</v>
      </c>
      <c r="AC16">
        <f t="shared" si="8"/>
        <v>1.9709511805039539</v>
      </c>
      <c r="AD16">
        <f t="shared" si="8"/>
        <v>1.9879840888731928</v>
      </c>
      <c r="AE16">
        <f t="shared" si="8"/>
        <v>2.0053157969898758</v>
      </c>
      <c r="AF16">
        <f t="shared" si="8"/>
        <v>2.0229515465477368</v>
      </c>
      <c r="AG16">
        <f t="shared" si="8"/>
        <v>2.0408966711929075</v>
      </c>
      <c r="AH16">
        <f t="shared" si="8"/>
        <v>2.0591565981369917</v>
      </c>
      <c r="AI16">
        <f t="shared" si="8"/>
        <v>2.0777368497984385</v>
      </c>
      <c r="AJ16">
        <f t="shared" si="8"/>
        <v>2.0966430454727063</v>
      </c>
      <c r="AK16">
        <f t="shared" si="9"/>
        <v>2.1158809030317292</v>
      </c>
      <c r="AL16">
        <f t="shared" si="9"/>
        <v>2.1354562406531921</v>
      </c>
      <c r="AM16">
        <f t="shared" si="9"/>
        <v>2.1553749785801477</v>
      </c>
      <c r="AN16">
        <f t="shared" si="9"/>
        <v>2.1756431409114949</v>
      </c>
      <c r="AO16">
        <f t="shared" si="9"/>
        <v>2.1962668574238702</v>
      </c>
      <c r="AP16">
        <f t="shared" si="9"/>
        <v>2.2172523654255007</v>
      </c>
      <c r="AQ16">
        <f t="shared" si="9"/>
        <v>2.2386060116425748</v>
      </c>
      <c r="AR16">
        <f t="shared" si="9"/>
        <v>2.2603342541387077</v>
      </c>
      <c r="AS16">
        <f t="shared" si="9"/>
        <v>2.2824436642680777</v>
      </c>
      <c r="AT16">
        <f t="shared" si="9"/>
        <v>2.3049409286628251</v>
      </c>
      <c r="AU16">
        <f t="shared" si="9"/>
        <v>2.327832851255315</v>
      </c>
      <c r="AV16">
        <f t="shared" si="9"/>
        <v>2.3511263553358792</v>
      </c>
      <c r="AW16">
        <f t="shared" si="9"/>
        <v>2.3748284856466482</v>
      </c>
      <c r="AX16">
        <f t="shared" si="9"/>
        <v>2.3989464105121239</v>
      </c>
      <c r="AY16">
        <f t="shared" si="9"/>
        <v>2.4234874240071189</v>
      </c>
      <c r="AZ16">
        <f t="shared" si="9"/>
        <v>2.4484589481627337</v>
      </c>
      <c r="BA16">
        <f t="shared" si="10"/>
        <v>2.4738685352110292</v>
      </c>
      <c r="BB16">
        <f t="shared" si="10"/>
        <v>2.4997238698690745</v>
      </c>
      <c r="BC16">
        <f t="shared" si="10"/>
        <v>2.5260327716630679</v>
      </c>
      <c r="BD16">
        <f t="shared" si="10"/>
        <v>2.5528031972932235</v>
      </c>
      <c r="BE16">
        <f t="shared" si="10"/>
        <v>2.580043243040147</v>
      </c>
      <c r="BF16">
        <f t="shared" si="10"/>
        <v>2.6077611472134232</v>
      </c>
      <c r="BG16">
        <f t="shared" si="10"/>
        <v>2.6359652926431605</v>
      </c>
      <c r="BH16">
        <f t="shared" si="10"/>
        <v>2.6646642092152417</v>
      </c>
      <c r="BI16">
        <f t="shared" si="10"/>
        <v>2.6938665764510468</v>
      </c>
    </row>
    <row r="17" spans="1:61" x14ac:dyDescent="0.3">
      <c r="A17">
        <v>2150.71</v>
      </c>
      <c r="B17">
        <v>28</v>
      </c>
      <c r="C17">
        <v>1366.23</v>
      </c>
      <c r="D17" t="s">
        <v>5</v>
      </c>
      <c r="E17">
        <f t="shared" si="0"/>
        <v>1</v>
      </c>
      <c r="F17">
        <f t="shared" si="1"/>
        <v>-0.50934891778873204</v>
      </c>
      <c r="G17">
        <f t="shared" si="2"/>
        <v>0.60088667810665652</v>
      </c>
      <c r="H17">
        <f t="shared" si="3"/>
        <v>0.40916096985781708</v>
      </c>
      <c r="I17" t="str">
        <f t="shared" si="7"/>
        <v>T</v>
      </c>
      <c r="J17" t="str">
        <f t="shared" si="4"/>
        <v>PP</v>
      </c>
      <c r="L17" t="s">
        <v>30</v>
      </c>
      <c r="M17" s="1">
        <v>0.5</v>
      </c>
      <c r="P17">
        <v>-0.45</v>
      </c>
      <c r="Q17">
        <f t="shared" si="5"/>
        <v>0.50214027979094222</v>
      </c>
      <c r="T17">
        <v>900</v>
      </c>
      <c r="U17">
        <f t="shared" si="8"/>
        <v>1.8143404088555433</v>
      </c>
      <c r="V17">
        <f t="shared" si="8"/>
        <v>1.8286259732010193</v>
      </c>
      <c r="W17">
        <f t="shared" si="8"/>
        <v>1.8431621420190838</v>
      </c>
      <c r="X17">
        <f t="shared" si="8"/>
        <v>1.8579533115379965</v>
      </c>
      <c r="Y17">
        <f t="shared" si="8"/>
        <v>1.8730039551068389</v>
      </c>
      <c r="Z17">
        <f t="shared" si="8"/>
        <v>1.8883186245484067</v>
      </c>
      <c r="AA17">
        <f t="shared" si="8"/>
        <v>1.903901951535834</v>
      </c>
      <c r="AB17">
        <f t="shared" si="8"/>
        <v>1.9197586489933673</v>
      </c>
      <c r="AC17">
        <f t="shared" si="8"/>
        <v>1.9358935125217147</v>
      </c>
      <c r="AD17">
        <f t="shared" si="8"/>
        <v>1.9523114218483957</v>
      </c>
      <c r="AE17">
        <f t="shared" si="8"/>
        <v>1.9690173423035358</v>
      </c>
      <c r="AF17">
        <f t="shared" si="8"/>
        <v>1.9860163263215509</v>
      </c>
      <c r="AG17">
        <f t="shared" si="8"/>
        <v>2.0033135149691734</v>
      </c>
      <c r="AH17">
        <f t="shared" si="8"/>
        <v>2.0209141395002845</v>
      </c>
      <c r="AI17">
        <f t="shared" si="8"/>
        <v>2.0388235229380216</v>
      </c>
      <c r="AJ17">
        <f t="shared" si="8"/>
        <v>2.0570470816846411</v>
      </c>
      <c r="AK17">
        <f t="shared" si="9"/>
        <v>2.0755903271596203</v>
      </c>
      <c r="AL17">
        <f t="shared" si="9"/>
        <v>2.0944588674664986</v>
      </c>
      <c r="AM17">
        <f t="shared" si="9"/>
        <v>2.1136584090889539</v>
      </c>
      <c r="AN17">
        <f t="shared" si="9"/>
        <v>2.1331947586166402</v>
      </c>
      <c r="AO17">
        <f t="shared" si="9"/>
        <v>2.1530738245012926</v>
      </c>
      <c r="AP17">
        <f t="shared" si="9"/>
        <v>2.1733016188436451</v>
      </c>
      <c r="AQ17">
        <f t="shared" si="9"/>
        <v>2.1938842592116927</v>
      </c>
      <c r="AR17">
        <f t="shared" si="9"/>
        <v>2.2148279704908473</v>
      </c>
      <c r="AS17">
        <f t="shared" si="9"/>
        <v>2.2361390867665589</v>
      </c>
      <c r="AT17">
        <f t="shared" si="9"/>
        <v>2.2578240532399523</v>
      </c>
      <c r="AU17">
        <f t="shared" si="9"/>
        <v>2.2798894281770741</v>
      </c>
      <c r="AV17">
        <f t="shared" si="9"/>
        <v>2.3023418848923365</v>
      </c>
      <c r="AW17">
        <f t="shared" si="9"/>
        <v>2.3251882137667499</v>
      </c>
      <c r="AX17">
        <f t="shared" si="9"/>
        <v>2.3484353243015645</v>
      </c>
      <c r="AY17">
        <f t="shared" si="9"/>
        <v>2.3720902472079386</v>
      </c>
      <c r="AZ17">
        <f t="shared" si="9"/>
        <v>2.396160136533259</v>
      </c>
      <c r="BA17">
        <f t="shared" si="10"/>
        <v>2.4206522718247703</v>
      </c>
      <c r="BB17">
        <f t="shared" si="10"/>
        <v>2.4455740603311531</v>
      </c>
      <c r="BC17">
        <f t="shared" si="10"/>
        <v>2.4709330392427287</v>
      </c>
      <c r="BD17">
        <f t="shared" si="10"/>
        <v>2.496736877970958</v>
      </c>
      <c r="BE17">
        <f t="shared" si="10"/>
        <v>2.5229933804679305</v>
      </c>
      <c r="BF17">
        <f t="shared" si="10"/>
        <v>2.5497104875865433</v>
      </c>
      <c r="BG17">
        <f t="shared" si="10"/>
        <v>2.5768962794820842</v>
      </c>
      <c r="BH17">
        <f t="shared" si="10"/>
        <v>2.6045589780559419</v>
      </c>
      <c r="BI17">
        <f t="shared" si="10"/>
        <v>2.6327069494421877</v>
      </c>
    </row>
    <row r="18" spans="1:61" x14ac:dyDescent="0.3">
      <c r="A18">
        <v>3191.57</v>
      </c>
      <c r="B18">
        <v>32</v>
      </c>
      <c r="C18">
        <v>1616.2</v>
      </c>
      <c r="D18" t="s">
        <v>4</v>
      </c>
      <c r="E18">
        <f t="shared" si="0"/>
        <v>0</v>
      </c>
      <c r="F18">
        <f t="shared" si="1"/>
        <v>-0.98873797616467851</v>
      </c>
      <c r="G18">
        <f t="shared" si="2"/>
        <v>0.62795407430684436</v>
      </c>
      <c r="H18">
        <f t="shared" si="3"/>
        <v>0.52344973089196234</v>
      </c>
      <c r="I18" t="str">
        <f t="shared" si="7"/>
        <v>T</v>
      </c>
      <c r="J18" t="str">
        <f t="shared" si="4"/>
        <v>FP</v>
      </c>
      <c r="M18" s="1"/>
      <c r="P18">
        <v>-0.42</v>
      </c>
      <c r="Q18">
        <f t="shared" si="5"/>
        <v>0.50200985400995113</v>
      </c>
      <c r="T18">
        <v>950</v>
      </c>
      <c r="U18">
        <f t="shared" si="8"/>
        <v>1.7849374107940335</v>
      </c>
      <c r="V18">
        <f t="shared" si="8"/>
        <v>1.7987071731282254</v>
      </c>
      <c r="W18">
        <f t="shared" si="8"/>
        <v>1.8127184914796648</v>
      </c>
      <c r="X18">
        <f t="shared" si="8"/>
        <v>1.8269756033441094</v>
      </c>
      <c r="Y18">
        <f t="shared" si="8"/>
        <v>1.8414828205535734</v>
      </c>
      <c r="Z18">
        <f t="shared" si="8"/>
        <v>1.8562445305803728</v>
      </c>
      <c r="AA18">
        <f t="shared" si="8"/>
        <v>1.871265197864044</v>
      </c>
      <c r="AB18">
        <f t="shared" si="8"/>
        <v>1.8865493651615415</v>
      </c>
      <c r="AC18">
        <f t="shared" si="8"/>
        <v>1.9021016549211212</v>
      </c>
      <c r="AD18">
        <f t="shared" si="8"/>
        <v>1.9179267706803245</v>
      </c>
      <c r="AE18">
        <f t="shared" si="8"/>
        <v>1.9340294984884874</v>
      </c>
      <c r="AF18">
        <f t="shared" si="8"/>
        <v>1.9504147083542021</v>
      </c>
      <c r="AG18">
        <f t="shared" si="8"/>
        <v>1.9670873557181734</v>
      </c>
      <c r="AH18">
        <f t="shared" si="8"/>
        <v>1.9840524829519111</v>
      </c>
      <c r="AI18">
        <f t="shared" si="8"/>
        <v>2.0013152208827125</v>
      </c>
      <c r="AJ18">
        <f t="shared" si="8"/>
        <v>2.0188807903453991</v>
      </c>
      <c r="AK18">
        <f t="shared" si="9"/>
        <v>2.036754503761272</v>
      </c>
      <c r="AL18">
        <f t="shared" si="9"/>
        <v>2.054941766744768</v>
      </c>
      <c r="AM18">
        <f t="shared" si="9"/>
        <v>2.0734480797383013</v>
      </c>
      <c r="AN18">
        <f t="shared" si="9"/>
        <v>2.0922790396757804</v>
      </c>
      <c r="AO18">
        <f t="shared" si="9"/>
        <v>2.111440341675312</v>
      </c>
      <c r="AP18">
        <f t="shared" si="9"/>
        <v>2.1309377807615961</v>
      </c>
      <c r="AQ18">
        <f t="shared" si="9"/>
        <v>2.1507772536185366</v>
      </c>
      <c r="AR18">
        <f t="shared" si="9"/>
        <v>2.1709647603726001</v>
      </c>
      <c r="AS18">
        <f t="shared" si="9"/>
        <v>2.1915064064074521</v>
      </c>
      <c r="AT18">
        <f t="shared" si="9"/>
        <v>2.2124084042104375</v>
      </c>
      <c r="AU18">
        <f t="shared" si="9"/>
        <v>2.2336770752514399</v>
      </c>
      <c r="AV18">
        <f t="shared" si="9"/>
        <v>2.2553188518947129</v>
      </c>
      <c r="AW18">
        <f t="shared" si="9"/>
        <v>2.2773402793442403</v>
      </c>
      <c r="AX18">
        <f t="shared" si="9"/>
        <v>2.2997480176232301</v>
      </c>
      <c r="AY18">
        <f t="shared" si="9"/>
        <v>2.3225488435883275</v>
      </c>
      <c r="AZ18">
        <f t="shared" si="9"/>
        <v>2.3457496529791673</v>
      </c>
      <c r="BA18">
        <f t="shared" si="10"/>
        <v>2.3693574625038769</v>
      </c>
      <c r="BB18">
        <f t="shared" si="10"/>
        <v>2.3933794119611669</v>
      </c>
      <c r="BC18">
        <f t="shared" si="10"/>
        <v>2.417822766399647</v>
      </c>
      <c r="BD18">
        <f t="shared" si="10"/>
        <v>2.4426949183150208</v>
      </c>
      <c r="BE18">
        <f t="shared" si="10"/>
        <v>2.4680033898858289</v>
      </c>
      <c r="BF18">
        <f t="shared" si="10"/>
        <v>2.4937558352484057</v>
      </c>
      <c r="BG18">
        <f t="shared" si="10"/>
        <v>2.5199600428117526</v>
      </c>
      <c r="BH18">
        <f t="shared" si="10"/>
        <v>2.5466239376130133</v>
      </c>
      <c r="BI18">
        <f t="shared" si="10"/>
        <v>2.5737555837142732</v>
      </c>
    </row>
    <row r="19" spans="1:61" x14ac:dyDescent="0.3">
      <c r="A19">
        <v>1493.55</v>
      </c>
      <c r="B19">
        <v>22</v>
      </c>
      <c r="C19">
        <v>536.44000000000005</v>
      </c>
      <c r="D19" t="s">
        <v>4</v>
      </c>
      <c r="E19">
        <f t="shared" si="0"/>
        <v>0</v>
      </c>
      <c r="F19">
        <f t="shared" si="1"/>
        <v>-0.64591864207104421</v>
      </c>
      <c r="G19">
        <f t="shared" si="2"/>
        <v>0.47581921366324859</v>
      </c>
      <c r="H19">
        <f t="shared" si="3"/>
        <v>-9.6798658051655717E-2</v>
      </c>
      <c r="I19" t="str">
        <f t="shared" si="7"/>
        <v>N</v>
      </c>
      <c r="J19" t="str">
        <f t="shared" si="4"/>
        <v>PN</v>
      </c>
      <c r="L19" t="s">
        <v>23</v>
      </c>
      <c r="M19">
        <f>MIN(H:H)</f>
        <v>-0.89889710057403271</v>
      </c>
      <c r="P19">
        <v>-0.39</v>
      </c>
      <c r="Q19">
        <f t="shared" si="5"/>
        <v>0.50187942795543983</v>
      </c>
      <c r="T19">
        <v>1000</v>
      </c>
      <c r="U19">
        <f t="shared" si="8"/>
        <v>1.7565960526629552</v>
      </c>
      <c r="V19">
        <f t="shared" si="8"/>
        <v>1.7698686368013743</v>
      </c>
      <c r="W19">
        <f t="shared" si="8"/>
        <v>1.7833740552099318</v>
      </c>
      <c r="X19">
        <f t="shared" si="8"/>
        <v>1.7971163923831606</v>
      </c>
      <c r="Y19">
        <f t="shared" si="8"/>
        <v>1.8110998044678279</v>
      </c>
      <c r="Z19">
        <f t="shared" si="8"/>
        <v>1.8253285205198928</v>
      </c>
      <c r="AA19">
        <f t="shared" si="8"/>
        <v>1.8398068437835184</v>
      </c>
      <c r="AB19">
        <f t="shared" si="8"/>
        <v>1.854539152992515</v>
      </c>
      <c r="AC19">
        <f t="shared" si="8"/>
        <v>1.8695299036946191</v>
      </c>
      <c r="AD19">
        <f t="shared" si="8"/>
        <v>1.8847836295990015</v>
      </c>
      <c r="AE19">
        <f t="shared" si="8"/>
        <v>1.9003049439474125</v>
      </c>
      <c r="AF19">
        <f t="shared" si="8"/>
        <v>1.9160985409093829</v>
      </c>
      <c r="AG19">
        <f t="shared" si="8"/>
        <v>1.9321691970019006</v>
      </c>
      <c r="AH19">
        <f t="shared" si="8"/>
        <v>1.9485217725339883</v>
      </c>
      <c r="AI19">
        <f t="shared" si="8"/>
        <v>1.9651612130766263</v>
      </c>
      <c r="AJ19">
        <f t="shared" si="8"/>
        <v>1.9820925509584599</v>
      </c>
      <c r="AK19">
        <f t="shared" si="9"/>
        <v>1.9993209067877462</v>
      </c>
      <c r="AL19">
        <f t="shared" si="9"/>
        <v>2.0168514910009976</v>
      </c>
      <c r="AM19">
        <f t="shared" si="9"/>
        <v>2.0346896054387953</v>
      </c>
      <c r="AN19">
        <f t="shared" si="9"/>
        <v>2.0528406449492431</v>
      </c>
      <c r="AO19">
        <f t="shared" si="9"/>
        <v>2.071310099019553</v>
      </c>
      <c r="AP19">
        <f t="shared" si="9"/>
        <v>2.0901035534362511</v>
      </c>
      <c r="AQ19">
        <f t="shared" si="9"/>
        <v>2.1092266919745084</v>
      </c>
      <c r="AR19">
        <f t="shared" si="9"/>
        <v>2.1286852981171052</v>
      </c>
      <c r="AS19">
        <f t="shared" si="9"/>
        <v>2.1484852568035526</v>
      </c>
      <c r="AT19">
        <f t="shared" si="9"/>
        <v>2.1686325562098974</v>
      </c>
      <c r="AU19">
        <f t="shared" si="9"/>
        <v>2.1891332895597464</v>
      </c>
      <c r="AV19">
        <f t="shared" si="9"/>
        <v>2.209993656967066</v>
      </c>
      <c r="AW19">
        <f t="shared" si="9"/>
        <v>2.2312199673113033</v>
      </c>
      <c r="AX19">
        <f t="shared" si="9"/>
        <v>2.252818640145406</v>
      </c>
      <c r="AY19">
        <f t="shared" si="9"/>
        <v>2.2747962076373121</v>
      </c>
      <c r="AZ19">
        <f t="shared" si="9"/>
        <v>2.2971593165454962</v>
      </c>
      <c r="BA19">
        <f t="shared" si="10"/>
        <v>2.3199147302291752</v>
      </c>
      <c r="BB19">
        <f t="shared" si="10"/>
        <v>2.3430693306937771</v>
      </c>
      <c r="BC19">
        <f t="shared" si="10"/>
        <v>2.3666301206722888</v>
      </c>
      <c r="BD19">
        <f t="shared" si="10"/>
        <v>2.3906042257431244</v>
      </c>
      <c r="BE19">
        <f t="shared" si="10"/>
        <v>2.4149988964851339</v>
      </c>
      <c r="BF19">
        <f t="shared" si="10"/>
        <v>2.439821510670428</v>
      </c>
      <c r="BG19">
        <f t="shared" si="10"/>
        <v>2.4650795754956643</v>
      </c>
      <c r="BH19">
        <f t="shared" si="10"/>
        <v>2.4907807298524767</v>
      </c>
      <c r="BI19">
        <f t="shared" si="10"/>
        <v>2.5169327466377336</v>
      </c>
    </row>
    <row r="20" spans="1:61" x14ac:dyDescent="0.3">
      <c r="A20">
        <v>1527.73</v>
      </c>
      <c r="B20">
        <v>45</v>
      </c>
      <c r="C20">
        <v>520.85</v>
      </c>
      <c r="D20" t="s">
        <v>5</v>
      </c>
      <c r="E20">
        <f t="shared" si="0"/>
        <v>1</v>
      </c>
      <c r="F20">
        <f t="shared" si="1"/>
        <v>-0.97921666287335396</v>
      </c>
      <c r="G20">
        <f t="shared" si="2"/>
        <v>0.37560520914789014</v>
      </c>
      <c r="H20">
        <f t="shared" si="3"/>
        <v>-0.50824422985212991</v>
      </c>
      <c r="I20" t="str">
        <f t="shared" si="7"/>
        <v>N</v>
      </c>
      <c r="J20" t="str">
        <f t="shared" si="4"/>
        <v>FN</v>
      </c>
      <c r="L20" t="s">
        <v>24</v>
      </c>
      <c r="M20">
        <f>MAX(H:H)</f>
        <v>0.96932629120283753</v>
      </c>
      <c r="P20">
        <v>-0.36</v>
      </c>
      <c r="Q20">
        <f t="shared" si="5"/>
        <v>0.50174900164515746</v>
      </c>
      <c r="T20">
        <v>1050</v>
      </c>
      <c r="U20">
        <f t="shared" si="8"/>
        <v>1.7292780023391854</v>
      </c>
      <c r="V20">
        <f t="shared" si="8"/>
        <v>1.7420713596561803</v>
      </c>
      <c r="W20">
        <f t="shared" si="8"/>
        <v>1.7550891444081387</v>
      </c>
      <c r="X20">
        <f t="shared" si="8"/>
        <v>1.7683352936127108</v>
      </c>
      <c r="Y20">
        <f t="shared" si="8"/>
        <v>1.7818138133526684</v>
      </c>
      <c r="Z20">
        <f t="shared" si="8"/>
        <v>1.7955287799874786</v>
      </c>
      <c r="AA20">
        <f t="shared" si="8"/>
        <v>1.8094843413861335</v>
      </c>
      <c r="AB20">
        <f t="shared" si="8"/>
        <v>1.8236847181816047</v>
      </c>
      <c r="AC20">
        <f t="shared" si="8"/>
        <v>1.8381342050473068</v>
      </c>
      <c r="AD20">
        <f t="shared" si="8"/>
        <v>1.85283717199595</v>
      </c>
      <c r="AE20">
        <f t="shared" si="8"/>
        <v>1.8677980657011806</v>
      </c>
      <c r="AF20">
        <f t="shared" si="8"/>
        <v>1.8830214108424053</v>
      </c>
      <c r="AG20">
        <f t="shared" si="8"/>
        <v>1.8985118114732056</v>
      </c>
      <c r="AH20">
        <f t="shared" si="8"/>
        <v>1.9142739524137613</v>
      </c>
      <c r="AI20">
        <f t="shared" si="8"/>
        <v>1.9303126006676958</v>
      </c>
      <c r="AJ20">
        <f t="shared" si="8"/>
        <v>1.9466326068637816</v>
      </c>
      <c r="AK20">
        <f t="shared" si="9"/>
        <v>1.9632389067229321</v>
      </c>
      <c r="AL20">
        <f t="shared" si="9"/>
        <v>1.9801365225509309</v>
      </c>
      <c r="AM20">
        <f t="shared" si="9"/>
        <v>1.9973305647573469</v>
      </c>
      <c r="AN20">
        <f t="shared" si="9"/>
        <v>2.0148262334010951</v>
      </c>
      <c r="AO20">
        <f t="shared" si="9"/>
        <v>2.0326288197631088</v>
      </c>
      <c r="AP20">
        <f t="shared" si="9"/>
        <v>2.0507437079466024</v>
      </c>
      <c r="AQ20">
        <f t="shared" si="9"/>
        <v>2.069176376505407</v>
      </c>
      <c r="AR20">
        <f t="shared" si="9"/>
        <v>2.0879324001008666</v>
      </c>
      <c r="AS20">
        <f t="shared" si="9"/>
        <v>2.1070174511878079</v>
      </c>
      <c r="AT20">
        <f t="shared" si="9"/>
        <v>2.1264373017300811</v>
      </c>
      <c r="AU20">
        <f t="shared" si="9"/>
        <v>2.1461978249461948</v>
      </c>
      <c r="AV20">
        <f t="shared" si="9"/>
        <v>2.1663049970855774</v>
      </c>
      <c r="AW20">
        <f t="shared" si="9"/>
        <v>2.186764899235996</v>
      </c>
      <c r="AX20">
        <f t="shared" si="9"/>
        <v>2.2075837191626828</v>
      </c>
      <c r="AY20">
        <f t="shared" si="9"/>
        <v>2.2287677531797252</v>
      </c>
      <c r="AZ20">
        <f t="shared" si="9"/>
        <v>2.2503234080542809</v>
      </c>
      <c r="BA20">
        <f t="shared" si="10"/>
        <v>2.2722572029442052</v>
      </c>
      <c r="BB20">
        <f t="shared" si="10"/>
        <v>2.2945757713696588</v>
      </c>
      <c r="BC20">
        <f t="shared" si="10"/>
        <v>2.3172858632193147</v>
      </c>
      <c r="BD20">
        <f t="shared" si="10"/>
        <v>2.3403943467917463</v>
      </c>
      <c r="BE20">
        <f t="shared" si="10"/>
        <v>2.3639082108726361</v>
      </c>
      <c r="BF20">
        <f t="shared" si="10"/>
        <v>2.3878345668484213</v>
      </c>
      <c r="BG20">
        <f t="shared" si="10"/>
        <v>2.4121806508570138</v>
      </c>
      <c r="BH20">
        <f t="shared" si="10"/>
        <v>2.4369538259762571</v>
      </c>
      <c r="BI20">
        <f t="shared" si="10"/>
        <v>2.4621615844507638</v>
      </c>
    </row>
    <row r="21" spans="1:61" x14ac:dyDescent="0.3">
      <c r="A21">
        <v>3324.86</v>
      </c>
      <c r="B21">
        <v>37</v>
      </c>
      <c r="C21">
        <v>1729.92</v>
      </c>
      <c r="D21" t="s">
        <v>4</v>
      </c>
      <c r="E21">
        <f t="shared" si="0"/>
        <v>0</v>
      </c>
      <c r="F21">
        <f t="shared" si="1"/>
        <v>-0.98665939690313909</v>
      </c>
      <c r="G21">
        <f t="shared" si="2"/>
        <v>0.62717994309353431</v>
      </c>
      <c r="H21">
        <f t="shared" si="3"/>
        <v>0.52013760795980324</v>
      </c>
      <c r="I21" t="str">
        <f t="shared" si="7"/>
        <v>T</v>
      </c>
      <c r="J21" t="str">
        <f t="shared" si="4"/>
        <v>FP</v>
      </c>
      <c r="P21">
        <v>-0.32999999999999902</v>
      </c>
      <c r="Q21">
        <f t="shared" si="5"/>
        <v>0.50161857509685337</v>
      </c>
      <c r="T21">
        <v>1100</v>
      </c>
      <c r="U21">
        <f t="shared" si="8"/>
        <v>1.7029463117391619</v>
      </c>
      <c r="V21">
        <f t="shared" si="8"/>
        <v>1.7152777454474284</v>
      </c>
      <c r="W21">
        <f t="shared" si="8"/>
        <v>1.7278255032970438</v>
      </c>
      <c r="X21">
        <f t="shared" si="8"/>
        <v>1.7405933801536531</v>
      </c>
      <c r="Y21">
        <f t="shared" si="8"/>
        <v>1.7535852374543208</v>
      </c>
      <c r="Z21">
        <f t="shared" si="8"/>
        <v>1.7668050043753607</v>
      </c>
      <c r="AA21">
        <f t="shared" si="8"/>
        <v>1.7802566790206504</v>
      </c>
      <c r="AB21">
        <f t="shared" si="8"/>
        <v>1.7939443296307951</v>
      </c>
      <c r="AC21">
        <f t="shared" si="8"/>
        <v>1.8078720958134977</v>
      </c>
      <c r="AD21">
        <f t="shared" si="8"/>
        <v>1.8220441897955189</v>
      </c>
      <c r="AE21">
        <f t="shared" si="8"/>
        <v>1.8364648976965949</v>
      </c>
      <c r="AF21">
        <f t="shared" si="8"/>
        <v>1.8511385808257055</v>
      </c>
      <c r="AG21">
        <f t="shared" si="8"/>
        <v>1.8660696770000815</v>
      </c>
      <c r="AH21">
        <f t="shared" si="8"/>
        <v>1.8812627018873496</v>
      </c>
      <c r="AI21">
        <f t="shared" si="8"/>
        <v>1.8967222503712233</v>
      </c>
      <c r="AJ21">
        <f t="shared" si="8"/>
        <v>1.9124529979411509</v>
      </c>
      <c r="AK21">
        <f t="shared" si="9"/>
        <v>1.9284597021063412</v>
      </c>
      <c r="AL21">
        <f t="shared" si="9"/>
        <v>1.944747203834595</v>
      </c>
      <c r="AM21">
        <f t="shared" si="9"/>
        <v>1.9613204290163773</v>
      </c>
      <c r="AN21">
        <f t="shared" si="9"/>
        <v>1.9781843899545728</v>
      </c>
      <c r="AO21">
        <f t="shared" si="9"/>
        <v>1.9953441868803754</v>
      </c>
      <c r="AP21">
        <f t="shared" si="9"/>
        <v>2.0128050094957706</v>
      </c>
      <c r="AQ21">
        <f t="shared" si="9"/>
        <v>2.0305721385430768</v>
      </c>
      <c r="AR21">
        <f t="shared" si="9"/>
        <v>2.0486509474020185</v>
      </c>
      <c r="AS21">
        <f t="shared" si="9"/>
        <v>2.0670469037148207</v>
      </c>
      <c r="AT21">
        <f t="shared" si="9"/>
        <v>2.0857655710398051</v>
      </c>
      <c r="AU21">
        <f t="shared" si="9"/>
        <v>2.1048126105340019</v>
      </c>
      <c r="AV21">
        <f t="shared" si="9"/>
        <v>2.1241937826652704</v>
      </c>
      <c r="AW21">
        <f t="shared" si="9"/>
        <v>2.1439149489544622</v>
      </c>
      <c r="AX21">
        <f t="shared" si="9"/>
        <v>2.1639820737481426</v>
      </c>
      <c r="AY21">
        <f t="shared" si="9"/>
        <v>2.184401226022409</v>
      </c>
      <c r="AZ21">
        <f t="shared" si="9"/>
        <v>2.2051785812183553</v>
      </c>
      <c r="BA21">
        <f t="shared" si="10"/>
        <v>2.2263204231097333</v>
      </c>
      <c r="BB21">
        <f t="shared" si="10"/>
        <v>2.2478331457033791</v>
      </c>
      <c r="BC21">
        <f t="shared" si="10"/>
        <v>2.2697232551729751</v>
      </c>
      <c r="BD21">
        <f t="shared" si="10"/>
        <v>2.2919973718267377</v>
      </c>
      <c r="BE21">
        <f t="shared" si="10"/>
        <v>2.3146622321096206</v>
      </c>
      <c r="BF21">
        <f t="shared" si="10"/>
        <v>2.3377246906406457</v>
      </c>
      <c r="BG21">
        <f t="shared" si="10"/>
        <v>2.3611917222859695</v>
      </c>
      <c r="BH21">
        <f t="shared" si="10"/>
        <v>2.3850704242683181</v>
      </c>
      <c r="BI21">
        <f t="shared" si="10"/>
        <v>2.4093680183134278</v>
      </c>
    </row>
    <row r="22" spans="1:61" x14ac:dyDescent="0.3">
      <c r="A22">
        <v>2595.9299999999998</v>
      </c>
      <c r="B22">
        <v>33</v>
      </c>
      <c r="C22">
        <v>515.30999999999995</v>
      </c>
      <c r="D22" t="s">
        <v>4</v>
      </c>
      <c r="E22">
        <f t="shared" si="0"/>
        <v>0</v>
      </c>
      <c r="F22">
        <f t="shared" si="1"/>
        <v>-0.55281038325792209</v>
      </c>
      <c r="G22">
        <f t="shared" si="2"/>
        <v>0.42466936339211653</v>
      </c>
      <c r="H22">
        <f t="shared" si="3"/>
        <v>-0.30363399806346392</v>
      </c>
      <c r="I22" t="str">
        <f t="shared" si="7"/>
        <v>N</v>
      </c>
      <c r="J22" t="str">
        <f t="shared" si="4"/>
        <v>PN</v>
      </c>
      <c r="L22" t="s">
        <v>32</v>
      </c>
      <c r="M22" t="s">
        <v>4</v>
      </c>
      <c r="N22" t="s">
        <v>5</v>
      </c>
      <c r="P22">
        <v>-0.29999999999999899</v>
      </c>
      <c r="Q22">
        <f t="shared" si="5"/>
        <v>0.50148814832827671</v>
      </c>
      <c r="T22">
        <v>1150</v>
      </c>
      <c r="U22">
        <f t="shared" si="8"/>
        <v>1.6775653668460309</v>
      </c>
      <c r="V22">
        <f t="shared" si="8"/>
        <v>1.6894515553994742</v>
      </c>
      <c r="W22">
        <f t="shared" si="8"/>
        <v>1.7015462573823827</v>
      </c>
      <c r="X22">
        <f t="shared" si="8"/>
        <v>1.7138531306410101</v>
      </c>
      <c r="Y22">
        <f t="shared" si="8"/>
        <v>1.7263758971893672</v>
      </c>
      <c r="Z22">
        <f t="shared" si="8"/>
        <v>1.7391183443348854</v>
      </c>
      <c r="AA22">
        <f t="shared" si="8"/>
        <v>1.7520843258238266</v>
      </c>
      <c r="AB22">
        <f t="shared" si="8"/>
        <v>1.7652777630067851</v>
      </c>
      <c r="AC22">
        <f t="shared" si="8"/>
        <v>1.7787026460246369</v>
      </c>
      <c r="AD22">
        <f t="shared" si="8"/>
        <v>1.7923630350152937</v>
      </c>
      <c r="AE22">
        <f t="shared" si="8"/>
        <v>1.8062630613416253</v>
      </c>
      <c r="AF22">
        <f t="shared" si="8"/>
        <v>1.8204069288409226</v>
      </c>
      <c r="AG22">
        <f t="shared" si="8"/>
        <v>1.8347989150962802</v>
      </c>
      <c r="AH22">
        <f t="shared" si="8"/>
        <v>1.849443372730283</v>
      </c>
      <c r="AI22">
        <f t="shared" si="8"/>
        <v>1.8643447307213847</v>
      </c>
      <c r="AJ22">
        <f t="shared" si="8"/>
        <v>1.8795074957433817</v>
      </c>
      <c r="AK22">
        <f t="shared" si="9"/>
        <v>1.8949362535283822</v>
      </c>
      <c r="AL22">
        <f t="shared" si="9"/>
        <v>1.9106356702536877</v>
      </c>
      <c r="AM22">
        <f t="shared" si="9"/>
        <v>1.9266104939530018</v>
      </c>
      <c r="AN22">
        <f t="shared" si="9"/>
        <v>1.9428655559523962</v>
      </c>
      <c r="AO22">
        <f t="shared" si="9"/>
        <v>1.9594057723314662</v>
      </c>
      <c r="AP22">
        <f t="shared" si="9"/>
        <v>1.9762361454101198</v>
      </c>
      <c r="AQ22">
        <f t="shared" si="9"/>
        <v>1.9933617652614486</v>
      </c>
      <c r="AR22">
        <f t="shared" si="9"/>
        <v>2.010787811251137</v>
      </c>
      <c r="AS22">
        <f t="shared" si="9"/>
        <v>2.0285195536038758</v>
      </c>
      <c r="AT22">
        <f t="shared" si="9"/>
        <v>2.0465623549972607</v>
      </c>
      <c r="AU22">
        <f t="shared" si="9"/>
        <v>2.0649216721836421</v>
      </c>
      <c r="AV22">
        <f t="shared" si="9"/>
        <v>2.0836030576404334</v>
      </c>
      <c r="AW22">
        <f t="shared" si="9"/>
        <v>2.1026121612493678</v>
      </c>
      <c r="AX22">
        <f t="shared" si="9"/>
        <v>2.1219547320052126</v>
      </c>
      <c r="AY22">
        <f t="shared" si="9"/>
        <v>2.1416366197544612</v>
      </c>
      <c r="AZ22">
        <f t="shared" si="9"/>
        <v>2.1616637769645206</v>
      </c>
      <c r="BA22">
        <f t="shared" si="10"/>
        <v>2.182042260523942</v>
      </c>
      <c r="BB22">
        <f t="shared" si="10"/>
        <v>2.202778233574227</v>
      </c>
      <c r="BC22">
        <f t="shared" si="10"/>
        <v>2.2238779673737699</v>
      </c>
      <c r="BD22">
        <f t="shared" si="10"/>
        <v>2.2453478431944962</v>
      </c>
      <c r="BE22">
        <f t="shared" si="10"/>
        <v>2.267194354251779</v>
      </c>
      <c r="BF22">
        <f t="shared" si="10"/>
        <v>2.2894241076682018</v>
      </c>
      <c r="BG22">
        <f t="shared" si="10"/>
        <v>2.3120438264717786</v>
      </c>
      <c r="BH22">
        <f t="shared" si="10"/>
        <v>2.335060351629223</v>
      </c>
      <c r="BI22">
        <f t="shared" si="10"/>
        <v>2.3584806441148887</v>
      </c>
    </row>
    <row r="23" spans="1:61" x14ac:dyDescent="0.3">
      <c r="A23">
        <v>1865.75</v>
      </c>
      <c r="B23">
        <v>26</v>
      </c>
      <c r="C23">
        <v>1211.93</v>
      </c>
      <c r="D23" t="s">
        <v>5</v>
      </c>
      <c r="E23">
        <f t="shared" si="0"/>
        <v>1</v>
      </c>
      <c r="F23">
        <f t="shared" si="1"/>
        <v>-0.54150778870396254</v>
      </c>
      <c r="G23">
        <f t="shared" si="2"/>
        <v>0.58187025322674324</v>
      </c>
      <c r="H23">
        <f t="shared" si="3"/>
        <v>0.33045570693813203</v>
      </c>
      <c r="I23" t="str">
        <f t="shared" ref="I23:I86" si="11">IF(G23&gt;$M$17,"T","N")</f>
        <v>T</v>
      </c>
      <c r="J23" t="str">
        <f t="shared" ref="J23:J86" si="12">IF(D23="N",IF(I23="N","PN","FP"),IF(I23="N","FN","PP"))</f>
        <v>PP</v>
      </c>
      <c r="L23" t="s">
        <v>4</v>
      </c>
      <c r="M23">
        <f>COUNTIF($J:$J,"PN")</f>
        <v>41</v>
      </c>
      <c r="N23">
        <f>COUNTIF($J:$J,"FP")</f>
        <v>23</v>
      </c>
      <c r="P23">
        <v>-0.26999999999999902</v>
      </c>
      <c r="Q23">
        <f t="shared" si="5"/>
        <v>0.50135772135717727</v>
      </c>
      <c r="T23">
        <v>1200</v>
      </c>
      <c r="U23">
        <f t="shared" si="8"/>
        <v>1.6531008395411431</v>
      </c>
      <c r="V23">
        <f t="shared" si="8"/>
        <v>1.6645578591927421</v>
      </c>
      <c r="W23">
        <f t="shared" si="8"/>
        <v>1.6762158635795463</v>
      </c>
      <c r="X23">
        <f t="shared" si="8"/>
        <v>1.6880783784757103</v>
      </c>
      <c r="Y23">
        <f t="shared" si="8"/>
        <v>1.7001489915062731</v>
      </c>
      <c r="Z23">
        <f t="shared" si="8"/>
        <v>1.7124313532321755</v>
      </c>
      <c r="AA23">
        <f t="shared" si="8"/>
        <v>1.7249291782543135</v>
      </c>
      <c r="AB23">
        <f t="shared" si="8"/>
        <v>1.7376462463369586</v>
      </c>
      <c r="AC23">
        <f t="shared" si="8"/>
        <v>1.7505864035508869</v>
      </c>
      <c r="AD23">
        <f t="shared" si="8"/>
        <v>1.7637535634365604</v>
      </c>
      <c r="AE23">
        <f t="shared" si="8"/>
        <v>1.7771517081877133</v>
      </c>
      <c r="AF23">
        <f t="shared" si="8"/>
        <v>1.7907848898557024</v>
      </c>
      <c r="AG23">
        <f t="shared" si="8"/>
        <v>1.8046572315749843</v>
      </c>
      <c r="AH23">
        <f t="shared" si="8"/>
        <v>1.8187729288100898</v>
      </c>
      <c r="AI23">
        <f t="shared" si="8"/>
        <v>1.8331362506244755</v>
      </c>
      <c r="AJ23">
        <f t="shared" si="8"/>
        <v>1.8477515409716303</v>
      </c>
      <c r="AK23">
        <f t="shared" si="9"/>
        <v>1.8626232200088362</v>
      </c>
      <c r="AL23">
        <f t="shared" si="9"/>
        <v>1.8777557854339713</v>
      </c>
      <c r="AM23">
        <f t="shared" si="9"/>
        <v>1.8931538138457669</v>
      </c>
      <c r="AN23">
        <f t="shared" si="9"/>
        <v>1.9088219621279239</v>
      </c>
      <c r="AO23">
        <f t="shared" si="9"/>
        <v>1.924764968857513</v>
      </c>
      <c r="AP23">
        <f t="shared" si="9"/>
        <v>1.9409876557380796</v>
      </c>
      <c r="AQ23">
        <f t="shared" si="9"/>
        <v>1.9574949290578902</v>
      </c>
      <c r="AR23">
        <f t="shared" si="9"/>
        <v>1.9742917811737601</v>
      </c>
      <c r="AS23">
        <f t="shared" si="9"/>
        <v>1.9913832920209089</v>
      </c>
      <c r="AT23">
        <f t="shared" si="9"/>
        <v>2.0087746306493068</v>
      </c>
      <c r="AU23">
        <f t="shared" si="9"/>
        <v>2.026471056786967</v>
      </c>
      <c r="AV23">
        <f t="shared" si="9"/>
        <v>2.0444779224306693</v>
      </c>
      <c r="AW23">
        <f t="shared" si="9"/>
        <v>2.0628006734645785</v>
      </c>
      <c r="AX23">
        <f t="shared" si="9"/>
        <v>2.0814448513072712</v>
      </c>
      <c r="AY23">
        <f t="shared" si="9"/>
        <v>2.10041609458764</v>
      </c>
      <c r="AZ23">
        <f t="shared" si="9"/>
        <v>2.1197201408502124</v>
      </c>
      <c r="BA23">
        <f t="shared" si="10"/>
        <v>2.1393628282903716</v>
      </c>
      <c r="BB23">
        <f t="shared" si="10"/>
        <v>2.1593500975200297</v>
      </c>
      <c r="BC23">
        <f t="shared" si="10"/>
        <v>2.179687993364265</v>
      </c>
      <c r="BD23">
        <f t="shared" si="10"/>
        <v>2.2003826666894843</v>
      </c>
      <c r="BE23">
        <f t="shared" si="10"/>
        <v>2.221440376263649</v>
      </c>
      <c r="BF23">
        <f t="shared" si="10"/>
        <v>2.2428674906491421</v>
      </c>
      <c r="BG23">
        <f t="shared" si="10"/>
        <v>2.2646704901288324</v>
      </c>
      <c r="BH23">
        <f t="shared" si="10"/>
        <v>2.2868559686659355</v>
      </c>
      <c r="BI23">
        <f t="shared" si="10"/>
        <v>2.309430635898245</v>
      </c>
    </row>
    <row r="24" spans="1:61" x14ac:dyDescent="0.3">
      <c r="A24">
        <v>1801.69</v>
      </c>
      <c r="B24">
        <v>50</v>
      </c>
      <c r="C24">
        <v>1110.3800000000001</v>
      </c>
      <c r="D24" t="s">
        <v>5</v>
      </c>
      <c r="E24">
        <f t="shared" si="0"/>
        <v>1</v>
      </c>
      <c r="F24">
        <f t="shared" si="1"/>
        <v>-0.77720955880073239</v>
      </c>
      <c r="G24">
        <f t="shared" si="2"/>
        <v>0.45968695268979082</v>
      </c>
      <c r="H24">
        <f t="shared" si="3"/>
        <v>-0.16160296864691776</v>
      </c>
      <c r="I24" t="str">
        <f t="shared" si="11"/>
        <v>N</v>
      </c>
      <c r="J24" t="str">
        <f t="shared" si="12"/>
        <v>FN</v>
      </c>
      <c r="L24" t="s">
        <v>5</v>
      </c>
      <c r="M24">
        <f>COUNTIF($J:$J,"FN")</f>
        <v>21</v>
      </c>
      <c r="N24">
        <f>COUNTIF($J:$J,"PP")</f>
        <v>42</v>
      </c>
      <c r="P24">
        <v>-0.23999999999999899</v>
      </c>
      <c r="Q24">
        <f t="shared" si="5"/>
        <v>0.50122729420130441</v>
      </c>
      <c r="T24">
        <v>1250</v>
      </c>
      <c r="U24">
        <f t="shared" si="8"/>
        <v>1.6295196411747419</v>
      </c>
      <c r="V24">
        <f t="shared" si="8"/>
        <v>1.6405629877199308</v>
      </c>
      <c r="W24">
        <f t="shared" si="8"/>
        <v>1.651800062141012</v>
      </c>
      <c r="X24">
        <f t="shared" si="8"/>
        <v>1.6632342629087067</v>
      </c>
      <c r="Y24">
        <f t="shared" si="8"/>
        <v>1.6748690481113986</v>
      </c>
      <c r="Z24">
        <f t="shared" si="8"/>
        <v>1.6867079365009785</v>
      </c>
      <c r="AA24">
        <f t="shared" si="8"/>
        <v>1.6987545085570313</v>
      </c>
      <c r="AB24">
        <f t="shared" si="8"/>
        <v>1.7110124075696955</v>
      </c>
      <c r="AC24">
        <f t="shared" si="8"/>
        <v>1.7234853407415165</v>
      </c>
      <c r="AD24">
        <f t="shared" si="8"/>
        <v>1.7361770803086305</v>
      </c>
      <c r="AE24">
        <f t="shared" si="8"/>
        <v>1.7490914646816145</v>
      </c>
      <c r="AF24">
        <f t="shared" si="8"/>
        <v>1.7622323996063538</v>
      </c>
      <c r="AG24">
        <f t="shared" si="8"/>
        <v>1.7756038593452681</v>
      </c>
      <c r="AH24">
        <f t="shared" si="8"/>
        <v>1.7892098878792666</v>
      </c>
      <c r="AI24">
        <f t="shared" si="8"/>
        <v>1.8030546001307806</v>
      </c>
      <c r="AJ24">
        <f t="shared" si="8"/>
        <v>1.817142183208257</v>
      </c>
      <c r="AK24">
        <f t="shared" si="9"/>
        <v>1.831476897672482</v>
      </c>
      <c r="AL24">
        <f t="shared" si="9"/>
        <v>1.8460630788251158</v>
      </c>
      <c r="AM24">
        <f t="shared" si="9"/>
        <v>1.8609051380198374</v>
      </c>
      <c r="AN24">
        <f t="shared" si="9"/>
        <v>1.8760075639964844</v>
      </c>
      <c r="AO24">
        <f t="shared" si="9"/>
        <v>1.8913749242386007</v>
      </c>
      <c r="AP24">
        <f t="shared" si="9"/>
        <v>1.9070118663547979</v>
      </c>
      <c r="AQ24">
        <f t="shared" si="9"/>
        <v>1.9229231194843477</v>
      </c>
      <c r="AR24">
        <f t="shared" si="9"/>
        <v>1.9391134957274354</v>
      </c>
      <c r="AS24">
        <f t="shared" si="9"/>
        <v>1.9555878916004996</v>
      </c>
      <c r="AT24">
        <f t="shared" si="9"/>
        <v>1.9723512895171051</v>
      </c>
      <c r="AU24">
        <f t="shared" si="9"/>
        <v>1.9894087592947927</v>
      </c>
      <c r="AV24">
        <f t="shared" si="9"/>
        <v>2.0067654596883631</v>
      </c>
      <c r="AW24">
        <f t="shared" si="9"/>
        <v>2.0244266399500592</v>
      </c>
      <c r="AX24">
        <f t="shared" si="9"/>
        <v>2.0423976414171152</v>
      </c>
      <c r="AY24">
        <f t="shared" si="9"/>
        <v>2.0606838991271612</v>
      </c>
      <c r="AZ24">
        <f t="shared" ref="AZ24:BI24" si="13">(1+EXP(-$M$1*AZ$2-$M$2*$T24-$M$3))</f>
        <v>2.0792909434619578</v>
      </c>
      <c r="BA24">
        <f t="shared" si="13"/>
        <v>2.0982244018199729</v>
      </c>
      <c r="BB24">
        <f t="shared" si="13"/>
        <v>2.1174900003182957</v>
      </c>
      <c r="BC24">
        <f t="shared" si="13"/>
        <v>2.1370935655244097</v>
      </c>
      <c r="BD24">
        <f t="shared" si="13"/>
        <v>2.1570410262183408</v>
      </c>
      <c r="BE24">
        <f t="shared" si="13"/>
        <v>2.1773384151857225</v>
      </c>
      <c r="BF24">
        <f t="shared" si="13"/>
        <v>2.1979918710423139</v>
      </c>
      <c r="BG24">
        <f t="shared" si="13"/>
        <v>2.2190076400905223</v>
      </c>
      <c r="BH24">
        <f t="shared" si="13"/>
        <v>2.2403920782085001</v>
      </c>
      <c r="BI24">
        <f t="shared" si="13"/>
        <v>2.2621516527723724</v>
      </c>
    </row>
    <row r="25" spans="1:61" x14ac:dyDescent="0.3">
      <c r="A25">
        <v>2147.48</v>
      </c>
      <c r="B25">
        <v>49</v>
      </c>
      <c r="C25">
        <v>848.39</v>
      </c>
      <c r="D25" t="s">
        <v>5</v>
      </c>
      <c r="E25">
        <f t="shared" si="0"/>
        <v>1</v>
      </c>
      <c r="F25">
        <f t="shared" si="1"/>
        <v>-0.87572034653909347</v>
      </c>
      <c r="G25">
        <f t="shared" si="2"/>
        <v>0.41656184269405955</v>
      </c>
      <c r="H25">
        <f t="shared" si="3"/>
        <v>-0.33690352790136696</v>
      </c>
      <c r="I25" t="str">
        <f t="shared" si="11"/>
        <v>N</v>
      </c>
      <c r="J25" t="str">
        <f t="shared" si="12"/>
        <v>FN</v>
      </c>
      <c r="P25">
        <v>-0.20999999999999899</v>
      </c>
      <c r="Q25">
        <f t="shared" si="5"/>
        <v>0.50109686687840804</v>
      </c>
      <c r="T25">
        <v>1300</v>
      </c>
      <c r="U25">
        <f t="shared" si="8"/>
        <v>1.606789877813058</v>
      </c>
      <c r="V25">
        <f t="shared" si="8"/>
        <v>1.6174344875480267</v>
      </c>
      <c r="W25">
        <f t="shared" si="8"/>
        <v>1.6282658303195086</v>
      </c>
      <c r="X25">
        <f t="shared" si="8"/>
        <v>1.6392871818912755</v>
      </c>
      <c r="Y25">
        <f t="shared" si="8"/>
        <v>1.6505018754921745</v>
      </c>
      <c r="Z25">
        <f t="shared" si="8"/>
        <v>1.6619133028242117</v>
      </c>
      <c r="AA25">
        <f t="shared" si="8"/>
        <v>1.6735249150883149</v>
      </c>
      <c r="AB25">
        <f t="shared" si="8"/>
        <v>1.6853402240280952</v>
      </c>
      <c r="AC25">
        <f t="shared" si="8"/>
        <v>1.6973628029919166</v>
      </c>
      <c r="AD25">
        <f t="shared" ref="AD25:AS40" si="14">(1+EXP(-$M$1*AD$2-$M$2*$T25-$M$3))</f>
        <v>1.709596288013596</v>
      </c>
      <c r="AE25">
        <f t="shared" si="14"/>
        <v>1.7220443789120634</v>
      </c>
      <c r="AF25">
        <f t="shared" si="14"/>
        <v>1.7347108404103131</v>
      </c>
      <c r="AG25">
        <f t="shared" si="14"/>
        <v>1.7475995032739806</v>
      </c>
      <c r="AH25">
        <f t="shared" si="14"/>
        <v>1.7607142654698977</v>
      </c>
      <c r="AI25">
        <f t="shared" si="14"/>
        <v>1.7740590933449683</v>
      </c>
      <c r="AJ25">
        <f t="shared" si="14"/>
        <v>1.7876380228257254</v>
      </c>
      <c r="AK25">
        <f t="shared" si="14"/>
        <v>1.8014551606389324</v>
      </c>
      <c r="AL25">
        <f t="shared" si="14"/>
        <v>1.8155146855535951</v>
      </c>
      <c r="AM25">
        <f t="shared" si="14"/>
        <v>1.8298208496447637</v>
      </c>
      <c r="AN25">
        <f t="shared" si="14"/>
        <v>1.8443779795795017</v>
      </c>
      <c r="AO25">
        <f t="shared" si="14"/>
        <v>1.8591904779254185</v>
      </c>
      <c r="AP25">
        <f t="shared" si="14"/>
        <v>1.8742628244821531</v>
      </c>
      <c r="AQ25">
        <f t="shared" si="14"/>
        <v>1.8895995776362176</v>
      </c>
      <c r="AR25">
        <f t="shared" si="14"/>
        <v>1.9052053757396061</v>
      </c>
      <c r="AS25">
        <f t="shared" si="14"/>
        <v>1.9210849385125899</v>
      </c>
      <c r="AT25">
        <f t="shared" ref="AT25:BI40" si="15">(1+EXP(-$M$1*AT$2-$M$2*$T25-$M$3))</f>
        <v>1.9372430684711202</v>
      </c>
      <c r="AU25">
        <f t="shared" si="15"/>
        <v>1.9536846523792701</v>
      </c>
      <c r="AV25">
        <f t="shared" si="15"/>
        <v>1.9704146627271586</v>
      </c>
      <c r="AW25">
        <f t="shared" si="15"/>
        <v>1.9874381592347983</v>
      </c>
      <c r="AX25">
        <f t="shared" si="15"/>
        <v>2.0047602903823263</v>
      </c>
      <c r="AY25">
        <f t="shared" si="15"/>
        <v>2.0223862949670774</v>
      </c>
      <c r="AZ25">
        <f t="shared" si="15"/>
        <v>2.0403215036879745</v>
      </c>
      <c r="BA25">
        <f t="shared" si="15"/>
        <v>2.0585713407577115</v>
      </c>
      <c r="BB25">
        <f t="shared" si="15"/>
        <v>2.0771413255432187</v>
      </c>
      <c r="BC25">
        <f t="shared" si="15"/>
        <v>2.0960370742349044</v>
      </c>
      <c r="BD25">
        <f t="shared" si="15"/>
        <v>2.1152643015451824</v>
      </c>
      <c r="BE25">
        <f t="shared" si="15"/>
        <v>2.1348288224367913</v>
      </c>
      <c r="BF25">
        <f t="shared" si="15"/>
        <v>2.15473655388144</v>
      </c>
      <c r="BG25">
        <f t="shared" si="15"/>
        <v>2.1749935166492951</v>
      </c>
      <c r="BH25">
        <f t="shared" si="15"/>
        <v>2.1956058371298672</v>
      </c>
      <c r="BI25">
        <f t="shared" si="15"/>
        <v>2.2165797491848385</v>
      </c>
    </row>
    <row r="26" spans="1:61" x14ac:dyDescent="0.3">
      <c r="A26">
        <v>3226.92</v>
      </c>
      <c r="B26">
        <v>55</v>
      </c>
      <c r="C26">
        <v>1398.32</v>
      </c>
      <c r="D26" t="s">
        <v>4</v>
      </c>
      <c r="E26">
        <f t="shared" si="0"/>
        <v>0</v>
      </c>
      <c r="F26">
        <f t="shared" si="1"/>
        <v>-0.67492721675660305</v>
      </c>
      <c r="G26">
        <f t="shared" si="2"/>
        <v>0.49080651998812719</v>
      </c>
      <c r="H26">
        <f t="shared" si="3"/>
        <v>-3.6778065067627541E-2</v>
      </c>
      <c r="I26" t="str">
        <f t="shared" si="11"/>
        <v>N</v>
      </c>
      <c r="J26" t="str">
        <f t="shared" si="12"/>
        <v>PN</v>
      </c>
      <c r="L26" t="s">
        <v>33</v>
      </c>
      <c r="M26">
        <f>(M24+N23)/SUM(M23:N24)</f>
        <v>0.34645669291338582</v>
      </c>
      <c r="P26">
        <v>-0.17999999999999899</v>
      </c>
      <c r="Q26">
        <f t="shared" si="5"/>
        <v>0.50096643940623775</v>
      </c>
      <c r="T26">
        <v>1350</v>
      </c>
      <c r="U26">
        <f t="shared" ref="U26:AJ48" si="16">(1+EXP(-$M$1*U$2-$M$2*$T26-$M$3))</f>
        <v>1.5848808071012717</v>
      </c>
      <c r="V26">
        <f t="shared" si="16"/>
        <v>1.5951410770245356</v>
      </c>
      <c r="W26">
        <f t="shared" si="16"/>
        <v>1.6055813377042414</v>
      </c>
      <c r="X26">
        <f t="shared" si="16"/>
        <v>1.6162047466277301</v>
      </c>
      <c r="Y26">
        <f t="shared" si="16"/>
        <v>1.6270145166725563</v>
      </c>
      <c r="Z26">
        <f t="shared" si="16"/>
        <v>1.6380139170781698</v>
      </c>
      <c r="AA26">
        <f t="shared" si="16"/>
        <v>1.6492062744346452</v>
      </c>
      <c r="AB26">
        <f t="shared" si="16"/>
        <v>1.6605949736887529</v>
      </c>
      <c r="AC26">
        <f t="shared" si="16"/>
        <v>1.672183459167683</v>
      </c>
      <c r="AD26">
        <f t="shared" si="16"/>
        <v>1.6839752356207267</v>
      </c>
      <c r="AE26">
        <f t="shared" si="16"/>
        <v>1.6959738692792281</v>
      </c>
      <c r="AF26">
        <f t="shared" si="16"/>
        <v>1.7081829889351361</v>
      </c>
      <c r="AG26">
        <f t="shared" si="16"/>
        <v>1.7206062870384713</v>
      </c>
      <c r="AH26">
        <f t="shared" si="16"/>
        <v>1.7332475208140492</v>
      </c>
      <c r="AI26">
        <f t="shared" si="16"/>
        <v>1.7461105133977908</v>
      </c>
      <c r="AJ26">
        <f t="shared" si="16"/>
        <v>1.759199154992968</v>
      </c>
      <c r="AK26">
        <f t="shared" si="14"/>
        <v>1.7725174040467331</v>
      </c>
      <c r="AL26">
        <f t="shared" si="14"/>
        <v>1.7860692884472864</v>
      </c>
      <c r="AM26">
        <f t="shared" si="14"/>
        <v>1.7998589067420458</v>
      </c>
      <c r="AN26">
        <f t="shared" si="14"/>
        <v>1.8138904293771856</v>
      </c>
      <c r="AO26">
        <f t="shared" si="14"/>
        <v>1.8281680999589209</v>
      </c>
      <c r="AP26">
        <f t="shared" si="14"/>
        <v>1.8426962365369159</v>
      </c>
      <c r="AQ26">
        <f t="shared" si="14"/>
        <v>1.8574792329102103</v>
      </c>
      <c r="AR26">
        <f t="shared" si="14"/>
        <v>1.8725215599560505</v>
      </c>
      <c r="AS26">
        <f t="shared" si="14"/>
        <v>1.8878277669820342</v>
      </c>
      <c r="AT26">
        <f t="shared" si="15"/>
        <v>1.9034024831019756</v>
      </c>
      <c r="AU26">
        <f t="shared" si="15"/>
        <v>1.9192504186359047</v>
      </c>
      <c r="AV26">
        <f t="shared" si="15"/>
        <v>1.9353763665346273</v>
      </c>
      <c r="AW26">
        <f t="shared" si="15"/>
        <v>1.9517852038292758</v>
      </c>
      <c r="AX26">
        <f t="shared" si="15"/>
        <v>1.9684818931062866</v>
      </c>
      <c r="AY26">
        <f t="shared" si="15"/>
        <v>1.9854714840082561</v>
      </c>
      <c r="AZ26">
        <f t="shared" si="15"/>
        <v>2.0027591147611208</v>
      </c>
      <c r="BA26">
        <f t="shared" si="15"/>
        <v>2.0203500137281325</v>
      </c>
      <c r="BB26">
        <f t="shared" si="15"/>
        <v>2.038249500991089</v>
      </c>
      <c r="BC26">
        <f t="shared" si="15"/>
        <v>2.056462989959309</v>
      </c>
      <c r="BD26">
        <f t="shared" si="15"/>
        <v>2.0749959890068306</v>
      </c>
      <c r="BE26">
        <f t="shared" si="15"/>
        <v>2.0938541031383249</v>
      </c>
      <c r="BF26">
        <f t="shared" si="15"/>
        <v>2.1130430356842442</v>
      </c>
      <c r="BG26">
        <f t="shared" si="15"/>
        <v>2.1325685900256985</v>
      </c>
      <c r="BH26">
        <f t="shared" si="15"/>
        <v>2.1524366713495953</v>
      </c>
      <c r="BI26">
        <f t="shared" si="15"/>
        <v>2.1726532884345655</v>
      </c>
    </row>
    <row r="27" spans="1:61" x14ac:dyDescent="0.3">
      <c r="A27">
        <v>2179.02</v>
      </c>
      <c r="B27">
        <v>41</v>
      </c>
      <c r="C27">
        <v>1614.2</v>
      </c>
      <c r="D27" t="s">
        <v>5</v>
      </c>
      <c r="E27">
        <f t="shared" si="0"/>
        <v>1</v>
      </c>
      <c r="F27">
        <f t="shared" si="1"/>
        <v>-0.52701812055449682</v>
      </c>
      <c r="G27">
        <f t="shared" si="2"/>
        <v>0.59036273816336937</v>
      </c>
      <c r="H27">
        <f t="shared" si="3"/>
        <v>0.36546511755914163</v>
      </c>
      <c r="I27" t="str">
        <f t="shared" si="11"/>
        <v>T</v>
      </c>
      <c r="J27" t="str">
        <f t="shared" si="12"/>
        <v>PP</v>
      </c>
      <c r="L27" t="s">
        <v>34</v>
      </c>
      <c r="M27">
        <f>N24/(N24+M24)</f>
        <v>0.66666666666666663</v>
      </c>
      <c r="P27">
        <v>-0.149999999999999</v>
      </c>
      <c r="Q27">
        <f t="shared" si="5"/>
        <v>0.50083601180254356</v>
      </c>
      <c r="T27">
        <v>1400</v>
      </c>
      <c r="U27">
        <f t="shared" si="16"/>
        <v>1.5637627966840042</v>
      </c>
      <c r="V27">
        <f t="shared" si="16"/>
        <v>1.573652603968569</v>
      </c>
      <c r="W27">
        <f t="shared" si="16"/>
        <v>1.5837159031697712</v>
      </c>
      <c r="X27">
        <f t="shared" si="16"/>
        <v>1.5939557377690741</v>
      </c>
      <c r="Y27">
        <f t="shared" si="16"/>
        <v>1.6043752046382052</v>
      </c>
      <c r="Z27">
        <f t="shared" si="16"/>
        <v>1.614977454975755</v>
      </c>
      <c r="AA27">
        <f t="shared" si="16"/>
        <v>1.625765695260208</v>
      </c>
      <c r="AB27">
        <f t="shared" si="16"/>
        <v>1.6367431882196872</v>
      </c>
      <c r="AC27">
        <f t="shared" si="16"/>
        <v>1.6479132538187153</v>
      </c>
      <c r="AD27">
        <f t="shared" si="16"/>
        <v>1.6592792702622834</v>
      </c>
      <c r="AE27">
        <f t="shared" si="16"/>
        <v>1.6708446750175336</v>
      </c>
      <c r="AF27">
        <f t="shared" si="16"/>
        <v>1.6826129658533664</v>
      </c>
      <c r="AG27">
        <f t="shared" si="16"/>
        <v>1.6945877018982829</v>
      </c>
      <c r="AH27">
        <f t="shared" si="16"/>
        <v>1.7067725047167861</v>
      </c>
      <c r="AI27">
        <f t="shared" si="16"/>
        <v>1.7191710594046647</v>
      </c>
      <c r="AJ27">
        <f t="shared" si="16"/>
        <v>1.7317871157034896</v>
      </c>
      <c r="AK27">
        <f t="shared" si="14"/>
        <v>1.7446244891346623</v>
      </c>
      <c r="AL27">
        <f t="shared" si="14"/>
        <v>1.7576870621533582</v>
      </c>
      <c r="AM27">
        <f t="shared" si="14"/>
        <v>1.7709787853227124</v>
      </c>
      <c r="AN27">
        <f t="shared" si="14"/>
        <v>1.7845036785086017</v>
      </c>
      <c r="AO27">
        <f t="shared" si="14"/>
        <v>1.7982658320953888</v>
      </c>
      <c r="AP27">
        <f t="shared" si="14"/>
        <v>1.812269408222994</v>
      </c>
      <c r="AQ27">
        <f t="shared" si="14"/>
        <v>1.8265186420456641</v>
      </c>
      <c r="AR27">
        <f t="shared" si="14"/>
        <v>1.8410178430128277</v>
      </c>
      <c r="AS27">
        <f t="shared" si="14"/>
        <v>1.8557713961724185</v>
      </c>
      <c r="AT27">
        <f t="shared" si="15"/>
        <v>1.870783763497061</v>
      </c>
      <c r="AU27">
        <f t="shared" si="15"/>
        <v>1.8860594852335217</v>
      </c>
      <c r="AV27">
        <f t="shared" si="15"/>
        <v>1.9016031812758341</v>
      </c>
      <c r="AW27">
        <f t="shared" si="15"/>
        <v>1.9174195525625088</v>
      </c>
      <c r="AX27">
        <f t="shared" si="15"/>
        <v>1.933513382498258</v>
      </c>
      <c r="AY27">
        <f t="shared" si="15"/>
        <v>1.9498895384006572</v>
      </c>
      <c r="AZ27">
        <f t="shared" si="15"/>
        <v>1.9665529729721867</v>
      </c>
      <c r="BA27">
        <f t="shared" si="15"/>
        <v>1.983508725798097</v>
      </c>
      <c r="BB27">
        <f t="shared" si="15"/>
        <v>2.0007619248705479</v>
      </c>
      <c r="BC27">
        <f t="shared" si="15"/>
        <v>2.0183177881394876</v>
      </c>
      <c r="BD27">
        <f t="shared" si="15"/>
        <v>2.0361816250907374</v>
      </c>
      <c r="BE27">
        <f t="shared" si="15"/>
        <v>2.0543588383517579</v>
      </c>
      <c r="BF27">
        <f t="shared" si="15"/>
        <v>2.0728549253255864</v>
      </c>
      <c r="BG27">
        <f t="shared" si="15"/>
        <v>2.0916754798534392</v>
      </c>
      <c r="BH27">
        <f t="shared" si="15"/>
        <v>2.1108261939064752</v>
      </c>
      <c r="BI27">
        <f t="shared" si="15"/>
        <v>2.1303128593072413</v>
      </c>
    </row>
    <row r="28" spans="1:61" x14ac:dyDescent="0.3">
      <c r="A28">
        <v>1288.79</v>
      </c>
      <c r="B28">
        <v>35</v>
      </c>
      <c r="C28">
        <v>412.09</v>
      </c>
      <c r="D28" t="s">
        <v>5</v>
      </c>
      <c r="E28">
        <f t="shared" si="0"/>
        <v>1</v>
      </c>
      <c r="F28">
        <f t="shared" si="1"/>
        <v>-0.92162033149126588</v>
      </c>
      <c r="G28">
        <f t="shared" si="2"/>
        <v>0.39787383100064971</v>
      </c>
      <c r="H28">
        <f t="shared" si="3"/>
        <v>-0.41433205891388852</v>
      </c>
      <c r="I28" t="str">
        <f t="shared" si="11"/>
        <v>N</v>
      </c>
      <c r="J28" t="str">
        <f t="shared" si="12"/>
        <v>FN</v>
      </c>
      <c r="L28" t="s">
        <v>35</v>
      </c>
      <c r="M28">
        <f>M23/(M23+N23)</f>
        <v>0.640625</v>
      </c>
      <c r="P28">
        <v>-0.119999999999999</v>
      </c>
      <c r="Q28">
        <f t="shared" si="5"/>
        <v>0.50070558408507537</v>
      </c>
      <c r="T28">
        <v>1450</v>
      </c>
      <c r="U28">
        <f t="shared" si="16"/>
        <v>1.5434072841271029</v>
      </c>
      <c r="V28">
        <f t="shared" si="16"/>
        <v>1.5529400048895514</v>
      </c>
      <c r="W28">
        <f t="shared" si="16"/>
        <v>1.562639953379322</v>
      </c>
      <c r="X28">
        <f t="shared" si="16"/>
        <v>1.5725100631883537</v>
      </c>
      <c r="Y28">
        <f t="shared" si="16"/>
        <v>1.5825533193711139</v>
      </c>
      <c r="Z28">
        <f t="shared" si="16"/>
        <v>1.5927727593473793</v>
      </c>
      <c r="AA28">
        <f t="shared" si="16"/>
        <v>1.6031714738208551</v>
      </c>
      <c r="AB28">
        <f t="shared" si="16"/>
        <v>1.6137526077139073</v>
      </c>
      <c r="AC28">
        <f t="shared" si="16"/>
        <v>1.6245193611186939</v>
      </c>
      <c r="AD28">
        <f t="shared" si="16"/>
        <v>1.6354749902649803</v>
      </c>
      <c r="AE28">
        <f t="shared" si="16"/>
        <v>1.6466228085049339</v>
      </c>
      <c r="AF28">
        <f t="shared" si="16"/>
        <v>1.657966187315193</v>
      </c>
      <c r="AG28">
        <f t="shared" si="16"/>
        <v>1.6695085573165152</v>
      </c>
      <c r="AH28">
        <f t="shared" si="16"/>
        <v>1.6812534093113136</v>
      </c>
      <c r="AI28">
        <f t="shared" si="16"/>
        <v>1.6932042953393922</v>
      </c>
      <c r="AJ28">
        <f t="shared" si="16"/>
        <v>1.7053648297522044</v>
      </c>
      <c r="AK28">
        <f t="shared" si="14"/>
        <v>1.7177386903059526</v>
      </c>
      <c r="AL28">
        <f t="shared" si="14"/>
        <v>1.730329619273868</v>
      </c>
      <c r="AM28">
        <f t="shared" si="14"/>
        <v>1.7431414245779993</v>
      </c>
      <c r="AN28">
        <f t="shared" si="14"/>
        <v>1.7561779809408566</v>
      </c>
      <c r="AO28">
        <f t="shared" si="14"/>
        <v>1.7694432310572599</v>
      </c>
      <c r="AP28">
        <f t="shared" si="14"/>
        <v>1.7829411867867406</v>
      </c>
      <c r="AQ28">
        <f t="shared" si="14"/>
        <v>1.796675930366866</v>
      </c>
      <c r="AR28">
        <f t="shared" si="14"/>
        <v>1.8106516156478438</v>
      </c>
      <c r="AS28">
        <f t="shared" si="14"/>
        <v>1.8248724693487874</v>
      </c>
      <c r="AT28">
        <f t="shared" si="15"/>
        <v>1.8393427923360188</v>
      </c>
      <c r="AU28">
        <f t="shared" si="15"/>
        <v>1.8540669609237952</v>
      </c>
      <c r="AV28">
        <f t="shared" si="15"/>
        <v>1.869049428197854</v>
      </c>
      <c r="AW28">
        <f t="shared" si="15"/>
        <v>1.8842947253621778</v>
      </c>
      <c r="AX28">
        <f t="shared" si="15"/>
        <v>1.8998074631093811</v>
      </c>
      <c r="AY28">
        <f t="shared" si="15"/>
        <v>1.9155923330151419</v>
      </c>
      <c r="AZ28">
        <f t="shared" si="15"/>
        <v>1.93165410895709</v>
      </c>
      <c r="BA28">
        <f t="shared" si="15"/>
        <v>1.9479976485585917</v>
      </c>
      <c r="BB28">
        <f t="shared" si="15"/>
        <v>1.9646278946578564</v>
      </c>
      <c r="BC28">
        <f t="shared" si="15"/>
        <v>1.9815498768028201</v>
      </c>
      <c r="BD28">
        <f t="shared" si="15"/>
        <v>1.9987687127722484</v>
      </c>
      <c r="BE28">
        <f t="shared" si="15"/>
        <v>2.0162896101235273</v>
      </c>
      <c r="BF28">
        <f t="shared" si="15"/>
        <v>2.0341178677676024</v>
      </c>
      <c r="BG28">
        <f t="shared" si="15"/>
        <v>2.0522588775715516</v>
      </c>
      <c r="BH28">
        <f t="shared" si="15"/>
        <v>2.0707181259892651</v>
      </c>
      <c r="BI28">
        <f t="shared" si="15"/>
        <v>2.0895011957207346</v>
      </c>
    </row>
    <row r="29" spans="1:61" x14ac:dyDescent="0.3">
      <c r="A29">
        <v>3026.08</v>
      </c>
      <c r="B29">
        <v>22</v>
      </c>
      <c r="C29">
        <v>1587.3</v>
      </c>
      <c r="D29" t="s">
        <v>4</v>
      </c>
      <c r="E29">
        <f t="shared" si="0"/>
        <v>0</v>
      </c>
      <c r="F29">
        <f t="shared" si="1"/>
        <v>-1.0872786021563554</v>
      </c>
      <c r="G29">
        <f t="shared" si="2"/>
        <v>0.66286728131141437</v>
      </c>
      <c r="H29">
        <f t="shared" si="3"/>
        <v>0.67609811430411249</v>
      </c>
      <c r="I29" t="str">
        <f t="shared" si="11"/>
        <v>T</v>
      </c>
      <c r="J29" t="str">
        <f t="shared" si="12"/>
        <v>FP</v>
      </c>
      <c r="P29">
        <v>-8.9999999999998997E-2</v>
      </c>
      <c r="Q29">
        <f t="shared" si="5"/>
        <v>0.50057515627158322</v>
      </c>
      <c r="T29">
        <v>1500</v>
      </c>
      <c r="U29">
        <f t="shared" si="16"/>
        <v>1.5237867382865073</v>
      </c>
      <c r="V29">
        <f t="shared" si="16"/>
        <v>1.5329752656784055</v>
      </c>
      <c r="W29">
        <f t="shared" si="16"/>
        <v>1.5423249827863854</v>
      </c>
      <c r="X29">
        <f t="shared" si="16"/>
        <v>1.5518387172805905</v>
      </c>
      <c r="Y29">
        <f t="shared" si="16"/>
        <v>1.5615193464355603</v>
      </c>
      <c r="Z29">
        <f t="shared" si="16"/>
        <v>1.571369798000414</v>
      </c>
      <c r="AA29">
        <f t="shared" si="16"/>
        <v>1.5813930510843028</v>
      </c>
      <c r="AB29">
        <f t="shared" si="16"/>
        <v>1.5915921370573911</v>
      </c>
      <c r="AC29">
        <f t="shared" si="16"/>
        <v>1.6019701404676456</v>
      </c>
      <c r="AD29">
        <f t="shared" si="16"/>
        <v>1.6125301999737081</v>
      </c>
      <c r="AE29">
        <f t="shared" si="16"/>
        <v>1.62327550929413</v>
      </c>
      <c r="AF29">
        <f t="shared" si="16"/>
        <v>1.634209318173262</v>
      </c>
      <c r="AG29">
        <f t="shared" si="16"/>
        <v>1.6453349333640854</v>
      </c>
      <c r="AH29">
        <f t="shared" si="16"/>
        <v>1.6566557196282869</v>
      </c>
      <c r="AI29">
        <f t="shared" si="16"/>
        <v>1.6681751007538757</v>
      </c>
      <c r="AJ29">
        <f t="shared" si="16"/>
        <v>1.6798965605906522</v>
      </c>
      <c r="AK29">
        <f t="shared" si="14"/>
        <v>1.6918236441038426</v>
      </c>
      <c r="AL29">
        <f t="shared" si="14"/>
        <v>1.7039599584462151</v>
      </c>
      <c r="AM29">
        <f t="shared" si="14"/>
        <v>1.716309174049006</v>
      </c>
      <c r="AN29">
        <f t="shared" si="14"/>
        <v>1.7288750257319809</v>
      </c>
      <c r="AO29">
        <f t="shared" si="14"/>
        <v>1.7416613138329704</v>
      </c>
      <c r="AP29">
        <f t="shared" si="14"/>
        <v>1.7546719053572217</v>
      </c>
      <c r="AQ29">
        <f t="shared" si="14"/>
        <v>1.7679107351469097</v>
      </c>
      <c r="AR29">
        <f t="shared" si="14"/>
        <v>1.7813818070711682</v>
      </c>
      <c r="AS29">
        <f t="shared" si="14"/>
        <v>1.795089195236993</v>
      </c>
      <c r="AT29">
        <f t="shared" si="15"/>
        <v>1.8090370452213915</v>
      </c>
      <c r="AU29">
        <f t="shared" si="15"/>
        <v>1.8232295753251433</v>
      </c>
      <c r="AV29">
        <f t="shared" si="15"/>
        <v>1.8376710778485585</v>
      </c>
      <c r="AW29">
        <f t="shared" si="15"/>
        <v>1.8523659203896126</v>
      </c>
      <c r="AX29">
        <f t="shared" si="15"/>
        <v>1.8673185471648568</v>
      </c>
      <c r="AY29">
        <f t="shared" si="15"/>
        <v>1.8825334803534985</v>
      </c>
      <c r="AZ29">
        <f t="shared" si="15"/>
        <v>1.8980153214650617</v>
      </c>
      <c r="BA29">
        <f t="shared" si="15"/>
        <v>1.9137687527310374</v>
      </c>
      <c r="BB29">
        <f t="shared" si="15"/>
        <v>1.9297985385209504</v>
      </c>
      <c r="BC29">
        <f t="shared" si="15"/>
        <v>1.9461095267832642</v>
      </c>
      <c r="BD29">
        <f t="shared" si="15"/>
        <v>1.9627066505115645</v>
      </c>
      <c r="BE29">
        <f t="shared" si="15"/>
        <v>1.9795949292364636</v>
      </c>
      <c r="BF29">
        <f t="shared" si="15"/>
        <v>1.996779470543675</v>
      </c>
      <c r="BG29">
        <f t="shared" si="15"/>
        <v>2.0142654716187205</v>
      </c>
      <c r="BH29">
        <f t="shared" si="15"/>
        <v>2.032058220818735</v>
      </c>
      <c r="BI29">
        <f t="shared" si="15"/>
        <v>2.0501630992718427</v>
      </c>
    </row>
    <row r="30" spans="1:61" x14ac:dyDescent="0.3">
      <c r="A30">
        <v>1780.89</v>
      </c>
      <c r="B30">
        <v>28</v>
      </c>
      <c r="C30">
        <v>444.97</v>
      </c>
      <c r="D30" t="s">
        <v>4</v>
      </c>
      <c r="E30">
        <f t="shared" si="0"/>
        <v>0</v>
      </c>
      <c r="F30">
        <f t="shared" si="1"/>
        <v>-0.56791802532122149</v>
      </c>
      <c r="G30">
        <f t="shared" si="2"/>
        <v>0.43329592513730658</v>
      </c>
      <c r="H30">
        <f t="shared" si="3"/>
        <v>-0.26841632921196873</v>
      </c>
      <c r="I30" t="str">
        <f t="shared" si="11"/>
        <v>N</v>
      </c>
      <c r="J30" t="str">
        <f t="shared" si="12"/>
        <v>PN</v>
      </c>
      <c r="P30">
        <v>-5.9999999999999103E-2</v>
      </c>
      <c r="Q30">
        <f t="shared" si="5"/>
        <v>0.50044472837981713</v>
      </c>
      <c r="T30">
        <v>1550</v>
      </c>
      <c r="U30">
        <f t="shared" si="16"/>
        <v>1.504874622071954</v>
      </c>
      <c r="V30">
        <f t="shared" si="16"/>
        <v>1.5137313837180364</v>
      </c>
      <c r="W30">
        <f t="shared" si="16"/>
        <v>1.522743515080532</v>
      </c>
      <c r="X30">
        <f t="shared" si="16"/>
        <v>1.5319137417322564</v>
      </c>
      <c r="Y30">
        <f t="shared" si="16"/>
        <v>1.541244837059379</v>
      </c>
      <c r="Z30">
        <f t="shared" si="16"/>
        <v>1.550739623100188</v>
      </c>
      <c r="AA30">
        <f t="shared" si="16"/>
        <v>1.5604009713985709</v>
      </c>
      <c r="AB30">
        <f t="shared" si="16"/>
        <v>1.5702318038724652</v>
      </c>
      <c r="AC30">
        <f t="shared" si="16"/>
        <v>1.5802350936975462</v>
      </c>
      <c r="AD30">
        <f t="shared" si="16"/>
        <v>1.5904138662064149</v>
      </c>
      <c r="AE30">
        <f t="shared" si="16"/>
        <v>1.6007711998035608</v>
      </c>
      <c r="AF30">
        <f t="shared" si="16"/>
        <v>1.6113102268963757</v>
      </c>
      <c r="AG30">
        <f t="shared" si="16"/>
        <v>1.6220341348424996</v>
      </c>
      <c r="AH30">
        <f t="shared" si="16"/>
        <v>1.6329461669137846</v>
      </c>
      <c r="AI30">
        <f t="shared" si="16"/>
        <v>1.6440496232771704</v>
      </c>
      <c r="AJ30">
        <f t="shared" si="16"/>
        <v>1.655347861992766</v>
      </c>
      <c r="AK30">
        <f t="shared" si="14"/>
        <v>1.6668443000294402</v>
      </c>
      <c r="AL30">
        <f t="shared" si="14"/>
        <v>1.6785424142982293</v>
      </c>
      <c r="AM30">
        <f t="shared" si="14"/>
        <v>1.6904457427038708</v>
      </c>
      <c r="AN30">
        <f t="shared" si="14"/>
        <v>1.7025578852147869</v>
      </c>
      <c r="AO30">
        <f t="shared" si="14"/>
        <v>1.7148825049518357</v>
      </c>
      <c r="AP30">
        <f t="shared" si="14"/>
        <v>1.7274233292961623</v>
      </c>
      <c r="AQ30">
        <f t="shared" si="14"/>
        <v>1.7401841510164857</v>
      </c>
      <c r="AR30">
        <f t="shared" si="14"/>
        <v>1.7531688294161587</v>
      </c>
      <c r="AS30">
        <f t="shared" si="14"/>
        <v>1.7663812915003532</v>
      </c>
      <c r="AT30">
        <f t="shared" si="15"/>
        <v>1.7798255331637183</v>
      </c>
      <c r="AU30">
        <f t="shared" si="15"/>
        <v>1.7935056203988728</v>
      </c>
      <c r="AV30">
        <f t="shared" si="15"/>
        <v>1.8074256905261012</v>
      </c>
      <c r="AW30">
        <f t="shared" si="15"/>
        <v>1.8215899534446165</v>
      </c>
      <c r="AX30">
        <f t="shared" si="15"/>
        <v>1.8360026929057767</v>
      </c>
      <c r="AY30">
        <f t="shared" si="15"/>
        <v>1.8506682678086368</v>
      </c>
      <c r="AZ30">
        <f t="shared" si="15"/>
        <v>1.8655911135182257</v>
      </c>
      <c r="BA30">
        <f t="shared" si="15"/>
        <v>1.8807757432069514</v>
      </c>
      <c r="BB30">
        <f t="shared" si="15"/>
        <v>1.8962267492195357</v>
      </c>
      <c r="BC30">
        <f t="shared" si="15"/>
        <v>1.9119488044618951</v>
      </c>
      <c r="BD30">
        <f t="shared" si="15"/>
        <v>1.9279466638143852</v>
      </c>
      <c r="BE30">
        <f t="shared" si="15"/>
        <v>1.9442251655698368</v>
      </c>
      <c r="BF30">
        <f t="shared" si="15"/>
        <v>1.9607892328968193</v>
      </c>
      <c r="BG30">
        <f t="shared" si="15"/>
        <v>1.9776438753285728</v>
      </c>
      <c r="BH30">
        <f t="shared" si="15"/>
        <v>1.9947941902780602</v>
      </c>
      <c r="BI30">
        <f t="shared" si="15"/>
        <v>2.0122453645795968</v>
      </c>
    </row>
    <row r="31" spans="1:61" x14ac:dyDescent="0.3">
      <c r="A31">
        <v>1450.65</v>
      </c>
      <c r="B31">
        <v>60</v>
      </c>
      <c r="C31">
        <v>913</v>
      </c>
      <c r="D31" t="s">
        <v>5</v>
      </c>
      <c r="E31">
        <f t="shared" si="0"/>
        <v>1</v>
      </c>
      <c r="F31">
        <f t="shared" si="1"/>
        <v>-0.96209374666908509</v>
      </c>
      <c r="G31">
        <f t="shared" si="2"/>
        <v>0.38209204394321289</v>
      </c>
      <c r="H31">
        <f t="shared" si="3"/>
        <v>-0.48067797563277265</v>
      </c>
      <c r="I31" t="str">
        <f t="shared" si="11"/>
        <v>N</v>
      </c>
      <c r="J31" t="str">
        <f t="shared" si="12"/>
        <v>FN</v>
      </c>
      <c r="P31">
        <v>-2.9999999999999E-2</v>
      </c>
      <c r="Q31">
        <f t="shared" si="5"/>
        <v>0.50031430042752711</v>
      </c>
      <c r="T31">
        <v>1600</v>
      </c>
      <c r="U31">
        <f t="shared" si="16"/>
        <v>1.4866453565551541</v>
      </c>
      <c r="V31">
        <f t="shared" si="16"/>
        <v>1.4951823313618764</v>
      </c>
      <c r="W31">
        <f t="shared" si="16"/>
        <v>1.5038690660252767</v>
      </c>
      <c r="X31">
        <f t="shared" si="16"/>
        <v>1.5127081877072217</v>
      </c>
      <c r="Y31">
        <f t="shared" si="16"/>
        <v>1.5217023696565581</v>
      </c>
      <c r="Z31">
        <f t="shared" si="16"/>
        <v>1.5308543320175936</v>
      </c>
      <c r="AA31">
        <f t="shared" si="16"/>
        <v>1.5401668426527588</v>
      </c>
      <c r="AB31">
        <f t="shared" si="16"/>
        <v>1.5496427179797037</v>
      </c>
      <c r="AC31">
        <f t="shared" si="16"/>
        <v>1.5592848238230774</v>
      </c>
      <c r="AD31">
        <f t="shared" si="16"/>
        <v>1.5690960762812496</v>
      </c>
      <c r="AE31">
        <f t="shared" si="16"/>
        <v>1.5790794426082371</v>
      </c>
      <c r="AF31">
        <f t="shared" si="16"/>
        <v>1.5892379421111027</v>
      </c>
      <c r="AG31">
        <f t="shared" si="16"/>
        <v>1.5995746470630943</v>
      </c>
      <c r="AH31">
        <f t="shared" si="16"/>
        <v>1.6100926836328051</v>
      </c>
      <c r="AI31">
        <f t="shared" si="16"/>
        <v>1.620795232829632</v>
      </c>
      <c r="AJ31">
        <f t="shared" si="16"/>
        <v>1.6316855314658203</v>
      </c>
      <c r="AK31">
        <f t="shared" si="14"/>
        <v>1.6427668731353848</v>
      </c>
      <c r="AL31">
        <f t="shared" si="14"/>
        <v>1.6540426092102045</v>
      </c>
      <c r="AM31">
        <f t="shared" si="14"/>
        <v>1.6655161498535902</v>
      </c>
      <c r="AN31">
        <f t="shared" si="14"/>
        <v>1.6771909650516328</v>
      </c>
      <c r="AO31">
        <f t="shared" si="14"/>
        <v>1.6890705856626447</v>
      </c>
      <c r="AP31">
        <f t="shared" si="14"/>
        <v>1.70115860448501</v>
      </c>
      <c r="AQ31">
        <f t="shared" si="14"/>
        <v>1.7134586773437692</v>
      </c>
      <c r="AR31">
        <f t="shared" si="14"/>
        <v>1.7259745241962623</v>
      </c>
      <c r="AS31">
        <f t="shared" si="14"/>
        <v>1.7387099302571711</v>
      </c>
      <c r="AT31">
        <f t="shared" si="15"/>
        <v>1.7516687471432959</v>
      </c>
      <c r="AU31">
        <f t="shared" si="15"/>
        <v>1.7648548940384128</v>
      </c>
      <c r="AV31">
        <f t="shared" si="15"/>
        <v>1.7782723588785694</v>
      </c>
      <c r="AW31">
        <f t="shared" si="15"/>
        <v>1.7919251995581698</v>
      </c>
      <c r="AX31">
        <f t="shared" si="15"/>
        <v>1.8058175451572187</v>
      </c>
      <c r="AY31">
        <f t="shared" si="15"/>
        <v>1.8199535971900966</v>
      </c>
      <c r="AZ31">
        <f t="shared" si="15"/>
        <v>1.8343376308762371</v>
      </c>
      <c r="BA31">
        <f t="shared" si="15"/>
        <v>1.8489739964330996</v>
      </c>
      <c r="BB31">
        <f t="shared" si="15"/>
        <v>1.8638671203918205</v>
      </c>
      <c r="BC31">
        <f t="shared" si="15"/>
        <v>1.8790215069359462</v>
      </c>
      <c r="BD31">
        <f t="shared" si="15"/>
        <v>1.8944417392636512</v>
      </c>
      <c r="BE31">
        <f t="shared" si="15"/>
        <v>1.9101324809738505</v>
      </c>
      <c r="BF31">
        <f t="shared" si="15"/>
        <v>1.9260984774766299</v>
      </c>
      <c r="BG31">
        <f t="shared" si="15"/>
        <v>1.9423445574284188</v>
      </c>
      <c r="BH31">
        <f t="shared" si="15"/>
        <v>1.9588756341923388</v>
      </c>
      <c r="BI31">
        <f t="shared" si="15"/>
        <v>1.9756967073241691</v>
      </c>
    </row>
    <row r="32" spans="1:61" x14ac:dyDescent="0.3">
      <c r="A32">
        <v>2062.27</v>
      </c>
      <c r="B32">
        <v>35</v>
      </c>
      <c r="C32">
        <v>508.86</v>
      </c>
      <c r="D32" t="s">
        <v>4</v>
      </c>
      <c r="E32">
        <f t="shared" si="0"/>
        <v>0</v>
      </c>
      <c r="F32">
        <f t="shared" si="1"/>
        <v>-0.53621589961963256</v>
      </c>
      <c r="G32">
        <f t="shared" si="2"/>
        <v>0.41504239216751726</v>
      </c>
      <c r="H32">
        <f t="shared" si="3"/>
        <v>-0.34315871454749552</v>
      </c>
      <c r="I32" t="str">
        <f t="shared" si="11"/>
        <v>N</v>
      </c>
      <c r="J32" t="str">
        <f t="shared" si="12"/>
        <v>PN</v>
      </c>
      <c r="P32">
        <v>9.9920072216264108E-16</v>
      </c>
      <c r="Q32">
        <f t="shared" si="5"/>
        <v>0.50018387243246354</v>
      </c>
      <c r="T32">
        <v>1650</v>
      </c>
      <c r="U32">
        <f t="shared" si="16"/>
        <v>1.4690742863738973</v>
      </c>
      <c r="V32">
        <f t="shared" si="16"/>
        <v>1.4773030207310931</v>
      </c>
      <c r="W32">
        <f t="shared" si="16"/>
        <v>1.4856761076377429</v>
      </c>
      <c r="X32">
        <f t="shared" si="16"/>
        <v>1.4941960793980416</v>
      </c>
      <c r="Y32">
        <f t="shared" si="16"/>
        <v>1.5028655127391237</v>
      </c>
      <c r="Z32">
        <f t="shared" si="16"/>
        <v>1.5116870295903522</v>
      </c>
      <c r="AA32">
        <f t="shared" si="16"/>
        <v>1.5206632978762786</v>
      </c>
      <c r="AB32">
        <f t="shared" si="16"/>
        <v>1.5297970323235137</v>
      </c>
      <c r="AC32">
        <f t="shared" si="16"/>
        <v>1.5390909952817515</v>
      </c>
      <c r="AD32">
        <f t="shared" si="16"/>
        <v>1.5485479975591989</v>
      </c>
      <c r="AE32">
        <f t="shared" si="16"/>
        <v>1.5581708992726568</v>
      </c>
      <c r="AF32">
        <f t="shared" si="16"/>
        <v>1.5679626107125175</v>
      </c>
      <c r="AG32">
        <f t="shared" si="16"/>
        <v>1.5779260932229349</v>
      </c>
      <c r="AH32">
        <f t="shared" si="16"/>
        <v>1.5880643600974333</v>
      </c>
      <c r="AI32">
        <f t="shared" si="16"/>
        <v>1.5983804774902315</v>
      </c>
      <c r="AJ32">
        <f t="shared" si="16"/>
        <v>1.6088775653435494</v>
      </c>
      <c r="AK32">
        <f t="shared" si="14"/>
        <v>1.6195587983311843</v>
      </c>
      <c r="AL32">
        <f t="shared" si="14"/>
        <v>1.6304274068186406</v>
      </c>
      <c r="AM32">
        <f t="shared" si="14"/>
        <v>1.6414866778400996</v>
      </c>
      <c r="AN32">
        <f t="shared" si="14"/>
        <v>1.6527399560925313</v>
      </c>
      <c r="AO32">
        <f t="shared" si="14"/>
        <v>1.6641906449472423</v>
      </c>
      <c r="AP32">
        <f t="shared" si="14"/>
        <v>1.6758422074791715</v>
      </c>
      <c r="AQ32">
        <f t="shared" si="14"/>
        <v>1.6876981675142395</v>
      </c>
      <c r="AR32">
        <f t="shared" si="14"/>
        <v>1.6997621106950738</v>
      </c>
      <c r="AS32">
        <f t="shared" si="14"/>
        <v>1.7120376855654271</v>
      </c>
      <c r="AT32">
        <f t="shared" si="15"/>
        <v>1.7245286046736219</v>
      </c>
      <c r="AU32">
        <f t="shared" si="15"/>
        <v>1.7372386456953477</v>
      </c>
      <c r="AV32">
        <f t="shared" si="15"/>
        <v>1.7501716525761604</v>
      </c>
      <c r="AW32">
        <f t="shared" si="15"/>
        <v>1.7633315366940194</v>
      </c>
      <c r="AX32">
        <f t="shared" si="15"/>
        <v>1.7767222780422212</v>
      </c>
      <c r="AY32">
        <f t="shared" si="15"/>
        <v>1.7903479264330837</v>
      </c>
      <c r="AZ32">
        <f t="shared" si="15"/>
        <v>1.8042126027227459</v>
      </c>
      <c r="BA32">
        <f t="shared" si="15"/>
        <v>1.8183205000574545</v>
      </c>
      <c r="BB32">
        <f t="shared" si="15"/>
        <v>1.8326758851417115</v>
      </c>
      <c r="BC32">
        <f t="shared" si="15"/>
        <v>1.8472830995286722</v>
      </c>
      <c r="BD32">
        <f t="shared" si="15"/>
        <v>1.8621465609331747</v>
      </c>
      <c r="BE32">
        <f t="shared" si="15"/>
        <v>1.8772707645678079</v>
      </c>
      <c r="BF32">
        <f t="shared" si="15"/>
        <v>1.892660284502415</v>
      </c>
      <c r="BG32">
        <f t="shared" si="15"/>
        <v>1.9083197750474459</v>
      </c>
      <c r="BH32">
        <f t="shared" si="15"/>
        <v>1.9242539721615799</v>
      </c>
      <c r="BI32">
        <f t="shared" si="15"/>
        <v>1.9404676948840369</v>
      </c>
    </row>
    <row r="33" spans="1:61" x14ac:dyDescent="0.3">
      <c r="A33">
        <v>3003.61</v>
      </c>
      <c r="B33">
        <v>26</v>
      </c>
      <c r="C33">
        <v>1527.22</v>
      </c>
      <c r="D33" t="s">
        <v>4</v>
      </c>
      <c r="E33">
        <f t="shared" si="0"/>
        <v>0</v>
      </c>
      <c r="F33">
        <f t="shared" si="1"/>
        <v>-1.0133406303244055</v>
      </c>
      <c r="G33">
        <f t="shared" si="2"/>
        <v>0.6369957113500504</v>
      </c>
      <c r="H33">
        <f t="shared" si="3"/>
        <v>0.56234827431727874</v>
      </c>
      <c r="I33" t="str">
        <f t="shared" si="11"/>
        <v>T</v>
      </c>
      <c r="J33" t="str">
        <f t="shared" si="12"/>
        <v>FP</v>
      </c>
      <c r="P33">
        <v>3.0000000000001002E-2</v>
      </c>
      <c r="Q33">
        <f t="shared" si="5"/>
        <v>0.50005344441237642</v>
      </c>
      <c r="T33">
        <v>1700</v>
      </c>
      <c r="U33">
        <f t="shared" si="16"/>
        <v>1.4521376463852971</v>
      </c>
      <c r="V33">
        <f t="shared" si="16"/>
        <v>1.4600692697828472</v>
      </c>
      <c r="W33">
        <f t="shared" si="16"/>
        <v>1.4681400336616726</v>
      </c>
      <c r="X33">
        <f t="shared" si="16"/>
        <v>1.4763523788932762</v>
      </c>
      <c r="Y33">
        <f t="shared" si="16"/>
        <v>1.4847087891681441</v>
      </c>
      <c r="Z33">
        <f t="shared" si="16"/>
        <v>1.4932117917468943</v>
      </c>
      <c r="AA33">
        <f t="shared" si="16"/>
        <v>1.5018639582246083</v>
      </c>
      <c r="AB33">
        <f t="shared" si="16"/>
        <v>1.5106679053085661</v>
      </c>
      <c r="AC33">
        <f t="shared" si="16"/>
        <v>1.5196262956096289</v>
      </c>
      <c r="AD33">
        <f t="shared" si="16"/>
        <v>1.5287418384475009</v>
      </c>
      <c r="AE33">
        <f t="shared" si="16"/>
        <v>1.5380172906701191</v>
      </c>
      <c r="AF33">
        <f t="shared" si="16"/>
        <v>1.5474554574874189</v>
      </c>
      <c r="AG33">
        <f t="shared" si="16"/>
        <v>1.557059193319722</v>
      </c>
      <c r="AH33">
        <f t="shared" si="16"/>
        <v>1.5668314026610117</v>
      </c>
      <c r="AI33">
        <f t="shared" si="16"/>
        <v>1.5767750409573482</v>
      </c>
      <c r="AJ33">
        <f t="shared" si="16"/>
        <v>1.5868931155006962</v>
      </c>
      <c r="AK33">
        <f t="shared" si="14"/>
        <v>1.5971886863384308</v>
      </c>
      <c r="AL33">
        <f t="shared" si="14"/>
        <v>1.6076648671988003</v>
      </c>
      <c r="AM33">
        <f t="shared" si="14"/>
        <v>1.6183248264326218</v>
      </c>
      <c r="AN33">
        <f t="shared" si="14"/>
        <v>1.6291717879714978</v>
      </c>
      <c r="AO33">
        <f t="shared" si="14"/>
        <v>1.6402090323028413</v>
      </c>
      <c r="AP33">
        <f t="shared" si="14"/>
        <v>1.6514398974620079</v>
      </c>
      <c r="AQ33">
        <f t="shared" si="14"/>
        <v>1.6628677800418279</v>
      </c>
      <c r="AR33">
        <f t="shared" si="14"/>
        <v>1.6744961362198527</v>
      </c>
      <c r="AS33">
        <f t="shared" si="14"/>
        <v>1.6863284828036176</v>
      </c>
      <c r="AT33">
        <f t="shared" si="15"/>
        <v>1.6983683982942452</v>
      </c>
      <c r="AU33">
        <f t="shared" si="15"/>
        <v>1.7106195239687041</v>
      </c>
      <c r="AV33">
        <f t="shared" si="15"/>
        <v>1.7230855649810533</v>
      </c>
      <c r="AW33">
        <f t="shared" si="15"/>
        <v>1.7357702914830071</v>
      </c>
      <c r="AX33">
        <f t="shared" si="15"/>
        <v>1.748677539764155</v>
      </c>
      <c r="AY33">
        <f t="shared" si="15"/>
        <v>1.7618112134121868</v>
      </c>
      <c r="AZ33">
        <f t="shared" si="15"/>
        <v>1.7751752844934678</v>
      </c>
      <c r="BA33">
        <f t="shared" si="15"/>
        <v>1.7887737947543267</v>
      </c>
      <c r="BB33">
        <f t="shared" si="15"/>
        <v>1.8026108568434158</v>
      </c>
      <c r="BC33">
        <f t="shared" si="15"/>
        <v>1.8166906555555145</v>
      </c>
      <c r="BD33">
        <f t="shared" si="15"/>
        <v>1.8310174490971534</v>
      </c>
      <c r="BE33">
        <f t="shared" si="15"/>
        <v>1.8455955703744396</v>
      </c>
      <c r="BF33">
        <f t="shared" si="15"/>
        <v>1.8604294283034721</v>
      </c>
      <c r="BG33">
        <f t="shared" si="15"/>
        <v>1.8755235091437497</v>
      </c>
      <c r="BH33">
        <f t="shared" si="15"/>
        <v>1.8908823778549655</v>
      </c>
      <c r="BI33">
        <f t="shared" si="15"/>
        <v>1.9065106794776048</v>
      </c>
    </row>
    <row r="34" spans="1:61" x14ac:dyDescent="0.3">
      <c r="A34">
        <v>2339.8000000000002</v>
      </c>
      <c r="B34">
        <v>46</v>
      </c>
      <c r="C34">
        <v>1321.33</v>
      </c>
      <c r="D34" t="s">
        <v>5</v>
      </c>
      <c r="E34">
        <f t="shared" si="0"/>
        <v>1</v>
      </c>
      <c r="F34">
        <f t="shared" si="1"/>
        <v>-0.66208985437254042</v>
      </c>
      <c r="G34">
        <f t="shared" si="2"/>
        <v>0.51577231835636872</v>
      </c>
      <c r="H34">
        <f t="shared" si="3"/>
        <v>6.3110211885102407E-2</v>
      </c>
      <c r="I34" t="str">
        <f t="shared" si="11"/>
        <v>T</v>
      </c>
      <c r="J34" t="str">
        <f t="shared" si="12"/>
        <v>PP</v>
      </c>
      <c r="P34">
        <v>6.00000000000009E-2</v>
      </c>
      <c r="Q34">
        <f t="shared" si="5"/>
        <v>0.49992301638501596</v>
      </c>
      <c r="T34">
        <v>1750</v>
      </c>
      <c r="U34">
        <f t="shared" si="16"/>
        <v>1.4358125295230675</v>
      </c>
      <c r="V34">
        <f t="shared" si="16"/>
        <v>1.4434577696037065</v>
      </c>
      <c r="W34">
        <f t="shared" si="16"/>
        <v>1.4512371262870845</v>
      </c>
      <c r="X34">
        <f t="shared" si="16"/>
        <v>1.4591529523133295</v>
      </c>
      <c r="Y34">
        <f t="shared" si="16"/>
        <v>1.4672076416955078</v>
      </c>
      <c r="Z34">
        <f t="shared" si="16"/>
        <v>1.475403630443652</v>
      </c>
      <c r="AA34">
        <f t="shared" si="16"/>
        <v>1.4837433973014951</v>
      </c>
      <c r="AB34">
        <f t="shared" si="16"/>
        <v>1.4922294644961238</v>
      </c>
      <c r="AC34">
        <f t="shared" si="16"/>
        <v>1.5008643985007875</v>
      </c>
      <c r="AD34">
        <f t="shared" si="16"/>
        <v>1.5096508108110853</v>
      </c>
      <c r="AE34">
        <f t="shared" si="16"/>
        <v>1.5185913587347697</v>
      </c>
      <c r="AF34">
        <f t="shared" si="16"/>
        <v>1.5276887461954081</v>
      </c>
      <c r="AG34">
        <f t="shared" si="16"/>
        <v>1.5369457245501383</v>
      </c>
      <c r="AH34">
        <f t="shared" si="16"/>
        <v>1.5463650934217743</v>
      </c>
      <c r="AI34">
        <f t="shared" si="16"/>
        <v>1.5559497015455046</v>
      </c>
      <c r="AJ34">
        <f t="shared" si="16"/>
        <v>1.5657024476304473</v>
      </c>
      <c r="AK34">
        <f t="shared" si="14"/>
        <v>1.5756262812363167</v>
      </c>
      <c r="AL34">
        <f t="shared" si="14"/>
        <v>1.5857242036654702</v>
      </c>
      <c r="AM34">
        <f t="shared" si="14"/>
        <v>1.5959992688706037</v>
      </c>
      <c r="AN34">
        <f t="shared" si="14"/>
        <v>1.6064545843783695</v>
      </c>
      <c r="AO34">
        <f t="shared" si="14"/>
        <v>1.6170933122291973</v>
      </c>
      <c r="AP34">
        <f t="shared" si="14"/>
        <v>1.627918669933603</v>
      </c>
      <c r="AQ34">
        <f t="shared" si="14"/>
        <v>1.6389339314452707</v>
      </c>
      <c r="AR34">
        <f t="shared" si="14"/>
        <v>1.6501424281512085</v>
      </c>
      <c r="AS34">
        <f t="shared" si="14"/>
        <v>1.6615475498792713</v>
      </c>
      <c r="AT34">
        <f t="shared" si="15"/>
        <v>1.6731527459233606</v>
      </c>
      <c r="AU34">
        <f t="shared" si="15"/>
        <v>1.6849615260866053</v>
      </c>
      <c r="AV34">
        <f t="shared" si="15"/>
        <v>1.696977461742847</v>
      </c>
      <c r="AW34">
        <f t="shared" si="15"/>
        <v>1.7092041869167418</v>
      </c>
      <c r="AX34">
        <f t="shared" si="15"/>
        <v>1.7216453993828145</v>
      </c>
      <c r="AY34">
        <f t="shared" si="15"/>
        <v>1.7343048617837877</v>
      </c>
      <c r="AZ34">
        <f t="shared" si="15"/>
        <v>1.7471864027685344</v>
      </c>
      <c r="BA34">
        <f t="shared" si="15"/>
        <v>1.7602939181499897</v>
      </c>
      <c r="BB34">
        <f t="shared" si="15"/>
        <v>1.7736313720833761</v>
      </c>
      <c r="BC34">
        <f t="shared" si="15"/>
        <v>1.7872027982650975</v>
      </c>
      <c r="BD34">
        <f t="shared" si="15"/>
        <v>1.8010123011526666</v>
      </c>
      <c r="BE34">
        <f t="shared" si="15"/>
        <v>1.8150640572060299</v>
      </c>
      <c r="BF34">
        <f t="shared" si="15"/>
        <v>1.8293623161506711</v>
      </c>
      <c r="BG34">
        <f t="shared" si="15"/>
        <v>1.8439114022628709</v>
      </c>
      <c r="BH34">
        <f t="shared" si="15"/>
        <v>1.8587157156775154</v>
      </c>
      <c r="BI34">
        <f t="shared" si="15"/>
        <v>1.8737797337188438</v>
      </c>
    </row>
    <row r="35" spans="1:61" x14ac:dyDescent="0.3">
      <c r="A35">
        <v>1621.56</v>
      </c>
      <c r="B35">
        <v>32</v>
      </c>
      <c r="C35">
        <v>1520.06</v>
      </c>
      <c r="D35" t="s">
        <v>5</v>
      </c>
      <c r="E35">
        <f t="shared" si="0"/>
        <v>1</v>
      </c>
      <c r="F35">
        <f t="shared" si="1"/>
        <v>-0.49218308890873269</v>
      </c>
      <c r="G35">
        <f t="shared" si="2"/>
        <v>0.61129043508740344</v>
      </c>
      <c r="H35">
        <f t="shared" si="3"/>
        <v>0.45273974507626508</v>
      </c>
      <c r="I35" t="str">
        <f t="shared" si="11"/>
        <v>T</v>
      </c>
      <c r="J35" t="str">
        <f t="shared" si="12"/>
        <v>PP</v>
      </c>
      <c r="P35">
        <v>9.0000000000000996E-2</v>
      </c>
      <c r="Q35">
        <f t="shared" si="5"/>
        <v>0.49979258836813228</v>
      </c>
      <c r="T35">
        <v>1800</v>
      </c>
      <c r="U35">
        <f t="shared" si="16"/>
        <v>1.4200768558153642</v>
      </c>
      <c r="V35">
        <f t="shared" si="16"/>
        <v>1.4274460528839823</v>
      </c>
      <c r="W35">
        <f t="shared" si="16"/>
        <v>1.4349445240715728</v>
      </c>
      <c r="X35">
        <f t="shared" si="16"/>
        <v>1.442574537169006</v>
      </c>
      <c r="Y35">
        <f t="shared" si="16"/>
        <v>1.4503383997498678</v>
      </c>
      <c r="Z35">
        <f t="shared" si="16"/>
        <v>1.4582384598683464</v>
      </c>
      <c r="AA35">
        <f t="shared" si="16"/>
        <v>1.4662771067693654</v>
      </c>
      <c r="AB35">
        <f t="shared" si="16"/>
        <v>1.4744567716111696</v>
      </c>
      <c r="AC35">
        <f t="shared" si="16"/>
        <v>1.4827799282005909</v>
      </c>
      <c r="AD35">
        <f t="shared" si="16"/>
        <v>1.4912490937412111</v>
      </c>
      <c r="AE35">
        <f t="shared" si="16"/>
        <v>1.499866829594648</v>
      </c>
      <c r="AF35">
        <f t="shared" si="16"/>
        <v>1.5086357420551988</v>
      </c>
      <c r="AG35">
        <f t="shared" si="16"/>
        <v>1.5175584831380711</v>
      </c>
      <c r="AH35">
        <f t="shared" si="16"/>
        <v>1.5266377513814422</v>
      </c>
      <c r="AI35">
        <f t="shared" si="16"/>
        <v>1.5358762926625871</v>
      </c>
      <c r="AJ35">
        <f t="shared" si="16"/>
        <v>1.545276901028326</v>
      </c>
      <c r="AK35">
        <f t="shared" si="14"/>
        <v>1.5548424195400368</v>
      </c>
      <c r="AL35">
        <f t="shared" si="14"/>
        <v>1.5645757411334942</v>
      </c>
      <c r="AM35">
        <f t="shared" si="14"/>
        <v>1.5744798094937913</v>
      </c>
      <c r="AN35">
        <f t="shared" si="14"/>
        <v>1.5845576199456071</v>
      </c>
      <c r="AO35">
        <f t="shared" si="14"/>
        <v>1.5948122203590964</v>
      </c>
      <c r="AP35">
        <f t="shared" si="14"/>
        <v>1.605246712071668</v>
      </c>
      <c r="AQ35">
        <f t="shared" si="14"/>
        <v>1.6158642508259329</v>
      </c>
      <c r="AR35">
        <f t="shared" si="14"/>
        <v>1.6266680477241082</v>
      </c>
      <c r="AS35">
        <f t="shared" si="14"/>
        <v>1.6376613701991625</v>
      </c>
      <c r="AT35">
        <f t="shared" si="15"/>
        <v>1.6488475430029983</v>
      </c>
      <c r="AU35">
        <f t="shared" si="15"/>
        <v>1.6602299492119692</v>
      </c>
      <c r="AV35">
        <f t="shared" si="15"/>
        <v>1.6718120312500364</v>
      </c>
      <c r="AW35">
        <f t="shared" si="15"/>
        <v>1.683597291929873</v>
      </c>
      <c r="AX35">
        <f t="shared" si="15"/>
        <v>1.6955892955122345</v>
      </c>
      <c r="AY35">
        <f t="shared" si="15"/>
        <v>1.7077916687839103</v>
      </c>
      <c r="AZ35">
        <f t="shared" si="15"/>
        <v>1.7202081021545867</v>
      </c>
      <c r="BA35">
        <f t="shared" si="15"/>
        <v>1.7328423507729525</v>
      </c>
      <c r="BB35">
        <f t="shared" si="15"/>
        <v>1.7456982356623807</v>
      </c>
      <c r="BC35">
        <f t="shared" si="15"/>
        <v>1.7587796448765372</v>
      </c>
      <c r="BD35">
        <f t="shared" si="15"/>
        <v>1.7720905346752578</v>
      </c>
      <c r="BE35">
        <f t="shared" si="15"/>
        <v>1.7856349307210557</v>
      </c>
      <c r="BF35">
        <f t="shared" si="15"/>
        <v>1.7994169292966171</v>
      </c>
      <c r="BG35">
        <f t="shared" si="15"/>
        <v>1.8134406985436562</v>
      </c>
      <c r="BH35">
        <f t="shared" si="15"/>
        <v>1.8277104797235015</v>
      </c>
      <c r="BI35">
        <f t="shared" si="15"/>
        <v>1.8422305884997963</v>
      </c>
    </row>
    <row r="36" spans="1:61" x14ac:dyDescent="0.3">
      <c r="A36">
        <v>2132.9</v>
      </c>
      <c r="B36">
        <v>53</v>
      </c>
      <c r="C36">
        <v>676.81</v>
      </c>
      <c r="D36" t="s">
        <v>5</v>
      </c>
      <c r="E36">
        <f t="shared" si="0"/>
        <v>1</v>
      </c>
      <c r="F36">
        <f t="shared" si="1"/>
        <v>-0.99453180379562922</v>
      </c>
      <c r="G36">
        <f t="shared" si="2"/>
        <v>0.36989658818689669</v>
      </c>
      <c r="H36">
        <f t="shared" si="3"/>
        <v>-0.53266047646371806</v>
      </c>
      <c r="I36" t="str">
        <f t="shared" si="11"/>
        <v>N</v>
      </c>
      <c r="J36" t="str">
        <f t="shared" si="12"/>
        <v>FN</v>
      </c>
      <c r="P36">
        <v>0.12</v>
      </c>
      <c r="Q36">
        <f t="shared" si="5"/>
        <v>0.49966216037947564</v>
      </c>
      <c r="T36">
        <v>1850</v>
      </c>
      <c r="U36">
        <f t="shared" si="16"/>
        <v>1.4049093425212826</v>
      </c>
      <c r="V36">
        <f t="shared" si="16"/>
        <v>1.4120124635303473</v>
      </c>
      <c r="W36">
        <f t="shared" si="16"/>
        <v>1.4192401910198535</v>
      </c>
      <c r="X36">
        <f t="shared" si="16"/>
        <v>1.4265947108986357</v>
      </c>
      <c r="Y36">
        <f t="shared" si="16"/>
        <v>1.4340782474218285</v>
      </c>
      <c r="Z36">
        <f t="shared" si="16"/>
        <v>1.4416930638635557</v>
      </c>
      <c r="AA36">
        <f t="shared" si="16"/>
        <v>1.449441463201421</v>
      </c>
      <c r="AB36">
        <f t="shared" si="16"/>
        <v>1.4573257888130065</v>
      </c>
      <c r="AC36">
        <f t="shared" si="16"/>
        <v>1.4653484251845887</v>
      </c>
      <c r="AD36">
        <f t="shared" si="16"/>
        <v>1.4735117986322888</v>
      </c>
      <c r="AE36">
        <f t="shared" si="16"/>
        <v>1.4818183780358702</v>
      </c>
      <c r="AF36">
        <f t="shared" si="16"/>
        <v>1.490270675585414</v>
      </c>
      <c r="AG36">
        <f t="shared" si="16"/>
        <v>1.4988712475410886</v>
      </c>
      <c r="AH36">
        <f t="shared" si="16"/>
        <v>1.5076226950062486</v>
      </c>
      <c r="AI36">
        <f t="shared" si="16"/>
        <v>1.5165276647140971</v>
      </c>
      <c r="AJ36">
        <f t="shared" si="16"/>
        <v>1.5255888498281478</v>
      </c>
      <c r="AK36">
        <f t="shared" si="14"/>
        <v>1.5348089907567266</v>
      </c>
      <c r="AL36">
        <f t="shared" si="14"/>
        <v>1.5441908759817657</v>
      </c>
      <c r="AM36">
        <f t="shared" si="14"/>
        <v>1.5537373429021342</v>
      </c>
      <c r="AN36">
        <f t="shared" si="14"/>
        <v>1.5634512786917609</v>
      </c>
      <c r="AO36">
        <f t="shared" si="14"/>
        <v>1.5733356211728178</v>
      </c>
      <c r="AP36">
        <f t="shared" si="14"/>
        <v>1.5833933597042118</v>
      </c>
      <c r="AQ36">
        <f t="shared" si="14"/>
        <v>1.593627536085672</v>
      </c>
      <c r="AR36">
        <f t="shared" si="14"/>
        <v>1.6040412454776893</v>
      </c>
      <c r="AS36">
        <f t="shared" si="14"/>
        <v>1.6146376373375997</v>
      </c>
      <c r="AT36">
        <f t="shared" si="15"/>
        <v>1.6254199163720853</v>
      </c>
      <c r="AU36">
        <f t="shared" si="15"/>
        <v>1.6363913435063866</v>
      </c>
      <c r="AV36">
        <f t="shared" si="15"/>
        <v>1.6475552368705155</v>
      </c>
      <c r="AW36">
        <f t="shared" si="15"/>
        <v>1.6589149728027708</v>
      </c>
      <c r="AX36">
        <f t="shared" si="15"/>
        <v>1.670473986870856</v>
      </c>
      <c r="AY36">
        <f t="shared" si="15"/>
        <v>1.682235774910912</v>
      </c>
      <c r="AZ36">
        <f t="shared" si="15"/>
        <v>1.694203894084775</v>
      </c>
      <c r="BA36">
        <f t="shared" si="15"/>
        <v>1.7063819639557831</v>
      </c>
      <c r="BB36">
        <f t="shared" si="15"/>
        <v>1.7187736675834537</v>
      </c>
      <c r="BC36">
        <f t="shared" si="15"/>
        <v>1.7313827526373662</v>
      </c>
      <c r="BD36">
        <f t="shared" si="15"/>
        <v>1.744213032530582</v>
      </c>
      <c r="BE36">
        <f t="shared" si="15"/>
        <v>1.7572683875729513</v>
      </c>
      <c r="BF36">
        <f t="shared" si="15"/>
        <v>1.7705527661446494</v>
      </c>
      <c r="BG36">
        <f t="shared" si="15"/>
        <v>1.7840701858902983</v>
      </c>
      <c r="BH36">
        <f t="shared" si="15"/>
        <v>1.7978247349340413</v>
      </c>
      <c r="BI36">
        <f t="shared" si="15"/>
        <v>1.8118205731159267</v>
      </c>
    </row>
    <row r="37" spans="1:61" x14ac:dyDescent="0.3">
      <c r="A37">
        <v>2175.61</v>
      </c>
      <c r="B37">
        <v>33</v>
      </c>
      <c r="C37">
        <v>1122.24</v>
      </c>
      <c r="D37" t="s">
        <v>4</v>
      </c>
      <c r="E37">
        <f t="shared" si="0"/>
        <v>0</v>
      </c>
      <c r="F37">
        <f t="shared" si="1"/>
        <v>-0.76707086037604377</v>
      </c>
      <c r="G37">
        <f t="shared" si="2"/>
        <v>0.53562871352976804</v>
      </c>
      <c r="H37">
        <f t="shared" si="3"/>
        <v>0.14275680379966388</v>
      </c>
      <c r="I37" t="str">
        <f t="shared" si="11"/>
        <v>T</v>
      </c>
      <c r="J37" t="str">
        <f t="shared" si="12"/>
        <v>FP</v>
      </c>
      <c r="P37">
        <v>0.15</v>
      </c>
      <c r="Q37">
        <f t="shared" si="5"/>
        <v>0.49953173243679622</v>
      </c>
      <c r="T37">
        <v>1900</v>
      </c>
      <c r="U37">
        <f t="shared" si="16"/>
        <v>1.3902894753456227</v>
      </c>
      <c r="V37">
        <f t="shared" si="16"/>
        <v>1.3971361273756353</v>
      </c>
      <c r="W37">
        <f t="shared" si="16"/>
        <v>1.4041028867797412</v>
      </c>
      <c r="X37">
        <f t="shared" si="16"/>
        <v>1.4111918605412148</v>
      </c>
      <c r="Y37">
        <f t="shared" si="16"/>
        <v>1.4184051926050785</v>
      </c>
      <c r="Z37">
        <f t="shared" si="16"/>
        <v>1.425745064526504</v>
      </c>
      <c r="AA37">
        <f t="shared" si="16"/>
        <v>1.4332136961305892</v>
      </c>
      <c r="AB37">
        <f t="shared" si="16"/>
        <v>1.4408133461837072</v>
      </c>
      <c r="AC37">
        <f t="shared" si="16"/>
        <v>1.4485463130766334</v>
      </c>
      <c r="AD37">
        <f t="shared" si="16"/>
        <v>1.4564149355196576</v>
      </c>
      <c r="AE37">
        <f t="shared" si="16"/>
        <v>1.4644215932498881</v>
      </c>
      <c r="AF37">
        <f t="shared" si="16"/>
        <v>1.4725687077509648</v>
      </c>
      <c r="AG37">
        <f t="shared" si="16"/>
        <v>1.4808587429853977</v>
      </c>
      <c r="AH37">
        <f t="shared" si="16"/>
        <v>1.4892942061397518</v>
      </c>
      <c r="AI37">
        <f t="shared" si="16"/>
        <v>1.4978776483829059</v>
      </c>
      <c r="AJ37">
        <f t="shared" si="16"/>
        <v>1.5066116656376116</v>
      </c>
      <c r="AK37">
        <f t="shared" si="14"/>
        <v>1.5154988993655876</v>
      </c>
      <c r="AL37">
        <f t="shared" si="14"/>
        <v>1.5245420373663883</v>
      </c>
      <c r="AM37">
        <f t="shared" si="14"/>
        <v>1.5337438145902837</v>
      </c>
      <c r="AN37">
        <f t="shared" si="14"/>
        <v>1.5431070139654013</v>
      </c>
      <c r="AO37">
        <f t="shared" si="14"/>
        <v>1.5526344672393777</v>
      </c>
      <c r="AP37">
        <f t="shared" si="14"/>
        <v>1.5623290558357745</v>
      </c>
      <c r="AQ37">
        <f t="shared" si="14"/>
        <v>1.5721937117255178</v>
      </c>
      <c r="AR37">
        <f t="shared" si="14"/>
        <v>1.5822314183136255</v>
      </c>
      <c r="AS37">
        <f t="shared" si="14"/>
        <v>1.5924452113414898</v>
      </c>
      <c r="AT37">
        <f t="shared" si="15"/>
        <v>1.6028381798049882</v>
      </c>
      <c r="AU37">
        <f t="shared" si="15"/>
        <v>1.613413466888699</v>
      </c>
      <c r="AV37">
        <f t="shared" si="15"/>
        <v>1.6241742709165077</v>
      </c>
      <c r="AW37">
        <f t="shared" si="15"/>
        <v>1.6351238463188871</v>
      </c>
      <c r="AX37">
        <f t="shared" si="15"/>
        <v>1.6462655046171482</v>
      </c>
      <c r="AY37">
        <f t="shared" si="15"/>
        <v>1.6576026154249548</v>
      </c>
      <c r="AZ37">
        <f t="shared" si="15"/>
        <v>1.6691386074674091</v>
      </c>
      <c r="BA37">
        <f t="shared" si="15"/>
        <v>1.6808769696180139</v>
      </c>
      <c r="BB37">
        <f t="shared" si="15"/>
        <v>1.6928212519538253</v>
      </c>
      <c r="BC37">
        <f t="shared" si="15"/>
        <v>1.704975066829117</v>
      </c>
      <c r="BD37">
        <f t="shared" si="15"/>
        <v>1.7173420899678766</v>
      </c>
      <c r="BE37">
        <f t="shared" si="15"/>
        <v>1.7299260615754704</v>
      </c>
      <c r="BF37">
        <f t="shared" si="15"/>
        <v>1.7427307874698057</v>
      </c>
      <c r="BG37">
        <f t="shared" si="15"/>
        <v>1.7557601402323408</v>
      </c>
      <c r="BH37">
        <f t="shared" si="15"/>
        <v>1.7690180603792833</v>
      </c>
      <c r="BI37">
        <f t="shared" si="15"/>
        <v>1.7825085575533344</v>
      </c>
    </row>
    <row r="38" spans="1:61" x14ac:dyDescent="0.3">
      <c r="A38">
        <v>1444.69</v>
      </c>
      <c r="B38">
        <v>46</v>
      </c>
      <c r="C38">
        <v>936.94</v>
      </c>
      <c r="D38" t="s">
        <v>5</v>
      </c>
      <c r="E38">
        <f t="shared" si="0"/>
        <v>1</v>
      </c>
      <c r="F38">
        <f t="shared" si="1"/>
        <v>-0.80896573297361618</v>
      </c>
      <c r="G38">
        <f t="shared" si="2"/>
        <v>0.44531840626848562</v>
      </c>
      <c r="H38">
        <f t="shared" si="3"/>
        <v>-0.21960469811797473</v>
      </c>
      <c r="I38" t="str">
        <f t="shared" si="11"/>
        <v>N</v>
      </c>
      <c r="J38" t="str">
        <f t="shared" si="12"/>
        <v>FN</v>
      </c>
      <c r="P38">
        <v>0.18</v>
      </c>
      <c r="Q38">
        <f t="shared" si="5"/>
        <v>0.49940130455784393</v>
      </c>
      <c r="T38">
        <v>1950</v>
      </c>
      <c r="U38">
        <f t="shared" si="16"/>
        <v>1.37619748069299</v>
      </c>
      <c r="V38">
        <f t="shared" si="16"/>
        <v>1.3827969239462095</v>
      </c>
      <c r="W38">
        <f t="shared" si="16"/>
        <v>1.3895121379142465</v>
      </c>
      <c r="X38">
        <f t="shared" si="16"/>
        <v>1.3963451535045426</v>
      </c>
      <c r="Y38">
        <f t="shared" si="16"/>
        <v>1.4032980372517263</v>
      </c>
      <c r="Z38">
        <f t="shared" si="16"/>
        <v>1.4103728919426051</v>
      </c>
      <c r="AA38">
        <f t="shared" si="16"/>
        <v>1.4175718572521174</v>
      </c>
      <c r="AB38">
        <f t="shared" si="16"/>
        <v>1.4248971103904438</v>
      </c>
      <c r="AC38">
        <f t="shared" si="16"/>
        <v>1.4323508667614679</v>
      </c>
      <c r="AD38">
        <f t="shared" si="16"/>
        <v>1.4399353806327904</v>
      </c>
      <c r="AE38">
        <f t="shared" si="16"/>
        <v>1.4476529458174945</v>
      </c>
      <c r="AF38">
        <f t="shared" si="16"/>
        <v>1.4555058963678733</v>
      </c>
      <c r="AG38">
        <f t="shared" si="16"/>
        <v>1.4634966072813251</v>
      </c>
      <c r="AH38">
        <f t="shared" si="16"/>
        <v>1.4716274952186348</v>
      </c>
      <c r="AI38">
        <f t="shared" si="16"/>
        <v>1.4799010192348505</v>
      </c>
      <c r="AJ38">
        <f t="shared" si="16"/>
        <v>1.4883196815229887</v>
      </c>
      <c r="AK38">
        <f t="shared" si="14"/>
        <v>1.4968860281707779</v>
      </c>
      <c r="AL38">
        <f t="shared" si="14"/>
        <v>1.5056026499306845</v>
      </c>
      <c r="AM38">
        <f t="shared" si="14"/>
        <v>1.5144721830034431</v>
      </c>
      <c r="AN38">
        <f t="shared" si="14"/>
        <v>1.5234973098353315</v>
      </c>
      <c r="AO38">
        <f t="shared" si="14"/>
        <v>1.5326807599294345</v>
      </c>
      <c r="AP38">
        <f t="shared" si="14"/>
        <v>1.5420253106711366</v>
      </c>
      <c r="AQ38">
        <f t="shared" si="14"/>
        <v>1.5515337881680979</v>
      </c>
      <c r="AR38">
        <f t="shared" si="14"/>
        <v>1.561209068104964</v>
      </c>
      <c r="AS38">
        <f t="shared" si="14"/>
        <v>1.5710540766130707</v>
      </c>
      <c r="AT38">
        <f t="shared" si="15"/>
        <v>1.5810717911554049</v>
      </c>
      <c r="AU38">
        <f t="shared" si="15"/>
        <v>1.5912652414270885</v>
      </c>
      <c r="AV38">
        <f t="shared" si="15"/>
        <v>1.6016375102716629</v>
      </c>
      <c r="AW38">
        <f t="shared" si="15"/>
        <v>1.6121917346134422</v>
      </c>
      <c r="AX38">
        <f t="shared" si="15"/>
        <v>1.6229311064062282</v>
      </c>
      <c r="AY38">
        <f t="shared" si="15"/>
        <v>1.6338588735986619</v>
      </c>
      <c r="AZ38">
        <f t="shared" si="15"/>
        <v>1.6449783411165151</v>
      </c>
      <c r="BA38">
        <f t="shared" si="15"/>
        <v>1.6562928718622107</v>
      </c>
      <c r="BB38">
        <f t="shared" si="15"/>
        <v>1.6678058877318775</v>
      </c>
      <c r="BC38">
        <f t="shared" si="15"/>
        <v>1.679520870650248</v>
      </c>
      <c r="BD38">
        <f t="shared" si="15"/>
        <v>1.6914413636237091</v>
      </c>
      <c r="BE38">
        <f t="shared" si="15"/>
        <v>1.7035709718118279</v>
      </c>
      <c r="BF38">
        <f t="shared" si="15"/>
        <v>1.7159133636176727</v>
      </c>
      <c r="BG38">
        <f t="shared" si="15"/>
        <v>1.7284722717972625</v>
      </c>
      <c r="BH38">
        <f t="shared" si="15"/>
        <v>1.7412514945884785</v>
      </c>
      <c r="BI38">
        <f t="shared" si="15"/>
        <v>1.7542548968597789</v>
      </c>
    </row>
    <row r="39" spans="1:61" x14ac:dyDescent="0.3">
      <c r="A39">
        <v>2436.0300000000002</v>
      </c>
      <c r="B39">
        <v>40</v>
      </c>
      <c r="C39">
        <v>955.21</v>
      </c>
      <c r="D39" t="s">
        <v>4</v>
      </c>
      <c r="E39">
        <f t="shared" si="0"/>
        <v>0</v>
      </c>
      <c r="F39">
        <f t="shared" si="1"/>
        <v>-0.64353022044921238</v>
      </c>
      <c r="G39">
        <f t="shared" si="2"/>
        <v>0.47456575263857642</v>
      </c>
      <c r="H39">
        <f t="shared" si="3"/>
        <v>-0.10182487760992981</v>
      </c>
      <c r="I39" t="str">
        <f t="shared" si="11"/>
        <v>N</v>
      </c>
      <c r="J39" t="str">
        <f t="shared" si="12"/>
        <v>PN</v>
      </c>
      <c r="P39">
        <v>0.21</v>
      </c>
      <c r="Q39">
        <f t="shared" si="5"/>
        <v>0.49927087676036919</v>
      </c>
      <c r="T39">
        <v>2000</v>
      </c>
      <c r="U39">
        <f t="shared" si="16"/>
        <v>1.3626142989237024</v>
      </c>
      <c r="V39">
        <f t="shared" si="16"/>
        <v>1.3689754592487122</v>
      </c>
      <c r="W39">
        <f t="shared" si="16"/>
        <v>1.375448210210938</v>
      </c>
      <c r="X39">
        <f t="shared" si="16"/>
        <v>1.3820345093888209</v>
      </c>
      <c r="Y39">
        <f t="shared" si="16"/>
        <v>1.3887363487016169</v>
      </c>
      <c r="Z39">
        <f t="shared" si="16"/>
        <v>1.3955557550118194</v>
      </c>
      <c r="AA39">
        <f t="shared" si="16"/>
        <v>1.4024947907381515</v>
      </c>
      <c r="AB39">
        <f t="shared" si="16"/>
        <v>1.4095555544793119</v>
      </c>
      <c r="AC39">
        <f t="shared" si="16"/>
        <v>1.4167401816486596</v>
      </c>
      <c r="AD39">
        <f t="shared" si="16"/>
        <v>1.4240508451200378</v>
      </c>
      <c r="AE39">
        <f t="shared" si="16"/>
        <v>1.4314897558849218</v>
      </c>
      <c r="AF39">
        <f t="shared" si="16"/>
        <v>1.4390591637211003</v>
      </c>
      <c r="AG39">
        <f t="shared" si="16"/>
        <v>1.4467613578730809</v>
      </c>
      <c r="AH39">
        <f t="shared" si="16"/>
        <v>1.4545986677444374</v>
      </c>
      <c r="AI39">
        <f t="shared" si="16"/>
        <v>1.4625734636022993</v>
      </c>
      <c r="AJ39">
        <f t="shared" si="16"/>
        <v>1.4706881572942008</v>
      </c>
      <c r="AK39">
        <f t="shared" si="14"/>
        <v>1.4789452029775036</v>
      </c>
      <c r="AL39">
        <f t="shared" si="14"/>
        <v>1.4873470978616194</v>
      </c>
      <c r="AM39">
        <f t="shared" si="14"/>
        <v>1.4958963829632483</v>
      </c>
      <c r="AN39">
        <f t="shared" si="14"/>
        <v>1.5045956438748691</v>
      </c>
      <c r="AO39">
        <f t="shared" si="14"/>
        <v>1.5134475115467092</v>
      </c>
      <c r="AP39">
        <f t="shared" si="14"/>
        <v>1.5224546630824327</v>
      </c>
      <c r="AQ39">
        <f t="shared" si="14"/>
        <v>1.5316198225487883</v>
      </c>
      <c r="AR39">
        <f t="shared" si="14"/>
        <v>1.5409457617994566</v>
      </c>
      <c r="AS39">
        <f t="shared" si="14"/>
        <v>1.5504353013133547</v>
      </c>
      <c r="AT39">
        <f t="shared" si="15"/>
        <v>1.5600913110476431</v>
      </c>
      <c r="AU39">
        <f t="shared" si="15"/>
        <v>1.5699167113056971</v>
      </c>
      <c r="AV39">
        <f t="shared" si="15"/>
        <v>1.5799144736203066</v>
      </c>
      <c r="AW39">
        <f t="shared" si="15"/>
        <v>1.5900876216523665</v>
      </c>
      <c r="AX39">
        <f t="shared" si="15"/>
        <v>1.6004392321053351</v>
      </c>
      <c r="AY39">
        <f t="shared" si="15"/>
        <v>1.6109724356557322</v>
      </c>
      <c r="AZ39">
        <f t="shared" si="15"/>
        <v>1.6216904178999616</v>
      </c>
      <c r="BA39">
        <f t="shared" si="15"/>
        <v>1.6325964203177432</v>
      </c>
      <c r="BB39">
        <f t="shared" si="15"/>
        <v>1.6436937412524455</v>
      </c>
      <c r="BC39">
        <f t="shared" si="15"/>
        <v>1.6549857369086176</v>
      </c>
      <c r="BD39">
        <f t="shared" si="15"/>
        <v>1.6664758223670155</v>
      </c>
      <c r="BE39">
        <f t="shared" si="15"/>
        <v>1.6781674726174418</v>
      </c>
      <c r="BF39">
        <f t="shared" si="15"/>
        <v>1.6900642236096965</v>
      </c>
      <c r="BG39">
        <f t="shared" si="15"/>
        <v>1.7021696733229699</v>
      </c>
      <c r="BH39">
        <f t="shared" si="15"/>
        <v>1.714487482853992</v>
      </c>
      <c r="BI39">
        <f t="shared" si="15"/>
        <v>1.7270213775242715</v>
      </c>
    </row>
    <row r="40" spans="1:61" x14ac:dyDescent="0.3">
      <c r="A40">
        <v>4072.09</v>
      </c>
      <c r="B40">
        <v>28</v>
      </c>
      <c r="C40">
        <v>1732.84</v>
      </c>
      <c r="D40" t="s">
        <v>4</v>
      </c>
      <c r="E40">
        <f t="shared" si="0"/>
        <v>0</v>
      </c>
      <c r="F40">
        <f t="shared" si="1"/>
        <v>-1.0890696607662163</v>
      </c>
      <c r="G40">
        <f t="shared" si="2"/>
        <v>0.66347056535007909</v>
      </c>
      <c r="H40">
        <f t="shared" si="3"/>
        <v>0.67879887187459231</v>
      </c>
      <c r="I40" t="str">
        <f t="shared" si="11"/>
        <v>T</v>
      </c>
      <c r="J40" t="str">
        <f t="shared" si="12"/>
        <v>FP</v>
      </c>
      <c r="P40">
        <v>0.24</v>
      </c>
      <c r="Q40">
        <f t="shared" si="5"/>
        <v>0.4991404490621219</v>
      </c>
      <c r="T40">
        <v>2050</v>
      </c>
      <c r="U40">
        <f t="shared" si="16"/>
        <v>1.3495215585753344</v>
      </c>
      <c r="V40">
        <f t="shared" si="16"/>
        <v>1.35565303953939</v>
      </c>
      <c r="W40">
        <f t="shared" si="16"/>
        <v>1.361892081991114</v>
      </c>
      <c r="X40">
        <f t="shared" si="16"/>
        <v>1.3682405728276033</v>
      </c>
      <c r="Y40">
        <f t="shared" si="16"/>
        <v>1.3747004320468414</v>
      </c>
      <c r="Z40">
        <f t="shared" si="16"/>
        <v>1.3812736133283716</v>
      </c>
      <c r="AA40">
        <f t="shared" si="16"/>
        <v>1.3879621046241546</v>
      </c>
      <c r="AB40">
        <f t="shared" si="16"/>
        <v>1.3947679287597929</v>
      </c>
      <c r="AC40">
        <f t="shared" si="16"/>
        <v>1.4016931440463016</v>
      </c>
      <c r="AD40">
        <f t="shared" si="16"/>
        <v>1.4087398449026114</v>
      </c>
      <c r="AE40">
        <f t="shared" si="16"/>
        <v>1.4159101624889907</v>
      </c>
      <c r="AF40">
        <f t="shared" si="16"/>
        <v>1.4232062653515811</v>
      </c>
      <c r="AG40">
        <f t="shared" si="16"/>
        <v>1.4306303600782386</v>
      </c>
      <c r="AH40">
        <f t="shared" si="16"/>
        <v>1.4381846919658809</v>
      </c>
      <c r="AI40">
        <f t="shared" si="16"/>
        <v>1.4458715456995406</v>
      </c>
      <c r="AJ40">
        <f t="shared" si="16"/>
        <v>1.4536932460433309</v>
      </c>
      <c r="AK40">
        <f t="shared" si="14"/>
        <v>1.4616521585435327</v>
      </c>
      <c r="AL40">
        <f t="shared" si="14"/>
        <v>1.4697506902440165</v>
      </c>
      <c r="AM40">
        <f t="shared" si="14"/>
        <v>1.4779912904142127</v>
      </c>
      <c r="AN40">
        <f t="shared" si="14"/>
        <v>1.4863764512898541</v>
      </c>
      <c r="AO40">
        <f t="shared" si="14"/>
        <v>1.4949087088267117</v>
      </c>
      <c r="AP40">
        <f t="shared" si="14"/>
        <v>1.5035906434675539</v>
      </c>
      <c r="AQ40">
        <f t="shared" si="14"/>
        <v>1.5124248809225584</v>
      </c>
      <c r="AR40">
        <f t="shared" si="14"/>
        <v>1.521414092963417</v>
      </c>
      <c r="AS40">
        <f t="shared" si="14"/>
        <v>1.530560998231369</v>
      </c>
      <c r="AT40">
        <f t="shared" si="15"/>
        <v>1.5398683630594097</v>
      </c>
      <c r="AU40">
        <f t="shared" si="15"/>
        <v>1.5493390023089229</v>
      </c>
      <c r="AV40">
        <f t="shared" si="15"/>
        <v>1.5589757802209911</v>
      </c>
      <c r="AW40">
        <f t="shared" si="15"/>
        <v>1.5687816112826376</v>
      </c>
      <c r="AX40">
        <f t="shared" si="15"/>
        <v>1.5787594611082665</v>
      </c>
      <c r="AY40">
        <f t="shared" si="15"/>
        <v>1.5889123473365632</v>
      </c>
      <c r="AZ40">
        <f t="shared" si="15"/>
        <v>1.599243340543133</v>
      </c>
      <c r="BA40">
        <f t="shared" si="15"/>
        <v>1.6097555651691438</v>
      </c>
      <c r="BB40">
        <f t="shared" si="15"/>
        <v>1.6204522004662643</v>
      </c>
      <c r="BC40">
        <f t="shared" si="15"/>
        <v>1.6313364814581772</v>
      </c>
      <c r="BD40">
        <f t="shared" si="15"/>
        <v>1.6424116999189586</v>
      </c>
      <c r="BE40">
        <f t="shared" si="15"/>
        <v>1.6536812053686223</v>
      </c>
      <c r="BF40">
        <f t="shared" si="15"/>
        <v>1.6651484060861277</v>
      </c>
      <c r="BG40">
        <f t="shared" si="15"/>
        <v>1.6768167701401575</v>
      </c>
      <c r="BH40">
        <f t="shared" si="15"/>
        <v>1.6886898264379813</v>
      </c>
      <c r="BI40">
        <f t="shared" ref="V40:BI47" si="17">(1+EXP(-$M$1*BI$2-$M$2*$T40-$M$3))</f>
        <v>1.7007711657927125</v>
      </c>
    </row>
    <row r="41" spans="1:61" x14ac:dyDescent="0.3">
      <c r="A41">
        <v>1823.4</v>
      </c>
      <c r="B41">
        <v>46</v>
      </c>
      <c r="C41">
        <v>807.04</v>
      </c>
      <c r="D41" t="s">
        <v>4</v>
      </c>
      <c r="E41">
        <f t="shared" si="0"/>
        <v>0</v>
      </c>
      <c r="F41">
        <f t="shared" si="1"/>
        <v>-0.5479382675284189</v>
      </c>
      <c r="G41">
        <f t="shared" si="2"/>
        <v>0.42185944638577916</v>
      </c>
      <c r="H41">
        <f t="shared" si="3"/>
        <v>-0.31514481833286007</v>
      </c>
      <c r="I41" t="str">
        <f t="shared" si="11"/>
        <v>N</v>
      </c>
      <c r="J41" t="str">
        <f t="shared" si="12"/>
        <v>PN</v>
      </c>
      <c r="P41">
        <v>0.27</v>
      </c>
      <c r="Q41">
        <f t="shared" si="5"/>
        <v>0.49901002148085205</v>
      </c>
      <c r="T41">
        <v>2100</v>
      </c>
      <c r="U41">
        <f t="shared" si="16"/>
        <v>1.336901551515032</v>
      </c>
      <c r="V41">
        <f t="shared" si="17"/>
        <v>1.3428116460405173</v>
      </c>
      <c r="W41">
        <f t="shared" si="17"/>
        <v>1.3488254183826918</v>
      </c>
      <c r="X41">
        <f t="shared" si="17"/>
        <v>1.3549446873093642</v>
      </c>
      <c r="Y41">
        <f t="shared" si="17"/>
        <v>1.3611713034940736</v>
      </c>
      <c r="Z41">
        <f t="shared" si="17"/>
        <v>1.3675071500757938</v>
      </c>
      <c r="AA41">
        <f t="shared" si="17"/>
        <v>1.373954143228459</v>
      </c>
      <c r="AB41">
        <f t="shared" si="17"/>
        <v>1.3805142327404791</v>
      </c>
      <c r="AC41">
        <f t="shared" si="17"/>
        <v>1.387189402604422</v>
      </c>
      <c r="AD41">
        <f t="shared" si="17"/>
        <v>1.3939816716170397</v>
      </c>
      <c r="AE41">
        <f t="shared" si="17"/>
        <v>1.4008930939898203</v>
      </c>
      <c r="AF41">
        <f t="shared" si="17"/>
        <v>1.4079257599702513</v>
      </c>
      <c r="AG41">
        <f t="shared" si="17"/>
        <v>1.4150817964739806</v>
      </c>
      <c r="AH41">
        <f t="shared" si="17"/>
        <v>1.4223633677280687</v>
      </c>
      <c r="AI41">
        <f t="shared" si="17"/>
        <v>1.4297726759255225</v>
      </c>
      <c r="AJ41">
        <f t="shared" si="17"/>
        <v>1.4373119618913139</v>
      </c>
      <c r="AK41">
        <f t="shared" si="17"/>
        <v>1.4449835057600806</v>
      </c>
      <c r="AL41">
        <f t="shared" si="17"/>
        <v>1.4527896276657157</v>
      </c>
      <c r="AM41">
        <f t="shared" si="17"/>
        <v>1.4607326884430547</v>
      </c>
      <c r="AN41">
        <f t="shared" si="17"/>
        <v>1.4688150903418717</v>
      </c>
      <c r="AO41">
        <f t="shared" si="17"/>
        <v>1.4770392777534005</v>
      </c>
      <c r="AP41">
        <f t="shared" si="17"/>
        <v>1.4854077379496013</v>
      </c>
      <c r="AQ41">
        <f t="shared" si="17"/>
        <v>1.4939230018353962</v>
      </c>
      <c r="AR41">
        <f t="shared" si="17"/>
        <v>1.5025876447140991</v>
      </c>
      <c r="AS41">
        <f t="shared" si="17"/>
        <v>1.5114042870662756</v>
      </c>
      <c r="AT41">
        <f t="shared" si="17"/>
        <v>1.520375595342264</v>
      </c>
      <c r="AU41">
        <f t="shared" si="17"/>
        <v>1.5295042827686005</v>
      </c>
      <c r="AV41">
        <f t="shared" si="17"/>
        <v>1.5387931101685899</v>
      </c>
      <c r="AW41">
        <f t="shared" si="17"/>
        <v>1.5482448867972725</v>
      </c>
      <c r="AX41">
        <f t="shared" si="17"/>
        <v>1.5578624711910367</v>
      </c>
      <c r="AY41">
        <f t="shared" si="17"/>
        <v>1.5676487720321379</v>
      </c>
      <c r="AZ41">
        <f t="shared" si="17"/>
        <v>1.5776067490283823</v>
      </c>
      <c r="BA41">
        <f t="shared" si="17"/>
        <v>1.5877394138082406</v>
      </c>
      <c r="BB41">
        <f t="shared" si="17"/>
        <v>1.5980498308316691</v>
      </c>
      <c r="BC41">
        <f t="shared" si="17"/>
        <v>1.6085411183169036</v>
      </c>
      <c r="BD41">
        <f t="shared" si="17"/>
        <v>1.6192164491835144</v>
      </c>
      <c r="BE41">
        <f t="shared" si="17"/>
        <v>1.6300790520120048</v>
      </c>
      <c r="BF41">
        <f t="shared" si="17"/>
        <v>1.6411322120202425</v>
      </c>
      <c r="BG41">
        <f t="shared" si="17"/>
        <v>1.6523792720570203</v>
      </c>
      <c r="BH41">
        <f t="shared" si="17"/>
        <v>1.663823633613047</v>
      </c>
      <c r="BI41">
        <f t="shared" si="17"/>
        <v>1.6754687578496721</v>
      </c>
    </row>
    <row r="42" spans="1:61" x14ac:dyDescent="0.3">
      <c r="A42">
        <v>2351.91</v>
      </c>
      <c r="B42">
        <v>22</v>
      </c>
      <c r="C42">
        <v>1265.6500000000001</v>
      </c>
      <c r="D42" t="s">
        <v>5</v>
      </c>
      <c r="E42">
        <f t="shared" si="0"/>
        <v>1</v>
      </c>
      <c r="F42">
        <f t="shared" si="1"/>
        <v>-0.49733944443173844</v>
      </c>
      <c r="G42">
        <f t="shared" si="2"/>
        <v>0.60814651682230747</v>
      </c>
      <c r="H42">
        <f t="shared" si="3"/>
        <v>0.43952783203222784</v>
      </c>
      <c r="I42" t="str">
        <f t="shared" si="11"/>
        <v>T</v>
      </c>
      <c r="J42" t="str">
        <f t="shared" si="12"/>
        <v>PP</v>
      </c>
      <c r="P42">
        <v>0.3</v>
      </c>
      <c r="Q42">
        <f t="shared" si="5"/>
        <v>0.4988795940343097</v>
      </c>
      <c r="T42">
        <v>2150</v>
      </c>
      <c r="U42">
        <f t="shared" si="16"/>
        <v>1.3247372089889897</v>
      </c>
      <c r="V42">
        <f t="shared" si="17"/>
        <v>1.3304339105697232</v>
      </c>
      <c r="W42">
        <f t="shared" si="17"/>
        <v>1.3362305465220088</v>
      </c>
      <c r="X42">
        <f t="shared" si="17"/>
        <v>1.3421288699442802</v>
      </c>
      <c r="Y42">
        <f t="shared" si="17"/>
        <v>1.3481306646886952</v>
      </c>
      <c r="Z42">
        <f t="shared" si="17"/>
        <v>1.3542377459006334</v>
      </c>
      <c r="AA42">
        <f t="shared" si="17"/>
        <v>1.3604519605676566</v>
      </c>
      <c r="AB42">
        <f t="shared" si="17"/>
        <v>1.3667751880781016</v>
      </c>
      <c r="AC42">
        <f t="shared" si="17"/>
        <v>1.3732093407894688</v>
      </c>
      <c r="AD42">
        <f t="shared" si="17"/>
        <v>1.3797563646067854</v>
      </c>
      <c r="AE42">
        <f t="shared" si="17"/>
        <v>1.386418239571112</v>
      </c>
      <c r="AF42">
        <f t="shared" si="17"/>
        <v>1.3931969804583739</v>
      </c>
      <c r="AG42">
        <f t="shared" si="17"/>
        <v>1.4000946373886975</v>
      </c>
      <c r="AH42">
        <f t="shared" si="17"/>
        <v>1.4071132964464357</v>
      </c>
      <c r="AI42">
        <f t="shared" si="17"/>
        <v>1.4142550803110701</v>
      </c>
      <c r="AJ42">
        <f t="shared" si="17"/>
        <v>1.4215221488991818</v>
      </c>
      <c r="AK42">
        <f t="shared" si="17"/>
        <v>1.4289167000176819</v>
      </c>
      <c r="AL42">
        <f t="shared" si="17"/>
        <v>1.4364409700285032</v>
      </c>
      <c r="AM42">
        <f t="shared" si="17"/>
        <v>1.4440972345249521</v>
      </c>
      <c r="AN42">
        <f t="shared" si="17"/>
        <v>1.4518878090199228</v>
      </c>
      <c r="AO42">
        <f t="shared" si="17"/>
        <v>1.4598150496461897</v>
      </c>
      <c r="AP42">
        <f t="shared" si="17"/>
        <v>1.4678813538689781</v>
      </c>
      <c r="AQ42">
        <f t="shared" si="17"/>
        <v>1.4760891612110418</v>
      </c>
      <c r="AR42">
        <f t="shared" si="17"/>
        <v>1.4844409539904548</v>
      </c>
      <c r="AS42">
        <f t="shared" si="17"/>
        <v>1.4929392580713494</v>
      </c>
      <c r="AT42">
        <f t="shared" si="17"/>
        <v>1.5015866436278222</v>
      </c>
      <c r="AU42">
        <f t="shared" si="17"/>
        <v>1.5103857259212414</v>
      </c>
      <c r="AV42">
        <f t="shared" si="17"/>
        <v>1.519339166091191</v>
      </c>
      <c r="AW42">
        <f t="shared" si="17"/>
        <v>1.5284496719602885</v>
      </c>
      <c r="AX42">
        <f t="shared" si="17"/>
        <v>1.5377199988531216</v>
      </c>
      <c r="AY42">
        <f t="shared" si="17"/>
        <v>1.5471529504295529</v>
      </c>
      <c r="AZ42">
        <f t="shared" si="17"/>
        <v>1.5567513795326393</v>
      </c>
      <c r="BA42">
        <f t="shared" si="17"/>
        <v>1.5665181890514299</v>
      </c>
      <c r="BB42">
        <f t="shared" si="17"/>
        <v>1.5764563327988959</v>
      </c>
      <c r="BC42">
        <f t="shared" si="17"/>
        <v>1.5865688164052654</v>
      </c>
      <c r="BD42">
        <f t="shared" si="17"/>
        <v>1.5968586982270252</v>
      </c>
      <c r="BE42">
        <f t="shared" si="17"/>
        <v>1.6073290902718731</v>
      </c>
      <c r="BF42">
        <f t="shared" si="17"/>
        <v>1.6179831591398925</v>
      </c>
      <c r="BG42">
        <f t="shared" si="17"/>
        <v>1.6288241269812409</v>
      </c>
      <c r="BH42">
        <f t="shared" si="17"/>
        <v>1.6398552724706352</v>
      </c>
      <c r="BI42">
        <f t="shared" si="17"/>
        <v>1.6510799317989344</v>
      </c>
    </row>
    <row r="43" spans="1:61" x14ac:dyDescent="0.3">
      <c r="A43">
        <v>3030.75</v>
      </c>
      <c r="B43">
        <v>32</v>
      </c>
      <c r="C43">
        <v>892.65</v>
      </c>
      <c r="D43" t="s">
        <v>4</v>
      </c>
      <c r="E43">
        <f t="shared" si="0"/>
        <v>0</v>
      </c>
      <c r="F43">
        <f t="shared" si="1"/>
        <v>-0.68879972844189286</v>
      </c>
      <c r="G43">
        <f t="shared" si="2"/>
        <v>0.49782154200118517</v>
      </c>
      <c r="H43">
        <f t="shared" si="3"/>
        <v>-8.7138871332895218E-3</v>
      </c>
      <c r="I43" t="str">
        <f t="shared" si="11"/>
        <v>N</v>
      </c>
      <c r="J43" t="str">
        <f t="shared" si="12"/>
        <v>PN</v>
      </c>
      <c r="P43">
        <v>0.33</v>
      </c>
      <c r="Q43">
        <f t="shared" si="5"/>
        <v>0.49874916674024439</v>
      </c>
      <c r="T43">
        <v>2200</v>
      </c>
      <c r="U43">
        <f t="shared" si="16"/>
        <v>1.3130120785366985</v>
      </c>
      <c r="V43">
        <f t="shared" si="17"/>
        <v>1.3185030920492558</v>
      </c>
      <c r="W43">
        <f t="shared" si="17"/>
        <v>1.3240904316510043</v>
      </c>
      <c r="X43">
        <f t="shared" si="17"/>
        <v>1.3297757871420945</v>
      </c>
      <c r="Y43">
        <f t="shared" si="17"/>
        <v>1.3355608779659911</v>
      </c>
      <c r="Z43">
        <f t="shared" si="17"/>
        <v>1.3414474537294909</v>
      </c>
      <c r="AA43">
        <f t="shared" si="17"/>
        <v>1.3474372947318634</v>
      </c>
      <c r="AB43">
        <f t="shared" si="17"/>
        <v>1.3535322125032723</v>
      </c>
      <c r="AC43">
        <f t="shared" si="17"/>
        <v>1.3597340503526452</v>
      </c>
      <c r="AD43">
        <f t="shared" si="17"/>
        <v>1.3660446839251503</v>
      </c>
      <c r="AE43">
        <f t="shared" si="17"/>
        <v>1.3724660217694569</v>
      </c>
      <c r="AF43">
        <f t="shared" si="17"/>
        <v>1.3790000059149432</v>
      </c>
      <c r="AG43">
        <f t="shared" si="17"/>
        <v>1.385648612459033</v>
      </c>
      <c r="AH43">
        <f t="shared" si="17"/>
        <v>1.392413852164833</v>
      </c>
      <c r="AI43">
        <f t="shared" si="17"/>
        <v>1.3992977710692569</v>
      </c>
      <c r="AJ43">
        <f t="shared" si="17"/>
        <v>1.4063024511018143</v>
      </c>
      <c r="AK43">
        <f t="shared" si="17"/>
        <v>1.4134300107142579</v>
      </c>
      <c r="AL43">
        <f t="shared" si="17"/>
        <v>1.4206826055212742</v>
      </c>
      <c r="AM43">
        <f t="shared" si="17"/>
        <v>1.4280624289524149</v>
      </c>
      <c r="AN43">
        <f t="shared" si="17"/>
        <v>1.4355717129154622</v>
      </c>
      <c r="AO43">
        <f t="shared" si="17"/>
        <v>1.4432127284714358</v>
      </c>
      <c r="AP43">
        <f t="shared" si="17"/>
        <v>1.450987786521436</v>
      </c>
      <c r="AQ43">
        <f t="shared" si="17"/>
        <v>1.4588992385055395</v>
      </c>
      <c r="AR43">
        <f t="shared" si="17"/>
        <v>1.4669494771139537</v>
      </c>
      <c r="AS43">
        <f t="shared" si="17"/>
        <v>1.4751409370106479</v>
      </c>
      <c r="AT43">
        <f t="shared" si="17"/>
        <v>1.4834760955696769</v>
      </c>
      <c r="AU43">
        <f t="shared" si="17"/>
        <v>1.4919574736244225</v>
      </c>
      <c r="AV43">
        <f t="shared" si="17"/>
        <v>1.5005876362299801</v>
      </c>
      <c r="AW43">
        <f t="shared" si="17"/>
        <v>1.509369193438916</v>
      </c>
      <c r="AX43">
        <f t="shared" si="17"/>
        <v>1.5183048010906366</v>
      </c>
      <c r="AY43">
        <f t="shared" si="17"/>
        <v>1.5273971616146036</v>
      </c>
      <c r="AZ43">
        <f t="shared" si="17"/>
        <v>1.5366490248476405</v>
      </c>
      <c r="BA43">
        <f t="shared" si="17"/>
        <v>1.5460631888655749</v>
      </c>
      <c r="BB43">
        <f t="shared" si="17"/>
        <v>1.5556425008294723</v>
      </c>
      <c r="BC43">
        <f t="shared" si="17"/>
        <v>1.5653898578467129</v>
      </c>
      <c r="BD43">
        <f t="shared" si="17"/>
        <v>1.5753082078471752</v>
      </c>
      <c r="BE43">
        <f t="shared" si="17"/>
        <v>1.585400550474789</v>
      </c>
      <c r="BF43">
        <f t="shared" si="17"/>
        <v>1.5956699379947299</v>
      </c>
      <c r="BG43">
        <f t="shared" si="17"/>
        <v>1.6061194762165263</v>
      </c>
      <c r="BH43">
        <f t="shared" si="17"/>
        <v>1.616752325433362</v>
      </c>
      <c r="BI43">
        <f t="shared" si="17"/>
        <v>1.627571701377855</v>
      </c>
    </row>
    <row r="44" spans="1:61" x14ac:dyDescent="0.3">
      <c r="A44">
        <v>2497.25</v>
      </c>
      <c r="B44">
        <v>37</v>
      </c>
      <c r="C44">
        <v>1610.19</v>
      </c>
      <c r="D44" t="s">
        <v>4</v>
      </c>
      <c r="E44">
        <f t="shared" si="0"/>
        <v>0</v>
      </c>
      <c r="F44">
        <f t="shared" si="1"/>
        <v>-0.93234295102398035</v>
      </c>
      <c r="G44">
        <f t="shared" si="2"/>
        <v>0.60636962755797308</v>
      </c>
      <c r="H44">
        <f t="shared" si="3"/>
        <v>0.43207741863472066</v>
      </c>
      <c r="I44" t="str">
        <f t="shared" si="11"/>
        <v>T</v>
      </c>
      <c r="J44" t="str">
        <f t="shared" si="12"/>
        <v>FP</v>
      </c>
      <c r="P44">
        <v>0.36</v>
      </c>
      <c r="Q44">
        <f t="shared" si="5"/>
        <v>0.49861873961640618</v>
      </c>
      <c r="T44">
        <v>2250</v>
      </c>
      <c r="U44">
        <f t="shared" si="16"/>
        <v>1.3017103017387397</v>
      </c>
      <c r="V44">
        <f t="shared" si="17"/>
        <v>1.3070030538634183</v>
      </c>
      <c r="W44">
        <f t="shared" si="17"/>
        <v>1.3123886540774456</v>
      </c>
      <c r="X44">
        <f t="shared" si="17"/>
        <v>1.3178687311681694</v>
      </c>
      <c r="Y44">
        <f t="shared" si="17"/>
        <v>1.3234449424959354</v>
      </c>
      <c r="Z44">
        <f t="shared" si="17"/>
        <v>1.3291189744953273</v>
      </c>
      <c r="AA44">
        <f t="shared" si="17"/>
        <v>1.3348925431852046</v>
      </c>
      <c r="AB44">
        <f t="shared" si="17"/>
        <v>1.340767394687681</v>
      </c>
      <c r="AC44">
        <f t="shared" si="17"/>
        <v>1.346745305756214</v>
      </c>
      <c r="AD44">
        <f t="shared" si="17"/>
        <v>1.3528280843129523</v>
      </c>
      <c r="AE44">
        <f t="shared" si="17"/>
        <v>1.3590175699955152</v>
      </c>
      <c r="AF44">
        <f t="shared" si="17"/>
        <v>1.3653156347133586</v>
      </c>
      <c r="AG44">
        <f t="shared" si="17"/>
        <v>1.3717241832139058</v>
      </c>
      <c r="AH44">
        <f t="shared" si="17"/>
        <v>1.3782451536586056</v>
      </c>
      <c r="AI44">
        <f t="shared" si="17"/>
        <v>1.3848805182090991</v>
      </c>
      <c r="AJ44">
        <f t="shared" si="17"/>
        <v>1.3916322836236674</v>
      </c>
      <c r="AK44">
        <f t="shared" si="17"/>
        <v>1.3985024918641429</v>
      </c>
      <c r="AL44">
        <f t="shared" si="17"/>
        <v>1.4054932207134683</v>
      </c>
      <c r="AM44">
        <f t="shared" si="17"/>
        <v>1.4126065844040867</v>
      </c>
      <c r="AN44">
        <f t="shared" si="17"/>
        <v>1.4198447342573592</v>
      </c>
      <c r="AO44">
        <f t="shared" si="17"/>
        <v>1.4272098593341953</v>
      </c>
      <c r="AP44">
        <f t="shared" si="17"/>
        <v>1.4347041870970989</v>
      </c>
      <c r="AQ44">
        <f t="shared" si="17"/>
        <v>1.4423299840838295</v>
      </c>
      <c r="AR44">
        <f t="shared" si="17"/>
        <v>1.450089556592878</v>
      </c>
      <c r="AS44">
        <f t="shared" si="17"/>
        <v>1.457985251380971</v>
      </c>
      <c r="AT44">
        <f t="shared" si="17"/>
        <v>1.4660194563728082</v>
      </c>
      <c r="AU44">
        <f t="shared" si="17"/>
        <v>1.4741946013832512</v>
      </c>
      <c r="AV44">
        <f t="shared" si="17"/>
        <v>1.4825131588521825</v>
      </c>
      <c r="AW44">
        <f t="shared" si="17"/>
        <v>1.4909776445922538</v>
      </c>
      <c r="AX44">
        <f t="shared" si="17"/>
        <v>1.4995906185497541</v>
      </c>
      <c r="AY44">
        <f t="shared" si="17"/>
        <v>1.5083546855788224</v>
      </c>
      <c r="AZ44">
        <f t="shared" si="17"/>
        <v>1.5172724962292437</v>
      </c>
      <c r="BA44">
        <f t="shared" si="17"/>
        <v>1.5263467475480661</v>
      </c>
      <c r="BB44">
        <f t="shared" si="17"/>
        <v>1.5355801838952776</v>
      </c>
      <c r="BC44">
        <f t="shared" si="17"/>
        <v>1.5449755977737938</v>
      </c>
      <c r="BD44">
        <f t="shared" si="17"/>
        <v>1.5545358306740045</v>
      </c>
      <c r="BE44">
        <f t="shared" si="17"/>
        <v>1.5642637739331371</v>
      </c>
      <c r="BF44">
        <f t="shared" si="17"/>
        <v>1.5741623696096938</v>
      </c>
      <c r="BG44">
        <f t="shared" si="17"/>
        <v>1.5842346113732302</v>
      </c>
      <c r="BH44">
        <f t="shared" si="17"/>
        <v>1.5944835454097421</v>
      </c>
      <c r="BI44">
        <f t="shared" si="17"/>
        <v>1.6049122713429336</v>
      </c>
    </row>
    <row r="45" spans="1:61" x14ac:dyDescent="0.3">
      <c r="A45">
        <v>1560.59</v>
      </c>
      <c r="B45">
        <v>44</v>
      </c>
      <c r="C45">
        <v>342.14</v>
      </c>
      <c r="D45" t="s">
        <v>5</v>
      </c>
      <c r="E45">
        <f t="shared" si="0"/>
        <v>1</v>
      </c>
      <c r="F45">
        <f t="shared" si="1"/>
        <v>-1.0519384241490761</v>
      </c>
      <c r="G45">
        <f t="shared" si="2"/>
        <v>0.34926007834648759</v>
      </c>
      <c r="H45">
        <f t="shared" si="3"/>
        <v>-0.62229320164317903</v>
      </c>
      <c r="I45" t="str">
        <f t="shared" si="11"/>
        <v>N</v>
      </c>
      <c r="J45" t="str">
        <f t="shared" si="12"/>
        <v>FN</v>
      </c>
      <c r="P45">
        <v>0.39</v>
      </c>
      <c r="Q45">
        <f t="shared" si="5"/>
        <v>0.49848831268054467</v>
      </c>
      <c r="T45">
        <v>2300</v>
      </c>
      <c r="U45">
        <f t="shared" si="16"/>
        <v>1.2908165927680293</v>
      </c>
      <c r="V45">
        <f t="shared" si="17"/>
        <v>1.2959182420335476</v>
      </c>
      <c r="W45">
        <f t="shared" si="17"/>
        <v>1.3011093869670423</v>
      </c>
      <c r="X45">
        <f t="shared" si="17"/>
        <v>1.3063915975460183</v>
      </c>
      <c r="Y45">
        <f t="shared" si="17"/>
        <v>1.3117664712893073</v>
      </c>
      <c r="Z45">
        <f t="shared" si="17"/>
        <v>1.3172356337402098</v>
      </c>
      <c r="AA45">
        <f t="shared" si="17"/>
        <v>1.3228007389581158</v>
      </c>
      <c r="AB45">
        <f t="shared" si="17"/>
        <v>1.328463470018747</v>
      </c>
      <c r="AC45">
        <f t="shared" si="17"/>
        <v>1.3342255395231764</v>
      </c>
      <c r="AD45">
        <f t="shared" si="17"/>
        <v>1.3400886901157767</v>
      </c>
      <c r="AE45">
        <f t="shared" si="17"/>
        <v>1.3460546950112544</v>
      </c>
      <c r="AF45">
        <f t="shared" si="17"/>
        <v>1.3521253585309303</v>
      </c>
      <c r="AG45">
        <f t="shared" si="17"/>
        <v>1.3583025166484268</v>
      </c>
      <c r="AH45">
        <f t="shared" si="17"/>
        <v>1.3645880375449284</v>
      </c>
      <c r="AI45">
        <f t="shared" si="17"/>
        <v>1.3709838221741828</v>
      </c>
      <c r="AJ45">
        <f t="shared" si="17"/>
        <v>1.3774918048374132</v>
      </c>
      <c r="AK45">
        <f t="shared" si="17"/>
        <v>1.3841139537683174</v>
      </c>
      <c r="AL45">
        <f t="shared" si="17"/>
        <v>1.3908522717283263</v>
      </c>
      <c r="AM45">
        <f t="shared" si="17"/>
        <v>1.3977087966123087</v>
      </c>
      <c r="AN45">
        <f t="shared" si="17"/>
        <v>1.4046856020648979</v>
      </c>
      <c r="AO45">
        <f t="shared" si="17"/>
        <v>1.4117847981076321</v>
      </c>
      <c r="AP45">
        <f t="shared" si="17"/>
        <v>1.4190085317770968</v>
      </c>
      <c r="AQ45">
        <f t="shared" si="17"/>
        <v>1.4263589877742606</v>
      </c>
      <c r="AR45">
        <f t="shared" si="17"/>
        <v>1.4338383891252031</v>
      </c>
      <c r="AS45">
        <f t="shared" si="17"/>
        <v>1.4414489978534324</v>
      </c>
      <c r="AT45">
        <f t="shared" si="17"/>
        <v>1.4491931156639977</v>
      </c>
      <c r="AU45">
        <f t="shared" si="17"/>
        <v>1.4570730846396021</v>
      </c>
      <c r="AV45">
        <f t="shared" si="17"/>
        <v>1.4650912879489293</v>
      </c>
      <c r="AW45">
        <f t="shared" si="17"/>
        <v>1.4732501505673914</v>
      </c>
      <c r="AX45">
        <f t="shared" si="17"/>
        <v>1.481552140010526</v>
      </c>
      <c r="AY45">
        <f t="shared" si="17"/>
        <v>1.4899997670802547</v>
      </c>
      <c r="AZ45">
        <f t="shared" si="17"/>
        <v>1.4985955866242349</v>
      </c>
      <c r="BA45">
        <f t="shared" si="17"/>
        <v>1.5073421983085316</v>
      </c>
      <c r="BB45">
        <f t="shared" si="17"/>
        <v>1.5162422474038446</v>
      </c>
      <c r="BC45">
        <f t="shared" si="17"/>
        <v>1.5252984255855284</v>
      </c>
      <c r="BD45">
        <f t="shared" si="17"/>
        <v>1.5345134717476432</v>
      </c>
      <c r="BE45">
        <f t="shared" si="17"/>
        <v>1.5438901728312919</v>
      </c>
      <c r="BF45">
        <f t="shared" si="17"/>
        <v>1.5534313646674835</v>
      </c>
      <c r="BG45">
        <f t="shared" si="17"/>
        <v>1.5631399328347846</v>
      </c>
      <c r="BH45">
        <f t="shared" si="17"/>
        <v>1.5730188135320158</v>
      </c>
      <c r="BI45">
        <f t="shared" si="17"/>
        <v>1.5830709944662571</v>
      </c>
    </row>
    <row r="46" spans="1:61" x14ac:dyDescent="0.3">
      <c r="A46">
        <v>1784.74</v>
      </c>
      <c r="B46">
        <v>55</v>
      </c>
      <c r="C46">
        <v>293.39</v>
      </c>
      <c r="D46" t="s">
        <v>4</v>
      </c>
      <c r="E46">
        <f t="shared" si="0"/>
        <v>0</v>
      </c>
      <c r="F46">
        <f t="shared" si="1"/>
        <v>-0.35603195431032414</v>
      </c>
      <c r="G46">
        <f t="shared" si="2"/>
        <v>0.29954976252661342</v>
      </c>
      <c r="H46">
        <f t="shared" si="3"/>
        <v>-0.84944276890929915</v>
      </c>
      <c r="I46" t="str">
        <f t="shared" si="11"/>
        <v>N</v>
      </c>
      <c r="J46" t="str">
        <f t="shared" si="12"/>
        <v>PN</v>
      </c>
      <c r="P46">
        <v>0.42</v>
      </c>
      <c r="Q46">
        <f t="shared" si="5"/>
        <v>0.49835788595040964</v>
      </c>
      <c r="T46">
        <v>2350</v>
      </c>
      <c r="U46">
        <f t="shared" si="16"/>
        <v>1.2803162177154999</v>
      </c>
      <c r="V46">
        <f t="shared" si="17"/>
        <v>1.285233664181018</v>
      </c>
      <c r="W46">
        <f t="shared" si="17"/>
        <v>1.2902373749374085</v>
      </c>
      <c r="X46">
        <f t="shared" si="17"/>
        <v>1.2953288632757525</v>
      </c>
      <c r="Y46">
        <f t="shared" si="17"/>
        <v>1.3005096690340363</v>
      </c>
      <c r="Z46">
        <f t="shared" si="17"/>
        <v>1.3057813590628495</v>
      </c>
      <c r="AA46">
        <f t="shared" si="17"/>
        <v>1.3111455276992539</v>
      </c>
      <c r="AB46">
        <f t="shared" si="17"/>
        <v>1.3166037972489639</v>
      </c>
      <c r="AC46">
        <f t="shared" si="17"/>
        <v>1.3221578184769887</v>
      </c>
      <c r="AD46">
        <f t="shared" si="17"/>
        <v>1.3278092711068772</v>
      </c>
      <c r="AE46">
        <f t="shared" si="17"/>
        <v>1.3335598643287243</v>
      </c>
      <c r="AF46">
        <f t="shared" si="17"/>
        <v>1.3394113373160874</v>
      </c>
      <c r="AG46">
        <f t="shared" si="17"/>
        <v>1.3453654597519704</v>
      </c>
      <c r="AH46">
        <f t="shared" si="17"/>
        <v>1.3514240323640374</v>
      </c>
      <c r="AI46">
        <f t="shared" si="17"/>
        <v>1.3575888874692121</v>
      </c>
      <c r="AJ46">
        <f t="shared" si="17"/>
        <v>1.3638618895278325</v>
      </c>
      <c r="AK46">
        <f t="shared" si="17"/>
        <v>1.370244935707527</v>
      </c>
      <c r="AL46">
        <f t="shared" si="17"/>
        <v>1.3767399564569822</v>
      </c>
      <c r="AM46">
        <f t="shared" si="17"/>
        <v>1.3833489160897747</v>
      </c>
      <c r="AN46">
        <f t="shared" si="17"/>
        <v>1.3900738133784472</v>
      </c>
      <c r="AO46">
        <f t="shared" si="17"/>
        <v>1.3969166821590033</v>
      </c>
      <c r="AP46">
        <f t="shared" si="17"/>
        <v>1.4038795919460101</v>
      </c>
      <c r="AQ46">
        <f t="shared" si="17"/>
        <v>1.4109646485584872</v>
      </c>
      <c r="AR46">
        <f t="shared" si="17"/>
        <v>1.4181739947567791</v>
      </c>
      <c r="AS46">
        <f t="shared" si="17"/>
        <v>1.4255098108905975</v>
      </c>
      <c r="AT46">
        <f t="shared" si="17"/>
        <v>1.4329743155584325</v>
      </c>
      <c r="AU46">
        <f t="shared" si="17"/>
        <v>1.4405697662785326</v>
      </c>
      <c r="AV46">
        <f t="shared" si="17"/>
        <v>1.4482984601716535</v>
      </c>
      <c r="AW46">
        <f t="shared" si="17"/>
        <v>1.4561627346557851</v>
      </c>
      <c r="AX46">
        <f t="shared" si="17"/>
        <v>1.4641649681530662</v>
      </c>
      <c r="AY46">
        <f t="shared" si="17"/>
        <v>1.4723075808090995</v>
      </c>
      <c r="AZ46">
        <f t="shared" si="17"/>
        <v>1.4805930352248846</v>
      </c>
      <c r="BA46">
        <f t="shared" si="17"/>
        <v>1.4890238372015929</v>
      </c>
      <c r="BB46">
        <f t="shared" si="17"/>
        <v>1.4976025364984054</v>
      </c>
      <c r="BC46">
        <f t="shared" si="17"/>
        <v>1.5063317276036461</v>
      </c>
      <c r="BD46">
        <f t="shared" si="17"/>
        <v>1.515214050519444</v>
      </c>
      <c r="BE46">
        <f t="shared" si="17"/>
        <v>1.5242521915601579</v>
      </c>
      <c r="BF46">
        <f t="shared" si="17"/>
        <v>1.533448884164808</v>
      </c>
      <c r="BG46">
        <f t="shared" si="17"/>
        <v>1.5428069097237613</v>
      </c>
      <c r="BH46">
        <f t="shared" si="17"/>
        <v>1.5523290984199178</v>
      </c>
      <c r="BI46">
        <f t="shared" si="17"/>
        <v>1.5620183300846531</v>
      </c>
    </row>
    <row r="47" spans="1:61" x14ac:dyDescent="0.3">
      <c r="A47">
        <v>3109.03</v>
      </c>
      <c r="B47">
        <v>49</v>
      </c>
      <c r="C47">
        <v>585.29999999999995</v>
      </c>
      <c r="D47" t="s">
        <v>4</v>
      </c>
      <c r="E47">
        <f t="shared" si="0"/>
        <v>0</v>
      </c>
      <c r="F47">
        <f t="shared" si="1"/>
        <v>-0.46270675798852007</v>
      </c>
      <c r="G47">
        <f t="shared" si="2"/>
        <v>0.37042277606661211</v>
      </c>
      <c r="H47">
        <f t="shared" si="3"/>
        <v>-0.53040352965143756</v>
      </c>
      <c r="I47" t="str">
        <f t="shared" si="11"/>
        <v>N</v>
      </c>
      <c r="J47" t="str">
        <f t="shared" si="12"/>
        <v>PN</v>
      </c>
      <c r="P47">
        <v>0.45</v>
      </c>
      <c r="Q47">
        <f t="shared" si="5"/>
        <v>0.49822745944375019</v>
      </c>
      <c r="T47">
        <v>2400</v>
      </c>
      <c r="U47">
        <f t="shared" si="16"/>
        <v>1.2701949746622638</v>
      </c>
      <c r="V47">
        <f t="shared" si="17"/>
        <v>1.274934869249819</v>
      </c>
      <c r="W47">
        <f t="shared" si="17"/>
        <v>1.2797579134249242</v>
      </c>
      <c r="X47">
        <f t="shared" si="17"/>
        <v>1.2846655658389858</v>
      </c>
      <c r="Y47">
        <f t="shared" si="17"/>
        <v>1.2896593107317993</v>
      </c>
      <c r="Z47">
        <f t="shared" si="17"/>
        <v>1.2947406583804328</v>
      </c>
      <c r="AA47">
        <f t="shared" si="17"/>
        <v>1.2999111455559853</v>
      </c>
      <c r="AB47">
        <f t="shared" si="17"/>
        <v>1.3051723359883582</v>
      </c>
      <c r="AC47">
        <f t="shared" si="17"/>
        <v>1.3105258208391808</v>
      </c>
      <c r="AD47">
        <f t="shared" si="17"/>
        <v>1.3159732191830309</v>
      </c>
      <c r="AE47">
        <f t="shared" si="17"/>
        <v>1.3215161784970972</v>
      </c>
      <c r="AF47">
        <f t="shared" si="17"/>
        <v>1.3271563751594326</v>
      </c>
      <c r="AG47">
        <f t="shared" si="17"/>
        <v>1.3328955149559469</v>
      </c>
      <c r="AH47">
        <f t="shared" si="17"/>
        <v>1.3387353335962955</v>
      </c>
      <c r="AI47">
        <f t="shared" si="17"/>
        <v>1.3446775972388143</v>
      </c>
      <c r="AJ47">
        <f t="shared" ref="AJ47:AY52" si="18">(1+EXP(-$M$1*AJ$2-$M$2*$T47-$M$3))</f>
        <v>1.3507241030246675</v>
      </c>
      <c r="AK47">
        <f t="shared" si="18"/>
        <v>1.3568766796213632</v>
      </c>
      <c r="AL47">
        <f t="shared" si="18"/>
        <v>1.3631371877758041</v>
      </c>
      <c r="AM47">
        <f t="shared" si="18"/>
        <v>1.36950752087704</v>
      </c>
      <c r="AN47">
        <f t="shared" si="18"/>
        <v>1.3759896055288929</v>
      </c>
      <c r="AO47">
        <f t="shared" si="18"/>
        <v>1.3825854021326276</v>
      </c>
      <c r="AP47">
        <f t="shared" si="18"/>
        <v>1.3892969054798414</v>
      </c>
      <c r="AQ47">
        <f t="shared" si="18"/>
        <v>1.3961261453557585</v>
      </c>
      <c r="AR47">
        <f t="shared" si="18"/>
        <v>1.4030751871531046</v>
      </c>
      <c r="AS47">
        <f t="shared" si="18"/>
        <v>1.4101461324967512</v>
      </c>
      <c r="AT47">
        <f t="shared" si="18"/>
        <v>1.4173411198793189</v>
      </c>
      <c r="AU47">
        <f t="shared" si="18"/>
        <v>1.4246623253079278</v>
      </c>
      <c r="AV47">
        <f t="shared" si="18"/>
        <v>1.4321119629622987</v>
      </c>
      <c r="AW47">
        <f t="shared" si="18"/>
        <v>1.4396922858643921</v>
      </c>
      <c r="AX47">
        <f t="shared" si="18"/>
        <v>1.4474055865598012</v>
      </c>
      <c r="AY47">
        <f t="shared" si="18"/>
        <v>1.4552541978110933</v>
      </c>
      <c r="AZ47">
        <f t="shared" ref="AZ47:BI52" si="19">(1+EXP(-$M$1*AZ$2-$M$2*$T47-$M$3))</f>
        <v>1.463240493303317</v>
      </c>
      <c r="BA47">
        <f t="shared" si="19"/>
        <v>1.4713668883618831</v>
      </c>
      <c r="BB47">
        <f t="shared" si="19"/>
        <v>1.4796358406830432</v>
      </c>
      <c r="BC47">
        <f t="shared" si="19"/>
        <v>1.4880498510771776</v>
      </c>
      <c r="BD47">
        <f t="shared" si="19"/>
        <v>1.4966114642251256</v>
      </c>
      <c r="BE47">
        <f t="shared" si="19"/>
        <v>1.5053232694477834</v>
      </c>
      <c r="BF47">
        <f t="shared" si="19"/>
        <v>1.5141879014892017</v>
      </c>
      <c r="BG47">
        <f t="shared" si="19"/>
        <v>1.5232080413134215</v>
      </c>
      <c r="BH47">
        <f t="shared" si="19"/>
        <v>1.5323864169152877</v>
      </c>
      <c r="BI47">
        <f t="shared" si="19"/>
        <v>1.5417258041454869</v>
      </c>
    </row>
    <row r="48" spans="1:61" x14ac:dyDescent="0.3">
      <c r="A48">
        <v>3036.91</v>
      </c>
      <c r="B48">
        <v>54</v>
      </c>
      <c r="C48">
        <v>1206.95</v>
      </c>
      <c r="D48" t="s">
        <v>4</v>
      </c>
      <c r="E48">
        <f t="shared" si="0"/>
        <v>0</v>
      </c>
      <c r="F48">
        <f t="shared" si="1"/>
        <v>-0.61628012850414737</v>
      </c>
      <c r="G48">
        <f t="shared" si="2"/>
        <v>0.46005075171828741</v>
      </c>
      <c r="H48">
        <f t="shared" si="3"/>
        <v>-0.16013833725837218</v>
      </c>
      <c r="I48" t="str">
        <f t="shared" si="11"/>
        <v>N</v>
      </c>
      <c r="J48" t="str">
        <f t="shared" si="12"/>
        <v>PN</v>
      </c>
      <c r="P48">
        <v>0.48</v>
      </c>
      <c r="Q48">
        <f t="shared" si="5"/>
        <v>0.49809703317831594</v>
      </c>
      <c r="T48">
        <v>2450</v>
      </c>
      <c r="U48">
        <f t="shared" si="16"/>
        <v>1.2604391744712977</v>
      </c>
      <c r="V48">
        <f t="shared" si="16"/>
        <v>1.26500792796128</v>
      </c>
      <c r="W48">
        <f t="shared" si="16"/>
        <v>1.2696568287965861</v>
      </c>
      <c r="X48">
        <f t="shared" si="16"/>
        <v>1.2743872829617975</v>
      </c>
      <c r="Y48">
        <f t="shared" si="16"/>
        <v>1.2792007211059759</v>
      </c>
      <c r="Z48">
        <f t="shared" si="16"/>
        <v>1.2840985989753404</v>
      </c>
      <c r="AA48">
        <f t="shared" si="16"/>
        <v>1.2890823978535337</v>
      </c>
      <c r="AB48">
        <f t="shared" si="16"/>
        <v>1.2941536250096133</v>
      </c>
      <c r="AC48">
        <f t="shared" ref="AC48:AR52" si="20">(1+EXP(-$M$1*AC$2-$M$2*$T48-$M$3))</f>
        <v>1.2993138141538993</v>
      </c>
      <c r="AD48">
        <f t="shared" si="20"/>
        <v>1.3045645259018213</v>
      </c>
      <c r="AE48">
        <f t="shared" si="20"/>
        <v>1.3099073482459005</v>
      </c>
      <c r="AF48">
        <f t="shared" si="20"/>
        <v>1.3153438970360121</v>
      </c>
      <c r="AG48">
        <f t="shared" si="20"/>
        <v>1.3208758164680738</v>
      </c>
      <c r="AH48">
        <f t="shared" si="20"/>
        <v>1.3265047795813056</v>
      </c>
      <c r="AI48">
        <f t="shared" si="20"/>
        <v>1.3322324887642125</v>
      </c>
      <c r="AJ48">
        <f t="shared" si="20"/>
        <v>1.3380606762694462</v>
      </c>
      <c r="AK48">
        <f t="shared" si="20"/>
        <v>1.3439911047376951</v>
      </c>
      <c r="AL48">
        <f t="shared" si="20"/>
        <v>1.3500255677307669</v>
      </c>
      <c r="AM48">
        <f t="shared" si="20"/>
        <v>1.3561658902740223</v>
      </c>
      <c r="AN48">
        <f t="shared" si="20"/>
        <v>1.3624139294083248</v>
      </c>
      <c r="AO48">
        <f t="shared" si="20"/>
        <v>1.3687715747516713</v>
      </c>
      <c r="AP48">
        <f t="shared" si="20"/>
        <v>1.3752407490706779</v>
      </c>
      <c r="AQ48">
        <f t="shared" si="20"/>
        <v>1.381823408862088</v>
      </c>
      <c r="AR48">
        <f t="shared" si="20"/>
        <v>1.3885215449444839</v>
      </c>
      <c r="AS48">
        <f t="shared" si="18"/>
        <v>1.3953371830603774</v>
      </c>
      <c r="AT48">
        <f t="shared" si="18"/>
        <v>1.4022723844888627</v>
      </c>
      <c r="AU48">
        <f t="shared" si="18"/>
        <v>1.4093292466690166</v>
      </c>
      <c r="AV48">
        <f t="shared" si="18"/>
        <v>1.416509903834235</v>
      </c>
      <c r="AW48">
        <f t="shared" si="18"/>
        <v>1.4238165276576973</v>
      </c>
      <c r="AX48">
        <f t="shared" si="18"/>
        <v>1.4312513279091537</v>
      </c>
      <c r="AY48">
        <f t="shared" si="18"/>
        <v>1.4388165531232338</v>
      </c>
      <c r="AZ48">
        <f t="shared" si="19"/>
        <v>1.4465144912794796</v>
      </c>
      <c r="BA48">
        <f t="shared" si="19"/>
        <v>1.4543474704943082</v>
      </c>
      <c r="BB48">
        <f t="shared" si="19"/>
        <v>1.4623178597251121</v>
      </c>
      <c r="BC48">
        <f t="shared" si="19"/>
        <v>1.4704280694867125</v>
      </c>
      <c r="BD48">
        <f t="shared" si="19"/>
        <v>1.4786805525803797</v>
      </c>
      <c r="BE48">
        <f t="shared" si="19"/>
        <v>1.4870778048356441</v>
      </c>
      <c r="BF48">
        <f t="shared" si="19"/>
        <v>1.4956223658651178</v>
      </c>
      <c r="BG48">
        <f t="shared" si="19"/>
        <v>1.5043168198325607</v>
      </c>
      <c r="BH48">
        <f t="shared" si="19"/>
        <v>1.513163796234418</v>
      </c>
      <c r="BI48">
        <f t="shared" si="19"/>
        <v>1.522165970695069</v>
      </c>
    </row>
    <row r="49" spans="1:61" x14ac:dyDescent="0.3">
      <c r="A49">
        <v>2189</v>
      </c>
      <c r="B49">
        <v>40</v>
      </c>
      <c r="C49">
        <v>1168.58</v>
      </c>
      <c r="D49" t="s">
        <v>5</v>
      </c>
      <c r="E49">
        <f t="shared" si="0"/>
        <v>1</v>
      </c>
      <c r="F49">
        <f t="shared" si="1"/>
        <v>-0.6659734377781994</v>
      </c>
      <c r="G49">
        <f t="shared" si="2"/>
        <v>0.5137731580053313</v>
      </c>
      <c r="H49">
        <f t="shared" si="3"/>
        <v>5.5106573123326952E-2</v>
      </c>
      <c r="I49" t="str">
        <f t="shared" si="11"/>
        <v>T</v>
      </c>
      <c r="J49" t="str">
        <f t="shared" si="12"/>
        <v>PP</v>
      </c>
      <c r="P49">
        <v>0.51</v>
      </c>
      <c r="Q49">
        <f t="shared" si="5"/>
        <v>0.49796660717185609</v>
      </c>
      <c r="T49">
        <v>2500</v>
      </c>
      <c r="U49">
        <f t="shared" ref="U49:AJ52" si="21">(1+EXP(-$M$1*U$2-$M$2*$T49-$M$3))</f>
        <v>1.2510356222726751</v>
      </c>
      <c r="V49">
        <f t="shared" si="21"/>
        <v>1.2554394139745051</v>
      </c>
      <c r="W49">
        <f t="shared" si="21"/>
        <v>1.2599204591799515</v>
      </c>
      <c r="X49">
        <f t="shared" si="21"/>
        <v>1.2644801131083858</v>
      </c>
      <c r="Y49">
        <f t="shared" si="21"/>
        <v>1.2691197547531108</v>
      </c>
      <c r="Z49">
        <f t="shared" si="21"/>
        <v>1.2738407872984161</v>
      </c>
      <c r="AA49">
        <f t="shared" si="21"/>
        <v>1.2786446385439478</v>
      </c>
      <c r="AB49">
        <f t="shared" si="21"/>
        <v>1.2835327613365224</v>
      </c>
      <c r="AC49">
        <f t="shared" si="21"/>
        <v>1.288506634009519</v>
      </c>
      <c r="AD49">
        <f t="shared" si="21"/>
        <v>1.2935677608299747</v>
      </c>
      <c r="AE49">
        <f t="shared" si="21"/>
        <v>1.2987176724535274</v>
      </c>
      <c r="AF49">
        <f t="shared" si="21"/>
        <v>1.3039579263873375</v>
      </c>
      <c r="AG49">
        <f t="shared" si="21"/>
        <v>1.3092901074611298</v>
      </c>
      <c r="AH49">
        <f t="shared" si="21"/>
        <v>1.3147158283065004</v>
      </c>
      <c r="AI49">
        <f t="shared" si="21"/>
        <v>1.3202367298446307</v>
      </c>
      <c r="AJ49">
        <f t="shared" si="21"/>
        <v>1.3258544817825575</v>
      </c>
      <c r="AK49">
        <f t="shared" si="20"/>
        <v>1.3315707831181482</v>
      </c>
      <c r="AL49">
        <f t="shared" si="20"/>
        <v>1.3373873626539359</v>
      </c>
      <c r="AM49">
        <f t="shared" si="20"/>
        <v>1.3433059795199673</v>
      </c>
      <c r="AN49">
        <f t="shared" si="20"/>
        <v>1.3493284237058227</v>
      </c>
      <c r="AO49">
        <f t="shared" si="20"/>
        <v>1.3554565166019699</v>
      </c>
      <c r="AP49">
        <f t="shared" si="20"/>
        <v>1.3616921115506138</v>
      </c>
      <c r="AQ49">
        <f t="shared" si="20"/>
        <v>1.3680370944062097</v>
      </c>
      <c r="AR49">
        <f t="shared" si="20"/>
        <v>1.3744933841058093</v>
      </c>
      <c r="AS49">
        <f t="shared" si="18"/>
        <v>1.3810629332494129</v>
      </c>
      <c r="AT49">
        <f t="shared" si="18"/>
        <v>1.3877477286904996</v>
      </c>
      <c r="AU49">
        <f t="shared" si="18"/>
        <v>1.3945497921369212</v>
      </c>
      <c r="AV49">
        <f t="shared" si="18"/>
        <v>1.4014711807623332</v>
      </c>
      <c r="AW49">
        <f t="shared" si="18"/>
        <v>1.4085139878283548</v>
      </c>
      <c r="AX49">
        <f t="shared" si="18"/>
        <v>1.4156803433176401</v>
      </c>
      <c r="AY49">
        <f t="shared" si="18"/>
        <v>1.4229724145780596</v>
      </c>
      <c r="AZ49">
        <f t="shared" si="19"/>
        <v>1.4303924069781766</v>
      </c>
      <c r="BA49">
        <f t="shared" si="19"/>
        <v>1.4379425645742265</v>
      </c>
      <c r="BB49">
        <f t="shared" si="19"/>
        <v>1.4456251707887948</v>
      </c>
      <c r="BC49">
        <f t="shared" si="19"/>
        <v>1.4534425491014022</v>
      </c>
      <c r="BD49">
        <f t="shared" si="19"/>
        <v>1.4613970637512013</v>
      </c>
      <c r="BE49">
        <f t="shared" si="19"/>
        <v>1.4694911204520038</v>
      </c>
      <c r="BF49">
        <f t="shared" si="19"/>
        <v>1.4777271671198493</v>
      </c>
      <c r="BG49">
        <f t="shared" si="19"/>
        <v>1.4861076946133378</v>
      </c>
      <c r="BH49">
        <f t="shared" si="19"/>
        <v>1.4946352374869494</v>
      </c>
      <c r="BI49">
        <f t="shared" si="19"/>
        <v>1.5033123747575781</v>
      </c>
    </row>
    <row r="50" spans="1:61" x14ac:dyDescent="0.3">
      <c r="A50">
        <v>1762.31</v>
      </c>
      <c r="B50">
        <v>59</v>
      </c>
      <c r="C50">
        <v>492.12</v>
      </c>
      <c r="D50" t="s">
        <v>4</v>
      </c>
      <c r="E50">
        <f t="shared" si="0"/>
        <v>0</v>
      </c>
      <c r="F50">
        <f t="shared" si="1"/>
        <v>-0.37959996696730042</v>
      </c>
      <c r="G50">
        <f t="shared" si="2"/>
        <v>0.31586496890892463</v>
      </c>
      <c r="H50">
        <f t="shared" si="3"/>
        <v>-0.77284050333174159</v>
      </c>
      <c r="I50" t="str">
        <f t="shared" si="11"/>
        <v>N</v>
      </c>
      <c r="J50" t="str">
        <f t="shared" si="12"/>
        <v>PN</v>
      </c>
      <c r="P50">
        <v>0.54</v>
      </c>
      <c r="Q50">
        <f t="shared" si="5"/>
        <v>0.4978361814421195</v>
      </c>
      <c r="T50">
        <v>2550</v>
      </c>
      <c r="U50">
        <f t="shared" si="21"/>
        <v>1.2419715996173009</v>
      </c>
      <c r="V50">
        <f t="shared" si="21"/>
        <v>1.2462163857270416</v>
      </c>
      <c r="W50">
        <f t="shared" si="21"/>
        <v>1.2505356359852442</v>
      </c>
      <c r="X50">
        <f t="shared" si="21"/>
        <v>1.254930656679025</v>
      </c>
      <c r="Y50">
        <f t="shared" si="21"/>
        <v>1.2594027770110381</v>
      </c>
      <c r="Z50">
        <f t="shared" si="21"/>
        <v>1.2639533495014714</v>
      </c>
      <c r="AA50">
        <f t="shared" si="21"/>
        <v>1.2685837503970951</v>
      </c>
      <c r="AB50">
        <f t="shared" si="21"/>
        <v>1.2732953800874838</v>
      </c>
      <c r="AC50">
        <f t="shared" si="21"/>
        <v>1.2780896635285424</v>
      </c>
      <c r="AD50">
        <f t="shared" si="21"/>
        <v>1.2829680506734611</v>
      </c>
      <c r="AE50">
        <f t="shared" si="21"/>
        <v>1.2879320169112298</v>
      </c>
      <c r="AF50">
        <f t="shared" si="21"/>
        <v>1.2929830635128454</v>
      </c>
      <c r="AG50">
        <f t="shared" si="21"/>
        <v>1.2981227180853472</v>
      </c>
      <c r="AH50">
        <f t="shared" si="21"/>
        <v>1.3033525350338169</v>
      </c>
      <c r="AI50">
        <f t="shared" si="21"/>
        <v>1.3086740960314827</v>
      </c>
      <c r="AJ50">
        <f t="shared" si="21"/>
        <v>1.3140890104980709</v>
      </c>
      <c r="AK50">
        <f t="shared" si="20"/>
        <v>1.3195989160865496</v>
      </c>
      <c r="AL50">
        <f t="shared" si="20"/>
        <v>1.3252054791784085</v>
      </c>
      <c r="AM50">
        <f t="shared" si="20"/>
        <v>1.3309103953876305</v>
      </c>
      <c r="AN50">
        <f t="shared" si="20"/>
        <v>1.336715390073502</v>
      </c>
      <c r="AO50">
        <f t="shared" si="20"/>
        <v>1.3426222188624199</v>
      </c>
      <c r="AP50">
        <f t="shared" si="20"/>
        <v>1.3486326681788521</v>
      </c>
      <c r="AQ50">
        <f t="shared" si="20"/>
        <v>1.3547485557856127</v>
      </c>
      <c r="AR50">
        <f t="shared" si="20"/>
        <v>1.3609717313336152</v>
      </c>
      <c r="AS50">
        <f t="shared" si="18"/>
        <v>1.3673040769212683</v>
      </c>
      <c r="AT50">
        <f t="shared" si="18"/>
        <v>1.3737475076636882</v>
      </c>
      <c r="AU50">
        <f t="shared" si="18"/>
        <v>1.3803039722718911</v>
      </c>
      <c r="AV50">
        <f t="shared" si="18"/>
        <v>1.3869754536421517</v>
      </c>
      <c r="AW50">
        <f t="shared" si="18"/>
        <v>1.3937639694556969</v>
      </c>
      <c r="AX50">
        <f t="shared" si="18"/>
        <v>1.4006715727889207</v>
      </c>
      <c r="AY50">
        <f t="shared" si="18"/>
        <v>1.4077003527343042</v>
      </c>
      <c r="AZ50">
        <f t="shared" si="19"/>
        <v>1.4148524350322274</v>
      </c>
      <c r="BA50">
        <f t="shared" si="19"/>
        <v>1.4221299827138647</v>
      </c>
      <c r="BB50">
        <f t="shared" si="19"/>
        <v>1.4295351967553593</v>
      </c>
      <c r="BC50">
        <f t="shared" si="19"/>
        <v>1.4370703167434722</v>
      </c>
      <c r="BD50">
        <f t="shared" si="19"/>
        <v>1.4447376215529084</v>
      </c>
      <c r="BE50">
        <f t="shared" si="19"/>
        <v>1.4525394300355268</v>
      </c>
      <c r="BF50">
        <f t="shared" si="19"/>
        <v>1.4604781017216377</v>
      </c>
      <c r="BG50">
        <f t="shared" si="19"/>
        <v>1.468556037533606</v>
      </c>
      <c r="BH50">
        <f t="shared" si="19"/>
        <v>1.4767756805119703</v>
      </c>
      <c r="BI50">
        <f t="shared" si="19"/>
        <v>1.4851395165543002</v>
      </c>
    </row>
    <row r="51" spans="1:61" x14ac:dyDescent="0.3">
      <c r="A51">
        <v>2901.29</v>
      </c>
      <c r="B51">
        <v>51</v>
      </c>
      <c r="C51">
        <v>1155.52</v>
      </c>
      <c r="D51" t="s">
        <v>4</v>
      </c>
      <c r="E51">
        <f t="shared" si="0"/>
        <v>0</v>
      </c>
      <c r="F51">
        <f t="shared" si="1"/>
        <v>-0.62290511162912221</v>
      </c>
      <c r="G51">
        <f t="shared" si="2"/>
        <v>0.4636160832057174</v>
      </c>
      <c r="H51">
        <f t="shared" si="3"/>
        <v>-0.14579336450099739</v>
      </c>
      <c r="I51" t="str">
        <f t="shared" si="11"/>
        <v>N</v>
      </c>
      <c r="J51" t="str">
        <f t="shared" si="12"/>
        <v>PN</v>
      </c>
      <c r="P51">
        <v>0.56999999999999995</v>
      </c>
      <c r="Q51">
        <f t="shared" si="5"/>
        <v>0.4977057560068554</v>
      </c>
      <c r="T51">
        <v>2600</v>
      </c>
      <c r="U51">
        <f t="shared" si="21"/>
        <v>1.2332348472750134</v>
      </c>
      <c r="V51">
        <f t="shared" si="21"/>
        <v>1.2373263689312173</v>
      </c>
      <c r="W51">
        <f t="shared" si="21"/>
        <v>1.2414896660946355</v>
      </c>
      <c r="X51">
        <f t="shared" si="21"/>
        <v>1.2457259978869026</v>
      </c>
      <c r="Y51">
        <f t="shared" si="21"/>
        <v>1.2500366455177907</v>
      </c>
      <c r="Z51">
        <f t="shared" si="21"/>
        <v>1.2544229126726911</v>
      </c>
      <c r="AA51">
        <f t="shared" si="21"/>
        <v>1.2588861259068929</v>
      </c>
      <c r="AB51">
        <f t="shared" si="21"/>
        <v>1.2634276350467764</v>
      </c>
      <c r="AC51">
        <f t="shared" si="21"/>
        <v>1.2680488135980483</v>
      </c>
      <c r="AD51">
        <f t="shared" si="21"/>
        <v>1.2727510591611353</v>
      </c>
      <c r="AE51">
        <f t="shared" si="21"/>
        <v>1.2775357938538654</v>
      </c>
      <c r="AF51">
        <f t="shared" si="21"/>
        <v>1.2824044647415647</v>
      </c>
      <c r="AG51">
        <f t="shared" si="21"/>
        <v>1.2873585442746989</v>
      </c>
      <c r="AH51">
        <f t="shared" si="21"/>
        <v>1.2923995307341916</v>
      </c>
      <c r="AI51">
        <f t="shared" si="21"/>
        <v>1.2975289486845554</v>
      </c>
      <c r="AJ51">
        <f t="shared" si="21"/>
        <v>1.3027483494349719</v>
      </c>
      <c r="AK51">
        <f t="shared" si="20"/>
        <v>1.3080593115084591</v>
      </c>
      <c r="AL51">
        <f t="shared" si="20"/>
        <v>1.3134634411192714</v>
      </c>
      <c r="AM51">
        <f t="shared" si="20"/>
        <v>1.3189623726586714</v>
      </c>
      <c r="AN51">
        <f t="shared" si="20"/>
        <v>1.3245577691892265</v>
      </c>
      <c r="AO51">
        <f t="shared" si="20"/>
        <v>1.3302513229477742</v>
      </c>
      <c r="AP51">
        <f t="shared" si="20"/>
        <v>1.3360447558572124</v>
      </c>
      <c r="AQ51">
        <f t="shared" si="20"/>
        <v>1.3419398200472661</v>
      </c>
      <c r="AR51">
        <f t="shared" si="20"/>
        <v>1.3479382983843913</v>
      </c>
      <c r="AS51">
        <f t="shared" si="18"/>
        <v>1.354042005010974</v>
      </c>
      <c r="AT51">
        <f t="shared" si="18"/>
        <v>1.3602527858939877</v>
      </c>
      <c r="AU51">
        <f t="shared" si="18"/>
        <v>1.3665725193832765</v>
      </c>
      <c r="AV51">
        <f t="shared" si="18"/>
        <v>1.3730031167796315</v>
      </c>
      <c r="AW51">
        <f t="shared" si="18"/>
        <v>1.3795465229128323</v>
      </c>
      <c r="AX51">
        <f t="shared" si="18"/>
        <v>1.3862047167298295</v>
      </c>
      <c r="AY51">
        <f t="shared" si="18"/>
        <v>1.3929797118932452</v>
      </c>
      <c r="AZ51">
        <f t="shared" si="19"/>
        <v>1.3998735573903724</v>
      </c>
      <c r="BA51">
        <f t="shared" si="19"/>
        <v>1.4068883381528581</v>
      </c>
      <c r="BB51">
        <f t="shared" si="19"/>
        <v>1.4140261756872565</v>
      </c>
      <c r="BC51">
        <f t="shared" si="19"/>
        <v>1.421289228716645</v>
      </c>
      <c r="BD51">
        <f t="shared" si="19"/>
        <v>1.428679693833494</v>
      </c>
      <c r="BE51">
        <f t="shared" si="19"/>
        <v>1.4361998061639922</v>
      </c>
      <c r="BF51">
        <f t="shared" si="19"/>
        <v>1.4438518400440219</v>
      </c>
      <c r="BG51">
        <f t="shared" si="19"/>
        <v>1.451638109706997</v>
      </c>
      <c r="BH51">
        <f t="shared" si="19"/>
        <v>1.4595609699837648</v>
      </c>
      <c r="BI51">
        <f t="shared" si="19"/>
        <v>1.4676228170147858</v>
      </c>
    </row>
    <row r="52" spans="1:61" x14ac:dyDescent="0.3">
      <c r="A52">
        <v>1152.1400000000001</v>
      </c>
      <c r="B52">
        <v>59</v>
      </c>
      <c r="C52">
        <v>369</v>
      </c>
      <c r="D52" t="s">
        <v>4</v>
      </c>
      <c r="E52">
        <f t="shared" si="0"/>
        <v>0</v>
      </c>
      <c r="F52">
        <f t="shared" si="1"/>
        <v>-0.35187324664293501</v>
      </c>
      <c r="G52">
        <f t="shared" si="2"/>
        <v>0.29663072925740819</v>
      </c>
      <c r="H52">
        <f t="shared" si="3"/>
        <v>-0.86339400295342483</v>
      </c>
      <c r="I52" t="str">
        <f t="shared" si="11"/>
        <v>N</v>
      </c>
      <c r="J52" t="str">
        <f t="shared" si="12"/>
        <v>PN</v>
      </c>
      <c r="P52">
        <v>0.6</v>
      </c>
      <c r="Q52">
        <f t="shared" si="5"/>
        <v>0.49757533088381239</v>
      </c>
      <c r="T52">
        <v>2650</v>
      </c>
      <c r="U52">
        <f t="shared" si="21"/>
        <v>1.2248135486537874</v>
      </c>
      <c r="V52">
        <f t="shared" si="21"/>
        <v>1.2287573397024742</v>
      </c>
      <c r="W52">
        <f t="shared" si="21"/>
        <v>1.2327703146946061</v>
      </c>
      <c r="X52">
        <f t="shared" si="21"/>
        <v>1.236853687289317</v>
      </c>
      <c r="Y52">
        <f t="shared" si="21"/>
        <v>1.2410086924363537</v>
      </c>
      <c r="Z52">
        <f t="shared" si="21"/>
        <v>1.2452365867495652</v>
      </c>
      <c r="AA52">
        <f t="shared" si="21"/>
        <v>1.2495386488869449</v>
      </c>
      <c r="AB52">
        <f t="shared" si="21"/>
        <v>1.2539161799373413</v>
      </c>
      <c r="AC52">
        <f t="shared" si="21"/>
        <v>1.2583705038139497</v>
      </c>
      <c r="AD52">
        <f t="shared" si="21"/>
        <v>1.2629029676547094</v>
      </c>
      <c r="AE52">
        <f t="shared" si="21"/>
        <v>1.2675149422297229</v>
      </c>
      <c r="AF52">
        <f t="shared" si="21"/>
        <v>1.2722078223558237</v>
      </c>
      <c r="AG52">
        <f t="shared" si="21"/>
        <v>1.2769830273184155</v>
      </c>
      <c r="AH52">
        <f t="shared" si="21"/>
        <v>1.2818420013007124</v>
      </c>
      <c r="AI52">
        <f t="shared" si="21"/>
        <v>1.286786213820508</v>
      </c>
      <c r="AJ52">
        <f t="shared" si="21"/>
        <v>1.2918171601746082</v>
      </c>
      <c r="AK52">
        <f t="shared" si="20"/>
        <v>1.296936361891059</v>
      </c>
      <c r="AL52">
        <f t="shared" si="20"/>
        <v>1.3021453671893073</v>
      </c>
      <c r="AM52">
        <f t="shared" si="20"/>
        <v>1.3074457514484359</v>
      </c>
      <c r="AN52">
        <f t="shared" si="20"/>
        <v>1.3128391176836107</v>
      </c>
      <c r="AO52">
        <f t="shared" si="20"/>
        <v>1.3183270970308862</v>
      </c>
      <c r="AP52">
        <f t="shared" si="20"/>
        <v>1.3239113492405172</v>
      </c>
      <c r="AQ52">
        <f t="shared" si="20"/>
        <v>1.329593563178922</v>
      </c>
      <c r="AR52">
        <f t="shared" si="20"/>
        <v>1.3353754573394543</v>
      </c>
      <c r="AS52">
        <f t="shared" si="18"/>
        <v>1.3412587803621314</v>
      </c>
      <c r="AT52">
        <f t="shared" si="18"/>
        <v>1.3472453115624843</v>
      </c>
      <c r="AU52">
        <f t="shared" si="18"/>
        <v>1.3533368614696815</v>
      </c>
      <c r="AV52">
        <f t="shared" si="18"/>
        <v>1.3595352723740934</v>
      </c>
      <c r="AW52">
        <f t="shared" si="18"/>
        <v>1.3658424188844658</v>
      </c>
      <c r="AX52">
        <f t="shared" si="18"/>
        <v>1.3722602084948616</v>
      </c>
      <c r="AY52">
        <f t="shared" si="18"/>
        <v>1.378790582161554</v>
      </c>
      <c r="AZ52">
        <f t="shared" si="19"/>
        <v>1.3854355148900352</v>
      </c>
      <c r="BA52">
        <f t="shared" si="19"/>
        <v>1.3921970163323272</v>
      </c>
      <c r="BB52">
        <f t="shared" si="19"/>
        <v>1.3990771313947654</v>
      </c>
      <c r="BC52">
        <f t="shared" si="19"/>
        <v>1.4060779408564501</v>
      </c>
      <c r="BD52">
        <f t="shared" si="19"/>
        <v>1.4132015619985421</v>
      </c>
      <c r="BE52">
        <f t="shared" si="19"/>
        <v>1.4204501492446018</v>
      </c>
      <c r="BF52">
        <f t="shared" si="19"/>
        <v>1.4278258948121587</v>
      </c>
      <c r="BG52">
        <f t="shared" si="19"/>
        <v>1.435331029375712</v>
      </c>
      <c r="BH52">
        <f t="shared" si="19"/>
        <v>1.4429678227413625</v>
      </c>
      <c r="BI52">
        <f t="shared" si="19"/>
        <v>1.4507385845332774</v>
      </c>
    </row>
    <row r="53" spans="1:61" x14ac:dyDescent="0.3">
      <c r="A53">
        <v>2204.8000000000002</v>
      </c>
      <c r="B53">
        <v>43</v>
      </c>
      <c r="C53">
        <v>1061.3499999999999</v>
      </c>
      <c r="D53" t="s">
        <v>4</v>
      </c>
      <c r="E53">
        <f t="shared" si="0"/>
        <v>0</v>
      </c>
      <c r="F53">
        <f t="shared" si="1"/>
        <v>-0.65590209827170276</v>
      </c>
      <c r="G53">
        <f t="shared" si="2"/>
        <v>0.48102631390728529</v>
      </c>
      <c r="H53">
        <f t="shared" si="3"/>
        <v>-7.5931205433075577E-2</v>
      </c>
      <c r="I53" t="str">
        <f t="shared" si="11"/>
        <v>N</v>
      </c>
      <c r="J53" t="str">
        <f t="shared" si="12"/>
        <v>PN</v>
      </c>
      <c r="P53">
        <v>0.63</v>
      </c>
      <c r="Q53">
        <f t="shared" si="5"/>
        <v>0.49744490609073916</v>
      </c>
    </row>
    <row r="54" spans="1:61" x14ac:dyDescent="0.3">
      <c r="A54">
        <v>1754</v>
      </c>
      <c r="B54">
        <v>26</v>
      </c>
      <c r="C54">
        <v>677.12</v>
      </c>
      <c r="D54" t="s">
        <v>4</v>
      </c>
      <c r="E54">
        <f t="shared" si="0"/>
        <v>0</v>
      </c>
      <c r="F54">
        <f t="shared" si="1"/>
        <v>-0.66219573123744713</v>
      </c>
      <c r="G54">
        <f t="shared" si="2"/>
        <v>0.48428228710892579</v>
      </c>
      <c r="H54">
        <f t="shared" si="3"/>
        <v>-6.2891573216777796E-2</v>
      </c>
      <c r="I54" t="str">
        <f t="shared" si="11"/>
        <v>N</v>
      </c>
      <c r="J54" t="str">
        <f t="shared" si="12"/>
        <v>PN</v>
      </c>
      <c r="P54">
        <v>0.66</v>
      </c>
      <c r="Q54">
        <f t="shared" si="5"/>
        <v>0.497314481645384</v>
      </c>
    </row>
    <row r="55" spans="1:61" x14ac:dyDescent="0.3">
      <c r="A55">
        <v>2083.86</v>
      </c>
      <c r="B55">
        <v>40</v>
      </c>
      <c r="C55">
        <v>1165</v>
      </c>
      <c r="D55" t="s">
        <v>4</v>
      </c>
      <c r="E55">
        <f t="shared" si="0"/>
        <v>0</v>
      </c>
      <c r="F55">
        <f t="shared" si="1"/>
        <v>-0.71972808475023164</v>
      </c>
      <c r="G55">
        <f t="shared" si="2"/>
        <v>0.51311537068242186</v>
      </c>
      <c r="H55">
        <f t="shared" si="3"/>
        <v>5.2473519771754351E-2</v>
      </c>
      <c r="I55" t="str">
        <f t="shared" si="11"/>
        <v>T</v>
      </c>
      <c r="J55" t="str">
        <f t="shared" si="12"/>
        <v>FP</v>
      </c>
      <c r="P55">
        <v>0.69</v>
      </c>
      <c r="Q55">
        <f t="shared" si="5"/>
        <v>0.49718405756549527</v>
      </c>
    </row>
    <row r="56" spans="1:61" x14ac:dyDescent="0.3">
      <c r="A56">
        <v>2199.21</v>
      </c>
      <c r="B56">
        <v>36</v>
      </c>
      <c r="C56">
        <v>637.95000000000005</v>
      </c>
      <c r="D56" t="s">
        <v>4</v>
      </c>
      <c r="E56">
        <f t="shared" si="0"/>
        <v>0</v>
      </c>
      <c r="F56">
        <f t="shared" si="1"/>
        <v>-0.56913724405193156</v>
      </c>
      <c r="G56">
        <f t="shared" si="2"/>
        <v>0.43398644033008327</v>
      </c>
      <c r="H56">
        <f t="shared" si="3"/>
        <v>-0.26560474479695906</v>
      </c>
      <c r="I56" t="str">
        <f t="shared" si="11"/>
        <v>N</v>
      </c>
      <c r="J56" t="str">
        <f t="shared" si="12"/>
        <v>PN</v>
      </c>
      <c r="P56">
        <v>0.72</v>
      </c>
      <c r="Q56">
        <f t="shared" si="5"/>
        <v>0.49705363386882084</v>
      </c>
    </row>
    <row r="57" spans="1:61" x14ac:dyDescent="0.3">
      <c r="A57">
        <v>2393.77</v>
      </c>
      <c r="B57">
        <v>46</v>
      </c>
      <c r="C57">
        <v>1305.79</v>
      </c>
      <c r="D57" t="s">
        <v>5</v>
      </c>
      <c r="E57">
        <f t="shared" si="0"/>
        <v>1</v>
      </c>
      <c r="F57">
        <f t="shared" si="1"/>
        <v>-0.66764065478457679</v>
      </c>
      <c r="G57">
        <f t="shared" si="2"/>
        <v>0.51291730030738525</v>
      </c>
      <c r="H57">
        <f t="shared" si="3"/>
        <v>5.1680700967940696E-2</v>
      </c>
      <c r="I57" t="str">
        <f t="shared" si="11"/>
        <v>T</v>
      </c>
      <c r="J57" t="str">
        <f t="shared" si="12"/>
        <v>PP</v>
      </c>
      <c r="P57">
        <v>0.75</v>
      </c>
      <c r="Q57">
        <f t="shared" si="5"/>
        <v>0.49692321057310873</v>
      </c>
    </row>
    <row r="58" spans="1:61" x14ac:dyDescent="0.3">
      <c r="A58">
        <v>2575.73</v>
      </c>
      <c r="B58">
        <v>39</v>
      </c>
      <c r="C58">
        <v>1274.9100000000001</v>
      </c>
      <c r="D58" t="s">
        <v>4</v>
      </c>
      <c r="E58">
        <f t="shared" si="0"/>
        <v>0</v>
      </c>
      <c r="F58">
        <f t="shared" si="1"/>
        <v>-0.77133417157077511</v>
      </c>
      <c r="G58">
        <f t="shared" si="2"/>
        <v>0.537604258659792</v>
      </c>
      <c r="H58">
        <f t="shared" si="3"/>
        <v>0.15070160338039867</v>
      </c>
      <c r="I58" t="str">
        <f t="shared" si="11"/>
        <v>T</v>
      </c>
      <c r="J58" t="str">
        <f t="shared" si="12"/>
        <v>FP</v>
      </c>
      <c r="P58">
        <v>0.78</v>
      </c>
      <c r="Q58">
        <f t="shared" si="5"/>
        <v>0.49679278769610652</v>
      </c>
    </row>
    <row r="59" spans="1:61" x14ac:dyDescent="0.3">
      <c r="A59">
        <v>1619.92</v>
      </c>
      <c r="B59">
        <v>21</v>
      </c>
      <c r="C59">
        <v>1309.1600000000001</v>
      </c>
      <c r="D59" t="s">
        <v>5</v>
      </c>
      <c r="E59">
        <f t="shared" si="0"/>
        <v>1</v>
      </c>
      <c r="F59">
        <f t="shared" si="1"/>
        <v>-0.47827480290447749</v>
      </c>
      <c r="G59">
        <f t="shared" si="2"/>
        <v>0.61985183649027387</v>
      </c>
      <c r="H59">
        <f t="shared" si="3"/>
        <v>0.48891939537706625</v>
      </c>
      <c r="I59" t="str">
        <f t="shared" si="11"/>
        <v>T</v>
      </c>
      <c r="J59" t="str">
        <f t="shared" si="12"/>
        <v>PP</v>
      </c>
      <c r="P59">
        <v>0.81</v>
      </c>
      <c r="Q59">
        <f t="shared" si="5"/>
        <v>0.49666236525556129</v>
      </c>
    </row>
    <row r="60" spans="1:61" x14ac:dyDescent="0.3">
      <c r="A60">
        <v>2675.05</v>
      </c>
      <c r="B60">
        <v>23</v>
      </c>
      <c r="C60">
        <v>981.55</v>
      </c>
      <c r="D60" t="s">
        <v>4</v>
      </c>
      <c r="E60">
        <f t="shared" si="0"/>
        <v>0</v>
      </c>
      <c r="F60">
        <f t="shared" si="1"/>
        <v>-0.80540981769644471</v>
      </c>
      <c r="G60">
        <f t="shared" si="2"/>
        <v>0.5530952604456123</v>
      </c>
      <c r="H60">
        <f t="shared" si="3"/>
        <v>0.2131847866050241</v>
      </c>
      <c r="I60" t="str">
        <f t="shared" si="11"/>
        <v>T</v>
      </c>
      <c r="J60" t="str">
        <f t="shared" si="12"/>
        <v>FP</v>
      </c>
      <c r="P60">
        <v>0.84</v>
      </c>
      <c r="Q60">
        <f t="shared" si="5"/>
        <v>0.49653194326922057</v>
      </c>
    </row>
    <row r="61" spans="1:61" x14ac:dyDescent="0.3">
      <c r="A61">
        <v>1068.79</v>
      </c>
      <c r="B61">
        <v>46</v>
      </c>
      <c r="C61">
        <v>223.18</v>
      </c>
      <c r="D61" t="s">
        <v>5</v>
      </c>
      <c r="E61">
        <f t="shared" si="0"/>
        <v>1</v>
      </c>
      <c r="F61">
        <f t="shared" si="1"/>
        <v>-1.1331848369624062</v>
      </c>
      <c r="G61">
        <f t="shared" si="2"/>
        <v>0.32200608472254361</v>
      </c>
      <c r="H61">
        <f t="shared" si="3"/>
        <v>-0.74456787136336744</v>
      </c>
      <c r="I61" t="str">
        <f t="shared" si="11"/>
        <v>N</v>
      </c>
      <c r="J61" t="str">
        <f t="shared" si="12"/>
        <v>FN</v>
      </c>
      <c r="P61">
        <v>0.87</v>
      </c>
      <c r="Q61">
        <f t="shared" si="5"/>
        <v>0.49640152175483099</v>
      </c>
    </row>
    <row r="62" spans="1:61" x14ac:dyDescent="0.3">
      <c r="A62">
        <v>2597.84</v>
      </c>
      <c r="B62">
        <v>43</v>
      </c>
      <c r="C62">
        <v>208.35</v>
      </c>
      <c r="D62" t="s">
        <v>4</v>
      </c>
      <c r="E62">
        <f t="shared" si="0"/>
        <v>0</v>
      </c>
      <c r="F62">
        <f t="shared" si="1"/>
        <v>-0.40209095983750809</v>
      </c>
      <c r="G62">
        <f t="shared" si="2"/>
        <v>0.33108010192219095</v>
      </c>
      <c r="H62">
        <f t="shared" si="3"/>
        <v>-0.7033039732798585</v>
      </c>
      <c r="I62" t="str">
        <f t="shared" si="11"/>
        <v>N</v>
      </c>
      <c r="J62" t="str">
        <f t="shared" si="12"/>
        <v>PN</v>
      </c>
      <c r="P62">
        <v>0.9</v>
      </c>
      <c r="Q62">
        <f t="shared" si="5"/>
        <v>0.49627110073013941</v>
      </c>
    </row>
    <row r="63" spans="1:61" x14ac:dyDescent="0.3">
      <c r="A63">
        <v>3392.77</v>
      </c>
      <c r="B63">
        <v>54</v>
      </c>
      <c r="C63">
        <v>933.86</v>
      </c>
      <c r="D63" t="s">
        <v>4</v>
      </c>
      <c r="E63">
        <f t="shared" si="0"/>
        <v>0</v>
      </c>
      <c r="F63">
        <f t="shared" si="1"/>
        <v>-0.52885238832960901</v>
      </c>
      <c r="G63">
        <f t="shared" si="2"/>
        <v>0.41071915264081288</v>
      </c>
      <c r="H63">
        <f t="shared" si="3"/>
        <v>-0.36099323663853394</v>
      </c>
      <c r="I63" t="str">
        <f t="shared" si="11"/>
        <v>N</v>
      </c>
      <c r="J63" t="str">
        <f t="shared" si="12"/>
        <v>PN</v>
      </c>
      <c r="P63">
        <v>0.93</v>
      </c>
      <c r="Q63">
        <f t="shared" si="5"/>
        <v>0.49614068021289193</v>
      </c>
    </row>
    <row r="64" spans="1:61" x14ac:dyDescent="0.3">
      <c r="A64">
        <v>2618.96</v>
      </c>
      <c r="B64">
        <v>41</v>
      </c>
      <c r="C64">
        <v>1474.51</v>
      </c>
      <c r="D64" t="s">
        <v>4</v>
      </c>
      <c r="E64">
        <f t="shared" si="0"/>
        <v>0</v>
      </c>
      <c r="F64">
        <f t="shared" si="1"/>
        <v>-0.8331127799829886</v>
      </c>
      <c r="G64">
        <f t="shared" si="2"/>
        <v>0.56530592883095465</v>
      </c>
      <c r="H64">
        <f t="shared" si="3"/>
        <v>0.26272455256439703</v>
      </c>
      <c r="I64" t="str">
        <f t="shared" si="11"/>
        <v>T</v>
      </c>
      <c r="J64" t="str">
        <f t="shared" si="12"/>
        <v>FP</v>
      </c>
      <c r="P64">
        <v>0.96</v>
      </c>
      <c r="Q64">
        <f t="shared" si="5"/>
        <v>0.49601026022083483</v>
      </c>
    </row>
    <row r="65" spans="1:17" x14ac:dyDescent="0.3">
      <c r="A65">
        <v>2517.88</v>
      </c>
      <c r="B65">
        <v>28</v>
      </c>
      <c r="C65">
        <v>907.46</v>
      </c>
      <c r="D65" t="s">
        <v>4</v>
      </c>
      <c r="E65">
        <f t="shared" si="0"/>
        <v>0</v>
      </c>
      <c r="F65">
        <f t="shared" si="1"/>
        <v>-0.72966054268016844</v>
      </c>
      <c r="G65">
        <f t="shared" si="2"/>
        <v>0.51792739460698389</v>
      </c>
      <c r="H65">
        <f t="shared" si="3"/>
        <v>7.1740331282121206E-2</v>
      </c>
      <c r="I65" t="str">
        <f t="shared" si="11"/>
        <v>T</v>
      </c>
      <c r="J65" t="str">
        <f t="shared" si="12"/>
        <v>FP</v>
      </c>
      <c r="P65">
        <v>0.99</v>
      </c>
      <c r="Q65">
        <f t="shared" si="5"/>
        <v>0.49587984077171382</v>
      </c>
    </row>
    <row r="66" spans="1:17" x14ac:dyDescent="0.3">
      <c r="A66">
        <v>2005.44</v>
      </c>
      <c r="B66">
        <v>41</v>
      </c>
      <c r="C66">
        <v>1333.03</v>
      </c>
      <c r="D66" t="s">
        <v>5</v>
      </c>
      <c r="E66">
        <f t="shared" si="0"/>
        <v>1</v>
      </c>
      <c r="F66">
        <f t="shared" si="1"/>
        <v>-0.61695707500009278</v>
      </c>
      <c r="G66">
        <f t="shared" si="2"/>
        <v>0.53958385521982988</v>
      </c>
      <c r="H66">
        <f t="shared" si="3"/>
        <v>0.15866746089386613</v>
      </c>
      <c r="I66" t="str">
        <f t="shared" si="11"/>
        <v>T</v>
      </c>
      <c r="J66" t="str">
        <f t="shared" si="12"/>
        <v>PP</v>
      </c>
    </row>
    <row r="67" spans="1:17" x14ac:dyDescent="0.3">
      <c r="A67">
        <v>1791.4</v>
      </c>
      <c r="B67">
        <v>21</v>
      </c>
      <c r="C67">
        <v>803.12</v>
      </c>
      <c r="D67" t="s">
        <v>5</v>
      </c>
      <c r="E67">
        <f t="shared" ref="E67:E128" si="22">IF(D67="T",1,0)</f>
        <v>1</v>
      </c>
      <c r="F67">
        <f t="shared" ref="F67:F128" si="23">E67*H67-LN(1+EXP(H67))</f>
        <v>-0.6364834360310816</v>
      </c>
      <c r="G67">
        <f t="shared" ref="G67:G128" si="24">1/(1+EXP(-H67))</f>
        <v>0.5291499457152038</v>
      </c>
      <c r="H67">
        <f t="shared" ref="H67:H128" si="25">$M$1*B67+$M$2*C67+$M$3</f>
        <v>0.11673215570392881</v>
      </c>
      <c r="I67" t="str">
        <f t="shared" si="11"/>
        <v>T</v>
      </c>
      <c r="J67" t="str">
        <f t="shared" si="12"/>
        <v>PP</v>
      </c>
    </row>
    <row r="68" spans="1:17" x14ac:dyDescent="0.3">
      <c r="A68">
        <v>2186.23</v>
      </c>
      <c r="B68">
        <v>53</v>
      </c>
      <c r="C68">
        <v>740.77</v>
      </c>
      <c r="D68" t="s">
        <v>4</v>
      </c>
      <c r="E68">
        <f t="shared" si="22"/>
        <v>0</v>
      </c>
      <c r="F68">
        <f t="shared" si="23"/>
        <v>-0.4795308967782666</v>
      </c>
      <c r="G68">
        <f t="shared" si="24"/>
        <v>0.38092626681649433</v>
      </c>
      <c r="H68">
        <f t="shared" si="25"/>
        <v>-0.48561855122165437</v>
      </c>
      <c r="I68" t="str">
        <f t="shared" si="11"/>
        <v>N</v>
      </c>
      <c r="J68" t="str">
        <f t="shared" si="12"/>
        <v>PN</v>
      </c>
    </row>
    <row r="69" spans="1:17" x14ac:dyDescent="0.3">
      <c r="A69">
        <v>2108.46</v>
      </c>
      <c r="B69">
        <v>22</v>
      </c>
      <c r="C69">
        <v>1430.59</v>
      </c>
      <c r="D69" t="s">
        <v>5</v>
      </c>
      <c r="E69">
        <f t="shared" si="22"/>
        <v>1</v>
      </c>
      <c r="F69">
        <f t="shared" si="23"/>
        <v>-0.4515403058587304</v>
      </c>
      <c r="G69">
        <f t="shared" si="24"/>
        <v>0.63664676525575525</v>
      </c>
      <c r="H69">
        <f t="shared" si="25"/>
        <v>0.56083951354295247</v>
      </c>
      <c r="I69" t="str">
        <f t="shared" si="11"/>
        <v>T</v>
      </c>
      <c r="J69" t="str">
        <f t="shared" si="12"/>
        <v>PP</v>
      </c>
    </row>
    <row r="70" spans="1:17" x14ac:dyDescent="0.3">
      <c r="A70">
        <v>2298.2800000000002</v>
      </c>
      <c r="B70">
        <v>35</v>
      </c>
      <c r="C70">
        <v>650.23</v>
      </c>
      <c r="D70" t="s">
        <v>4</v>
      </c>
      <c r="E70">
        <f t="shared" si="22"/>
        <v>0</v>
      </c>
      <c r="F70">
        <f t="shared" si="23"/>
        <v>-0.58068997128416877</v>
      </c>
      <c r="G70">
        <f t="shared" si="24"/>
        <v>0.44048781398751463</v>
      </c>
      <c r="H70">
        <f t="shared" si="25"/>
        <v>-0.23918252675089563</v>
      </c>
      <c r="I70" t="str">
        <f t="shared" si="11"/>
        <v>N</v>
      </c>
      <c r="J70" t="str">
        <f t="shared" si="12"/>
        <v>PN</v>
      </c>
    </row>
    <row r="71" spans="1:17" x14ac:dyDescent="0.3">
      <c r="A71">
        <v>3696.84</v>
      </c>
      <c r="B71">
        <v>49</v>
      </c>
      <c r="C71">
        <v>2624.39</v>
      </c>
      <c r="D71" t="s">
        <v>4</v>
      </c>
      <c r="E71">
        <f t="shared" si="22"/>
        <v>0</v>
      </c>
      <c r="F71">
        <f t="shared" si="23"/>
        <v>-1.2909303390260742</v>
      </c>
      <c r="G71">
        <f t="shared" si="24"/>
        <v>0.72498519297177133</v>
      </c>
      <c r="H71">
        <f t="shared" si="25"/>
        <v>0.96932629120283753</v>
      </c>
      <c r="I71" t="str">
        <f t="shared" si="11"/>
        <v>T</v>
      </c>
      <c r="J71" t="str">
        <f t="shared" si="12"/>
        <v>FP</v>
      </c>
    </row>
    <row r="72" spans="1:17" x14ac:dyDescent="0.3">
      <c r="A72">
        <v>1811.81</v>
      </c>
      <c r="B72">
        <v>44</v>
      </c>
      <c r="C72">
        <v>255.93</v>
      </c>
      <c r="D72" t="s">
        <v>5</v>
      </c>
      <c r="E72">
        <f t="shared" si="22"/>
        <v>1</v>
      </c>
      <c r="F72">
        <f t="shared" si="23"/>
        <v>-1.0936535187777106</v>
      </c>
      <c r="G72">
        <f t="shared" si="24"/>
        <v>0.33499036164574186</v>
      </c>
      <c r="H72">
        <f t="shared" si="25"/>
        <v>-0.68569977411219574</v>
      </c>
      <c r="I72" t="str">
        <f t="shared" si="11"/>
        <v>N</v>
      </c>
      <c r="J72" t="str">
        <f t="shared" si="12"/>
        <v>FN</v>
      </c>
    </row>
    <row r="73" spans="1:17" x14ac:dyDescent="0.3">
      <c r="A73">
        <v>2065.17</v>
      </c>
      <c r="B73">
        <v>36</v>
      </c>
      <c r="C73">
        <v>1169.33</v>
      </c>
      <c r="D73" t="s">
        <v>5</v>
      </c>
      <c r="E73">
        <f t="shared" si="22"/>
        <v>1</v>
      </c>
      <c r="F73">
        <f t="shared" si="23"/>
        <v>-0.63249599858851147</v>
      </c>
      <c r="G73">
        <f t="shared" si="24"/>
        <v>0.53126411026972786</v>
      </c>
      <c r="H73">
        <f t="shared" si="25"/>
        <v>0.12521980547082928</v>
      </c>
      <c r="I73" t="str">
        <f t="shared" si="11"/>
        <v>T</v>
      </c>
      <c r="J73" t="str">
        <f t="shared" si="12"/>
        <v>PP</v>
      </c>
    </row>
    <row r="74" spans="1:17" x14ac:dyDescent="0.3">
      <c r="A74">
        <v>1032.5899999999999</v>
      </c>
      <c r="B74">
        <v>49</v>
      </c>
      <c r="C74">
        <v>270.5</v>
      </c>
      <c r="D74" t="s">
        <v>5</v>
      </c>
      <c r="E74">
        <f t="shared" si="22"/>
        <v>1</v>
      </c>
      <c r="F74">
        <f t="shared" si="23"/>
        <v>-1.1449929826960372</v>
      </c>
      <c r="G74">
        <f t="shared" si="24"/>
        <v>0.31822615087221356</v>
      </c>
      <c r="H74">
        <f t="shared" si="25"/>
        <v>-0.76193570704670988</v>
      </c>
      <c r="I74" t="str">
        <f t="shared" si="11"/>
        <v>N</v>
      </c>
      <c r="J74" t="str">
        <f t="shared" si="12"/>
        <v>FN</v>
      </c>
    </row>
    <row r="75" spans="1:17" x14ac:dyDescent="0.3">
      <c r="A75">
        <v>1768.25</v>
      </c>
      <c r="B75">
        <v>36</v>
      </c>
      <c r="C75">
        <v>948.77</v>
      </c>
      <c r="D75" t="s">
        <v>5</v>
      </c>
      <c r="E75">
        <f t="shared" si="22"/>
        <v>1</v>
      </c>
      <c r="F75">
        <f t="shared" si="23"/>
        <v>-0.71181820243310079</v>
      </c>
      <c r="G75">
        <f t="shared" si="24"/>
        <v>0.49075110094608748</v>
      </c>
      <c r="H75">
        <f t="shared" si="25"/>
        <v>-3.6999816658463136E-2</v>
      </c>
      <c r="I75" t="str">
        <f t="shared" si="11"/>
        <v>N</v>
      </c>
      <c r="J75" t="str">
        <f t="shared" si="12"/>
        <v>FN</v>
      </c>
    </row>
    <row r="76" spans="1:17" x14ac:dyDescent="0.3">
      <c r="A76">
        <v>2324.6</v>
      </c>
      <c r="B76">
        <v>30</v>
      </c>
      <c r="C76">
        <v>1247.71</v>
      </c>
      <c r="D76" t="s">
        <v>5</v>
      </c>
      <c r="E76">
        <f t="shared" si="22"/>
        <v>1</v>
      </c>
      <c r="F76">
        <f t="shared" si="23"/>
        <v>-0.55981816815602303</v>
      </c>
      <c r="G76">
        <f t="shared" si="24"/>
        <v>0.57131293728965438</v>
      </c>
      <c r="H76">
        <f t="shared" si="25"/>
        <v>0.28720991563335302</v>
      </c>
      <c r="I76" t="str">
        <f t="shared" si="11"/>
        <v>T</v>
      </c>
      <c r="J76" t="str">
        <f t="shared" si="12"/>
        <v>PP</v>
      </c>
    </row>
    <row r="77" spans="1:17" x14ac:dyDescent="0.3">
      <c r="A77">
        <v>2904.48</v>
      </c>
      <c r="B77">
        <v>52</v>
      </c>
      <c r="C77">
        <v>1482.07</v>
      </c>
      <c r="D77" t="s">
        <v>5</v>
      </c>
      <c r="E77">
        <f t="shared" si="22"/>
        <v>1</v>
      </c>
      <c r="F77">
        <f t="shared" si="23"/>
        <v>-0.65539273118613317</v>
      </c>
      <c r="G77">
        <f t="shared" si="24"/>
        <v>0.5192381015432338</v>
      </c>
      <c r="H77">
        <f t="shared" si="25"/>
        <v>7.6990413853320561E-2</v>
      </c>
      <c r="I77" t="str">
        <f t="shared" si="11"/>
        <v>T</v>
      </c>
      <c r="J77" t="str">
        <f t="shared" si="12"/>
        <v>PP</v>
      </c>
    </row>
    <row r="78" spans="1:17" x14ac:dyDescent="0.3">
      <c r="A78">
        <v>2821.67</v>
      </c>
      <c r="B78">
        <v>39</v>
      </c>
      <c r="C78">
        <v>1710.11</v>
      </c>
      <c r="D78" t="s">
        <v>5</v>
      </c>
      <c r="E78">
        <f t="shared" si="22"/>
        <v>1</v>
      </c>
      <c r="F78">
        <f t="shared" si="23"/>
        <v>-0.48520668874035716</v>
      </c>
      <c r="G78">
        <f t="shared" si="24"/>
        <v>0.61556995223670308</v>
      </c>
      <c r="H78">
        <f t="shared" si="25"/>
        <v>0.47078674824196937</v>
      </c>
      <c r="I78" t="str">
        <f t="shared" si="11"/>
        <v>T</v>
      </c>
      <c r="J78" t="str">
        <f t="shared" si="12"/>
        <v>PP</v>
      </c>
    </row>
    <row r="79" spans="1:17" x14ac:dyDescent="0.3">
      <c r="A79">
        <v>2770.46</v>
      </c>
      <c r="B79">
        <v>58</v>
      </c>
      <c r="C79">
        <v>974.3</v>
      </c>
      <c r="D79" t="s">
        <v>4</v>
      </c>
      <c r="E79">
        <f t="shared" si="22"/>
        <v>0</v>
      </c>
      <c r="F79">
        <f t="shared" si="23"/>
        <v>-0.51268960811981501</v>
      </c>
      <c r="G79">
        <f t="shared" si="24"/>
        <v>0.40111734892832124</v>
      </c>
      <c r="H79">
        <f t="shared" si="25"/>
        <v>-0.40081164564769051</v>
      </c>
      <c r="I79" t="str">
        <f t="shared" si="11"/>
        <v>N</v>
      </c>
      <c r="J79" t="str">
        <f t="shared" si="12"/>
        <v>PN</v>
      </c>
    </row>
    <row r="80" spans="1:17" x14ac:dyDescent="0.3">
      <c r="A80">
        <v>2883.8</v>
      </c>
      <c r="B80">
        <v>23</v>
      </c>
      <c r="C80">
        <v>1731.57</v>
      </c>
      <c r="D80" t="s">
        <v>5</v>
      </c>
      <c r="E80">
        <f t="shared" si="22"/>
        <v>1</v>
      </c>
      <c r="F80">
        <f t="shared" si="23"/>
        <v>-0.38214133074077528</v>
      </c>
      <c r="G80">
        <f t="shared" si="24"/>
        <v>0.6823986024898312</v>
      </c>
      <c r="H80">
        <f t="shared" si="25"/>
        <v>0.76481681865712758</v>
      </c>
      <c r="I80" t="str">
        <f t="shared" si="11"/>
        <v>T</v>
      </c>
      <c r="J80" t="str">
        <f t="shared" si="12"/>
        <v>PP</v>
      </c>
    </row>
    <row r="81" spans="1:10" x14ac:dyDescent="0.3">
      <c r="A81">
        <v>2585.31</v>
      </c>
      <c r="B81">
        <v>26</v>
      </c>
      <c r="C81">
        <v>1083.48</v>
      </c>
      <c r="D81" t="s">
        <v>5</v>
      </c>
      <c r="E81">
        <f t="shared" si="22"/>
        <v>1</v>
      </c>
      <c r="F81">
        <f t="shared" si="23"/>
        <v>-0.58210100607112558</v>
      </c>
      <c r="G81">
        <f t="shared" si="24"/>
        <v>0.55872325159214997</v>
      </c>
      <c r="H81">
        <f t="shared" si="25"/>
        <v>0.23598204687960994</v>
      </c>
      <c r="I81" t="str">
        <f t="shared" si="11"/>
        <v>T</v>
      </c>
      <c r="J81" t="str">
        <f t="shared" si="12"/>
        <v>PP</v>
      </c>
    </row>
    <row r="82" spans="1:10" x14ac:dyDescent="0.3">
      <c r="A82">
        <v>2285.13</v>
      </c>
      <c r="B82">
        <v>43</v>
      </c>
      <c r="C82">
        <v>1373.8</v>
      </c>
      <c r="D82" t="s">
        <v>5</v>
      </c>
      <c r="E82">
        <f t="shared" si="22"/>
        <v>1</v>
      </c>
      <c r="F82">
        <f t="shared" si="23"/>
        <v>-0.61916757592859417</v>
      </c>
      <c r="G82">
        <f t="shared" si="24"/>
        <v>0.53839242192420844</v>
      </c>
      <c r="H82">
        <f t="shared" si="25"/>
        <v>0.15387257101912527</v>
      </c>
      <c r="I82" t="str">
        <f t="shared" si="11"/>
        <v>T</v>
      </c>
      <c r="J82" t="str">
        <f t="shared" si="12"/>
        <v>PP</v>
      </c>
    </row>
    <row r="83" spans="1:10" x14ac:dyDescent="0.3">
      <c r="A83">
        <v>3251.37</v>
      </c>
      <c r="B83">
        <v>60</v>
      </c>
      <c r="C83">
        <v>2024.76</v>
      </c>
      <c r="D83" t="s">
        <v>5</v>
      </c>
      <c r="E83">
        <f t="shared" si="22"/>
        <v>1</v>
      </c>
      <c r="F83">
        <f t="shared" si="23"/>
        <v>-0.53877241644687146</v>
      </c>
      <c r="G83">
        <f t="shared" si="24"/>
        <v>0.58346406381350191</v>
      </c>
      <c r="H83">
        <f t="shared" si="25"/>
        <v>0.33701012329025132</v>
      </c>
      <c r="I83" t="str">
        <f t="shared" si="11"/>
        <v>T</v>
      </c>
      <c r="J83" t="str">
        <f t="shared" si="12"/>
        <v>PP</v>
      </c>
    </row>
    <row r="84" spans="1:10" x14ac:dyDescent="0.3">
      <c r="A84">
        <v>1968.18</v>
      </c>
      <c r="B84">
        <v>23</v>
      </c>
      <c r="C84">
        <v>1234.3499999999999</v>
      </c>
      <c r="D84" t="s">
        <v>5</v>
      </c>
      <c r="E84">
        <f t="shared" si="22"/>
        <v>1</v>
      </c>
      <c r="F84">
        <f t="shared" si="23"/>
        <v>-0.51336986600016421</v>
      </c>
      <c r="G84">
        <f t="shared" si="24"/>
        <v>0.5984753949641759</v>
      </c>
      <c r="H84">
        <f t="shared" si="25"/>
        <v>0.39911659869373067</v>
      </c>
      <c r="I84" t="str">
        <f t="shared" si="11"/>
        <v>T</v>
      </c>
      <c r="J84" t="str">
        <f t="shared" si="12"/>
        <v>PP</v>
      </c>
    </row>
    <row r="85" spans="1:10" x14ac:dyDescent="0.3">
      <c r="A85">
        <v>1427.26</v>
      </c>
      <c r="B85">
        <v>45</v>
      </c>
      <c r="C85">
        <v>894.56</v>
      </c>
      <c r="D85" t="s">
        <v>4</v>
      </c>
      <c r="E85">
        <f t="shared" si="22"/>
        <v>0</v>
      </c>
      <c r="F85">
        <f t="shared" si="23"/>
        <v>-0.58324814102758904</v>
      </c>
      <c r="G85">
        <f t="shared" si="24"/>
        <v>0.44191731190410699</v>
      </c>
      <c r="H85">
        <f t="shared" si="25"/>
        <v>-0.23338435051799017</v>
      </c>
      <c r="I85" t="str">
        <f t="shared" si="11"/>
        <v>N</v>
      </c>
      <c r="J85" t="str">
        <f t="shared" si="12"/>
        <v>PN</v>
      </c>
    </row>
    <row r="86" spans="1:10" x14ac:dyDescent="0.3">
      <c r="A86">
        <v>2452.0300000000002</v>
      </c>
      <c r="B86">
        <v>23</v>
      </c>
      <c r="C86">
        <v>1154.8499999999999</v>
      </c>
      <c r="D86" t="s">
        <v>4</v>
      </c>
      <c r="E86">
        <f t="shared" si="22"/>
        <v>0</v>
      </c>
      <c r="F86">
        <f t="shared" si="23"/>
        <v>-0.87790505984560041</v>
      </c>
      <c r="G86">
        <f t="shared" si="24"/>
        <v>0.58434723211116302</v>
      </c>
      <c r="H86">
        <f t="shared" si="25"/>
        <v>0.34064516253450533</v>
      </c>
      <c r="I86" t="str">
        <f t="shared" si="11"/>
        <v>T</v>
      </c>
      <c r="J86" t="str">
        <f t="shared" si="12"/>
        <v>FP</v>
      </c>
    </row>
    <row r="87" spans="1:10" x14ac:dyDescent="0.3">
      <c r="A87">
        <v>2507.8000000000002</v>
      </c>
      <c r="B87">
        <v>48</v>
      </c>
      <c r="C87">
        <v>953.27</v>
      </c>
      <c r="D87" t="s">
        <v>4</v>
      </c>
      <c r="E87">
        <f t="shared" si="22"/>
        <v>0</v>
      </c>
      <c r="F87">
        <f t="shared" si="23"/>
        <v>-0.57928500005434702</v>
      </c>
      <c r="G87">
        <f t="shared" si="24"/>
        <v>0.43970116298181744</v>
      </c>
      <c r="H87">
        <f t="shared" si="25"/>
        <v>-0.2423749578006586</v>
      </c>
      <c r="I87" t="str">
        <f t="shared" ref="I87:I128" si="26">IF(G87&gt;$M$17,"T","N")</f>
        <v>N</v>
      </c>
      <c r="J87" t="str">
        <f t="shared" ref="J87:J128" si="27">IF(D87="N",IF(I87="N","PN","FP"),IF(I87="N","FN","PP"))</f>
        <v>PN</v>
      </c>
    </row>
    <row r="88" spans="1:10" x14ac:dyDescent="0.3">
      <c r="A88">
        <v>1939.33</v>
      </c>
      <c r="B88">
        <v>22</v>
      </c>
      <c r="C88">
        <v>981.09</v>
      </c>
      <c r="D88" t="s">
        <v>4</v>
      </c>
      <c r="E88">
        <f t="shared" si="22"/>
        <v>0</v>
      </c>
      <c r="F88">
        <f t="shared" si="23"/>
        <v>-0.81487715617714629</v>
      </c>
      <c r="G88">
        <f t="shared" si="24"/>
        <v>0.55730629379154606</v>
      </c>
      <c r="H88">
        <f t="shared" si="25"/>
        <v>0.2302368650703514</v>
      </c>
      <c r="I88" t="str">
        <f t="shared" si="26"/>
        <v>T</v>
      </c>
      <c r="J88" t="str">
        <f t="shared" si="27"/>
        <v>FP</v>
      </c>
    </row>
    <row r="89" spans="1:10" x14ac:dyDescent="0.3">
      <c r="A89">
        <v>2405.0300000000002</v>
      </c>
      <c r="B89">
        <v>55</v>
      </c>
      <c r="C89">
        <v>877.3</v>
      </c>
      <c r="D89" t="s">
        <v>4</v>
      </c>
      <c r="E89">
        <f t="shared" si="22"/>
        <v>0</v>
      </c>
      <c r="F89">
        <f t="shared" si="23"/>
        <v>-0.50504375787691491</v>
      </c>
      <c r="G89">
        <f t="shared" si="24"/>
        <v>0.39652083211787309</v>
      </c>
      <c r="H89">
        <f t="shared" si="25"/>
        <v>-0.41998294139064146</v>
      </c>
      <c r="I89" t="str">
        <f t="shared" si="26"/>
        <v>N</v>
      </c>
      <c r="J89" t="str">
        <f t="shared" si="27"/>
        <v>PN</v>
      </c>
    </row>
    <row r="90" spans="1:10" x14ac:dyDescent="0.3">
      <c r="A90">
        <v>1728.34</v>
      </c>
      <c r="B90">
        <v>55</v>
      </c>
      <c r="C90">
        <v>226.15</v>
      </c>
      <c r="D90" t="s">
        <v>4</v>
      </c>
      <c r="E90">
        <f t="shared" si="22"/>
        <v>0</v>
      </c>
      <c r="F90">
        <f t="shared" si="23"/>
        <v>-0.34147279336306674</v>
      </c>
      <c r="G90">
        <f t="shared" si="24"/>
        <v>0.28927719626589699</v>
      </c>
      <c r="H90">
        <f t="shared" si="25"/>
        <v>-0.89889710057403271</v>
      </c>
      <c r="I90" t="str">
        <f t="shared" si="26"/>
        <v>N</v>
      </c>
      <c r="J90" t="str">
        <f t="shared" si="27"/>
        <v>PN</v>
      </c>
    </row>
    <row r="91" spans="1:10" x14ac:dyDescent="0.3">
      <c r="A91">
        <v>1006.95</v>
      </c>
      <c r="B91">
        <v>40</v>
      </c>
      <c r="C91">
        <v>566.9</v>
      </c>
      <c r="D91" t="s">
        <v>4</v>
      </c>
      <c r="E91">
        <f t="shared" si="22"/>
        <v>0</v>
      </c>
      <c r="F91">
        <f t="shared" si="23"/>
        <v>-0.51808161305331002</v>
      </c>
      <c r="G91">
        <f t="shared" si="24"/>
        <v>0.40433783689136593</v>
      </c>
      <c r="H91">
        <f t="shared" si="25"/>
        <v>-0.38742290748400288</v>
      </c>
      <c r="I91" t="str">
        <f t="shared" si="26"/>
        <v>N</v>
      </c>
      <c r="J91" t="str">
        <f t="shared" si="27"/>
        <v>PN</v>
      </c>
    </row>
    <row r="92" spans="1:10" x14ac:dyDescent="0.3">
      <c r="A92">
        <v>2575</v>
      </c>
      <c r="B92">
        <v>49</v>
      </c>
      <c r="C92">
        <v>1059.53</v>
      </c>
      <c r="D92" t="s">
        <v>4</v>
      </c>
      <c r="E92">
        <f t="shared" si="22"/>
        <v>0</v>
      </c>
      <c r="F92">
        <f t="shared" si="23"/>
        <v>-0.60645829206242152</v>
      </c>
      <c r="G92">
        <f t="shared" si="24"/>
        <v>0.45472132899906254</v>
      </c>
      <c r="H92">
        <f t="shared" si="25"/>
        <v>-0.18161221933962052</v>
      </c>
      <c r="I92" t="str">
        <f t="shared" si="26"/>
        <v>N</v>
      </c>
      <c r="J92" t="str">
        <f t="shared" si="27"/>
        <v>PN</v>
      </c>
    </row>
    <row r="93" spans="1:10" x14ac:dyDescent="0.3">
      <c r="A93">
        <v>3057.41</v>
      </c>
      <c r="B93">
        <v>52</v>
      </c>
      <c r="C93">
        <v>1005.54</v>
      </c>
      <c r="D93" t="s">
        <v>4</v>
      </c>
      <c r="E93">
        <f t="shared" si="22"/>
        <v>0</v>
      </c>
      <c r="F93">
        <f t="shared" si="23"/>
        <v>-0.56572169419969953</v>
      </c>
      <c r="G93">
        <f t="shared" si="24"/>
        <v>0.43204988748625006</v>
      </c>
      <c r="H93">
        <f t="shared" si="25"/>
        <v>-0.27349252291341736</v>
      </c>
      <c r="I93" t="str">
        <f t="shared" si="26"/>
        <v>N</v>
      </c>
      <c r="J93" t="str">
        <f t="shared" si="27"/>
        <v>PN</v>
      </c>
    </row>
    <row r="94" spans="1:10" x14ac:dyDescent="0.3">
      <c r="A94">
        <v>1321.66</v>
      </c>
      <c r="B94">
        <v>46</v>
      </c>
      <c r="C94">
        <v>566.44000000000005</v>
      </c>
      <c r="D94" t="s">
        <v>4</v>
      </c>
      <c r="E94">
        <f t="shared" si="22"/>
        <v>0</v>
      </c>
      <c r="F94">
        <f t="shared" si="23"/>
        <v>-0.47706550664799197</v>
      </c>
      <c r="G94">
        <f t="shared" si="24"/>
        <v>0.37939812558666086</v>
      </c>
      <c r="H94">
        <f t="shared" si="25"/>
        <v>-0.49210365531285533</v>
      </c>
      <c r="I94" t="str">
        <f t="shared" si="26"/>
        <v>N</v>
      </c>
      <c r="J94" t="str">
        <f t="shared" si="27"/>
        <v>PN</v>
      </c>
    </row>
    <row r="95" spans="1:10" x14ac:dyDescent="0.3">
      <c r="A95">
        <v>2263.9</v>
      </c>
      <c r="B95">
        <v>47</v>
      </c>
      <c r="C95">
        <v>1066.02</v>
      </c>
      <c r="D95" t="s">
        <v>5</v>
      </c>
      <c r="E95">
        <f t="shared" si="22"/>
        <v>1</v>
      </c>
      <c r="F95">
        <f t="shared" si="23"/>
        <v>-0.76669666631241773</v>
      </c>
      <c r="G95">
        <f t="shared" si="24"/>
        <v>0.46454508396391464</v>
      </c>
      <c r="H95">
        <f t="shared" si="25"/>
        <v>-0.14205808326506847</v>
      </c>
      <c r="I95" t="str">
        <f t="shared" si="26"/>
        <v>N</v>
      </c>
      <c r="J95" t="str">
        <f t="shared" si="27"/>
        <v>FN</v>
      </c>
    </row>
    <row r="96" spans="1:10" x14ac:dyDescent="0.3">
      <c r="A96">
        <v>1947.45</v>
      </c>
      <c r="B96">
        <v>25</v>
      </c>
      <c r="C96">
        <v>1191.56</v>
      </c>
      <c r="D96" t="s">
        <v>5</v>
      </c>
      <c r="E96">
        <f t="shared" si="22"/>
        <v>1</v>
      </c>
      <c r="F96">
        <f t="shared" si="23"/>
        <v>-0.54050143826910846</v>
      </c>
      <c r="G96">
        <f t="shared" si="24"/>
        <v>0.58245611334995784</v>
      </c>
      <c r="H96">
        <f t="shared" si="25"/>
        <v>0.33286418422194747</v>
      </c>
      <c r="I96" t="str">
        <f t="shared" si="26"/>
        <v>T</v>
      </c>
      <c r="J96" t="str">
        <f t="shared" si="27"/>
        <v>PP</v>
      </c>
    </row>
    <row r="97" spans="1:10" x14ac:dyDescent="0.3">
      <c r="A97">
        <v>2765.06</v>
      </c>
      <c r="B97">
        <v>37</v>
      </c>
      <c r="C97">
        <v>1249.3499999999999</v>
      </c>
      <c r="D97" t="s">
        <v>4</v>
      </c>
      <c r="E97">
        <f t="shared" si="22"/>
        <v>0</v>
      </c>
      <c r="F97">
        <f t="shared" si="23"/>
        <v>-0.77995772888856363</v>
      </c>
      <c r="G97">
        <f t="shared" si="24"/>
        <v>0.54157461095363302</v>
      </c>
      <c r="H97">
        <f t="shared" si="25"/>
        <v>0.16668329255050812</v>
      </c>
      <c r="I97" t="str">
        <f t="shared" si="26"/>
        <v>T</v>
      </c>
      <c r="J97" t="str">
        <f t="shared" si="27"/>
        <v>FP</v>
      </c>
    </row>
    <row r="98" spans="1:10" x14ac:dyDescent="0.3">
      <c r="A98">
        <v>1594.6</v>
      </c>
      <c r="B98">
        <v>58</v>
      </c>
      <c r="C98">
        <v>465.02</v>
      </c>
      <c r="D98" t="s">
        <v>5</v>
      </c>
      <c r="E98">
        <f t="shared" si="22"/>
        <v>1</v>
      </c>
      <c r="F98">
        <f t="shared" si="23"/>
        <v>-1.1541798073472413</v>
      </c>
      <c r="G98">
        <f t="shared" si="24"/>
        <v>0.31531605078147734</v>
      </c>
      <c r="H98">
        <f t="shared" si="25"/>
        <v>-0.77538187215297727</v>
      </c>
      <c r="I98" t="str">
        <f t="shared" si="26"/>
        <v>N</v>
      </c>
      <c r="J98" t="str">
        <f t="shared" si="27"/>
        <v>FN</v>
      </c>
    </row>
    <row r="99" spans="1:10" x14ac:dyDescent="0.3">
      <c r="A99">
        <v>2862.35</v>
      </c>
      <c r="B99">
        <v>55</v>
      </c>
      <c r="C99">
        <v>1456.44</v>
      </c>
      <c r="D99" t="s">
        <v>4</v>
      </c>
      <c r="E99">
        <f t="shared" si="22"/>
        <v>0</v>
      </c>
      <c r="F99">
        <f t="shared" si="23"/>
        <v>-0.69613593355574999</v>
      </c>
      <c r="G99">
        <f t="shared" si="24"/>
        <v>0.50149214555991251</v>
      </c>
      <c r="H99">
        <f t="shared" si="25"/>
        <v>5.968599958462828E-3</v>
      </c>
      <c r="I99" t="str">
        <f t="shared" si="26"/>
        <v>T</v>
      </c>
      <c r="J99" t="str">
        <f t="shared" si="27"/>
        <v>FP</v>
      </c>
    </row>
    <row r="100" spans="1:10" x14ac:dyDescent="0.3">
      <c r="A100">
        <v>2943.01</v>
      </c>
      <c r="B100">
        <v>25</v>
      </c>
      <c r="C100">
        <v>1466.37</v>
      </c>
      <c r="D100" t="s">
        <v>4</v>
      </c>
      <c r="E100">
        <f t="shared" si="22"/>
        <v>0</v>
      </c>
      <c r="F100">
        <f t="shared" si="23"/>
        <v>-0.99599657238718964</v>
      </c>
      <c r="G100">
        <f t="shared" si="24"/>
        <v>0.63064482809601885</v>
      </c>
      <c r="H100">
        <f t="shared" si="25"/>
        <v>0.53498412599448497</v>
      </c>
      <c r="I100" t="str">
        <f t="shared" si="26"/>
        <v>T</v>
      </c>
      <c r="J100" t="str">
        <f t="shared" si="27"/>
        <v>FP</v>
      </c>
    </row>
    <row r="101" spans="1:10" x14ac:dyDescent="0.3">
      <c r="A101">
        <v>1910.99</v>
      </c>
      <c r="B101">
        <v>36</v>
      </c>
      <c r="C101">
        <v>539.42999999999995</v>
      </c>
      <c r="D101" t="s">
        <v>5</v>
      </c>
      <c r="E101">
        <f t="shared" si="22"/>
        <v>1</v>
      </c>
      <c r="F101">
        <f t="shared" si="23"/>
        <v>-0.87639827215511112</v>
      </c>
      <c r="G101">
        <f t="shared" si="24"/>
        <v>0.41627954045101456</v>
      </c>
      <c r="H101">
        <f t="shared" si="25"/>
        <v>-0.33806519624861803</v>
      </c>
      <c r="I101" t="str">
        <f t="shared" si="26"/>
        <v>N</v>
      </c>
      <c r="J101" t="str">
        <f t="shared" si="27"/>
        <v>FN</v>
      </c>
    </row>
    <row r="102" spans="1:10" x14ac:dyDescent="0.3">
      <c r="A102">
        <v>1484.95</v>
      </c>
      <c r="B102">
        <v>37</v>
      </c>
      <c r="C102">
        <v>1023.25</v>
      </c>
      <c r="D102" t="s">
        <v>5</v>
      </c>
      <c r="E102">
        <f t="shared" si="22"/>
        <v>1</v>
      </c>
      <c r="F102">
        <f t="shared" si="23"/>
        <v>-0.69295267091355428</v>
      </c>
      <c r="G102">
        <f t="shared" si="24"/>
        <v>0.50009726428230938</v>
      </c>
      <c r="H102">
        <f t="shared" si="25"/>
        <v>3.8905713414522092E-4</v>
      </c>
      <c r="I102" t="str">
        <f t="shared" si="26"/>
        <v>T</v>
      </c>
      <c r="J102" t="str">
        <f t="shared" si="27"/>
        <v>PP</v>
      </c>
    </row>
    <row r="103" spans="1:10" x14ac:dyDescent="0.3">
      <c r="A103">
        <v>2643.86</v>
      </c>
      <c r="B103">
        <v>51</v>
      </c>
      <c r="C103">
        <v>2308.48</v>
      </c>
      <c r="D103" t="s">
        <v>5</v>
      </c>
      <c r="E103">
        <f t="shared" si="22"/>
        <v>1</v>
      </c>
      <c r="F103">
        <f t="shared" si="23"/>
        <v>-0.40245762131048957</v>
      </c>
      <c r="G103">
        <f t="shared" si="24"/>
        <v>0.66867467588218643</v>
      </c>
      <c r="H103">
        <f t="shared" si="25"/>
        <v>0.70219691265800255</v>
      </c>
      <c r="I103" t="str">
        <f t="shared" si="26"/>
        <v>T</v>
      </c>
      <c r="J103" t="str">
        <f t="shared" si="27"/>
        <v>PP</v>
      </c>
    </row>
    <row r="104" spans="1:10" x14ac:dyDescent="0.3">
      <c r="A104">
        <v>1932.75</v>
      </c>
      <c r="B104">
        <v>55</v>
      </c>
      <c r="C104">
        <v>354.66</v>
      </c>
      <c r="D104" t="s">
        <v>4</v>
      </c>
      <c r="E104">
        <f t="shared" si="22"/>
        <v>0</v>
      </c>
      <c r="F104">
        <f t="shared" si="23"/>
        <v>-0.36974501782308961</v>
      </c>
      <c r="G104">
        <f t="shared" si="24"/>
        <v>0.30908952196308337</v>
      </c>
      <c r="H104">
        <f t="shared" si="25"/>
        <v>-0.80437931112973016</v>
      </c>
      <c r="I104" t="str">
        <f t="shared" si="26"/>
        <v>N</v>
      </c>
      <c r="J104" t="str">
        <f t="shared" si="27"/>
        <v>PN</v>
      </c>
    </row>
    <row r="105" spans="1:10" x14ac:dyDescent="0.3">
      <c r="A105">
        <v>1881.84</v>
      </c>
      <c r="B105">
        <v>26</v>
      </c>
      <c r="C105">
        <v>1194.8900000000001</v>
      </c>
      <c r="D105" t="s">
        <v>5</v>
      </c>
      <c r="E105">
        <f t="shared" si="22"/>
        <v>1</v>
      </c>
      <c r="F105">
        <f t="shared" si="23"/>
        <v>-0.54676722270233258</v>
      </c>
      <c r="G105">
        <f t="shared" si="24"/>
        <v>0.57881797868843021</v>
      </c>
      <c r="H105">
        <f t="shared" si="25"/>
        <v>0.31792296137645654</v>
      </c>
      <c r="I105" t="str">
        <f t="shared" si="26"/>
        <v>T</v>
      </c>
      <c r="J105" t="str">
        <f t="shared" si="27"/>
        <v>PP</v>
      </c>
    </row>
    <row r="106" spans="1:10" x14ac:dyDescent="0.3">
      <c r="A106">
        <v>1139.76</v>
      </c>
      <c r="B106">
        <v>43</v>
      </c>
      <c r="C106">
        <v>1446.94</v>
      </c>
      <c r="D106" t="s">
        <v>5</v>
      </c>
      <c r="E106">
        <f t="shared" si="22"/>
        <v>1</v>
      </c>
      <c r="F106">
        <f t="shared" si="23"/>
        <v>-0.59469503688478031</v>
      </c>
      <c r="G106">
        <f t="shared" si="24"/>
        <v>0.55173079775711209</v>
      </c>
      <c r="H106">
        <f t="shared" si="25"/>
        <v>0.20766629228561267</v>
      </c>
      <c r="I106" t="str">
        <f t="shared" si="26"/>
        <v>T</v>
      </c>
      <c r="J106" t="str">
        <f t="shared" si="27"/>
        <v>PP</v>
      </c>
    </row>
    <row r="107" spans="1:10" x14ac:dyDescent="0.3">
      <c r="A107">
        <v>1959.15</v>
      </c>
      <c r="B107">
        <v>42</v>
      </c>
      <c r="C107">
        <v>1063.79</v>
      </c>
      <c r="D107" t="s">
        <v>5</v>
      </c>
      <c r="E107">
        <f t="shared" si="22"/>
        <v>1</v>
      </c>
      <c r="F107">
        <f t="shared" si="23"/>
        <v>-0.72192274638875409</v>
      </c>
      <c r="G107">
        <f t="shared" si="24"/>
        <v>0.48581725399149067</v>
      </c>
      <c r="H107">
        <f t="shared" si="25"/>
        <v>-5.6746206655021891E-2</v>
      </c>
      <c r="I107" t="str">
        <f t="shared" si="26"/>
        <v>N</v>
      </c>
      <c r="J107" t="str">
        <f t="shared" si="27"/>
        <v>FN</v>
      </c>
    </row>
    <row r="108" spans="1:10" x14ac:dyDescent="0.3">
      <c r="A108">
        <v>2862.21</v>
      </c>
      <c r="B108">
        <v>55</v>
      </c>
      <c r="C108">
        <v>2014.51</v>
      </c>
      <c r="D108" t="s">
        <v>5</v>
      </c>
      <c r="E108">
        <f t="shared" si="22"/>
        <v>1</v>
      </c>
      <c r="F108">
        <f t="shared" si="23"/>
        <v>-0.50645671764398914</v>
      </c>
      <c r="G108">
        <f t="shared" si="24"/>
        <v>0.60262707822360784</v>
      </c>
      <c r="H108">
        <f t="shared" si="25"/>
        <v>0.41642337200096485</v>
      </c>
      <c r="I108" t="str">
        <f t="shared" si="26"/>
        <v>T</v>
      </c>
      <c r="J108" t="str">
        <f t="shared" si="27"/>
        <v>PP</v>
      </c>
    </row>
    <row r="109" spans="1:10" x14ac:dyDescent="0.3">
      <c r="A109">
        <v>1035.27</v>
      </c>
      <c r="B109">
        <v>45</v>
      </c>
      <c r="C109">
        <v>393.5</v>
      </c>
      <c r="D109" t="s">
        <v>5</v>
      </c>
      <c r="E109">
        <f t="shared" si="22"/>
        <v>1</v>
      </c>
      <c r="F109">
        <f t="shared" si="23"/>
        <v>-1.0387208290170347</v>
      </c>
      <c r="G109">
        <f t="shared" si="24"/>
        <v>0.35390710023020733</v>
      </c>
      <c r="H109">
        <f t="shared" si="25"/>
        <v>-0.60190885117134196</v>
      </c>
      <c r="I109" t="str">
        <f t="shared" si="26"/>
        <v>N</v>
      </c>
      <c r="J109" t="str">
        <f t="shared" si="27"/>
        <v>FN</v>
      </c>
    </row>
    <row r="110" spans="1:10" x14ac:dyDescent="0.3">
      <c r="A110">
        <v>1710.14</v>
      </c>
      <c r="B110">
        <v>46</v>
      </c>
      <c r="C110">
        <v>1414.02</v>
      </c>
      <c r="D110" t="s">
        <v>5</v>
      </c>
      <c r="E110">
        <f t="shared" si="22"/>
        <v>1</v>
      </c>
      <c r="F110">
        <f t="shared" si="23"/>
        <v>-0.62965865150547962</v>
      </c>
      <c r="G110">
        <f t="shared" si="24"/>
        <v>0.53277363144837298</v>
      </c>
      <c r="H110">
        <f t="shared" si="25"/>
        <v>0.1312827580184181</v>
      </c>
      <c r="I110" t="str">
        <f t="shared" si="26"/>
        <v>T</v>
      </c>
      <c r="J110" t="str">
        <f t="shared" si="27"/>
        <v>PP</v>
      </c>
    </row>
    <row r="111" spans="1:10" x14ac:dyDescent="0.3">
      <c r="A111">
        <v>2252.5100000000002</v>
      </c>
      <c r="B111">
        <v>55</v>
      </c>
      <c r="C111">
        <v>394.28</v>
      </c>
      <c r="D111" t="s">
        <v>5</v>
      </c>
      <c r="E111">
        <f t="shared" si="22"/>
        <v>1</v>
      </c>
      <c r="F111">
        <f t="shared" si="23"/>
        <v>-1.1540821288118077</v>
      </c>
      <c r="G111">
        <f t="shared" si="24"/>
        <v>0.3153468518957957</v>
      </c>
      <c r="H111">
        <f t="shared" si="25"/>
        <v>-0.77523920671930857</v>
      </c>
      <c r="I111" t="str">
        <f t="shared" si="26"/>
        <v>N</v>
      </c>
      <c r="J111" t="str">
        <f t="shared" si="27"/>
        <v>FN</v>
      </c>
    </row>
    <row r="112" spans="1:10" x14ac:dyDescent="0.3">
      <c r="A112">
        <v>2179.09</v>
      </c>
      <c r="B112">
        <v>48</v>
      </c>
      <c r="C112">
        <v>899.31</v>
      </c>
      <c r="D112" t="s">
        <v>4</v>
      </c>
      <c r="E112">
        <f t="shared" si="22"/>
        <v>0</v>
      </c>
      <c r="F112">
        <f t="shared" si="23"/>
        <v>-0.56202826529411043</v>
      </c>
      <c r="G112">
        <f t="shared" si="24"/>
        <v>0.42994832552794049</v>
      </c>
      <c r="H112">
        <f t="shared" si="25"/>
        <v>-0.282061985412631</v>
      </c>
      <c r="I112" t="str">
        <f t="shared" si="26"/>
        <v>N</v>
      </c>
      <c r="J112" t="str">
        <f t="shared" si="27"/>
        <v>PN</v>
      </c>
    </row>
    <row r="113" spans="1:10" x14ac:dyDescent="0.3">
      <c r="A113">
        <v>2382.87</v>
      </c>
      <c r="B113">
        <v>38</v>
      </c>
      <c r="C113">
        <v>1348.21</v>
      </c>
      <c r="D113" t="s">
        <v>5</v>
      </c>
      <c r="E113">
        <f t="shared" si="22"/>
        <v>1</v>
      </c>
      <c r="F113">
        <f t="shared" si="23"/>
        <v>-0.58829355630465829</v>
      </c>
      <c r="G113">
        <f t="shared" si="24"/>
        <v>0.55527402058066877</v>
      </c>
      <c r="H113">
        <f t="shared" si="25"/>
        <v>0.22200340676527891</v>
      </c>
      <c r="I113" t="str">
        <f t="shared" si="26"/>
        <v>T</v>
      </c>
      <c r="J113" t="str">
        <f t="shared" si="27"/>
        <v>PP</v>
      </c>
    </row>
    <row r="114" spans="1:10" x14ac:dyDescent="0.3">
      <c r="A114">
        <v>2098.2800000000002</v>
      </c>
      <c r="B114">
        <v>44</v>
      </c>
      <c r="C114">
        <v>1626.91</v>
      </c>
      <c r="D114" t="s">
        <v>5</v>
      </c>
      <c r="E114">
        <f t="shared" si="22"/>
        <v>1</v>
      </c>
      <c r="F114">
        <f t="shared" si="23"/>
        <v>-0.54478237020073439</v>
      </c>
      <c r="G114">
        <f t="shared" si="24"/>
        <v>0.57996798792320137</v>
      </c>
      <c r="H114">
        <f t="shared" si="25"/>
        <v>0.32264198117805359</v>
      </c>
      <c r="I114" t="str">
        <f t="shared" si="26"/>
        <v>T</v>
      </c>
      <c r="J114" t="str">
        <f t="shared" si="27"/>
        <v>PP</v>
      </c>
    </row>
    <row r="115" spans="1:10" x14ac:dyDescent="0.3">
      <c r="A115">
        <v>2515.5</v>
      </c>
      <c r="B115">
        <v>46</v>
      </c>
      <c r="C115">
        <v>1072.1199999999999</v>
      </c>
      <c r="D115" t="s">
        <v>4</v>
      </c>
      <c r="E115">
        <f t="shared" si="22"/>
        <v>0</v>
      </c>
      <c r="F115">
        <f t="shared" si="23"/>
        <v>-0.63486093895257623</v>
      </c>
      <c r="G115">
        <f t="shared" si="24"/>
        <v>0.46999081317418195</v>
      </c>
      <c r="H115">
        <f t="shared" si="25"/>
        <v>-0.12018119195440141</v>
      </c>
      <c r="I115" t="str">
        <f t="shared" si="26"/>
        <v>N</v>
      </c>
      <c r="J115" t="str">
        <f t="shared" si="27"/>
        <v>PN</v>
      </c>
    </row>
    <row r="116" spans="1:10" x14ac:dyDescent="0.3">
      <c r="A116">
        <v>3359.82</v>
      </c>
      <c r="B116">
        <v>45</v>
      </c>
      <c r="C116">
        <v>1397.03</v>
      </c>
      <c r="D116" t="s">
        <v>4</v>
      </c>
      <c r="E116">
        <f t="shared" si="22"/>
        <v>0</v>
      </c>
      <c r="F116">
        <f t="shared" si="23"/>
        <v>-0.76355201544489704</v>
      </c>
      <c r="G116">
        <f t="shared" si="24"/>
        <v>0.53399178462178121</v>
      </c>
      <c r="H116">
        <f t="shared" si="25"/>
        <v>0.13617719070120465</v>
      </c>
      <c r="I116" t="str">
        <f t="shared" si="26"/>
        <v>T</v>
      </c>
      <c r="J116" t="str">
        <f t="shared" si="27"/>
        <v>FP</v>
      </c>
    </row>
    <row r="117" spans="1:10" x14ac:dyDescent="0.3">
      <c r="A117">
        <v>2183.3200000000002</v>
      </c>
      <c r="B117">
        <v>34</v>
      </c>
      <c r="C117">
        <v>1243.93</v>
      </c>
      <c r="D117" t="s">
        <v>5</v>
      </c>
      <c r="E117">
        <f t="shared" si="22"/>
        <v>1</v>
      </c>
      <c r="F117">
        <f t="shared" si="23"/>
        <v>-0.59147307852146302</v>
      </c>
      <c r="G117">
        <f t="shared" si="24"/>
        <v>0.55351131825640154</v>
      </c>
      <c r="H117">
        <f t="shared" si="25"/>
        <v>0.21486814930393289</v>
      </c>
      <c r="I117" t="str">
        <f t="shared" si="26"/>
        <v>T</v>
      </c>
      <c r="J117" t="str">
        <f t="shared" si="27"/>
        <v>PP</v>
      </c>
    </row>
    <row r="118" spans="1:10" x14ac:dyDescent="0.3">
      <c r="A118">
        <v>2638</v>
      </c>
      <c r="B118">
        <v>48</v>
      </c>
      <c r="C118">
        <v>1308.47</v>
      </c>
      <c r="D118" t="s">
        <v>4</v>
      </c>
      <c r="E118">
        <f t="shared" si="22"/>
        <v>0</v>
      </c>
      <c r="F118">
        <f t="shared" si="23"/>
        <v>-0.70262719726806955</v>
      </c>
      <c r="G118">
        <f t="shared" si="24"/>
        <v>0.5047176115049099</v>
      </c>
      <c r="H118">
        <f t="shared" si="25"/>
        <v>1.8871006020182379E-2</v>
      </c>
      <c r="I118" t="str">
        <f t="shared" si="26"/>
        <v>T</v>
      </c>
      <c r="J118" t="str">
        <f t="shared" si="27"/>
        <v>FP</v>
      </c>
    </row>
    <row r="119" spans="1:10" x14ac:dyDescent="0.3">
      <c r="A119">
        <v>1520.52</v>
      </c>
      <c r="B119">
        <v>29</v>
      </c>
      <c r="C119">
        <v>586.4</v>
      </c>
      <c r="D119" t="s">
        <v>5</v>
      </c>
      <c r="E119">
        <f t="shared" si="22"/>
        <v>1</v>
      </c>
      <c r="F119">
        <f t="shared" si="23"/>
        <v>-0.78816550077068714</v>
      </c>
      <c r="G119">
        <f t="shared" si="24"/>
        <v>0.45467813735851731</v>
      </c>
      <c r="H119">
        <f t="shared" si="25"/>
        <v>-0.18178641578589966</v>
      </c>
      <c r="I119" t="str">
        <f t="shared" si="26"/>
        <v>N</v>
      </c>
      <c r="J119" t="str">
        <f t="shared" si="27"/>
        <v>FN</v>
      </c>
    </row>
    <row r="120" spans="1:10" x14ac:dyDescent="0.3">
      <c r="A120">
        <v>2007.24</v>
      </c>
      <c r="B120">
        <v>21</v>
      </c>
      <c r="C120">
        <v>1746.16</v>
      </c>
      <c r="D120" t="s">
        <v>5</v>
      </c>
      <c r="E120">
        <f t="shared" si="22"/>
        <v>1</v>
      </c>
      <c r="F120">
        <f t="shared" si="23"/>
        <v>-0.36790998621018289</v>
      </c>
      <c r="G120">
        <f t="shared" si="24"/>
        <v>0.6921794845832695</v>
      </c>
      <c r="H120">
        <f t="shared" si="25"/>
        <v>0.81032842181205367</v>
      </c>
      <c r="I120" t="str">
        <f t="shared" si="26"/>
        <v>T</v>
      </c>
      <c r="J120" t="str">
        <f t="shared" si="27"/>
        <v>PP</v>
      </c>
    </row>
    <row r="121" spans="1:10" x14ac:dyDescent="0.3">
      <c r="A121">
        <v>3341.04</v>
      </c>
      <c r="B121">
        <v>51</v>
      </c>
      <c r="C121">
        <v>1350.12</v>
      </c>
      <c r="D121" t="s">
        <v>4</v>
      </c>
      <c r="E121">
        <f t="shared" si="22"/>
        <v>0</v>
      </c>
      <c r="F121">
        <f t="shared" si="23"/>
        <v>-0.69181454139884713</v>
      </c>
      <c r="G121">
        <f t="shared" si="24"/>
        <v>0.49933323624037929</v>
      </c>
      <c r="H121">
        <f t="shared" si="25"/>
        <v>-2.6670566194219592E-3</v>
      </c>
      <c r="I121" t="str">
        <f t="shared" si="26"/>
        <v>N</v>
      </c>
      <c r="J121" t="str">
        <f t="shared" si="27"/>
        <v>PN</v>
      </c>
    </row>
    <row r="122" spans="1:10" x14ac:dyDescent="0.3">
      <c r="A122">
        <v>2412.9</v>
      </c>
      <c r="B122">
        <v>46</v>
      </c>
      <c r="C122">
        <v>1415.08</v>
      </c>
      <c r="D122" t="s">
        <v>5</v>
      </c>
      <c r="E122">
        <f t="shared" si="22"/>
        <v>1</v>
      </c>
      <c r="F122">
        <f t="shared" si="23"/>
        <v>-0.62929446852977344</v>
      </c>
      <c r="G122">
        <f t="shared" si="24"/>
        <v>0.5329676938698219</v>
      </c>
      <c r="H122">
        <f t="shared" si="25"/>
        <v>0.13206237716720776</v>
      </c>
      <c r="I122" t="str">
        <f t="shared" si="26"/>
        <v>T</v>
      </c>
      <c r="J122" t="str">
        <f t="shared" si="27"/>
        <v>PP</v>
      </c>
    </row>
    <row r="123" spans="1:10" x14ac:dyDescent="0.3">
      <c r="A123">
        <v>2469.0500000000002</v>
      </c>
      <c r="B123">
        <v>34</v>
      </c>
      <c r="C123">
        <v>1538.35</v>
      </c>
      <c r="D123" t="s">
        <v>5</v>
      </c>
      <c r="E123">
        <f t="shared" si="22"/>
        <v>1</v>
      </c>
      <c r="F123">
        <f t="shared" si="23"/>
        <v>-0.50052789015880061</v>
      </c>
      <c r="G123">
        <f t="shared" si="24"/>
        <v>0.60621056264184037</v>
      </c>
      <c r="H123">
        <f t="shared" si="25"/>
        <v>0.43141104532907909</v>
      </c>
      <c r="I123" t="str">
        <f t="shared" si="26"/>
        <v>T</v>
      </c>
      <c r="J123" t="str">
        <f t="shared" si="27"/>
        <v>PP</v>
      </c>
    </row>
    <row r="124" spans="1:10" x14ac:dyDescent="0.3">
      <c r="A124">
        <v>2054.13</v>
      </c>
      <c r="B124">
        <v>24</v>
      </c>
      <c r="C124">
        <v>1726.28</v>
      </c>
      <c r="D124" t="s">
        <v>5</v>
      </c>
      <c r="E124">
        <f t="shared" si="22"/>
        <v>1</v>
      </c>
      <c r="F124">
        <f t="shared" si="23"/>
        <v>-0.38894945572887263</v>
      </c>
      <c r="G124">
        <f t="shared" si="24"/>
        <v>0.67776852646439334</v>
      </c>
      <c r="H124">
        <f t="shared" si="25"/>
        <v>0.74353567405449783</v>
      </c>
      <c r="I124" t="str">
        <f t="shared" si="26"/>
        <v>T</v>
      </c>
      <c r="J124" t="str">
        <f t="shared" si="27"/>
        <v>PP</v>
      </c>
    </row>
    <row r="125" spans="1:10" x14ac:dyDescent="0.3">
      <c r="A125">
        <v>2505.3000000000002</v>
      </c>
      <c r="B125">
        <v>44</v>
      </c>
      <c r="C125">
        <v>567.04999999999995</v>
      </c>
      <c r="D125" t="s">
        <v>4</v>
      </c>
      <c r="E125">
        <f t="shared" si="22"/>
        <v>0</v>
      </c>
      <c r="F125">
        <f t="shared" si="23"/>
        <v>-0.49057801733738871</v>
      </c>
      <c r="G125">
        <f t="shared" si="24"/>
        <v>0.38772761217200247</v>
      </c>
      <c r="H125">
        <f t="shared" si="25"/>
        <v>-0.45687419904479704</v>
      </c>
      <c r="I125" t="str">
        <f t="shared" si="26"/>
        <v>N</v>
      </c>
      <c r="J125" t="str">
        <f t="shared" si="27"/>
        <v>PN</v>
      </c>
    </row>
    <row r="126" spans="1:10" x14ac:dyDescent="0.3">
      <c r="A126">
        <v>2075.5500000000002</v>
      </c>
      <c r="B126">
        <v>34</v>
      </c>
      <c r="C126">
        <v>1069.3900000000001</v>
      </c>
      <c r="D126" t="s">
        <v>5</v>
      </c>
      <c r="E126">
        <f t="shared" si="22"/>
        <v>1</v>
      </c>
      <c r="F126">
        <f t="shared" si="23"/>
        <v>-0.65083419583798729</v>
      </c>
      <c r="G126">
        <f t="shared" si="24"/>
        <v>0.52161046993761695</v>
      </c>
      <c r="H126">
        <f t="shared" si="25"/>
        <v>8.6495766068320379E-2</v>
      </c>
      <c r="I126" t="str">
        <f t="shared" si="26"/>
        <v>T</v>
      </c>
      <c r="J126" t="str">
        <f t="shared" si="27"/>
        <v>PP</v>
      </c>
    </row>
    <row r="127" spans="1:10" x14ac:dyDescent="0.3">
      <c r="A127">
        <v>2281.11</v>
      </c>
      <c r="B127">
        <v>36</v>
      </c>
      <c r="C127">
        <v>1359.92</v>
      </c>
      <c r="D127" t="s">
        <v>5</v>
      </c>
      <c r="E127">
        <f t="shared" si="22"/>
        <v>1</v>
      </c>
      <c r="F127">
        <f t="shared" si="23"/>
        <v>-0.56922749484434387</v>
      </c>
      <c r="G127">
        <f t="shared" si="24"/>
        <v>0.56596247880271955</v>
      </c>
      <c r="H127">
        <f t="shared" si="25"/>
        <v>0.26539679940273836</v>
      </c>
      <c r="I127" t="str">
        <f t="shared" si="26"/>
        <v>T</v>
      </c>
      <c r="J127" t="str">
        <f t="shared" si="27"/>
        <v>PP</v>
      </c>
    </row>
    <row r="128" spans="1:10" x14ac:dyDescent="0.3">
      <c r="A128">
        <v>2441.2199999999998</v>
      </c>
      <c r="B128">
        <v>51</v>
      </c>
      <c r="C128">
        <v>735</v>
      </c>
      <c r="D128" t="s">
        <v>4</v>
      </c>
      <c r="E128">
        <f t="shared" si="22"/>
        <v>0</v>
      </c>
      <c r="F128">
        <f t="shared" si="23"/>
        <v>-0.49127347015086931</v>
      </c>
      <c r="G128">
        <f t="shared" si="24"/>
        <v>0.38815327069686856</v>
      </c>
      <c r="H128">
        <f t="shared" si="25"/>
        <v>-0.45508151964159432</v>
      </c>
      <c r="I128" t="str">
        <f t="shared" si="26"/>
        <v>N</v>
      </c>
      <c r="J128" t="str">
        <f t="shared" si="27"/>
        <v>PN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5758-B260-452E-8A3C-9D0C6F91A7A4}">
  <dimension ref="A1:BK128"/>
  <sheetViews>
    <sheetView topLeftCell="A103" workbookViewId="0">
      <selection sqref="A1:P130"/>
    </sheetView>
  </sheetViews>
  <sheetFormatPr defaultRowHeight="14.4" x14ac:dyDescent="0.3"/>
  <cols>
    <col min="8" max="8" width="10.33203125" bestFit="1" customWidth="1"/>
    <col min="9" max="10" width="10.33203125" customWidth="1"/>
    <col min="12" max="12" width="12.21875" bestFit="1" customWidth="1"/>
    <col min="13" max="13" width="12" bestFit="1" customWidth="1"/>
    <col min="14" max="15" width="12" customWidth="1"/>
  </cols>
  <sheetData>
    <row r="1" spans="1:63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10</v>
      </c>
      <c r="G1" t="s">
        <v>11</v>
      </c>
      <c r="H1" t="s">
        <v>39</v>
      </c>
      <c r="I1" t="s">
        <v>29</v>
      </c>
      <c r="J1" t="s">
        <v>31</v>
      </c>
      <c r="L1" t="s">
        <v>8</v>
      </c>
      <c r="M1">
        <v>-2.0834578962209797E-2</v>
      </c>
      <c r="R1" t="s">
        <v>1</v>
      </c>
      <c r="S1" t="s">
        <v>11</v>
      </c>
      <c r="V1" t="s">
        <v>22</v>
      </c>
    </row>
    <row r="2" spans="1:63" x14ac:dyDescent="0.3">
      <c r="A2">
        <v>3021.9</v>
      </c>
      <c r="B2">
        <v>49</v>
      </c>
      <c r="C2">
        <v>973.19</v>
      </c>
      <c r="D2" t="s">
        <v>4</v>
      </c>
      <c r="E2">
        <f>IF(D2="T",1,0)</f>
        <v>0</v>
      </c>
      <c r="F2">
        <f>E2*H2-LN(1+EXP(H2))</f>
        <v>-0.249547144667077</v>
      </c>
      <c r="G2">
        <f>1/(1+EXP(-H2))</f>
        <v>0.22084645297120559</v>
      </c>
      <c r="H2">
        <f>$M$1*B2+$M$2*A2+$M$3</f>
        <v>-1.2607404572065466</v>
      </c>
      <c r="I2" t="str">
        <f>IF(G2&gt;$M$19,"T","N")</f>
        <v>N</v>
      </c>
      <c r="J2" t="str">
        <f>IF(D2="N",IF(I2="N","PN","FP"),IF(I2="N","FN","PP"))</f>
        <v>PN</v>
      </c>
      <c r="L2" t="s">
        <v>9</v>
      </c>
      <c r="M2">
        <v>-1.3616869814958555E-3</v>
      </c>
      <c r="R2">
        <v>-2.2999999999999998</v>
      </c>
      <c r="S2">
        <f>1/(1+EXP(-$M$1*R2-$M$2))</f>
        <v>0.5116373591069675</v>
      </c>
      <c r="U2" t="s">
        <v>1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</row>
    <row r="3" spans="1:63" x14ac:dyDescent="0.3">
      <c r="A3">
        <v>1792.57</v>
      </c>
      <c r="B3">
        <v>21</v>
      </c>
      <c r="C3">
        <v>664.72</v>
      </c>
      <c r="D3" t="s">
        <v>5</v>
      </c>
      <c r="E3">
        <f t="shared" ref="E3:E66" si="0">IF(D3="T",1,0)</f>
        <v>1</v>
      </c>
      <c r="F3">
        <f t="shared" ref="F3:F66" si="1">E3*H3-LN(1+EXP(H3))</f>
        <v>-0.31417981074779644</v>
      </c>
      <c r="G3">
        <f t="shared" ref="G3:G66" si="2">1/(1+EXP(-H3))</f>
        <v>0.73038768479552008</v>
      </c>
      <c r="H3">
        <f t="shared" ref="H3:H66" si="3">$M$1*B3+$M$2*A3+$M$3</f>
        <v>0.99659041069762777</v>
      </c>
      <c r="I3" t="str">
        <f t="shared" ref="I3:I66" si="4">IF(G3&gt;$M$19,"T","N")</f>
        <v>T</v>
      </c>
      <c r="J3" t="str">
        <f t="shared" ref="J3:J66" si="5">IF(D3="N",IF(I3="N","PN","FP"),IF(I3="N","FN","PP"))</f>
        <v>PP</v>
      </c>
      <c r="L3" t="s">
        <v>18</v>
      </c>
      <c r="M3">
        <v>3.8750358013240591</v>
      </c>
      <c r="R3">
        <v>-2.25</v>
      </c>
      <c r="S3">
        <f t="shared" ref="S3:S65" si="6">1/(1+EXP(-$M$1*R3-$M$2))</f>
        <v>0.51137706481733847</v>
      </c>
      <c r="V3">
        <v>1000</v>
      </c>
      <c r="W3">
        <f>(1+EXP(-$M$1*W$2-$M$2*$V3-$M$3))</f>
        <v>1.1228664555610908</v>
      </c>
      <c r="X3">
        <f>(1+EXP(-$M$1*X$2-$M$2*$V3-$M$3))</f>
        <v>1.1254531795138265</v>
      </c>
      <c r="Y3">
        <f>(1+EXP(-$M$1*Y$2-$M$2*$V3-$M$3))</f>
        <v>1.1280943621125541</v>
      </c>
      <c r="Z3">
        <f>(1+EXP(-$M$1*Z$2-$M$2*$V3-$M$3))</f>
        <v>1.1307911498824446</v>
      </c>
      <c r="AA3">
        <f>(1+EXP(-$M$1*AA$2-$M$2*$V3-$M$3))</f>
        <v>1.1335447134866177</v>
      </c>
      <c r="AB3">
        <f>(1+EXP(-$M$1*AB$2-$M$2*$V3-$M$3))</f>
        <v>1.1363562482343204</v>
      </c>
      <c r="AC3">
        <f>(1+EXP(-$M$1*AC$2-$M$2*$V3-$M$3))</f>
        <v>1.1392269745998052</v>
      </c>
      <c r="AD3">
        <f>(1+EXP(-$M$1*AD$2-$M$2*$V3-$M$3))</f>
        <v>1.1421581387521331</v>
      </c>
      <c r="AE3">
        <f>(1+EXP(-$M$1*AE$2-$M$2*$V3-$M$3))</f>
        <v>1.1451510130961289</v>
      </c>
      <c r="AF3">
        <f>(1+EXP(-$M$1*AF$2-$M$2*$V3-$M$3))</f>
        <v>1.1482068968247265</v>
      </c>
      <c r="AG3">
        <f>(1+EXP(-$M$1*AG$2-$M$2*$V3-$M$3))</f>
        <v>1.1513271164829435</v>
      </c>
      <c r="AH3">
        <f>(1+EXP(-$M$1*AH$2-$M$2*$V3-$M$3))</f>
        <v>1.1545130265437269</v>
      </c>
      <c r="AI3">
        <f>(1+EXP(-$M$1*AI$2-$M$2*$V3-$M$3))</f>
        <v>1.1577660099959242</v>
      </c>
      <c r="AJ3">
        <f>(1+EXP(-$M$1*AJ$2-$M$2*$V3-$M$3))</f>
        <v>1.1610874789446324</v>
      </c>
      <c r="AK3">
        <f>(1+EXP(-$M$1*AK$2-$M$2*$V3-$M$3))</f>
        <v>1.1644788752241866</v>
      </c>
      <c r="AL3">
        <f>(1+EXP(-$M$1*AL$2-$M$2*$V3-$M$3))</f>
        <v>1.1679416710240531</v>
      </c>
      <c r="AM3">
        <f>(1+EXP(-$M$1*AM$2-$M$2*$V3-$M$3))</f>
        <v>1.1714773695279006</v>
      </c>
      <c r="AN3">
        <f>(1+EXP(-$M$1*AN$2-$M$2*$V3-$M$3))</f>
        <v>1.1750875055661247</v>
      </c>
      <c r="AO3">
        <f>(1+EXP(-$M$1*AO$2-$M$2*$V3-$M$3))</f>
        <v>1.1787736462821108</v>
      </c>
      <c r="AP3">
        <f>(1+EXP(-$M$1*AP$2-$M$2*$V3-$M$3))</f>
        <v>1.1825373918125248</v>
      </c>
      <c r="AQ3">
        <f>(1+EXP(-$M$1*AQ$2-$M$2*$V3-$M$3))</f>
        <v>1.1863803759819231</v>
      </c>
      <c r="AR3">
        <f>(1+EXP(-$M$1*AR$2-$M$2*$V3-$M$3))</f>
        <v>1.1903042670119905</v>
      </c>
      <c r="AS3">
        <f>(1+EXP(-$M$1*AS$2-$M$2*$V3-$M$3))</f>
        <v>1.1943107682457059</v>
      </c>
      <c r="AT3">
        <f>(1+EXP(-$M$1*AT$2-$M$2*$V3-$M$3))</f>
        <v>1.1984016188867561</v>
      </c>
      <c r="AU3">
        <f>(1+EXP(-$M$1*AU$2-$M$2*$V3-$M$3))</f>
        <v>1.2025785947545165</v>
      </c>
      <c r="AV3">
        <f>(1+EXP(-$M$1*AV$2-$M$2*$V3-$M$3))</f>
        <v>1.2068435090549254</v>
      </c>
      <c r="AW3">
        <f>(1+EXP(-$M$1*AW$2-$M$2*$V3-$M$3))</f>
        <v>1.2111982131675891</v>
      </c>
      <c r="AX3">
        <f>(1+EXP(-$M$1*AX$2-$M$2*$V3-$M$3))</f>
        <v>1.2156445974494567</v>
      </c>
      <c r="AY3">
        <f>(1+EXP(-$M$1*AY$2-$M$2*$V3-$M$3))</f>
        <v>1.2201845920554149</v>
      </c>
      <c r="AZ3">
        <f>(1+EXP(-$M$1*AZ$2-$M$2*$V3-$M$3))</f>
        <v>1.2248201677761608</v>
      </c>
      <c r="BA3">
        <f>(1+EXP(-$M$1*BA$2-$M$2*$V3-$M$3))</f>
        <v>1.2295533368937115</v>
      </c>
      <c r="BB3">
        <f>(1+EXP(-$M$1*BB$2-$M$2*$V3-$M$3))</f>
        <v>1.2343861540549272</v>
      </c>
      <c r="BC3">
        <f>(1+EXP(-$M$1*BC$2-$M$2*$V3-$M$3))</f>
        <v>1.2393207171634237</v>
      </c>
      <c r="BD3">
        <f>(1+EXP(-$M$1*BD$2-$M$2*$V3-$M$3))</f>
        <v>1.2443591682902633</v>
      </c>
      <c r="BE3">
        <f>(1+EXP(-$M$1*BE$2-$M$2*$V3-$M$3))</f>
        <v>1.2495036946038161</v>
      </c>
      <c r="BF3">
        <f>(1+EXP(-$M$1*BF$2-$M$2*$V3-$M$3))</f>
        <v>1.2547565293192022</v>
      </c>
      <c r="BG3">
        <f>(1+EXP(-$M$1*BG$2-$M$2*$V3-$M$3))</f>
        <v>1.2601199526677187</v>
      </c>
      <c r="BH3">
        <f>(1+EXP(-$M$1*BH$2-$M$2*$V3-$M$3))</f>
        <v>1.2655962928866773</v>
      </c>
      <c r="BI3">
        <f>(1+EXP(-$M$1*BI$2-$M$2*$V3-$M$3))</f>
        <v>1.2711879272300819</v>
      </c>
      <c r="BJ3">
        <f>(1+EXP(-$M$1*BJ$2-$M$2*$V3-$M$3))</f>
        <v>1.2768972830005838</v>
      </c>
      <c r="BK3">
        <f>(1+EXP(-$M$1*BK$2-$M$2*$V3-$M$3))</f>
        <v>1.2827268386031618</v>
      </c>
    </row>
    <row r="4" spans="1:63" x14ac:dyDescent="0.3">
      <c r="A4">
        <v>3069.06</v>
      </c>
      <c r="B4">
        <v>21</v>
      </c>
      <c r="C4">
        <v>1532.68</v>
      </c>
      <c r="D4" t="s">
        <v>4</v>
      </c>
      <c r="E4">
        <f t="shared" si="0"/>
        <v>0</v>
      </c>
      <c r="F4">
        <f t="shared" si="1"/>
        <v>-0.38957701883401369</v>
      </c>
      <c r="G4">
        <f t="shared" si="2"/>
        <v>0.32265668261991964</v>
      </c>
      <c r="H4">
        <f t="shared" si="3"/>
        <v>-0.74158940431201614</v>
      </c>
      <c r="I4" t="str">
        <f t="shared" si="4"/>
        <v>N</v>
      </c>
      <c r="J4" t="str">
        <f t="shared" si="5"/>
        <v>PN</v>
      </c>
      <c r="R4">
        <v>-2.2000000000000002</v>
      </c>
      <c r="S4">
        <f>1/(1+EXP(-$M$1*R4-$M$2))</f>
        <v>0.51111676435771591</v>
      </c>
      <c r="V4">
        <v>1070</v>
      </c>
      <c r="W4">
        <f>(1+EXP(-$M$1*W$2-$M$2*$V4-$M$3))</f>
        <v>1.1351541700338403</v>
      </c>
      <c r="X4">
        <f>(1+EXP(-$M$1*X$2-$M$2*$V4-$M$3))</f>
        <v>1.1379995888858949</v>
      </c>
      <c r="Y4">
        <f>(1+EXP(-$M$1*Y$2-$M$2*$V4-$M$3))</f>
        <v>1.1409049127223212</v>
      </c>
      <c r="Z4">
        <f>(1+EXP(-$M$1*Z$2-$M$2*$V4-$M$3))</f>
        <v>1.1438714027307819</v>
      </c>
      <c r="AA4">
        <f>(1+EXP(-$M$1*AA$2-$M$2*$V4-$M$3))</f>
        <v>1.1469003466508934</v>
      </c>
      <c r="AB4">
        <f>(1+EXP(-$M$1*AB$2-$M$2*$V4-$M$3))</f>
        <v>1.1499930593332259</v>
      </c>
      <c r="AC4">
        <f>(1+EXP(-$M$1*AC$2-$M$2*$V4-$M$3))</f>
        <v>1.1531508833100759</v>
      </c>
      <c r="AD4">
        <f>(1+EXP(-$M$1*AD$2-$M$2*$V4-$M$3))</f>
        <v>1.1563751893782512</v>
      </c>
      <c r="AE4">
        <f>(1+EXP(-$M$1*AE$2-$M$2*$V4-$M$3))</f>
        <v>1.159667377194129</v>
      </c>
      <c r="AF4">
        <f>(1+EXP(-$M$1*AF$2-$M$2*$V4-$M$3))</f>
        <v>1.1630288758812397</v>
      </c>
      <c r="AG4">
        <f>(1+EXP(-$M$1*AG$2-$M$2*$V4-$M$3))</f>
        <v>1.1664611446506428</v>
      </c>
      <c r="AH4">
        <f>(1+EXP(-$M$1*AH$2-$M$2*$V4-$M$3))</f>
        <v>1.169965673434364</v>
      </c>
      <c r="AI4">
        <f>(1+EXP(-$M$1*AI$2-$M$2*$V4-$M$3))</f>
        <v>1.173543983532167</v>
      </c>
      <c r="AJ4">
        <f>(1+EXP(-$M$1*AJ$2-$M$2*$V4-$M$3))</f>
        <v>1.1771976282719441</v>
      </c>
      <c r="AK4">
        <f>(1+EXP(-$M$1*AK$2-$M$2*$V4-$M$3))</f>
        <v>1.1809281936840075</v>
      </c>
      <c r="AL4">
        <f>(1+EXP(-$M$1*AL$2-$M$2*$V4-$M$3))</f>
        <v>1.1847372991895775</v>
      </c>
      <c r="AM4">
        <f>(1+EXP(-$M$1*AM$2-$M$2*$V4-$M$3))</f>
        <v>1.1886265983037674</v>
      </c>
      <c r="AN4">
        <f>(1+EXP(-$M$1*AN$2-$M$2*$V4-$M$3))</f>
        <v>1.1925977793533649</v>
      </c>
      <c r="AO4">
        <f>(1+EXP(-$M$1*AO$2-$M$2*$V4-$M$3))</f>
        <v>1.1966525662097283</v>
      </c>
      <c r="AP4">
        <f>(1+EXP(-$M$1*AP$2-$M$2*$V4-$M$3))</f>
        <v>1.2007927190371104</v>
      </c>
      <c r="AQ4">
        <f>(1+EXP(-$M$1*AQ$2-$M$2*$V4-$M$3))</f>
        <v>1.2050200350567377</v>
      </c>
      <c r="AR4">
        <f>(1+EXP(-$M$1*AR$2-$M$2*$V4-$M$3))</f>
        <v>1.2093363493269764</v>
      </c>
      <c r="AS4">
        <f>(1+EXP(-$M$1*AS$2-$M$2*$V4-$M$3))</f>
        <v>1.2137435355399222</v>
      </c>
      <c r="AT4">
        <f>(1+EXP(-$M$1*AT$2-$M$2*$V4-$M$3))</f>
        <v>1.2182435068347615</v>
      </c>
      <c r="AU4">
        <f>(1+EXP(-$M$1*AU$2-$M$2*$V4-$M$3))</f>
        <v>1.2228382166282561</v>
      </c>
      <c r="AV4">
        <f>(1+EXP(-$M$1*AV$2-$M$2*$V4-$M$3))</f>
        <v>1.2275296594627132</v>
      </c>
      <c r="AW4">
        <f>(1+EXP(-$M$1*AW$2-$M$2*$V4-$M$3))</f>
        <v>1.2323198718718062</v>
      </c>
      <c r="AX4">
        <f>(1+EXP(-$M$1*AX$2-$M$2*$V4-$M$3))</f>
        <v>1.2372109332646248</v>
      </c>
      <c r="AY4">
        <f>(1+EXP(-$M$1*AY$2-$M$2*$V4-$M$3))</f>
        <v>1.2422049668283368</v>
      </c>
      <c r="AZ4">
        <f>(1+EXP(-$M$1*AZ$2-$M$2*$V4-$M$3))</f>
        <v>1.2473041404498542</v>
      </c>
      <c r="BA4">
        <f>(1+EXP(-$M$1*BA$2-$M$2*$V4-$M$3))</f>
        <v>1.252510667656902</v>
      </c>
      <c r="BB4">
        <f>(1+EXP(-$M$1*BB$2-$M$2*$V4-$M$3))</f>
        <v>1.2578268085789019</v>
      </c>
      <c r="BC4">
        <f>(1+EXP(-$M$1*BC$2-$M$2*$V4-$M$3))</f>
        <v>1.2632548709280829</v>
      </c>
      <c r="BD4">
        <f>(1+EXP(-$M$1*BD$2-$M$2*$V4-$M$3))</f>
        <v>1.2687972110012484</v>
      </c>
      <c r="BE4">
        <f>(1+EXP(-$M$1*BE$2-$M$2*$V4-$M$3))</f>
        <v>1.2744562347026345</v>
      </c>
      <c r="BF4">
        <f>(1+EXP(-$M$1*BF$2-$M$2*$V4-$M$3))</f>
        <v>1.2802343985883011</v>
      </c>
      <c r="BG4">
        <f>(1+EXP(-$M$1*BG$2-$M$2*$V4-$M$3))</f>
        <v>1.2861342109325127</v>
      </c>
      <c r="BH4">
        <f>(1+EXP(-$M$1*BH$2-$M$2*$V4-$M$3))</f>
        <v>1.2921582328165677</v>
      </c>
      <c r="BI4">
        <f>(1+EXP(-$M$1*BI$2-$M$2*$V4-$M$3))</f>
        <v>1.2983090792405521</v>
      </c>
      <c r="BJ4">
        <f>(1+EXP(-$M$1*BJ$2-$M$2*$V4-$M$3))</f>
        <v>1.3045894202584991</v>
      </c>
      <c r="BK4">
        <f>(1+EXP(-$M$1*BK$2-$M$2*$V4-$M$3))</f>
        <v>1.3110019821374477</v>
      </c>
    </row>
    <row r="5" spans="1:63" x14ac:dyDescent="0.3">
      <c r="A5">
        <v>2522.9</v>
      </c>
      <c r="B5">
        <v>22</v>
      </c>
      <c r="C5">
        <v>860.52</v>
      </c>
      <c r="D5" t="s">
        <v>4</v>
      </c>
      <c r="E5">
        <f t="shared" si="0"/>
        <v>0</v>
      </c>
      <c r="F5">
        <f t="shared" si="1"/>
        <v>-0.68382849749301522</v>
      </c>
      <c r="G5">
        <f t="shared" si="2"/>
        <v>0.49531888141107927</v>
      </c>
      <c r="H5">
        <f t="shared" si="3"/>
        <v>-1.8725021460450186E-2</v>
      </c>
      <c r="I5" t="str">
        <f t="shared" si="4"/>
        <v>T</v>
      </c>
      <c r="J5" t="str">
        <f t="shared" si="5"/>
        <v>FP</v>
      </c>
      <c r="M5">
        <f>-COUNT(E:E)*LN(2)</f>
        <v>-88.029691931113049</v>
      </c>
      <c r="R5">
        <v>-2.15</v>
      </c>
      <c r="S5">
        <f t="shared" si="6"/>
        <v>0.51085645786912448</v>
      </c>
      <c r="V5">
        <v>1140</v>
      </c>
      <c r="W5">
        <f>(1+EXP(-$M$1*W$2-$M$2*$V5-$M$3))</f>
        <v>1.1486707628548283</v>
      </c>
      <c r="X5">
        <f>(1+EXP(-$M$1*X$2-$M$2*$V5-$M$3))</f>
        <v>1.1518007483467338</v>
      </c>
      <c r="Y5">
        <f>(1+EXP(-$M$1*Y$2-$M$2*$V5-$M$3))</f>
        <v>1.1549966298426111</v>
      </c>
      <c r="Z5">
        <f>(1+EXP(-$M$1*Z$2-$M$2*$V5-$M$3))</f>
        <v>1.1582597946598614</v>
      </c>
      <c r="AA5">
        <f>(1+EXP(-$M$1*AA$2-$M$2*$V5-$M$3))</f>
        <v>1.1615916593232654</v>
      </c>
      <c r="AB5">
        <f>(1+EXP(-$M$1*AB$2-$M$2*$V5-$M$3))</f>
        <v>1.16499367017989</v>
      </c>
      <c r="AC5">
        <f>(1+EXP(-$M$1*AC$2-$M$2*$V5-$M$3))</f>
        <v>1.1684673040269402</v>
      </c>
      <c r="AD5">
        <f>(1+EXP(-$M$1*AD$2-$M$2*$V5-$M$3))</f>
        <v>1.1720140687528311</v>
      </c>
      <c r="AE5">
        <f>(1+EXP(-$M$1*AE$2-$M$2*$V5-$M$3))</f>
        <v>1.1756355039917541</v>
      </c>
      <c r="AF5">
        <f>(1+EXP(-$M$1*AF$2-$M$2*$V5-$M$3))</f>
        <v>1.1793331817920254</v>
      </c>
      <c r="AG5">
        <f>(1+EXP(-$M$1*AG$2-$M$2*$V5-$M$3))</f>
        <v>1.183108707298506</v>
      </c>
      <c r="AH5">
        <f>(1+EXP(-$M$1*AH$2-$M$2*$V5-$M$3))</f>
        <v>1.1869637194493858</v>
      </c>
      <c r="AI5">
        <f>(1+EXP(-$M$1*AI$2-$M$2*$V5-$M$3))</f>
        <v>1.1908998916876401</v>
      </c>
      <c r="AJ5">
        <f>(1+EXP(-$M$1*AJ$2-$M$2*$V5-$M$3))</f>
        <v>1.1949189326874641</v>
      </c>
      <c r="AK5">
        <f>(1+EXP(-$M$1*AK$2-$M$2*$V5-$M$3))</f>
        <v>1.1990225870959994</v>
      </c>
      <c r="AL5">
        <f>(1+EXP(-$M$1*AL$2-$M$2*$V5-$M$3))</f>
        <v>1.2032126362906772</v>
      </c>
      <c r="AM5">
        <f>(1+EXP(-$M$1*AM$2-$M$2*$V5-$M$3))</f>
        <v>1.2074908991525068</v>
      </c>
      <c r="AN5">
        <f>(1+EXP(-$M$1*AN$2-$M$2*$V5-$M$3))</f>
        <v>1.2118592328556437</v>
      </c>
      <c r="AO5">
        <f>(1+EXP(-$M$1*AO$2-$M$2*$V5-$M$3))</f>
        <v>1.2163195336735788</v>
      </c>
      <c r="AP5">
        <f>(1+EXP(-$M$1*AP$2-$M$2*$V5-$M$3))</f>
        <v>1.2208737378023033</v>
      </c>
      <c r="AQ5">
        <f>(1+EXP(-$M$1*AQ$2-$M$2*$V5-$M$3))</f>
        <v>1.2255238222008025</v>
      </c>
      <c r="AR5">
        <f>(1+EXP(-$M$1*AR$2-$M$2*$V5-$M$3))</f>
        <v>1.230271805449243</v>
      </c>
      <c r="AS5">
        <f>(1+EXP(-$M$1*AS$2-$M$2*$V5-$M$3))</f>
        <v>1.2351197486252314</v>
      </c>
      <c r="AT5">
        <f>(1+EXP(-$M$1*AT$2-$M$2*$V5-$M$3))</f>
        <v>1.2400697561985166</v>
      </c>
      <c r="AU5">
        <f>(1+EXP(-$M$1*AU$2-$M$2*$V5-$M$3))</f>
        <v>1.245123976944531</v>
      </c>
      <c r="AV5">
        <f>(1+EXP(-$M$1*AV$2-$M$2*$V5-$M$3))</f>
        <v>1.2502846048771648</v>
      </c>
      <c r="AW5">
        <f>(1+EXP(-$M$1*AW$2-$M$2*$V5-$M$3))</f>
        <v>1.2555538802011759</v>
      </c>
      <c r="AX5">
        <f>(1+EXP(-$M$1*AX$2-$M$2*$V5-$M$3))</f>
        <v>1.2609340902846538</v>
      </c>
      <c r="AY5">
        <f>(1+EXP(-$M$1*AY$2-$M$2*$V5-$M$3))</f>
        <v>1.2664275706519541</v>
      </c>
      <c r="AZ5">
        <f>(1+EXP(-$M$1*AZ$2-$M$2*$V5-$M$3))</f>
        <v>1.2720367059975402</v>
      </c>
      <c r="BA5">
        <f>(1+EXP(-$M$1*BA$2-$M$2*$V5-$M$3))</f>
        <v>1.2777639312211675</v>
      </c>
      <c r="BB5">
        <f>(1+EXP(-$M$1*BB$2-$M$2*$V5-$M$3))</f>
        <v>1.2836117324848624</v>
      </c>
      <c r="BC5">
        <f>(1+EXP(-$M$1*BC$2-$M$2*$V5-$M$3))</f>
        <v>1.2895826482921531</v>
      </c>
      <c r="BD5">
        <f>(1+EXP(-$M$1*BD$2-$M$2*$V5-$M$3))</f>
        <v>1.2956792705900226</v>
      </c>
      <c r="BE5">
        <f>(1+EXP(-$M$1*BE$2-$M$2*$V5-$M$3))</f>
        <v>1.3019042458940624</v>
      </c>
      <c r="BF5">
        <f>(1+EXP(-$M$1*BF$2-$M$2*$V5-$M$3))</f>
        <v>1.3082602764373092</v>
      </c>
      <c r="BG5">
        <f>(1+EXP(-$M$1*BG$2-$M$2*$V5-$M$3))</f>
        <v>1.314750121343276</v>
      </c>
      <c r="BH5">
        <f>(1+EXP(-$M$1*BH$2-$M$2*$V5-$M$3))</f>
        <v>1.3213765978236716</v>
      </c>
      <c r="BI5">
        <f>(1+EXP(-$M$1*BI$2-$M$2*$V5-$M$3))</f>
        <v>1.3281425824013409</v>
      </c>
      <c r="BJ5">
        <f>(1+EXP(-$M$1*BJ$2-$M$2*$V5-$M$3))</f>
        <v>1.3350510121589492</v>
      </c>
      <c r="BK5">
        <f>(1+EXP(-$M$1*BK$2-$M$2*$V5-$M$3))</f>
        <v>1.3421048860139577</v>
      </c>
    </row>
    <row r="6" spans="1:63" x14ac:dyDescent="0.3">
      <c r="A6">
        <v>1430.69</v>
      </c>
      <c r="B6">
        <v>34</v>
      </c>
      <c r="C6">
        <v>378.56</v>
      </c>
      <c r="D6" t="s">
        <v>4</v>
      </c>
      <c r="E6">
        <f t="shared" si="0"/>
        <v>0</v>
      </c>
      <c r="F6">
        <f t="shared" si="1"/>
        <v>-1.4775368220201324</v>
      </c>
      <c r="G6">
        <f t="shared" si="2"/>
        <v>0.77180090834052661</v>
      </c>
      <c r="H6">
        <f t="shared" si="3"/>
        <v>1.2185081690526203</v>
      </c>
      <c r="I6" t="str">
        <f t="shared" si="4"/>
        <v>T</v>
      </c>
      <c r="J6" t="str">
        <f t="shared" si="5"/>
        <v>FP</v>
      </c>
      <c r="L6" t="s">
        <v>13</v>
      </c>
      <c r="M6">
        <f>SUM(F:F)</f>
        <v>-77.974066347742763</v>
      </c>
      <c r="R6">
        <v>-2.1</v>
      </c>
      <c r="S6">
        <f t="shared" si="6"/>
        <v>0.51059614549260146</v>
      </c>
      <c r="V6">
        <v>1210</v>
      </c>
      <c r="W6">
        <f>(1+EXP(-$M$1*W$2-$M$2*$V6-$M$3))</f>
        <v>1.1635391325499047</v>
      </c>
      <c r="X6">
        <f>(1+EXP(-$M$1*X$2-$M$2*$V6-$M$3))</f>
        <v>1.1669821438213264</v>
      </c>
      <c r="Y6">
        <f>(1+EXP(-$M$1*Y$2-$M$2*$V6-$M$3))</f>
        <v>1.1704976412704005</v>
      </c>
      <c r="Z6">
        <f>(1+EXP(-$M$1*Z$2-$M$2*$V6-$M$3))</f>
        <v>1.1740871509583382</v>
      </c>
      <c r="AA6">
        <f>(1+EXP(-$M$1*AA$2-$M$2*$V6-$M$3))</f>
        <v>1.1777522310747215</v>
      </c>
      <c r="AB6">
        <f>(1+EXP(-$M$1*AB$2-$M$2*$V6-$M$3))</f>
        <v>1.1814944726139069</v>
      </c>
      <c r="AC6">
        <f>(1+EXP(-$M$1*AC$2-$M$2*$V6-$M$3))</f>
        <v>1.1853155000656683</v>
      </c>
      <c r="AD6">
        <f>(1+EXP(-$M$1*AD$2-$M$2*$V6-$M$3))</f>
        <v>1.18921697212038</v>
      </c>
      <c r="AE6">
        <f>(1+EXP(-$M$1*AE$2-$M$2*$V6-$M$3))</f>
        <v>1.1932005823890475</v>
      </c>
      <c r="AF6">
        <f>(1+EXP(-$M$1*AF$2-$M$2*$V6-$M$3))</f>
        <v>1.1972680601384953</v>
      </c>
      <c r="AG6">
        <f>(1+EXP(-$M$1*AG$2-$M$2*$V6-$M$3))</f>
        <v>1.2014211710420342</v>
      </c>
      <c r="AH6">
        <f>(1+EXP(-$M$1*AH$2-$M$2*$V6-$M$3))</f>
        <v>1.2056617179459324</v>
      </c>
      <c r="AI6">
        <f>(1+EXP(-$M$1*AI$2-$M$2*$V6-$M$3))</f>
        <v>1.2099915416520213</v>
      </c>
      <c r="AJ6">
        <f>(1+EXP(-$M$1*AJ$2-$M$2*$V6-$M$3))</f>
        <v>1.2144125217167803</v>
      </c>
      <c r="AK6">
        <f>(1+EXP(-$M$1*AK$2-$M$2*$V6-$M$3))</f>
        <v>1.2189265772672435</v>
      </c>
      <c r="AL6">
        <f>(1+EXP(-$M$1*AL$2-$M$2*$V6-$M$3))</f>
        <v>1.223535667834083</v>
      </c>
      <c r="AM6">
        <f>(1+EXP(-$M$1*AM$2-$M$2*$V6-$M$3))</f>
        <v>1.2282417942022332</v>
      </c>
      <c r="AN6">
        <f>(1+EXP(-$M$1*AN$2-$M$2*$V6-$M$3))</f>
        <v>1.2330469992794217</v>
      </c>
      <c r="AO6">
        <f>(1+EXP(-$M$1*AO$2-$M$2*$V6-$M$3))</f>
        <v>1.237953368982986</v>
      </c>
      <c r="AP6">
        <f>(1+EXP(-$M$1*AP$2-$M$2*$V6-$M$3))</f>
        <v>1.2429630331453614</v>
      </c>
      <c r="AQ6">
        <f>(1+EXP(-$M$1*AQ$2-$M$2*$V6-$M$3))</f>
        <v>1.24807816643863</v>
      </c>
      <c r="AR6">
        <f>(1+EXP(-$M$1*AR$2-$M$2*$V6-$M$3))</f>
        <v>1.2533009893185372</v>
      </c>
      <c r="AS6">
        <f>(1+EXP(-$M$1*AS$2-$M$2*$V6-$M$3))</f>
        <v>1.2586337689883809</v>
      </c>
      <c r="AT6">
        <f>(1+EXP(-$M$1*AT$2-$M$2*$V6-$M$3))</f>
        <v>1.2640788203831932</v>
      </c>
      <c r="AU6">
        <f>(1+EXP(-$M$1*AU$2-$M$2*$V6-$M$3))</f>
        <v>1.2696385071746443</v>
      </c>
      <c r="AV6">
        <f>(1+EXP(-$M$1*AV$2-$M$2*$V6-$M$3))</f>
        <v>1.2753152427971006</v>
      </c>
      <c r="AW6">
        <f>(1+EXP(-$M$1*AW$2-$M$2*$V6-$M$3))</f>
        <v>1.281111491495285</v>
      </c>
      <c r="AX6">
        <f>(1+EXP(-$M$1*AX$2-$M$2*$V6-$M$3))</f>
        <v>1.2870297693939958</v>
      </c>
      <c r="AY6">
        <f>(1+EXP(-$M$1*AY$2-$M$2*$V6-$M$3))</f>
        <v>1.293072645590343</v>
      </c>
      <c r="AZ6">
        <f>(1+EXP(-$M$1*AZ$2-$M$2*$V6-$M$3))</f>
        <v>1.2992427432689828</v>
      </c>
      <c r="BA6">
        <f>(1+EXP(-$M$1*BA$2-$M$2*$V6-$M$3))</f>
        <v>1.3055427408408291</v>
      </c>
      <c r="BB6">
        <f>(1+EXP(-$M$1*BB$2-$M$2*$V6-$M$3))</f>
        <v>1.31197537310574</v>
      </c>
      <c r="BC6">
        <f>(1+EXP(-$M$1*BC$2-$M$2*$V6-$M$3))</f>
        <v>1.3185434324396812</v>
      </c>
      <c r="BD6">
        <f>(1+EXP(-$M$1*BD$2-$M$2*$V6-$M$3))</f>
        <v>1.3252497700068839</v>
      </c>
      <c r="BE6">
        <f>(1+EXP(-$M$1*BE$2-$M$2*$V6-$M$3))</f>
        <v>1.332097296997522</v>
      </c>
      <c r="BF6">
        <f>(1+EXP(-$M$1*BF$2-$M$2*$V6-$M$3))</f>
        <v>1.3390889858914461</v>
      </c>
      <c r="BG6">
        <f>(1+EXP(-$M$1*BG$2-$M$2*$V6-$M$3))</f>
        <v>1.3462278717485234</v>
      </c>
      <c r="BH6">
        <f>(1+EXP(-$M$1*BH$2-$M$2*$V6-$M$3))</f>
        <v>1.3535170535261432</v>
      </c>
      <c r="BI6">
        <f>(1+EXP(-$M$1*BI$2-$M$2*$V6-$M$3))</f>
        <v>1.36095969542446</v>
      </c>
      <c r="BJ6">
        <f>(1+EXP(-$M$1*BJ$2-$M$2*$V6-$M$3))</f>
        <v>1.368559028259958</v>
      </c>
      <c r="BK6">
        <f>(1+EXP(-$M$1*BK$2-$M$2*$V6-$M$3))</f>
        <v>1.3763183508679337</v>
      </c>
    </row>
    <row r="7" spans="1:63" x14ac:dyDescent="0.3">
      <c r="A7">
        <v>2586.6799999999998</v>
      </c>
      <c r="B7">
        <v>54</v>
      </c>
      <c r="C7">
        <v>1829.39</v>
      </c>
      <c r="D7" t="s">
        <v>5</v>
      </c>
      <c r="E7">
        <f t="shared" si="0"/>
        <v>1</v>
      </c>
      <c r="F7">
        <f t="shared" si="1"/>
        <v>-1.1520570059296154</v>
      </c>
      <c r="G7">
        <f t="shared" si="2"/>
        <v>0.3159861150961899</v>
      </c>
      <c r="H7">
        <f t="shared" si="3"/>
        <v>-0.7722799439309691</v>
      </c>
      <c r="I7" t="str">
        <f t="shared" si="4"/>
        <v>N</v>
      </c>
      <c r="J7" t="str">
        <f t="shared" si="5"/>
        <v>FN</v>
      </c>
      <c r="L7" t="s">
        <v>15</v>
      </c>
      <c r="M7">
        <f>EXP(M6)</f>
        <v>1.3686526846120878E-34</v>
      </c>
      <c r="R7">
        <v>-2.0499999999999998</v>
      </c>
      <c r="S7">
        <f t="shared" si="6"/>
        <v>0.51033582736919736</v>
      </c>
      <c r="V7">
        <v>1280</v>
      </c>
      <c r="W7">
        <f>(1+EXP(-$M$1*W$2-$M$2*$V7-$M$3))</f>
        <v>1.1798944685667005</v>
      </c>
      <c r="X7">
        <f>(1+EXP(-$M$1*X$2-$M$2*$V7-$M$3))</f>
        <v>1.1836818109188594</v>
      </c>
      <c r="Y7">
        <f>(1+EXP(-$M$1*Y$2-$M$2*$V7-$M$3))</f>
        <v>1.1875488886970529</v>
      </c>
      <c r="Z7">
        <f>(1+EXP(-$M$1*Z$2-$M$2*$V7-$M$3))</f>
        <v>1.1914973805818898</v>
      </c>
      <c r="AA7">
        <f>(1+EXP(-$M$1*AA$2-$M$2*$V7-$M$3))</f>
        <v>1.1955290005954664</v>
      </c>
      <c r="AB7">
        <f>(1+EXP(-$M$1*AB$2-$M$2*$V7-$M$3))</f>
        <v>1.1996454988454164</v>
      </c>
      <c r="AC7">
        <f>(1+EXP(-$M$1*AC$2-$M$2*$V7-$M$3))</f>
        <v>1.2038486622846234</v>
      </c>
      <c r="AD7">
        <f>(1+EXP(-$M$1*AD$2-$M$2*$V7-$M$3))</f>
        <v>1.2081403154869297</v>
      </c>
      <c r="AE7">
        <f>(1+EXP(-$M$1*AE$2-$M$2*$V7-$M$3))</f>
        <v>1.2125223214391754</v>
      </c>
      <c r="AF7">
        <f>(1+EXP(-$M$1*AF$2-$M$2*$V7-$M$3))</f>
        <v>1.2169965823499118</v>
      </c>
      <c r="AG7">
        <f>(1+EXP(-$M$1*AG$2-$M$2*$V7-$M$3))</f>
        <v>1.2215650404751421</v>
      </c>
      <c r="AH7">
        <f>(1+EXP(-$M$1*AH$2-$M$2*$V7-$M$3))</f>
        <v>1.2262296789614453</v>
      </c>
      <c r="AI7">
        <f>(1+EXP(-$M$1*AI$2-$M$2*$V7-$M$3))</f>
        <v>1.2309925227068508</v>
      </c>
      <c r="AJ7">
        <f>(1+EXP(-$M$1*AJ$2-$M$2*$V7-$M$3))</f>
        <v>1.2358556392398379</v>
      </c>
      <c r="AK7">
        <f>(1+EXP(-$M$1*AK$2-$M$2*$V7-$M$3))</f>
        <v>1.24082113961684</v>
      </c>
      <c r="AL7">
        <f>(1+EXP(-$M$1*AL$2-$M$2*$V7-$M$3))</f>
        <v>1.245891179338644</v>
      </c>
      <c r="AM7">
        <f>(1+EXP(-$M$1*AM$2-$M$2*$V7-$M$3))</f>
        <v>1.2510679592860843</v>
      </c>
      <c r="AN7">
        <f>(1+EXP(-$M$1*AN$2-$M$2*$V7-$M$3))</f>
        <v>1.2563537266754339</v>
      </c>
      <c r="AO7">
        <f>(1+EXP(-$M$1*AO$2-$M$2*$V7-$M$3))</f>
        <v>1.2617507760339119</v>
      </c>
      <c r="AP7">
        <f>(1+EXP(-$M$1*AP$2-$M$2*$V7-$M$3))</f>
        <v>1.2672614501957251</v>
      </c>
      <c r="AQ7">
        <f>(1+EXP(-$M$1*AQ$2-$M$2*$V7-$M$3))</f>
        <v>1.2728881413190842</v>
      </c>
      <c r="AR7">
        <f>(1+EXP(-$M$1*AR$2-$M$2*$V7-$M$3))</f>
        <v>1.2786332919246264</v>
      </c>
      <c r="AS7">
        <f>(1+EXP(-$M$1*AS$2-$M$2*$V7-$M$3))</f>
        <v>1.2844993959557034</v>
      </c>
      <c r="AT7">
        <f>(1+EXP(-$M$1*AT$2-$M$2*$V7-$M$3))</f>
        <v>1.2904889998609903</v>
      </c>
      <c r="AU7">
        <f>(1+EXP(-$M$1*AU$2-$M$2*$V7-$M$3))</f>
        <v>1.2966047036998878</v>
      </c>
      <c r="AV7">
        <f>(1+EXP(-$M$1*AV$2-$M$2*$V7-$M$3))</f>
        <v>1.3028491622711951</v>
      </c>
      <c r="AW7">
        <f>(1+EXP(-$M$1*AW$2-$M$2*$V7-$M$3))</f>
        <v>1.3092250862655463</v>
      </c>
      <c r="AX7">
        <f>(1+EXP(-$M$1*AX$2-$M$2*$V7-$M$3))</f>
        <v>1.3157352434421092</v>
      </c>
      <c r="AY7">
        <f>(1+EXP(-$M$1*AY$2-$M$2*$V7-$M$3))</f>
        <v>1.3223824598300555</v>
      </c>
      <c r="AZ7">
        <f>(1+EXP(-$M$1*AZ$2-$M$2*$V7-$M$3))</f>
        <v>1.3291696209553281</v>
      </c>
      <c r="BA7">
        <f>(1+EXP(-$M$1*BA$2-$M$2*$V7-$M$3))</f>
        <v>1.3360996730932344</v>
      </c>
      <c r="BB7">
        <f>(1+EXP(-$M$1*BB$2-$M$2*$V7-$M$3))</f>
        <v>1.3431756245474102</v>
      </c>
      <c r="BC7">
        <f>(1+EXP(-$M$1*BC$2-$M$2*$V7-$M$3))</f>
        <v>1.3504005469557112</v>
      </c>
      <c r="BD7">
        <f>(1+EXP(-$M$1*BD$2-$M$2*$V7-$M$3))</f>
        <v>1.3577775766235962</v>
      </c>
      <c r="BE7">
        <f>(1+EXP(-$M$1*BE$2-$M$2*$V7-$M$3))</f>
        <v>1.3653099158855835</v>
      </c>
      <c r="BF7">
        <f>(1+EXP(-$M$1*BF$2-$M$2*$V7-$M$3))</f>
        <v>1.3730008344953686</v>
      </c>
      <c r="BG7">
        <f>(1+EXP(-$M$1*BG$2-$M$2*$V7-$M$3))</f>
        <v>1.38085367104521</v>
      </c>
      <c r="BH7">
        <f>(1+EXP(-$M$1*BH$2-$M$2*$V7-$M$3))</f>
        <v>1.3888718344151962</v>
      </c>
      <c r="BI7">
        <f>(1+EXP(-$M$1*BI$2-$M$2*$V7-$M$3))</f>
        <v>1.3970588052530257</v>
      </c>
      <c r="BJ7">
        <f>(1+EXP(-$M$1*BJ$2-$M$2*$V7-$M$3))</f>
        <v>1.4054181374849379</v>
      </c>
      <c r="BK7">
        <f>(1+EXP(-$M$1*BK$2-$M$2*$V7-$M$3))</f>
        <v>1.4139534598584589</v>
      </c>
    </row>
    <row r="8" spans="1:63" x14ac:dyDescent="0.3">
      <c r="A8">
        <v>3371.59</v>
      </c>
      <c r="B8">
        <v>55</v>
      </c>
      <c r="C8">
        <v>1317.44</v>
      </c>
      <c r="D8" t="s">
        <v>4</v>
      </c>
      <c r="E8">
        <f t="shared" si="0"/>
        <v>0</v>
      </c>
      <c r="F8">
        <f t="shared" si="1"/>
        <v>-0.14442462739208831</v>
      </c>
      <c r="G8">
        <f t="shared" si="2"/>
        <v>0.134479853544716</v>
      </c>
      <c r="H8">
        <f t="shared" si="3"/>
        <v>-1.8619162515390917</v>
      </c>
      <c r="I8" t="str">
        <f t="shared" si="4"/>
        <v>N</v>
      </c>
      <c r="J8" t="str">
        <f t="shared" si="5"/>
        <v>PN</v>
      </c>
      <c r="R8">
        <v>-2</v>
      </c>
      <c r="S8">
        <f t="shared" si="6"/>
        <v>0.51007550363997489</v>
      </c>
      <c r="V8">
        <v>1350</v>
      </c>
      <c r="W8">
        <f>(1+EXP(-$M$1*W$2-$M$2*$V8-$M$3))</f>
        <v>1.1978854804737344</v>
      </c>
      <c r="X8">
        <f>(1+EXP(-$M$1*X$2-$M$2*$V8-$M$3))</f>
        <v>1.2020515900103241</v>
      </c>
      <c r="Y8">
        <f>(1+EXP(-$M$1*Y$2-$M$2*$V8-$M$3))</f>
        <v>1.2063054092092362</v>
      </c>
      <c r="Z8">
        <f>(1+EXP(-$M$1*Z$2-$M$2*$V8-$M$3))</f>
        <v>1.2106487846337446</v>
      </c>
      <c r="AA8">
        <f>(1+EXP(-$M$1*AA$2-$M$2*$V8-$M$3))</f>
        <v>1.2150836017230668</v>
      </c>
      <c r="AB8">
        <f>(1+EXP(-$M$1*AB$2-$M$2*$V8-$M$3))</f>
        <v>1.2196117856108255</v>
      </c>
      <c r="AC8">
        <f>(1+EXP(-$M$1*AC$2-$M$2*$V8-$M$3))</f>
        <v>1.2242353019607388</v>
      </c>
      <c r="AD8">
        <f>(1+EXP(-$M$1*AD$2-$M$2*$V8-$M$3))</f>
        <v>1.2289561578199066</v>
      </c>
      <c r="AE8">
        <f>(1+EXP(-$M$1*AE$2-$M$2*$V8-$M$3))</f>
        <v>1.233776402490061</v>
      </c>
      <c r="AF8">
        <f>(1+EXP(-$M$1*AF$2-$M$2*$V8-$M$3))</f>
        <v>1.2386981284171572</v>
      </c>
      <c r="AG8">
        <f>(1+EXP(-$M$1*AG$2-$M$2*$V8-$M$3))</f>
        <v>1.2437234720996961</v>
      </c>
      <c r="AH8">
        <f>(1+EXP(-$M$1*AH$2-$M$2*$V8-$M$3))</f>
        <v>1.2488546150161672</v>
      </c>
      <c r="AI8">
        <f>(1+EXP(-$M$1*AI$2-$M$2*$V8-$M$3))</f>
        <v>1.2540937845720197</v>
      </c>
      <c r="AJ8">
        <f>(1+EXP(-$M$1*AJ$2-$M$2*$V8-$M$3))</f>
        <v>1.2594432550665675</v>
      </c>
      <c r="AK8">
        <f>(1+EXP(-$M$1*AK$2-$M$2*$V8-$M$3))</f>
        <v>1.2649053486802531</v>
      </c>
      <c r="AL8">
        <f>(1+EXP(-$M$1*AL$2-$M$2*$V8-$M$3))</f>
        <v>1.2704824364826952</v>
      </c>
      <c r="AM8">
        <f>(1+EXP(-$M$1*AM$2-$M$2*$V8-$M$3))</f>
        <v>1.2761769394619582</v>
      </c>
      <c r="AN8">
        <f>(1+EXP(-$M$1*AN$2-$M$2*$V8-$M$3))</f>
        <v>1.2819913295754932</v>
      </c>
      <c r="AO8">
        <f>(1+EXP(-$M$1*AO$2-$M$2*$V8-$M$3))</f>
        <v>1.2879281308232027</v>
      </c>
      <c r="AP8">
        <f>(1+EXP(-$M$1*AP$2-$M$2*$V8-$M$3))</f>
        <v>1.2939899203430973</v>
      </c>
      <c r="AQ8">
        <f>(1+EXP(-$M$1*AQ$2-$M$2*$V8-$M$3))</f>
        <v>1.3001793295300195</v>
      </c>
      <c r="AR8">
        <f>(1+EXP(-$M$1*AR$2-$M$2*$V8-$M$3))</f>
        <v>1.3064990451779195</v>
      </c>
      <c r="AS8">
        <f>(1+EXP(-$M$1*AS$2-$M$2*$V8-$M$3))</f>
        <v>1.3129518106461817</v>
      </c>
      <c r="AT8">
        <f>(1+EXP(-$M$1*AT$2-$M$2*$V8-$M$3))</f>
        <v>1.3195404270505022</v>
      </c>
      <c r="AU8">
        <f>(1+EXP(-$M$1*AU$2-$M$2*$V8-$M$3))</f>
        <v>1.3262677544788413</v>
      </c>
      <c r="AV8">
        <f>(1+EXP(-$M$1*AV$2-$M$2*$V8-$M$3))</f>
        <v>1.333136713232975</v>
      </c>
      <c r="AW8">
        <f>(1+EXP(-$M$1*AW$2-$M$2*$V8-$M$3))</f>
        <v>1.3401502850961835</v>
      </c>
      <c r="AX8">
        <f>(1+EXP(-$M$1*AX$2-$M$2*$V8-$M$3))</f>
        <v>1.3473115146276295</v>
      </c>
      <c r="AY8">
        <f>(1+EXP(-$M$1*AY$2-$M$2*$V8-$M$3))</f>
        <v>1.3546235104839885</v>
      </c>
      <c r="AZ8">
        <f>(1+EXP(-$M$1*AZ$2-$M$2*$V8-$M$3))</f>
        <v>1.3620894467689015</v>
      </c>
      <c r="BA8">
        <f>(1+EXP(-$M$1*BA$2-$M$2*$V8-$M$3))</f>
        <v>1.3697125644108379</v>
      </c>
      <c r="BB8">
        <f>(1+EXP(-$M$1*BB$2-$M$2*$V8-$M$3))</f>
        <v>1.3774961725699695</v>
      </c>
      <c r="BC8">
        <f>(1+EXP(-$M$1*BC$2-$M$2*$V8-$M$3))</f>
        <v>1.3854436500746599</v>
      </c>
      <c r="BD8">
        <f>(1+EXP(-$M$1*BD$2-$M$2*$V8-$M$3))</f>
        <v>1.3935584468881994</v>
      </c>
      <c r="BE8">
        <f>(1+EXP(-$M$1*BE$2-$M$2*$V8-$M$3))</f>
        <v>1.4018440856064174</v>
      </c>
      <c r="BF8">
        <f>(1+EXP(-$M$1*BF$2-$M$2*$V8-$M$3))</f>
        <v>1.4103041629868258</v>
      </c>
      <c r="BG8">
        <f>(1+EXP(-$M$1*BG$2-$M$2*$V8-$M$3))</f>
        <v>1.4189423515099537</v>
      </c>
      <c r="BH8">
        <f>(1+EXP(-$M$1*BH$2-$M$2*$V8-$M$3))</f>
        <v>1.4277624009735552</v>
      </c>
      <c r="BI8">
        <f>(1+EXP(-$M$1*BI$2-$M$2*$V8-$M$3))</f>
        <v>1.4367681401203796</v>
      </c>
      <c r="BJ8">
        <f>(1+EXP(-$M$1*BJ$2-$M$2*$V8-$M$3))</f>
        <v>1.4459634783002093</v>
      </c>
      <c r="BK8">
        <f>(1+EXP(-$M$1*BK$2-$M$2*$V8-$M$3))</f>
        <v>1.455352407166892</v>
      </c>
    </row>
    <row r="9" spans="1:63" x14ac:dyDescent="0.3">
      <c r="A9">
        <v>2118.6999999999998</v>
      </c>
      <c r="B9">
        <v>38</v>
      </c>
      <c r="C9">
        <v>799.27</v>
      </c>
      <c r="D9" t="s">
        <v>5</v>
      </c>
      <c r="E9">
        <f t="shared" si="0"/>
        <v>1</v>
      </c>
      <c r="F9">
        <f t="shared" si="1"/>
        <v>-0.5988974832684284</v>
      </c>
      <c r="G9">
        <f t="shared" si="2"/>
        <v>0.54941704378002798</v>
      </c>
      <c r="H9">
        <f t="shared" si="3"/>
        <v>0.19831559306481816</v>
      </c>
      <c r="I9" t="str">
        <f t="shared" si="4"/>
        <v>T</v>
      </c>
      <c r="J9" t="str">
        <f t="shared" si="5"/>
        <v>PP</v>
      </c>
      <c r="R9">
        <v>-1.95</v>
      </c>
      <c r="S9">
        <f t="shared" si="6"/>
        <v>0.50981517444600921</v>
      </c>
      <c r="V9">
        <v>1420</v>
      </c>
      <c r="W9">
        <f>(1+EXP(-$M$1*W$2-$M$2*$V9-$M$3))</f>
        <v>1.2176757500901236</v>
      </c>
      <c r="X9">
        <f>(1+EXP(-$M$1*X$2-$M$2*$V9-$M$3))</f>
        <v>1.2222585068247955</v>
      </c>
      <c r="Y9">
        <f>(1+EXP(-$M$1*Y$2-$M$2*$V9-$M$3))</f>
        <v>1.2269377449510808</v>
      </c>
      <c r="Z9">
        <f>(1+EXP(-$M$1*Z$2-$M$2*$V9-$M$3))</f>
        <v>1.2317154957046452</v>
      </c>
      <c r="AA9">
        <f>(1+EXP(-$M$1*AA$2-$M$2*$V9-$M$3))</f>
        <v>1.2365938330850317</v>
      </c>
      <c r="AB9">
        <f>(1+EXP(-$M$1*AB$2-$M$2*$V9-$M$3))</f>
        <v>1.2415748747559727</v>
      </c>
      <c r="AC9">
        <f>(1+EXP(-$M$1*AC$2-$M$2*$V9-$M$3))</f>
        <v>1.2466607829646597</v>
      </c>
      <c r="AD9">
        <f>(1+EXP(-$M$1*AD$2-$M$2*$V9-$M$3))</f>
        <v>1.2518537654803634</v>
      </c>
      <c r="AE9">
        <f>(1+EXP(-$M$1*AE$2-$M$2*$V9-$M$3))</f>
        <v>1.2571560765528174</v>
      </c>
      <c r="AF9">
        <f>(1+EXP(-$M$1*AF$2-$M$2*$V9-$M$3))</f>
        <v>1.2625700178907766</v>
      </c>
      <c r="AG9">
        <f>(1+EXP(-$M$1*AG$2-$M$2*$V9-$M$3))</f>
        <v>1.2680979396611791</v>
      </c>
      <c r="AH9">
        <f>(1+EXP(-$M$1*AH$2-$M$2*$V9-$M$3))</f>
        <v>1.2737422415093418</v>
      </c>
      <c r="AI9">
        <f>(1+EXP(-$M$1*AI$2-$M$2*$V9-$M$3))</f>
        <v>1.2795053736006368</v>
      </c>
      <c r="AJ9">
        <f>(1+EXP(-$M$1*AJ$2-$M$2*$V9-$M$3))</f>
        <v>1.2853898376840958</v>
      </c>
      <c r="AK9">
        <f>(1+EXP(-$M$1*AK$2-$M$2*$V9-$M$3))</f>
        <v>1.2913981881784076</v>
      </c>
      <c r="AL9">
        <f>(1+EXP(-$M$1*AL$2-$M$2*$V9-$M$3))</f>
        <v>1.2975330332807806</v>
      </c>
      <c r="AM9">
        <f>(1+EXP(-$M$1*AM$2-$M$2*$V9-$M$3))</f>
        <v>1.3037970360991484</v>
      </c>
      <c r="AN9">
        <f>(1+EXP(-$M$1*AN$2-$M$2*$V9-$M$3))</f>
        <v>1.3101929158082124</v>
      </c>
      <c r="AO9">
        <f>(1+EXP(-$M$1*AO$2-$M$2*$V9-$M$3))</f>
        <v>1.3167234488298236</v>
      </c>
      <c r="AP9">
        <f>(1+EXP(-$M$1*AP$2-$M$2*$V9-$M$3))</f>
        <v>1.3233914700382148</v>
      </c>
      <c r="AQ9">
        <f>(1+EXP(-$M$1*AQ$2-$M$2*$V9-$M$3))</f>
        <v>1.3301998739906049</v>
      </c>
      <c r="AR9">
        <f>(1+EXP(-$M$1*AR$2-$M$2*$V9-$M$3))</f>
        <v>1.337151616183714</v>
      </c>
      <c r="AS9">
        <f>(1+EXP(-$M$1*AS$2-$M$2*$V9-$M$3))</f>
        <v>1.3442497143367316</v>
      </c>
      <c r="AT9">
        <f>(1+EXP(-$M$1*AT$2-$M$2*$V9-$M$3))</f>
        <v>1.3514972497012927</v>
      </c>
      <c r="AU9">
        <f>(1+EXP(-$M$1*AU$2-$M$2*$V9-$M$3))</f>
        <v>1.358897368399036</v>
      </c>
      <c r="AV9">
        <f>(1+EXP(-$M$1*AV$2-$M$2*$V9-$M$3))</f>
        <v>1.3664532827873208</v>
      </c>
      <c r="AW9">
        <f>(1+EXP(-$M$1*AW$2-$M$2*$V9-$M$3))</f>
        <v>1.3741682728536966</v>
      </c>
      <c r="AX9">
        <f>(1+EXP(-$M$1*AX$2-$M$2*$V9-$M$3))</f>
        <v>1.38204568763973</v>
      </c>
      <c r="AY9">
        <f>(1+EXP(-$M$1*AY$2-$M$2*$V9-$M$3))</f>
        <v>1.3900889466948079</v>
      </c>
      <c r="AZ9">
        <f>(1+EXP(-$M$1*AZ$2-$M$2*$V9-$M$3))</f>
        <v>1.39830154156055</v>
      </c>
      <c r="BA9">
        <f>(1+EXP(-$M$1*BA$2-$M$2*$V9-$M$3))</f>
        <v>1.4066870372864684</v>
      </c>
      <c r="BB9">
        <f>(1+EXP(-$M$1*BB$2-$M$2*$V9-$M$3))</f>
        <v>1.4152490739775405</v>
      </c>
      <c r="BC9">
        <f>(1+EXP(-$M$1*BC$2-$M$2*$V9-$M$3))</f>
        <v>1.4239913683743619</v>
      </c>
      <c r="BD9">
        <f>(1+EXP(-$M$1*BD$2-$M$2*$V9-$M$3))</f>
        <v>1.4329177154665664</v>
      </c>
      <c r="BE9">
        <f>(1+EXP(-$M$1*BE$2-$M$2*$V9-$M$3))</f>
        <v>1.4420319901402117</v>
      </c>
      <c r="BF9">
        <f>(1+EXP(-$M$1*BF$2-$M$2*$V9-$M$3))</f>
        <v>1.4513381488598518</v>
      </c>
      <c r="BG9">
        <f>(1+EXP(-$M$1*BG$2-$M$2*$V9-$M$3))</f>
        <v>1.4608402313860194</v>
      </c>
      <c r="BH9">
        <f>(1+EXP(-$M$1*BH$2-$M$2*$V9-$M$3))</f>
        <v>1.4705423625288667</v>
      </c>
      <c r="BI9">
        <f>(1+EXP(-$M$1*BI$2-$M$2*$V9-$M$3))</f>
        <v>1.4804487539387263</v>
      </c>
      <c r="BJ9">
        <f>(1+EXP(-$M$1*BJ$2-$M$2*$V9-$M$3))</f>
        <v>1.4905637059343704</v>
      </c>
      <c r="BK9">
        <f>(1+EXP(-$M$1*BK$2-$M$2*$V9-$M$3))</f>
        <v>1.500891609369758</v>
      </c>
    </row>
    <row r="10" spans="1:63" x14ac:dyDescent="0.3">
      <c r="A10">
        <v>2115.9</v>
      </c>
      <c r="B10">
        <v>44</v>
      </c>
      <c r="C10">
        <v>811.03</v>
      </c>
      <c r="D10" t="s">
        <v>4</v>
      </c>
      <c r="E10">
        <f t="shared" si="0"/>
        <v>0</v>
      </c>
      <c r="F10">
        <f t="shared" si="1"/>
        <v>-0.73245087086206562</v>
      </c>
      <c r="G10">
        <f t="shared" si="2"/>
        <v>0.51927066043573589</v>
      </c>
      <c r="H10">
        <f t="shared" si="3"/>
        <v>7.7120842839747183E-2</v>
      </c>
      <c r="I10" t="str">
        <f t="shared" si="4"/>
        <v>T</v>
      </c>
      <c r="J10" t="str">
        <f t="shared" si="5"/>
        <v>FP</v>
      </c>
      <c r="L10" t="s">
        <v>41</v>
      </c>
      <c r="M10">
        <f>MIN(A:A)</f>
        <v>1006.95</v>
      </c>
      <c r="R10">
        <v>-1.9</v>
      </c>
      <c r="S10">
        <f t="shared" si="6"/>
        <v>0.5095548399283869</v>
      </c>
      <c r="V10">
        <v>1490</v>
      </c>
      <c r="W10">
        <f>(1+EXP(-$M$1*W$2-$M$2*$V10-$M$3))</f>
        <v>1.2394452188400309</v>
      </c>
      <c r="X10">
        <f>(1+EXP(-$M$1*X$2-$M$2*$V10-$M$3))</f>
        <v>1.2444862911173507</v>
      </c>
      <c r="Y10">
        <f>(1+EXP(-$M$1*Y$2-$M$2*$V10-$M$3))</f>
        <v>1.2496334937648164</v>
      </c>
      <c r="Z10">
        <f>(1+EXP(-$M$1*Z$2-$M$2*$V10-$M$3))</f>
        <v>1.2548890611593322</v>
      </c>
      <c r="AA10">
        <f>(1+EXP(-$M$1*AA$2-$M$2*$V10-$M$3))</f>
        <v>1.2602552747184377</v>
      </c>
      <c r="AB10">
        <f>(1+EXP(-$M$1*AB$2-$M$2*$V10-$M$3))</f>
        <v>1.2657344638906629</v>
      </c>
      <c r="AC10">
        <f>(1+EXP(-$M$1*AC$2-$M$2*$V10-$M$3))</f>
        <v>1.2713290071667289</v>
      </c>
      <c r="AD10">
        <f>(1+EXP(-$M$1*AD$2-$M$2*$V10-$M$3))</f>
        <v>1.2770413331120414</v>
      </c>
      <c r="AE10">
        <f>(1+EXP(-$M$1*AE$2-$M$2*$V10-$M$3))</f>
        <v>1.2828739214209182</v>
      </c>
      <c r="AF10">
        <f>(1+EXP(-$M$1*AF$2-$M$2*$V10-$M$3))</f>
        <v>1.2888293039930148</v>
      </c>
      <c r="AG10">
        <f>(1+EXP(-$M$1*AG$2-$M$2*$V10-$M$3))</f>
        <v>1.2949100660324084</v>
      </c>
      <c r="AH10">
        <f>(1+EXP(-$M$1*AH$2-$M$2*$V10-$M$3))</f>
        <v>1.301118847169825</v>
      </c>
      <c r="AI10">
        <f>(1+EXP(-$M$1*AI$2-$M$2*$V10-$M$3))</f>
        <v>1.3074583426084889</v>
      </c>
      <c r="AJ10">
        <f>(1+EXP(-$M$1*AJ$2-$M$2*$V10-$M$3))</f>
        <v>1.3139313042941003</v>
      </c>
      <c r="AK10">
        <f>(1+EXP(-$M$1*AK$2-$M$2*$V10-$M$3))</f>
        <v>1.3205405421094403</v>
      </c>
      <c r="AL10">
        <f>(1+EXP(-$M$1*AL$2-$M$2*$V10-$M$3))</f>
        <v>1.3272889250941282</v>
      </c>
      <c r="AM10">
        <f>(1+EXP(-$M$1*AM$2-$M$2*$V10-$M$3))</f>
        <v>1.3341793826900601</v>
      </c>
      <c r="AN10">
        <f>(1+EXP(-$M$1*AN$2-$M$2*$V10-$M$3))</f>
        <v>1.3412149060130636</v>
      </c>
      <c r="AO10">
        <f>(1+EXP(-$M$1*AO$2-$M$2*$V10-$M$3))</f>
        <v>1.3483985491513293</v>
      </c>
      <c r="AP10">
        <f>(1+EXP(-$M$1*AP$2-$M$2*$V10-$M$3))</f>
        <v>1.3557334304911759</v>
      </c>
      <c r="AQ10">
        <f>(1+EXP(-$M$1*AQ$2-$M$2*$V10-$M$3))</f>
        <v>1.3632227340707268</v>
      </c>
      <c r="AR10">
        <f>(1+EXP(-$M$1*AR$2-$M$2*$V10-$M$3))</f>
        <v>1.3708697109620864</v>
      </c>
      <c r="AS10">
        <f>(1+EXP(-$M$1*AS$2-$M$2*$V10-$M$3))</f>
        <v>1.378677680682616</v>
      </c>
      <c r="AT10">
        <f>(1+EXP(-$M$1*AT$2-$M$2*$V10-$M$3))</f>
        <v>1.3866500326359215</v>
      </c>
      <c r="AU10">
        <f>(1+EXP(-$M$1*AU$2-$M$2*$V10-$M$3))</f>
        <v>1.3947902275831754</v>
      </c>
      <c r="AV10">
        <f>(1+EXP(-$M$1*AV$2-$M$2*$V10-$M$3))</f>
        <v>1.4031017991454204</v>
      </c>
      <c r="AW10">
        <f>(1+EXP(-$M$1*AW$2-$M$2*$V10-$M$3))</f>
        <v>1.4115883553374959</v>
      </c>
      <c r="AX10">
        <f>(1+EXP(-$M$1*AX$2-$M$2*$V10-$M$3))</f>
        <v>1.4202535801342613</v>
      </c>
      <c r="AY10">
        <f>(1+EXP(-$M$1*AY$2-$M$2*$V10-$M$3))</f>
        <v>1.4291012350697918</v>
      </c>
      <c r="AZ10">
        <f>(1+EXP(-$M$1*AZ$2-$M$2*$V10-$M$3))</f>
        <v>1.4381351608702448</v>
      </c>
      <c r="BA10">
        <f>(1+EXP(-$M$1*BA$2-$M$2*$V10-$M$3))</f>
        <v>1.4473592791210987</v>
      </c>
      <c r="BB10">
        <f>(1+EXP(-$M$1*BB$2-$M$2*$V10-$M$3))</f>
        <v>1.4567775939694976</v>
      </c>
      <c r="BC10">
        <f>(1+EXP(-$M$1*BC$2-$M$2*$V10-$M$3))</f>
        <v>1.466394193862431</v>
      </c>
      <c r="BD10">
        <f>(1+EXP(-$M$1*BD$2-$M$2*$V10-$M$3))</f>
        <v>1.476213253321512</v>
      </c>
      <c r="BE10">
        <f>(1+EXP(-$M$1*BE$2-$M$2*$V10-$M$3))</f>
        <v>1.4862390347551147</v>
      </c>
      <c r="BF10">
        <f>(1+EXP(-$M$1*BF$2-$M$2*$V10-$M$3))</f>
        <v>1.4964758903086697</v>
      </c>
      <c r="BG10">
        <f>(1+EXP(-$M$1*BG$2-$M$2*$V10-$M$3))</f>
        <v>1.5069282637539074</v>
      </c>
      <c r="BH10">
        <f>(1+EXP(-$M$1*BH$2-$M$2*$V10-$M$3))</f>
        <v>1.5176006924178811</v>
      </c>
      <c r="BI10">
        <f>(1+EXP(-$M$1*BI$2-$M$2*$V10-$M$3))</f>
        <v>1.5284978091525965</v>
      </c>
      <c r="BJ10">
        <f>(1+EXP(-$M$1*BJ$2-$M$2*$V10-$M$3))</f>
        <v>1.5396243443461155</v>
      </c>
      <c r="BK10">
        <f>(1+EXP(-$M$1*BK$2-$M$2*$V10-$M$3))</f>
        <v>1.5509851279759923</v>
      </c>
    </row>
    <row r="11" spans="1:63" x14ac:dyDescent="0.3">
      <c r="A11">
        <v>1170.18</v>
      </c>
      <c r="B11">
        <v>45</v>
      </c>
      <c r="C11">
        <v>680.5</v>
      </c>
      <c r="D11" t="s">
        <v>5</v>
      </c>
      <c r="E11">
        <f t="shared" si="0"/>
        <v>1</v>
      </c>
      <c r="F11">
        <f t="shared" si="1"/>
        <v>-0.23173414775207934</v>
      </c>
      <c r="G11">
        <f t="shared" si="2"/>
        <v>0.79315695784022044</v>
      </c>
      <c r="H11">
        <f t="shared" si="3"/>
        <v>1.3440608760177977</v>
      </c>
      <c r="I11" t="str">
        <f t="shared" si="4"/>
        <v>T</v>
      </c>
      <c r="J11" t="str">
        <f t="shared" si="5"/>
        <v>PP</v>
      </c>
      <c r="L11" t="s">
        <v>42</v>
      </c>
      <c r="M11">
        <f>MAX(A:A)</f>
        <v>4072.09</v>
      </c>
      <c r="O11" t="s">
        <v>28</v>
      </c>
      <c r="R11">
        <v>-1.85</v>
      </c>
      <c r="S11">
        <f t="shared" si="6"/>
        <v>0.50929450022820655</v>
      </c>
      <c r="V11">
        <v>1560</v>
      </c>
      <c r="W11">
        <f>(1+EXP(-$M$1*W$2-$M$2*$V11-$M$3))</f>
        <v>1.2633918238554933</v>
      </c>
      <c r="X11">
        <f>(1+EXP(-$M$1*X$2-$M$2*$V11-$M$3))</f>
        <v>1.268937047216991</v>
      </c>
      <c r="Y11">
        <f>(1+EXP(-$M$1*Y$2-$M$2*$V11-$M$3))</f>
        <v>1.2745990149089645</v>
      </c>
      <c r="Z11">
        <f>(1+EXP(-$M$1*Z$2-$M$2*$V11-$M$3))</f>
        <v>1.2803801847654475</v>
      </c>
      <c r="AA11">
        <f>(1+EXP(-$M$1*AA$2-$M$2*$V11-$M$3))</f>
        <v>1.2862830663655815</v>
      </c>
      <c r="AB11">
        <f>(1+EXP(-$M$1*AB$2-$M$2*$V11-$M$3))</f>
        <v>1.2923102221230152</v>
      </c>
      <c r="AC11">
        <f>(1+EXP(-$M$1*AC$2-$M$2*$V11-$M$3))</f>
        <v>1.2984642683982344</v>
      </c>
      <c r="AD11">
        <f>(1+EXP(-$M$1*AD$2-$M$2*$V11-$M$3))</f>
        <v>1.304747876634313</v>
      </c>
      <c r="AE11">
        <f>(1+EXP(-$M$1*AE$2-$M$2*$V11-$M$3))</f>
        <v>1.3111637745165743</v>
      </c>
      <c r="AF11">
        <f>(1+EXP(-$M$1*AF$2-$M$2*$V11-$M$3))</f>
        <v>1.3177147471566657</v>
      </c>
      <c r="AG11">
        <f>(1+EXP(-$M$1*AG$2-$M$2*$V11-$M$3))</f>
        <v>1.3244036383015632</v>
      </c>
      <c r="AH11">
        <f>(1+EXP(-$M$1*AH$2-$M$2*$V11-$M$3))</f>
        <v>1.3312333515680297</v>
      </c>
      <c r="AI11">
        <f>(1+EXP(-$M$1*AI$2-$M$2*$V11-$M$3))</f>
        <v>1.3382068517030601</v>
      </c>
      <c r="AJ11">
        <f>(1+EXP(-$M$1*AJ$2-$M$2*$V11-$M$3))</f>
        <v>1.3453271658708652</v>
      </c>
      <c r="AK11">
        <f>(1+EXP(-$M$1*AK$2-$M$2*$V11-$M$3))</f>
        <v>1.3525973849669504</v>
      </c>
      <c r="AL11">
        <f>(1+EXP(-$M$1*AL$2-$M$2*$V11-$M$3))</f>
        <v>1.360020664959857</v>
      </c>
      <c r="AM11">
        <f>(1+EXP(-$M$1*AM$2-$M$2*$V11-$M$3))</f>
        <v>1.3676002282611559</v>
      </c>
      <c r="AN11">
        <f>(1+EXP(-$M$1*AN$2-$M$2*$V11-$M$3))</f>
        <v>1.3753393651242802</v>
      </c>
      <c r="AO11">
        <f>(1+EXP(-$M$1*AO$2-$M$2*$V11-$M$3))</f>
        <v>1.3832414350728097</v>
      </c>
      <c r="AP11">
        <f>(1+EXP(-$M$1*AP$2-$M$2*$V11-$M$3))</f>
        <v>1.3913098683588236</v>
      </c>
      <c r="AQ11">
        <f>(1+EXP(-$M$1*AQ$2-$M$2*$V11-$M$3))</f>
        <v>1.3995481674519588</v>
      </c>
      <c r="AR11">
        <f>(1+EXP(-$M$1*AR$2-$M$2*$V11-$M$3))</f>
        <v>1.4079599085598136</v>
      </c>
      <c r="AS11">
        <f>(1+EXP(-$M$1*AS$2-$M$2*$V11-$M$3))</f>
        <v>1.4165487431803654</v>
      </c>
      <c r="AT11">
        <f>(1+EXP(-$M$1*AT$2-$M$2*$V11-$M$3))</f>
        <v>1.4253183996870664</v>
      </c>
      <c r="AU11">
        <f>(1+EXP(-$M$1*AU$2-$M$2*$V11-$M$3))</f>
        <v>1.434272684947316</v>
      </c>
      <c r="AV11">
        <f>(1+EXP(-$M$1*AV$2-$M$2*$V11-$M$3))</f>
        <v>1.4434154859750024</v>
      </c>
      <c r="AW11">
        <f>(1+EXP(-$M$1*AW$2-$M$2*$V11-$M$3))</f>
        <v>1.4527507716178374</v>
      </c>
      <c r="AX11">
        <f>(1+EXP(-$M$1*AX$2-$M$2*$V11-$M$3))</f>
        <v>1.4622825942802171</v>
      </c>
      <c r="AY11">
        <f>(1+EXP(-$M$1*AY$2-$M$2*$V11-$M$3))</f>
        <v>1.4720150916823489</v>
      </c>
      <c r="AZ11">
        <f>(1+EXP(-$M$1*AZ$2-$M$2*$V11-$M$3))</f>
        <v>1.481952488656419</v>
      </c>
      <c r="BA11">
        <f>(1+EXP(-$M$1*BA$2-$M$2*$V11-$M$3))</f>
        <v>1.4920990989805714</v>
      </c>
      <c r="BB11">
        <f>(1+EXP(-$M$1*BB$2-$M$2*$V11-$M$3))</f>
        <v>1.5024593272514992</v>
      </c>
      <c r="BC11">
        <f>(1+EXP(-$M$1*BC$2-$M$2*$V11-$M$3))</f>
        <v>1.5130376707964608</v>
      </c>
      <c r="BD11">
        <f>(1+EXP(-$M$1*BD$2-$M$2*$V11-$M$3))</f>
        <v>1.5238387216255467</v>
      </c>
      <c r="BE11">
        <f>(1+EXP(-$M$1*BE$2-$M$2*$V11-$M$3))</f>
        <v>1.5348671684250523</v>
      </c>
      <c r="BF11">
        <f>(1+EXP(-$M$1*BF$2-$M$2*$V11-$M$3))</f>
        <v>1.546127798592813</v>
      </c>
      <c r="BG11">
        <f>(1+EXP(-$M$1*BG$2-$M$2*$V11-$M$3))</f>
        <v>1.5576255003163926</v>
      </c>
      <c r="BH11">
        <f>(1+EXP(-$M$1*BH$2-$M$2*$V11-$M$3))</f>
        <v>1.5693652646950227</v>
      </c>
      <c r="BI11">
        <f>(1+EXP(-$M$1*BI$2-$M$2*$V11-$M$3))</f>
        <v>1.5813521879062171</v>
      </c>
      <c r="BJ11">
        <f>(1+EXP(-$M$1*BJ$2-$M$2*$V11-$M$3))</f>
        <v>1.5935914734179946</v>
      </c>
      <c r="BK11">
        <f>(1+EXP(-$M$1*BK$2-$M$2*$V11-$M$3))</f>
        <v>1.6060884342476864</v>
      </c>
    </row>
    <row r="12" spans="1:63" x14ac:dyDescent="0.3">
      <c r="A12">
        <v>2679.69</v>
      </c>
      <c r="B12">
        <v>46</v>
      </c>
      <c r="C12">
        <v>1614.2</v>
      </c>
      <c r="D12" t="s">
        <v>5</v>
      </c>
      <c r="E12">
        <f t="shared" si="0"/>
        <v>1</v>
      </c>
      <c r="F12">
        <f t="shared" si="1"/>
        <v>-1.1248525605262714</v>
      </c>
      <c r="G12">
        <f t="shared" si="2"/>
        <v>0.32470033747616756</v>
      </c>
      <c r="H12">
        <f t="shared" si="3"/>
        <v>-0.7322538183822207</v>
      </c>
      <c r="I12" t="str">
        <f t="shared" si="4"/>
        <v>N</v>
      </c>
      <c r="J12" t="str">
        <f t="shared" si="5"/>
        <v>FN</v>
      </c>
      <c r="L12" t="s">
        <v>16</v>
      </c>
      <c r="M12">
        <f>MIN(B:B)</f>
        <v>21</v>
      </c>
      <c r="O12">
        <f>AVERAGE(G:G)</f>
        <v>0.4960838931380655</v>
      </c>
      <c r="R12">
        <v>-1.8</v>
      </c>
      <c r="S12">
        <f t="shared" si="6"/>
        <v>0.5090341554865776</v>
      </c>
      <c r="V12">
        <v>1630</v>
      </c>
      <c r="W12">
        <f>(1+EXP(-$M$1*W$2-$M$2*$V12-$M$3))</f>
        <v>1.289733297703771</v>
      </c>
      <c r="X12">
        <f>(1+EXP(-$M$1*X$2-$M$2*$V12-$M$3))</f>
        <v>1.2958330916438903</v>
      </c>
      <c r="Y12">
        <f>(1+EXP(-$M$1*Y$2-$M$2*$V12-$M$3))</f>
        <v>1.3020613053631882</v>
      </c>
      <c r="Z12">
        <f>(1+EXP(-$M$1*Z$2-$M$2*$V12-$M$3))</f>
        <v>1.3084206425004845</v>
      </c>
      <c r="AA12">
        <f>(1+EXP(-$M$1*AA$2-$M$2*$V12-$M$3))</f>
        <v>1.314913863614668</v>
      </c>
      <c r="AB12">
        <f>(1+EXP(-$M$1*AB$2-$M$2*$V12-$M$3))</f>
        <v>1.3215437873830442</v>
      </c>
      <c r="AC12">
        <f>(1+EXP(-$M$1*AC$2-$M$2*$V12-$M$3))</f>
        <v>1.3283132918249101</v>
      </c>
      <c r="AD12">
        <f>(1+EXP(-$M$1*AD$2-$M$2*$V12-$M$3))</f>
        <v>1.3352253155508875</v>
      </c>
      <c r="AE12">
        <f>(1+EXP(-$M$1*AE$2-$M$2*$V12-$M$3))</f>
        <v>1.3422828590385625</v>
      </c>
      <c r="AF12">
        <f>(1+EXP(-$M$1*AF$2-$M$2*$V12-$M$3))</f>
        <v>1.3494889859349772</v>
      </c>
      <c r="AG12">
        <f>(1+EXP(-$M$1*AG$2-$M$2*$V12-$M$3))</f>
        <v>1.3568468243865459</v>
      </c>
      <c r="AH12">
        <f>(1+EXP(-$M$1*AH$2-$M$2*$V12-$M$3))</f>
        <v>1.364359568396968</v>
      </c>
      <c r="AI12">
        <f>(1+EXP(-$M$1*AI$2-$M$2*$V12-$M$3))</f>
        <v>1.372030479213731</v>
      </c>
      <c r="AJ12">
        <f>(1+EXP(-$M$1*AJ$2-$M$2*$V12-$M$3))</f>
        <v>1.3798628867438028</v>
      </c>
      <c r="AK12">
        <f>(1+EXP(-$M$1*AK$2-$M$2*$V12-$M$3))</f>
        <v>1.3878601909991291</v>
      </c>
      <c r="AL12">
        <f>(1+EXP(-$M$1*AL$2-$M$2*$V12-$M$3))</f>
        <v>1.3960258635725618</v>
      </c>
      <c r="AM12">
        <f>(1+EXP(-$M$1*AM$2-$M$2*$V12-$M$3))</f>
        <v>1.4043634491448638</v>
      </c>
      <c r="AN12">
        <f>(1+EXP(-$M$1*AN$2-$M$2*$V12-$M$3))</f>
        <v>1.4128765670234353</v>
      </c>
      <c r="AO12">
        <f>(1+EXP(-$M$1*AO$2-$M$2*$V12-$M$3))</f>
        <v>1.4215689127134421</v>
      </c>
      <c r="AP12">
        <f>(1+EXP(-$M$1*AP$2-$M$2*$V12-$M$3))</f>
        <v>1.4304442595220137</v>
      </c>
      <c r="AQ12">
        <f>(1+EXP(-$M$1*AQ$2-$M$2*$V12-$M$3))</f>
        <v>1.4395064601962211</v>
      </c>
      <c r="AR12">
        <f>(1+EXP(-$M$1*AR$2-$M$2*$V12-$M$3))</f>
        <v>1.4487594485955357</v>
      </c>
      <c r="AS12">
        <f>(1+EXP(-$M$1*AS$2-$M$2*$V12-$M$3))</f>
        <v>1.4582072413994993</v>
      </c>
      <c r="AT12">
        <f>(1+EXP(-$M$1*AT$2-$M$2*$V12-$M$3))</f>
        <v>1.4678539398513459</v>
      </c>
      <c r="AU12">
        <f>(1+EXP(-$M$1*AU$2-$M$2*$V12-$M$3))</f>
        <v>1.4777037315383337</v>
      </c>
      <c r="AV12">
        <f>(1+EXP(-$M$1*AV$2-$M$2*$V12-$M$3))</f>
        <v>1.487760892209556</v>
      </c>
      <c r="AW12">
        <f>(1+EXP(-$M$1*AW$2-$M$2*$V12-$M$3))</f>
        <v>1.4980297876320243</v>
      </c>
      <c r="AX12">
        <f>(1+EXP(-$M$1*AX$2-$M$2*$V12-$M$3))</f>
        <v>1.5085148754858295</v>
      </c>
      <c r="AY12">
        <f>(1+EXP(-$M$1*AY$2-$M$2*$V12-$M$3))</f>
        <v>1.5192207072991968</v>
      </c>
      <c r="AZ12">
        <f>(1+EXP(-$M$1*AZ$2-$M$2*$V12-$M$3))</f>
        <v>1.530151930424287</v>
      </c>
      <c r="BA12">
        <f>(1+EXP(-$M$1*BA$2-$M$2*$V12-$M$3))</f>
        <v>1.5413132900545867</v>
      </c>
      <c r="BB12">
        <f>(1+EXP(-$M$1*BB$2-$M$2*$V12-$M$3))</f>
        <v>1.5527096312847788</v>
      </c>
      <c r="BC12">
        <f>(1+EXP(-$M$1*BC$2-$M$2*$V12-$M$3))</f>
        <v>1.5643459012139722</v>
      </c>
      <c r="BD12">
        <f>(1+EXP(-$M$1*BD$2-$M$2*$V12-$M$3))</f>
        <v>1.5762271510932169</v>
      </c>
      <c r="BE12">
        <f>(1+EXP(-$M$1*BE$2-$M$2*$V12-$M$3))</f>
        <v>1.5883585385182282</v>
      </c>
      <c r="BF12">
        <f>(1+EXP(-$M$1*BF$2-$M$2*$V12-$M$3))</f>
        <v>1.6007453296682748</v>
      </c>
      <c r="BG12">
        <f>(1+EXP(-$M$1*BG$2-$M$2*$V12-$M$3))</f>
        <v>1.6133929015922033</v>
      </c>
      <c r="BH12">
        <f>(1+EXP(-$M$1*BH$2-$M$2*$V12-$M$3))</f>
        <v>1.6263067445425903</v>
      </c>
      <c r="BI12">
        <f>(1+EXP(-$M$1*BI$2-$M$2*$V12-$M$3))</f>
        <v>1.6394924643590361</v>
      </c>
      <c r="BJ12">
        <f>(1+EXP(-$M$1*BJ$2-$M$2*$V12-$M$3))</f>
        <v>1.6529557849016316</v>
      </c>
      <c r="BK12">
        <f>(1+EXP(-$M$1*BK$2-$M$2*$V12-$M$3))</f>
        <v>1.6667025505356625</v>
      </c>
    </row>
    <row r="13" spans="1:63" x14ac:dyDescent="0.3">
      <c r="A13">
        <v>3113.02</v>
      </c>
      <c r="B13">
        <v>36</v>
      </c>
      <c r="C13">
        <v>1312.45</v>
      </c>
      <c r="D13" t="s">
        <v>4</v>
      </c>
      <c r="E13">
        <f t="shared" si="0"/>
        <v>0</v>
      </c>
      <c r="F13">
        <f t="shared" si="1"/>
        <v>-0.28386523149242693</v>
      </c>
      <c r="G13">
        <f t="shared" si="2"/>
        <v>0.24713189922015777</v>
      </c>
      <c r="H13">
        <f t="shared" si="3"/>
        <v>-1.1139678484517219</v>
      </c>
      <c r="I13" t="str">
        <f t="shared" si="4"/>
        <v>N</v>
      </c>
      <c r="J13" t="str">
        <f t="shared" si="5"/>
        <v>PN</v>
      </c>
      <c r="L13" t="s">
        <v>17</v>
      </c>
      <c r="M13">
        <f>MAX(B:B)</f>
        <v>60</v>
      </c>
      <c r="R13">
        <v>-1.75</v>
      </c>
      <c r="S13">
        <f t="shared" si="6"/>
        <v>0.50877380584462073</v>
      </c>
      <c r="V13">
        <v>1700</v>
      </c>
      <c r="W13">
        <f>(1+EXP(-$M$1*W$2-$M$2*$V13-$M$3))</f>
        <v>1.3187091481030846</v>
      </c>
      <c r="X13">
        <f>(1+EXP(-$M$1*X$2-$M$2*$V13-$M$3))</f>
        <v>1.3254189745043545</v>
      </c>
      <c r="Y13">
        <f>(1+EXP(-$M$1*Y$2-$M$2*$V13-$M$3))</f>
        <v>1.3322700637799507</v>
      </c>
      <c r="Z13">
        <f>(1+EXP(-$M$1*Z$2-$M$2*$V13-$M$3))</f>
        <v>1.3392653899560956</v>
      </c>
      <c r="AA13">
        <f>(1+EXP(-$M$1*AA$2-$M$2*$V13-$M$3))</f>
        <v>1.3464079896715837</v>
      </c>
      <c r="AB13">
        <f>(1+EXP(-$M$1*AB$2-$M$2*$V13-$M$3))</f>
        <v>1.3537009634959731</v>
      </c>
      <c r="AC13">
        <f>(1+EXP(-$M$1*AC$2-$M$2*$V13-$M$3))</f>
        <v>1.3611474772755281</v>
      </c>
      <c r="AD13">
        <f>(1+EXP(-$M$1*AD$2-$M$2*$V13-$M$3))</f>
        <v>1.3687507635074989</v>
      </c>
      <c r="AE13">
        <f>(1+EXP(-$M$1*AE$2-$M$2*$V13-$M$3))</f>
        <v>1.3765141227433335</v>
      </c>
      <c r="AF13">
        <f>(1+EXP(-$M$1*AF$2-$M$2*$V13-$M$3))</f>
        <v>1.3844409250214316</v>
      </c>
      <c r="AG13">
        <f>(1+EXP(-$M$1*AG$2-$M$2*$V13-$M$3))</f>
        <v>1.3925346113300625</v>
      </c>
      <c r="AH13">
        <f>(1+EXP(-$M$1*AH$2-$M$2*$V13-$M$3))</f>
        <v>1.4007986951010838</v>
      </c>
      <c r="AI13">
        <f>(1+EXP(-$M$1*AI$2-$M$2*$V13-$M$3))</f>
        <v>1.4092367637351035</v>
      </c>
      <c r="AJ13">
        <f>(1+EXP(-$M$1*AJ$2-$M$2*$V13-$M$3))</f>
        <v>1.417852480158756</v>
      </c>
      <c r="AK13">
        <f>(1+EXP(-$M$1*AK$2-$M$2*$V13-$M$3))</f>
        <v>1.4266495844147609</v>
      </c>
      <c r="AL13">
        <f>(1+EXP(-$M$1*AL$2-$M$2*$V13-$M$3))</f>
        <v>1.4356318952854579</v>
      </c>
      <c r="AM13">
        <f>(1+EXP(-$M$1*AM$2-$M$2*$V13-$M$3))</f>
        <v>1.4448033119505239</v>
      </c>
      <c r="AN13">
        <f>(1+EXP(-$M$1*AN$2-$M$2*$V13-$M$3))</f>
        <v>1.454167815679587</v>
      </c>
      <c r="AO13">
        <f>(1+EXP(-$M$1*AO$2-$M$2*$V13-$M$3))</f>
        <v>1.4637294715604792</v>
      </c>
      <c r="AP13">
        <f>(1+EXP(-$M$1*AP$2-$M$2*$V13-$M$3))</f>
        <v>1.4734924302638706</v>
      </c>
      <c r="AQ13">
        <f>(1+EXP(-$M$1*AQ$2-$M$2*$V13-$M$3))</f>
        <v>1.4834609298450572</v>
      </c>
      <c r="AR13">
        <f>(1+EXP(-$M$1*AR$2-$M$2*$V13-$M$3))</f>
        <v>1.4936392975836816</v>
      </c>
      <c r="AS13">
        <f>(1+EXP(-$M$1*AS$2-$M$2*$V13-$M$3))</f>
        <v>1.5040319518621836</v>
      </c>
      <c r="AT13">
        <f>(1+EXP(-$M$1*AT$2-$M$2*$V13-$M$3))</f>
        <v>1.5146434040838017</v>
      </c>
      <c r="AU13">
        <f>(1+EXP(-$M$1*AU$2-$M$2*$V13-$M$3))</f>
        <v>1.5254782606309505</v>
      </c>
      <c r="AV13">
        <f>(1+EXP(-$M$1*AV$2-$M$2*$V13-$M$3))</f>
        <v>1.5365412248648309</v>
      </c>
      <c r="AW13">
        <f>(1+EXP(-$M$1*AW$2-$M$2*$V13-$M$3))</f>
        <v>1.5478370991671375</v>
      </c>
      <c r="AX13">
        <f>(1+EXP(-$M$1*AX$2-$M$2*$V13-$M$3))</f>
        <v>1.5593707870247508</v>
      </c>
      <c r="AY13">
        <f>(1+EXP(-$M$1*AY$2-$M$2*$V13-$M$3))</f>
        <v>1.5711472951583165</v>
      </c>
      <c r="AZ13">
        <f>(1+EXP(-$M$1*AZ$2-$M$2*$V13-$M$3))</f>
        <v>1.5831717356956418</v>
      </c>
      <c r="BA13">
        <f>(1+EXP(-$M$1*BA$2-$M$2*$V13-$M$3))</f>
        <v>1.5954493283908455</v>
      </c>
      <c r="BB13">
        <f>(1+EXP(-$M$1*BB$2-$M$2*$V13-$M$3))</f>
        <v>1.607985402890229</v>
      </c>
      <c r="BC13">
        <f>(1+EXP(-$M$1*BC$2-$M$2*$V13-$M$3))</f>
        <v>1.6207854010458518</v>
      </c>
      <c r="BD13">
        <f>(1+EXP(-$M$1*BD$2-$M$2*$V13-$M$3))</f>
        <v>1.6338548792778136</v>
      </c>
      <c r="BE13">
        <f>(1+EXP(-$M$1*BE$2-$M$2*$V13-$M$3))</f>
        <v>1.6471995109862716</v>
      </c>
      <c r="BF13">
        <f>(1+EXP(-$M$1*BF$2-$M$2*$V13-$M$3))</f>
        <v>1.660825089014236</v>
      </c>
      <c r="BG13">
        <f>(1+EXP(-$M$1*BG$2-$M$2*$V13-$M$3))</f>
        <v>1.6747375281622174</v>
      </c>
      <c r="BH13">
        <f>(1+EXP(-$M$1*BH$2-$M$2*$V13-$M$3))</f>
        <v>1.6889428677558147</v>
      </c>
      <c r="BI13">
        <f>(1+EXP(-$M$1*BI$2-$M$2*$V13-$M$3))</f>
        <v>1.7034472742673574</v>
      </c>
      <c r="BJ13">
        <f>(1+EXP(-$M$1*BJ$2-$M$2*$V13-$M$3))</f>
        <v>1.7182570439927427</v>
      </c>
      <c r="BK13">
        <f>(1+EXP(-$M$1*BK$2-$M$2*$V13-$M$3))</f>
        <v>1.7333786057846301</v>
      </c>
    </row>
    <row r="14" spans="1:63" x14ac:dyDescent="0.3">
      <c r="A14">
        <v>1726.08</v>
      </c>
      <c r="B14">
        <v>27</v>
      </c>
      <c r="C14">
        <v>1186.6500000000001</v>
      </c>
      <c r="D14" t="s">
        <v>5</v>
      </c>
      <c r="E14">
        <f t="shared" si="0"/>
        <v>1</v>
      </c>
      <c r="F14">
        <f t="shared" si="1"/>
        <v>-0.32359065133094167</v>
      </c>
      <c r="G14">
        <f t="shared" si="2"/>
        <v>0.72354636450842114</v>
      </c>
      <c r="H14">
        <f t="shared" si="3"/>
        <v>0.96212150432402854</v>
      </c>
      <c r="I14" t="str">
        <f t="shared" si="4"/>
        <v>T</v>
      </c>
      <c r="J14" t="str">
        <f t="shared" si="5"/>
        <v>PP</v>
      </c>
      <c r="R14">
        <v>-1.7</v>
      </c>
      <c r="S14">
        <f t="shared" si="6"/>
        <v>0.50851345144346705</v>
      </c>
      <c r="V14">
        <v>1770</v>
      </c>
      <c r="W14">
        <f>(1+EXP(-$M$1*W$2-$M$2*$V14-$M$3))</f>
        <v>1.3505828356271521</v>
      </c>
      <c r="X14">
        <f>(1+EXP(-$M$1*X$2-$M$2*$V14-$M$3))</f>
        <v>1.3579637030428633</v>
      </c>
      <c r="Y14">
        <f>(1+EXP(-$M$1*Y$2-$M$2*$V14-$M$3))</f>
        <v>1.3654999608492957</v>
      </c>
      <c r="Z14">
        <f>(1+EXP(-$M$1*Z$2-$M$2*$V14-$M$3))</f>
        <v>1.3731948805011673</v>
      </c>
      <c r="AA14">
        <f>(1+EXP(-$M$1*AA$2-$M$2*$V14-$M$3))</f>
        <v>1.3810518023275706</v>
      </c>
      <c r="AB14">
        <f>(1+EXP(-$M$1*AB$2-$M$2*$V14-$M$3))</f>
        <v>1.3890741369819937</v>
      </c>
      <c r="AC14">
        <f>(1+EXP(-$M$1*AC$2-$M$2*$V14-$M$3))</f>
        <v>1.3972653669228696</v>
      </c>
      <c r="AD14">
        <f>(1+EXP(-$M$1*AD$2-$M$2*$V14-$M$3))</f>
        <v>1.405629047925296</v>
      </c>
      <c r="AE14">
        <f>(1+EXP(-$M$1*AE$2-$M$2*$V14-$M$3))</f>
        <v>1.4141688106245793</v>
      </c>
      <c r="AF14">
        <f>(1+EXP(-$M$1*AF$2-$M$2*$V14-$M$3))</f>
        <v>1.4228883620922783</v>
      </c>
      <c r="AG14">
        <f>(1+EXP(-$M$1*AG$2-$M$2*$V14-$M$3))</f>
        <v>1.4317914874454256</v>
      </c>
      <c r="AH14">
        <f>(1+EXP(-$M$1*AH$2-$M$2*$V14-$M$3))</f>
        <v>1.4408820514896301</v>
      </c>
      <c r="AI14">
        <f>(1+EXP(-$M$1*AI$2-$M$2*$V14-$M$3))</f>
        <v>1.4501640003967706</v>
      </c>
      <c r="AJ14">
        <f>(1+EXP(-$M$1*AJ$2-$M$2*$V14-$M$3))</f>
        <v>1.4596413634180121</v>
      </c>
      <c r="AK14">
        <f>(1+EXP(-$M$1*AK$2-$M$2*$V14-$M$3))</f>
        <v>1.4693182546328836</v>
      </c>
      <c r="AL14">
        <f>(1+EXP(-$M$1*AL$2-$M$2*$V14-$M$3))</f>
        <v>1.4791988747351814</v>
      </c>
      <c r="AM14">
        <f>(1+EXP(-$M$1*AM$2-$M$2*$V14-$M$3))</f>
        <v>1.4892875128564724</v>
      </c>
      <c r="AN14">
        <f>(1+EXP(-$M$1*AN$2-$M$2*$V14-$M$3))</f>
        <v>1.4995885484279841</v>
      </c>
      <c r="AO14">
        <f>(1+EXP(-$M$1*AO$2-$M$2*$V14-$M$3))</f>
        <v>1.5101064530816966</v>
      </c>
      <c r="AP14">
        <f>(1+EXP(-$M$1*AP$2-$M$2*$V14-$M$3))</f>
        <v>1.5208457925914574</v>
      </c>
      <c r="AQ14">
        <f>(1+EXP(-$M$1*AQ$2-$M$2*$V14-$M$3))</f>
        <v>1.5318112288549632</v>
      </c>
      <c r="AR14">
        <f>(1+EXP(-$M$1*AR$2-$M$2*$V14-$M$3))</f>
        <v>1.5430075219174659</v>
      </c>
      <c r="AS14">
        <f>(1+EXP(-$M$1*AS$2-$M$2*$V14-$M$3))</f>
        <v>1.5544395320380899</v>
      </c>
      <c r="AT14">
        <f>(1+EXP(-$M$1*AT$2-$M$2*$V14-$M$3))</f>
        <v>1.5661122217996453</v>
      </c>
      <c r="AU14">
        <f>(1+EXP(-$M$1*AU$2-$M$2*$V14-$M$3))</f>
        <v>1.5780306582628629</v>
      </c>
      <c r="AV14">
        <f>(1+EXP(-$M$1*AV$2-$M$2*$V14-$M$3))</f>
        <v>1.5902000151659821</v>
      </c>
      <c r="AW14">
        <f>(1+EXP(-$M$1*AW$2-$M$2*$V14-$M$3))</f>
        <v>1.6026255751706475</v>
      </c>
      <c r="AX14">
        <f>(1+EXP(-$M$1*AX$2-$M$2*$V14-$M$3))</f>
        <v>1.615312732155086</v>
      </c>
      <c r="AY14">
        <f>(1+EXP(-$M$1*AY$2-$M$2*$V14-$M$3))</f>
        <v>1.6282669935555658</v>
      </c>
      <c r="AZ14">
        <f>(1+EXP(-$M$1*AZ$2-$M$2*$V14-$M$3))</f>
        <v>1.6414939827571504</v>
      </c>
      <c r="BA14">
        <f>(1+EXP(-$M$1*BA$2-$M$2*$V14-$M$3))</f>
        <v>1.65499944153478</v>
      </c>
      <c r="BB14">
        <f>(1+EXP(-$M$1*BB$2-$M$2*$V14-$M$3))</f>
        <v>1.6687892325457541</v>
      </c>
      <c r="BC14">
        <f>(1+EXP(-$M$1*BC$2-$M$2*$V14-$M$3))</f>
        <v>1.6828693418746803</v>
      </c>
      <c r="BD14">
        <f>(1+EXP(-$M$1*BD$2-$M$2*$V14-$M$3))</f>
        <v>1.6972458816320102</v>
      </c>
      <c r="BE14">
        <f>(1+EXP(-$M$1*BE$2-$M$2*$V14-$M$3))</f>
        <v>1.7119250926072718</v>
      </c>
      <c r="BF14">
        <f>(1+EXP(-$M$1*BF$2-$M$2*$V14-$M$3))</f>
        <v>1.7269133469781743</v>
      </c>
      <c r="BG14">
        <f>(1+EXP(-$M$1*BG$2-$M$2*$V14-$M$3))</f>
        <v>1.7422171510767379</v>
      </c>
      <c r="BH14">
        <f>(1+EXP(-$M$1*BH$2-$M$2*$V14-$M$3))</f>
        <v>1.7578431482136612</v>
      </c>
      <c r="BI14">
        <f>(1+EXP(-$M$1*BI$2-$M$2*$V14-$M$3))</f>
        <v>1.7737981215621534</v>
      </c>
      <c r="BJ14">
        <f>(1+EXP(-$M$1*BJ$2-$M$2*$V14-$M$3))</f>
        <v>1.79008899710248</v>
      </c>
      <c r="BK14">
        <f>(1+EXP(-$M$1*BK$2-$M$2*$V14-$M$3))</f>
        <v>1.806722846628495</v>
      </c>
    </row>
    <row r="15" spans="1:63" x14ac:dyDescent="0.3">
      <c r="A15">
        <v>2466.62</v>
      </c>
      <c r="B15">
        <v>33</v>
      </c>
      <c r="C15">
        <v>2004.51</v>
      </c>
      <c r="D15" t="s">
        <v>5</v>
      </c>
      <c r="E15">
        <f t="shared" si="0"/>
        <v>1</v>
      </c>
      <c r="F15">
        <f t="shared" si="1"/>
        <v>-0.78244419268471144</v>
      </c>
      <c r="G15">
        <f t="shared" si="2"/>
        <v>0.45728694684745907</v>
      </c>
      <c r="H15">
        <f t="shared" si="3"/>
        <v>-0.17126964672617095</v>
      </c>
      <c r="I15" t="str">
        <f t="shared" si="4"/>
        <v>T</v>
      </c>
      <c r="J15" t="str">
        <f t="shared" si="5"/>
        <v>PP</v>
      </c>
      <c r="R15">
        <v>-1.65</v>
      </c>
      <c r="S15">
        <f t="shared" si="6"/>
        <v>0.50825309242425809</v>
      </c>
      <c r="V15">
        <v>1840</v>
      </c>
      <c r="W15">
        <f>(1+EXP(-$M$1*W$2-$M$2*$V15-$M$3))</f>
        <v>1.3856441691991244</v>
      </c>
      <c r="X15">
        <f>(1+EXP(-$M$1*X$2-$M$2*$V15-$M$3))</f>
        <v>1.3937631875686605</v>
      </c>
      <c r="Y15">
        <f>(1+EXP(-$M$1*Y$2-$M$2*$V15-$M$3))</f>
        <v>1.4020531367198588</v>
      </c>
      <c r="Z15">
        <f>(1+EXP(-$M$1*Z$2-$M$2*$V15-$M$3))</f>
        <v>1.4105176152813708</v>
      </c>
      <c r="AA15">
        <f>(1+EXP(-$M$1*AA$2-$M$2*$V15-$M$3))</f>
        <v>1.4191602976442579</v>
      </c>
      <c r="AB15">
        <f>(1+EXP(-$M$1*AB$2-$M$2*$V15-$M$3))</f>
        <v>1.4279849355570293</v>
      </c>
      <c r="AC15">
        <f>(1+EXP(-$M$1*AC$2-$M$2*$V15-$M$3))</f>
        <v>1.4369953597542586</v>
      </c>
      <c r="AD15">
        <f>(1+EXP(-$M$1*AD$2-$M$2*$V15-$M$3))</f>
        <v>1.4461954816194873</v>
      </c>
      <c r="AE15">
        <f>(1+EXP(-$M$1*AE$2-$M$2*$V15-$M$3))</f>
        <v>1.4555892948831384</v>
      </c>
      <c r="AF15">
        <f>(1+EXP(-$M$1*AF$2-$M$2*$V15-$M$3))</f>
        <v>1.4651808773561776</v>
      </c>
      <c r="AG15">
        <f>(1+EXP(-$M$1*AG$2-$M$2*$V15-$M$3))</f>
        <v>1.4749743927002705</v>
      </c>
      <c r="AH15">
        <f>(1+EXP(-$M$1*AH$2-$M$2*$V15-$M$3))</f>
        <v>1.4849740922352104</v>
      </c>
      <c r="AI15">
        <f>(1+EXP(-$M$1*AI$2-$M$2*$V15-$M$3))</f>
        <v>1.4951843167843943</v>
      </c>
      <c r="AJ15">
        <f>(1+EXP(-$M$1*AJ$2-$M$2*$V15-$M$3))</f>
        <v>1.5056094985591582</v>
      </c>
      <c r="AK15">
        <f>(1+EXP(-$M$1*AK$2-$M$2*$V15-$M$3))</f>
        <v>1.5162541630827751</v>
      </c>
      <c r="AL15">
        <f>(1+EXP(-$M$1*AL$2-$M$2*$V15-$M$3))</f>
        <v>1.5271229311549668</v>
      </c>
      <c r="AM15">
        <f>(1+EXP(-$M$1*AM$2-$M$2*$V15-$M$3))</f>
        <v>1.5382205208577715</v>
      </c>
      <c r="AN15">
        <f>(1+EXP(-$M$1*AN$2-$M$2*$V15-$M$3))</f>
        <v>1.5495517496036393</v>
      </c>
      <c r="AO15">
        <f>(1+EXP(-$M$1*AO$2-$M$2*$V15-$M$3))</f>
        <v>1.5611215362266511</v>
      </c>
      <c r="AP15">
        <f>(1+EXP(-$M$1*AP$2-$M$2*$V15-$M$3))</f>
        <v>1.5729349031177606</v>
      </c>
      <c r="AQ15">
        <f>(1+EXP(-$M$1*AQ$2-$M$2*$V15-$M$3))</f>
        <v>1.5849969784049913</v>
      </c>
      <c r="AR15">
        <f>(1+EXP(-$M$1*AR$2-$M$2*$V15-$M$3))</f>
        <v>1.5973129981795329</v>
      </c>
      <c r="AS15">
        <f>(1+EXP(-$M$1*AS$2-$M$2*$V15-$M$3))</f>
        <v>1.6098883087687046</v>
      </c>
      <c r="AT15">
        <f>(1+EXP(-$M$1*AT$2-$M$2*$V15-$M$3))</f>
        <v>1.6227283690567718</v>
      </c>
      <c r="AU15">
        <f>(1+EXP(-$M$1*AU$2-$M$2*$V15-$M$3))</f>
        <v>1.6358387528546205</v>
      </c>
      <c r="AV15">
        <f>(1+EXP(-$M$1*AV$2-$M$2*$V15-$M$3))</f>
        <v>1.649225151319325</v>
      </c>
      <c r="AW15">
        <f>(1+EXP(-$M$1*AW$2-$M$2*$V15-$M$3))</f>
        <v>1.6628933754246522</v>
      </c>
      <c r="AX15">
        <f>(1+EXP(-$M$1*AX$2-$M$2*$V15-$M$3))</f>
        <v>1.676849358483578</v>
      </c>
      <c r="AY15">
        <f>(1+EXP(-$M$1*AY$2-$M$2*$V15-$M$3))</f>
        <v>1.6910991587239108</v>
      </c>
      <c r="AZ15">
        <f>(1+EXP(-$M$1*AZ$2-$M$2*$V15-$M$3))</f>
        <v>1.7056489619181425</v>
      </c>
      <c r="BA15">
        <f>(1+EXP(-$M$1*BA$2-$M$2*$V15-$M$3))</f>
        <v>1.7205050840686611</v>
      </c>
      <c r="BB15">
        <f>(1+EXP(-$M$1*BB$2-$M$2*$V15-$M$3))</f>
        <v>1.7356739741494984</v>
      </c>
      <c r="BC15">
        <f>(1+EXP(-$M$1*BC$2-$M$2*$V15-$M$3))</f>
        <v>1.7511622169058023</v>
      </c>
      <c r="BD15">
        <f>(1+EXP(-$M$1*BD$2-$M$2*$V15-$M$3))</f>
        <v>1.7669765357122424</v>
      </c>
      <c r="BE15">
        <f>(1+EXP(-$M$1*BE$2-$M$2*$V15-$M$3))</f>
        <v>1.7831237954915942</v>
      </c>
      <c r="BF15">
        <f>(1+EXP(-$M$1*BF$2-$M$2*$V15-$M$3))</f>
        <v>1.7996110056947747</v>
      </c>
      <c r="BG15">
        <f>(1+EXP(-$M$1*BG$2-$M$2*$V15-$M$3))</f>
        <v>1.8164453233436093</v>
      </c>
      <c r="BH15">
        <f>(1+EXP(-$M$1*BH$2-$M$2*$V15-$M$3))</f>
        <v>1.8336340561376629</v>
      </c>
      <c r="BI15">
        <f>(1+EXP(-$M$1*BI$2-$M$2*$V15-$M$3))</f>
        <v>1.8511846656264779</v>
      </c>
      <c r="BJ15">
        <f>(1+EXP(-$M$1*BJ$2-$M$2*$V15-$M$3))</f>
        <v>1.8691047704486004</v>
      </c>
      <c r="BK15">
        <f>(1+EXP(-$M$1*BK$2-$M$2*$V15-$M$3))</f>
        <v>1.8874021496387938</v>
      </c>
    </row>
    <row r="16" spans="1:63" x14ac:dyDescent="0.3">
      <c r="A16">
        <v>1280.25</v>
      </c>
      <c r="B16">
        <v>51</v>
      </c>
      <c r="C16">
        <v>564.71</v>
      </c>
      <c r="D16" t="s">
        <v>4</v>
      </c>
      <c r="E16">
        <f t="shared" si="0"/>
        <v>0</v>
      </c>
      <c r="F16">
        <f t="shared" si="1"/>
        <v>-1.3642961828301379</v>
      </c>
      <c r="G16">
        <f t="shared" si="2"/>
        <v>0.74443951943996067</v>
      </c>
      <c r="H16">
        <f t="shared" si="3"/>
        <v>1.0691725161912906</v>
      </c>
      <c r="I16" t="str">
        <f t="shared" si="4"/>
        <v>T</v>
      </c>
      <c r="J16" t="str">
        <f t="shared" si="5"/>
        <v>FP</v>
      </c>
      <c r="L16" t="s">
        <v>23</v>
      </c>
      <c r="M16">
        <f>MIN(H:H)</f>
        <v>-2.2532443500972734</v>
      </c>
      <c r="R16">
        <v>-1.6</v>
      </c>
      <c r="S16">
        <f t="shared" si="6"/>
        <v>0.5079927289281454</v>
      </c>
      <c r="V16">
        <v>1910</v>
      </c>
      <c r="W16">
        <f>(1+EXP(-$M$1*W$2-$M$2*$V16-$M$3))</f>
        <v>1.4242119411557543</v>
      </c>
      <c r="X16">
        <f>(1+EXP(-$M$1*X$2-$M$2*$V16-$M$3))</f>
        <v>1.4331429319962814</v>
      </c>
      <c r="Y16">
        <f>(1+EXP(-$M$1*Y$2-$M$2*$V16-$M$3))</f>
        <v>1.4422619481837051</v>
      </c>
      <c r="Z16">
        <f>(1+EXP(-$M$1*Z$2-$M$2*$V16-$M$3))</f>
        <v>1.451572948240849</v>
      </c>
      <c r="AA16">
        <f>(1+EXP(-$M$1*AA$2-$M$2*$V16-$M$3))</f>
        <v>1.4610799740298475</v>
      </c>
      <c r="AB16">
        <f>(1+EXP(-$M$1*AB$2-$M$2*$V16-$M$3))</f>
        <v>1.4707871525067</v>
      </c>
      <c r="AC16">
        <f>(1+EXP(-$M$1*AC$2-$M$2*$V16-$M$3))</f>
        <v>1.4806986975127643</v>
      </c>
      <c r="AD16">
        <f>(1+EXP(-$M$1*AD$2-$M$2*$V16-$M$3))</f>
        <v>1.4908189116039645</v>
      </c>
      <c r="AE16">
        <f>(1+EXP(-$M$1*AE$2-$M$2*$V16-$M$3))</f>
        <v>1.5011521879185108</v>
      </c>
      <c r="AF16">
        <f>(1+EXP(-$M$1*AF$2-$M$2*$V16-$M$3))</f>
        <v>1.5117030120839412</v>
      </c>
      <c r="AG16">
        <f>(1+EXP(-$M$1*AG$2-$M$2*$V16-$M$3))</f>
        <v>1.5224759641643113</v>
      </c>
      <c r="AH16">
        <f>(1+EXP(-$M$1*AH$2-$M$2*$V16-$M$3))</f>
        <v>1.5334757206483793</v>
      </c>
      <c r="AI16">
        <f>(1+EXP(-$M$1*AI$2-$M$2*$V16-$M$3))</f>
        <v>1.5447070564796468</v>
      </c>
      <c r="AJ16">
        <f>(1+EXP(-$M$1*AJ$2-$M$2*$V16-$M$3))</f>
        <v>1.5561748471291421</v>
      </c>
      <c r="AK16">
        <f>(1+EXP(-$M$1*AK$2-$M$2*$V16-$M$3))</f>
        <v>1.5678840707118376</v>
      </c>
      <c r="AL16">
        <f>(1+EXP(-$M$1*AL$2-$M$2*$V16-$M$3))</f>
        <v>1.5798398101476268</v>
      </c>
      <c r="AM16">
        <f>(1+EXP(-$M$1*AM$2-$M$2*$V16-$M$3))</f>
        <v>1.592047255367798</v>
      </c>
      <c r="AN16">
        <f>(1+EXP(-$M$1*AN$2-$M$2*$V16-$M$3))</f>
        <v>1.6045117055679579</v>
      </c>
      <c r="AO16">
        <f>(1+EXP(-$M$1*AO$2-$M$2*$V16-$M$3))</f>
        <v>1.6172385715083877</v>
      </c>
      <c r="AP16">
        <f>(1+EXP(-$M$1*AP$2-$M$2*$V16-$M$3))</f>
        <v>1.6302333778628308</v>
      </c>
      <c r="AQ16">
        <f>(1+EXP(-$M$1*AQ$2-$M$2*$V16-$M$3))</f>
        <v>1.6435017656167266</v>
      </c>
      <c r="AR16">
        <f>(1+EXP(-$M$1*AR$2-$M$2*$V16-$M$3))</f>
        <v>1.6570494945159369</v>
      </c>
      <c r="AS16">
        <f>(1+EXP(-$M$1*AS$2-$M$2*$V16-$M$3))</f>
        <v>1.6708824455670253</v>
      </c>
      <c r="AT16">
        <f>(1+EXP(-$M$1*AT$2-$M$2*$V16-$M$3))</f>
        <v>1.6850066235901742</v>
      </c>
      <c r="AU16">
        <f>(1+EXP(-$M$1*AU$2-$M$2*$V16-$M$3))</f>
        <v>1.6994281598258505</v>
      </c>
      <c r="AV16">
        <f>(1+EXP(-$M$1*AV$2-$M$2*$V16-$M$3))</f>
        <v>1.7141533145963472</v>
      </c>
      <c r="AW16">
        <f>(1+EXP(-$M$1*AW$2-$M$2*$V16-$M$3))</f>
        <v>1.7291884800233626</v>
      </c>
      <c r="AX16">
        <f>(1+EXP(-$M$1*AX$2-$M$2*$V16-$M$3))</f>
        <v>1.7445401828027887</v>
      </c>
      <c r="AY16">
        <f>(1+EXP(-$M$1*AY$2-$M$2*$V16-$M$3))</f>
        <v>1.7602150870379207</v>
      </c>
      <c r="AZ16">
        <f>(1+EXP(-$M$1*AZ$2-$M$2*$V16-$M$3))</f>
        <v>1.7762199971323147</v>
      </c>
      <c r="BA16">
        <f>(1+EXP(-$M$1*BA$2-$M$2*$V16-$M$3))</f>
        <v>1.7925618607435454</v>
      </c>
      <c r="BB16">
        <f>(1+EXP(-$M$1*BB$2-$M$2*$V16-$M$3))</f>
        <v>1.8092477717991529</v>
      </c>
      <c r="BC16">
        <f>(1+EXP(-$M$1*BC$2-$M$2*$V16-$M$3))</f>
        <v>1.826284973576086</v>
      </c>
      <c r="BD16">
        <f>(1+EXP(-$M$1*BD$2-$M$2*$V16-$M$3))</f>
        <v>1.8436808618449736</v>
      </c>
      <c r="BE16">
        <f>(1+EXP(-$M$1*BE$2-$M$2*$V16-$M$3))</f>
        <v>1.8614429880805923</v>
      </c>
      <c r="BF16">
        <f>(1+EXP(-$M$1*BF$2-$M$2*$V16-$M$3))</f>
        <v>1.8795790627399311</v>
      </c>
      <c r="BG16">
        <f>(1+EXP(-$M$1*BG$2-$M$2*$V16-$M$3))</f>
        <v>1.898096958609264</v>
      </c>
      <c r="BH16">
        <f>(1+EXP(-$M$1*BH$2-$M$2*$V16-$M$3))</f>
        <v>1.9170047142216871</v>
      </c>
      <c r="BI16">
        <f>(1+EXP(-$M$1*BI$2-$M$2*$V16-$M$3))</f>
        <v>1.9363105373466116</v>
      </c>
      <c r="BJ16">
        <f>(1+EXP(-$M$1*BJ$2-$M$2*$V16-$M$3))</f>
        <v>1.9560228085527194</v>
      </c>
      <c r="BK16">
        <f>(1+EXP(-$M$1*BK$2-$M$2*$V16-$M$3))</f>
        <v>1.9761500848459259</v>
      </c>
    </row>
    <row r="17" spans="1:63" x14ac:dyDescent="0.3">
      <c r="A17">
        <v>2150.71</v>
      </c>
      <c r="B17">
        <v>28</v>
      </c>
      <c r="C17">
        <v>1366.23</v>
      </c>
      <c r="D17" t="s">
        <v>5</v>
      </c>
      <c r="E17">
        <f t="shared" si="0"/>
        <v>1</v>
      </c>
      <c r="F17">
        <f t="shared" si="1"/>
        <v>-0.52799839210045274</v>
      </c>
      <c r="G17">
        <f t="shared" si="2"/>
        <v>0.58978430592600661</v>
      </c>
      <c r="H17">
        <f t="shared" si="3"/>
        <v>0.36307378240923338</v>
      </c>
      <c r="I17" t="str">
        <f t="shared" si="4"/>
        <v>T</v>
      </c>
      <c r="J17" t="str">
        <f t="shared" si="5"/>
        <v>PP</v>
      </c>
      <c r="L17" t="s">
        <v>24</v>
      </c>
      <c r="M17">
        <f>MAX(H:H)</f>
        <v>1.6705019368184155</v>
      </c>
      <c r="R17">
        <v>-1.55</v>
      </c>
      <c r="S17">
        <f t="shared" si="6"/>
        <v>0.50773236109629016</v>
      </c>
      <c r="V17">
        <v>1980</v>
      </c>
      <c r="W17">
        <f>(1+EXP(-$M$1*W$2-$M$2*$V17-$M$3))</f>
        <v>1.466636825840907</v>
      </c>
      <c r="X17">
        <f>(1+EXP(-$M$1*X$2-$M$2*$V17-$M$3))</f>
        <v>1.4764609934635426</v>
      </c>
      <c r="Y17">
        <f>(1+EXP(-$M$1*Y$2-$M$2*$V17-$M$3))</f>
        <v>1.4864919906035521</v>
      </c>
      <c r="Z17">
        <f>(1+EXP(-$M$1*Z$2-$M$2*$V17-$M$3))</f>
        <v>1.4967341716704798</v>
      </c>
      <c r="AA17">
        <f>(1+EXP(-$M$1*AA$2-$M$2*$V17-$M$3))</f>
        <v>1.5071919827478371</v>
      </c>
      <c r="AB17">
        <f>(1+EXP(-$M$1*AB$2-$M$2*$V17-$M$3))</f>
        <v>1.5178699635231272</v>
      </c>
      <c r="AC17">
        <f>(1+EXP(-$M$1*AC$2-$M$2*$V17-$M$3))</f>
        <v>1.5287727492585033</v>
      </c>
      <c r="AD17">
        <f>(1+EXP(-$M$1*AD$2-$M$2*$V17-$M$3))</f>
        <v>1.5399050728029131</v>
      </c>
      <c r="AE17">
        <f>(1+EXP(-$M$1*AE$2-$M$2*$V17-$M$3))</f>
        <v>1.5512717666466078</v>
      </c>
      <c r="AF17">
        <f>(1+EXP(-$M$1*AF$2-$M$2*$V17-$M$3))</f>
        <v>1.5628777650189036</v>
      </c>
      <c r="AG17">
        <f>(1+EXP(-$M$1*AG$2-$M$2*$V17-$M$3))</f>
        <v>1.5747281060301066</v>
      </c>
      <c r="AH17">
        <f>(1+EXP(-$M$1*AH$2-$M$2*$V17-$M$3))</f>
        <v>1.5868279338585358</v>
      </c>
      <c r="AI17">
        <f>(1+EXP(-$M$1*AI$2-$M$2*$V17-$M$3))</f>
        <v>1.5991825009835847</v>
      </c>
      <c r="AJ17">
        <f>(1+EXP(-$M$1*AJ$2-$M$2*$V17-$M$3))</f>
        <v>1.611797170465799</v>
      </c>
      <c r="AK17">
        <f>(1+EXP(-$M$1*AK$2-$M$2*$V17-$M$3))</f>
        <v>1.6246774182749579</v>
      </c>
      <c r="AL17">
        <f>(1+EXP(-$M$1*AL$2-$M$2*$V17-$M$3))</f>
        <v>1.6378288356671649</v>
      </c>
      <c r="AM17">
        <f>(1+EXP(-$M$1*AM$2-$M$2*$V17-$M$3))</f>
        <v>1.6512571316119884</v>
      </c>
      <c r="AN17">
        <f>(1+EXP(-$M$1*AN$2-$M$2*$V17-$M$3))</f>
        <v>1.6649681352706973</v>
      </c>
      <c r="AO17">
        <f>(1+EXP(-$M$1*AO$2-$M$2*$V17-$M$3))</f>
        <v>1.6789677985266744</v>
      </c>
      <c r="AP17">
        <f>(1+EXP(-$M$1*AP$2-$M$2*$V17-$M$3))</f>
        <v>1.693262198569101</v>
      </c>
      <c r="AQ17">
        <f>(1+EXP(-$M$1*AQ$2-$M$2*$V17-$M$3))</f>
        <v>1.7078575405310352</v>
      </c>
      <c r="AR17">
        <f>(1+EXP(-$M$1*AR$2-$M$2*$V17-$M$3))</f>
        <v>1.7227601601830349</v>
      </c>
      <c r="AS17">
        <f>(1+EXP(-$M$1*AS$2-$M$2*$V17-$M$3))</f>
        <v>1.7379765266834835</v>
      </c>
      <c r="AT17">
        <f>(1+EXP(-$M$1*AT$2-$M$2*$V17-$M$3))</f>
        <v>1.7535132453868219</v>
      </c>
      <c r="AU17">
        <f>(1+EXP(-$M$1*AU$2-$M$2*$V17-$M$3))</f>
        <v>1.7693770607109047</v>
      </c>
      <c r="AV17">
        <f>(1+EXP(-$M$1*AV$2-$M$2*$V17-$M$3))</f>
        <v>1.7855748590647182</v>
      </c>
      <c r="AW17">
        <f>(1+EXP(-$M$1*AW$2-$M$2*$V17-$M$3))</f>
        <v>1.8021136718377402</v>
      </c>
      <c r="AX17">
        <f>(1+EXP(-$M$1*AX$2-$M$2*$V17-$M$3))</f>
        <v>1.8190006784522339</v>
      </c>
      <c r="AY17">
        <f>(1+EXP(-$M$1*AY$2-$M$2*$V17-$M$3))</f>
        <v>1.8362432094798002</v>
      </c>
      <c r="AZ17">
        <f>(1+EXP(-$M$1*AZ$2-$M$2*$V17-$M$3))</f>
        <v>1.8538487498235479</v>
      </c>
      <c r="BA17">
        <f>(1+EXP(-$M$1*BA$2-$M$2*$V17-$M$3))</f>
        <v>1.8718249419672519</v>
      </c>
      <c r="BB17">
        <f>(1+EXP(-$M$1*BB$2-$M$2*$V17-$M$3))</f>
        <v>1.8901795892929238</v>
      </c>
      <c r="BC17">
        <f>(1+EXP(-$M$1*BC$2-$M$2*$V17-$M$3))</f>
        <v>1.9089206594682215</v>
      </c>
      <c r="BD17">
        <f>(1+EXP(-$M$1*BD$2-$M$2*$V17-$M$3))</f>
        <v>1.9280562879051777</v>
      </c>
      <c r="BE17">
        <f>(1+EXP(-$M$1*BE$2-$M$2*$V17-$M$3))</f>
        <v>1.9475947812917453</v>
      </c>
      <c r="BF17">
        <f>(1+EXP(-$M$1*BF$2-$M$2*$V17-$M$3))</f>
        <v>1.9675446211976912</v>
      </c>
      <c r="BG17">
        <f>(1+EXP(-$M$1*BG$2-$M$2*$V17-$M$3))</f>
        <v>1.9879144677564071</v>
      </c>
      <c r="BH17">
        <f>(1+EXP(-$M$1*BH$2-$M$2*$V17-$M$3))</f>
        <v>2.0087131634242334</v>
      </c>
      <c r="BI17">
        <f>(1+EXP(-$M$1*BI$2-$M$2*$V17-$M$3))</f>
        <v>2.029949736818931</v>
      </c>
      <c r="BJ17">
        <f>(1+EXP(-$M$1*BJ$2-$M$2*$V17-$M$3))</f>
        <v>2.0516334066389552</v>
      </c>
      <c r="BK17">
        <f>(1+EXP(-$M$1*BK$2-$M$2*$V17-$M$3))</f>
        <v>2.0737735856652604</v>
      </c>
    </row>
    <row r="18" spans="1:63" x14ac:dyDescent="0.3">
      <c r="A18">
        <v>3191.57</v>
      </c>
      <c r="B18">
        <v>32</v>
      </c>
      <c r="C18">
        <v>1616.2</v>
      </c>
      <c r="D18" t="s">
        <v>4</v>
      </c>
      <c r="E18">
        <f t="shared" si="0"/>
        <v>0</v>
      </c>
      <c r="F18">
        <f t="shared" si="1"/>
        <v>-0.27807913706755727</v>
      </c>
      <c r="G18">
        <f t="shared" si="2"/>
        <v>0.24276310636409992</v>
      </c>
      <c r="H18">
        <f t="shared" si="3"/>
        <v>-1.1375900449993823</v>
      </c>
      <c r="I18" t="str">
        <f t="shared" si="4"/>
        <v>N</v>
      </c>
      <c r="J18" t="str">
        <f t="shared" si="5"/>
        <v>PN</v>
      </c>
      <c r="R18">
        <v>-1.5</v>
      </c>
      <c r="S18">
        <f t="shared" si="6"/>
        <v>0.50747198906986302</v>
      </c>
      <c r="V18">
        <v>2050</v>
      </c>
      <c r="W18">
        <f>(1+EXP(-$M$1*W$2-$M$2*$V18-$M$3))</f>
        <v>1.5133045680836401</v>
      </c>
      <c r="X18">
        <f>(1+EXP(-$M$1*X$2-$M$2*$V18-$M$3))</f>
        <v>1.5241112379370767</v>
      </c>
      <c r="Y18">
        <f>(1+EXP(-$M$1*Y$2-$M$2*$V18-$M$3))</f>
        <v>1.5351454220590051</v>
      </c>
      <c r="Z18">
        <f>(1+EXP(-$M$1*Z$2-$M$2*$V18-$M$3))</f>
        <v>1.5464119103378069</v>
      </c>
      <c r="AA18">
        <f>(1+EXP(-$M$1*AA$2-$M$2*$V18-$M$3))</f>
        <v>1.5579155935040241</v>
      </c>
      <c r="AB18">
        <f>(1+EXP(-$M$1*AB$2-$M$2*$V18-$M$3))</f>
        <v>1.5696614652534056</v>
      </c>
      <c r="AC18">
        <f>(1+EXP(-$M$1*AC$2-$M$2*$V18-$M$3))</f>
        <v>1.5816546244146452</v>
      </c>
      <c r="AD18">
        <f>(1+EXP(-$M$1*AD$2-$M$2*$V18-$M$3))</f>
        <v>1.5939002771627608</v>
      </c>
      <c r="AE18">
        <f>(1+EXP(-$M$1*AE$2-$M$2*$V18-$M$3))</f>
        <v>1.6064037392790702</v>
      </c>
      <c r="AF18">
        <f>(1+EXP(-$M$1*AF$2-$M$2*$V18-$M$3))</f>
        <v>1.6191704384587484</v>
      </c>
      <c r="AG18">
        <f>(1+EXP(-$M$1*AG$2-$M$2*$V18-$M$3))</f>
        <v>1.6322059166669627</v>
      </c>
      <c r="AH18">
        <f>(1+EXP(-$M$1*AH$2-$M$2*$V18-$M$3))</f>
        <v>1.6455158325446173</v>
      </c>
      <c r="AI18">
        <f>(1+EXP(-$M$1*AI$2-$M$2*$V18-$M$3))</f>
        <v>1.6591059638647407</v>
      </c>
      <c r="AJ18">
        <f>(1+EXP(-$M$1*AJ$2-$M$2*$V18-$M$3))</f>
        <v>1.6729822100405913</v>
      </c>
      <c r="AK18">
        <f>(1+EXP(-$M$1*AK$2-$M$2*$V18-$M$3))</f>
        <v>1.6871505946865659</v>
      </c>
      <c r="AL18">
        <f>(1+EXP(-$M$1*AL$2-$M$2*$V18-$M$3))</f>
        <v>1.7016172682330211</v>
      </c>
      <c r="AM18">
        <f>(1+EXP(-$M$1*AM$2-$M$2*$V18-$M$3))</f>
        <v>1.7163885105961494</v>
      </c>
      <c r="AN18">
        <f>(1+EXP(-$M$1*AN$2-$M$2*$V18-$M$3))</f>
        <v>1.7314707339040591</v>
      </c>
      <c r="AO18">
        <f>(1+EXP(-$M$1*AO$2-$M$2*$V18-$M$3))</f>
        <v>1.7468704852802519</v>
      </c>
      <c r="AP18">
        <f>(1+EXP(-$M$1*AP$2-$M$2*$V18-$M$3))</f>
        <v>1.7625944496856976</v>
      </c>
      <c r="AQ18">
        <f>(1+EXP(-$M$1*AQ$2-$M$2*$V18-$M$3))</f>
        <v>1.7786494528207437</v>
      </c>
      <c r="AR18">
        <f>(1+EXP(-$M$1*AR$2-$M$2*$V18-$M$3))</f>
        <v>1.795042464088124</v>
      </c>
      <c r="AS18">
        <f>(1+EXP(-$M$1*AS$2-$M$2*$V18-$M$3))</f>
        <v>1.81178059961834</v>
      </c>
      <c r="AT18">
        <f>(1+EXP(-$M$1*AT$2-$M$2*$V18-$M$3))</f>
        <v>1.8288711253587433</v>
      </c>
      <c r="AU18">
        <f>(1+EXP(-$M$1*AU$2-$M$2*$V18-$M$3))</f>
        <v>1.846321460227649</v>
      </c>
      <c r="AV18">
        <f>(1+EXP(-$M$1*AV$2-$M$2*$V18-$M$3))</f>
        <v>1.8641391793348521</v>
      </c>
      <c r="AW18">
        <f>(1+EXP(-$M$1*AW$2-$M$2*$V18-$M$3))</f>
        <v>1.8823320172699503</v>
      </c>
      <c r="AX18">
        <f>(1+EXP(-$M$1*AX$2-$M$2*$V18-$M$3))</f>
        <v>1.9009078714598928</v>
      </c>
      <c r="AY18">
        <f>(1+EXP(-$M$1*AY$2-$M$2*$V18-$M$3))</f>
        <v>1.9198748055972152</v>
      </c>
      <c r="AZ18">
        <f>(1+EXP(-$M$1*AZ$2-$M$2*$V18-$M$3))</f>
        <v>1.9392410531404545</v>
      </c>
      <c r="BA18">
        <f>(1+EXP(-$M$1*BA$2-$M$2*$V18-$M$3))</f>
        <v>1.9590150208882515</v>
      </c>
      <c r="BB18">
        <f>(1+EXP(-$M$1*BB$2-$M$2*$V18-$M$3))</f>
        <v>1.9792052926287074</v>
      </c>
      <c r="BC18">
        <f>(1+EXP(-$M$1*BC$2-$M$2*$V18-$M$3))</f>
        <v>1.9998206328655626</v>
      </c>
      <c r="BD18">
        <f>(1+EXP(-$M$1*BD$2-$M$2*$V18-$M$3))</f>
        <v>2.0208699906228293</v>
      </c>
      <c r="BE18">
        <f>(1+EXP(-$M$1*BE$2-$M$2*$V18-$M$3))</f>
        <v>2.0423625033295236</v>
      </c>
      <c r="BF18">
        <f>(1+EXP(-$M$1*BF$2-$M$2*$V18-$M$3))</f>
        <v>2.0643075007861769</v>
      </c>
      <c r="BG18">
        <f>(1+EXP(-$M$1*BG$2-$M$2*$V18-$M$3))</f>
        <v>2.0867145092148611</v>
      </c>
      <c r="BH18">
        <f>(1+EXP(-$M$1*BH$2-$M$2*$V18-$M$3))</f>
        <v>2.1095932553944792</v>
      </c>
      <c r="BI18">
        <f>(1+EXP(-$M$1*BI$2-$M$2*$V18-$M$3))</f>
        <v>2.1329536708831149</v>
      </c>
      <c r="BJ18">
        <f>(1+EXP(-$M$1*BJ$2-$M$2*$V18-$M$3))</f>
        <v>2.1568058963292707</v>
      </c>
      <c r="BK18">
        <f>(1+EXP(-$M$1*BK$2-$M$2*$V18-$M$3))</f>
        <v>2.1811602858738848</v>
      </c>
    </row>
    <row r="19" spans="1:63" x14ac:dyDescent="0.3">
      <c r="A19">
        <v>1493.55</v>
      </c>
      <c r="B19">
        <v>22</v>
      </c>
      <c r="C19">
        <v>536.44000000000005</v>
      </c>
      <c r="D19" t="s">
        <v>4</v>
      </c>
      <c r="E19">
        <f t="shared" si="0"/>
        <v>0</v>
      </c>
      <c r="F19">
        <f t="shared" si="1"/>
        <v>-1.6067453093776181</v>
      </c>
      <c r="G19">
        <f t="shared" si="2"/>
        <v>0.79946075372642089</v>
      </c>
      <c r="H19">
        <f t="shared" si="3"/>
        <v>1.3829274729423089</v>
      </c>
      <c r="I19" t="str">
        <f t="shared" si="4"/>
        <v>T</v>
      </c>
      <c r="J19" t="str">
        <f t="shared" si="5"/>
        <v>FP</v>
      </c>
      <c r="L19" t="s">
        <v>30</v>
      </c>
      <c r="M19" s="1">
        <v>0.4</v>
      </c>
      <c r="R19">
        <v>-1.45</v>
      </c>
      <c r="S19">
        <f t="shared" si="6"/>
        <v>0.5072116129900438</v>
      </c>
      <c r="V19">
        <v>2120</v>
      </c>
      <c r="W19">
        <f>(1+EXP(-$M$1*W$2-$M$2*$V19-$M$3))</f>
        <v>1.564639490551829</v>
      </c>
      <c r="X19">
        <f>(1+EXP(-$M$1*X$2-$M$2*$V19-$M$3))</f>
        <v>1.5765269214067441</v>
      </c>
      <c r="Y19">
        <f>(1+EXP(-$M$1*Y$2-$M$2*$V19-$M$3))</f>
        <v>1.5886646199363343</v>
      </c>
      <c r="Z19">
        <f>(1+EXP(-$M$1*Z$2-$M$2*$V19-$M$3))</f>
        <v>1.6010578550594907</v>
      </c>
      <c r="AA19">
        <f>(1+EXP(-$M$1*AA$2-$M$2*$V19-$M$3))</f>
        <v>1.613712006622358</v>
      </c>
      <c r="AB19">
        <f>(1+EXP(-$M$1*AB$2-$M$2*$V19-$M$3))</f>
        <v>1.6266325677337043</v>
      </c>
      <c r="AC19">
        <f>(1+EXP(-$M$1*AC$2-$M$2*$V19-$M$3))</f>
        <v>1.6398251471494518</v>
      </c>
      <c r="AD19">
        <f>(1+EXP(-$M$1*AD$2-$M$2*$V19-$M$3))</f>
        <v>1.6532954717074126</v>
      </c>
      <c r="AE19">
        <f>(1+EXP(-$M$1*AE$2-$M$2*$V19-$M$3))</f>
        <v>1.6670493888132834</v>
      </c>
      <c r="AF19">
        <f>(1+EXP(-$M$1*AF$2-$M$2*$V19-$M$3))</f>
        <v>1.6810928689789755</v>
      </c>
      <c r="AG19">
        <f>(1+EXP(-$M$1*AG$2-$M$2*$V19-$M$3))</f>
        <v>1.6954320084143883</v>
      </c>
      <c r="AH19">
        <f>(1+EXP(-$M$1*AH$2-$M$2*$V19-$M$3))</f>
        <v>1.7100730316737449</v>
      </c>
      <c r="AI19">
        <f>(1+EXP(-$M$1*AI$2-$M$2*$V19-$M$3))</f>
        <v>1.7250222943576428</v>
      </c>
      <c r="AJ19">
        <f>(1+EXP(-$M$1*AJ$2-$M$2*$V19-$M$3))</f>
        <v>1.7402862858719894</v>
      </c>
      <c r="AK19">
        <f>(1+EXP(-$M$1*AK$2-$M$2*$V19-$M$3))</f>
        <v>1.7558716322450258</v>
      </c>
      <c r="AL19">
        <f>(1+EXP(-$M$1*AL$2-$M$2*$V19-$M$3))</f>
        <v>1.7717850990036523</v>
      </c>
      <c r="AM19">
        <f>(1+EXP(-$M$1*AM$2-$M$2*$V19-$M$3))</f>
        <v>1.7880335941103143</v>
      </c>
      <c r="AN19">
        <f>(1+EXP(-$M$1*AN$2-$M$2*$V19-$M$3))</f>
        <v>1.8046241709617159</v>
      </c>
      <c r="AO19">
        <f>(1+EXP(-$M$1*AO$2-$M$2*$V19-$M$3))</f>
        <v>1.8215640314506674</v>
      </c>
      <c r="AP19">
        <f>(1+EXP(-$M$1*AP$2-$M$2*$V19-$M$3))</f>
        <v>1.8388605290923934</v>
      </c>
      <c r="AQ19">
        <f>(1+EXP(-$M$1*AQ$2-$M$2*$V19-$M$3))</f>
        <v>1.856521172216659</v>
      </c>
      <c r="AR19">
        <f>(1+EXP(-$M$1*AR$2-$M$2*$V19-$M$3))</f>
        <v>1.8745536272271035</v>
      </c>
      <c r="AS19">
        <f>(1+EXP(-$M$1*AS$2-$M$2*$V19-$M$3))</f>
        <v>1.8929657219291884</v>
      </c>
      <c r="AT19">
        <f>(1+EXP(-$M$1*AT$2-$M$2*$V19-$M$3))</f>
        <v>1.9117654489282123</v>
      </c>
      <c r="AU19">
        <f>(1+EXP(-$M$1*AU$2-$M$2*$V19-$M$3))</f>
        <v>1.9309609690988649</v>
      </c>
      <c r="AV19">
        <f>(1+EXP(-$M$1*AV$2-$M$2*$V19-$M$3))</f>
        <v>1.9505606151278234</v>
      </c>
      <c r="AW19">
        <f>(1+EXP(-$M$1*AW$2-$M$2*$V19-$M$3))</f>
        <v>1.9705728951309345</v>
      </c>
      <c r="AX19">
        <f>(1+EXP(-$M$1*AX$2-$M$2*$V19-$M$3))</f>
        <v>1.9910064963465488</v>
      </c>
      <c r="AY19">
        <f>(1+EXP(-$M$1*AY$2-$M$2*$V19-$M$3))</f>
        <v>2.011870288906608</v>
      </c>
      <c r="AZ19">
        <f>(1+EXP(-$M$1*AZ$2-$M$2*$V19-$M$3))</f>
        <v>2.0331733296871324</v>
      </c>
      <c r="BA19">
        <f>(1+EXP(-$M$1*BA$2-$M$2*$V19-$M$3))</f>
        <v>2.0549248662397646</v>
      </c>
      <c r="BB19">
        <f>(1+EXP(-$M$1*BB$2-$M$2*$V19-$M$3))</f>
        <v>2.0771343408060936</v>
      </c>
      <c r="BC19">
        <f>(1+EXP(-$M$1*BC$2-$M$2*$V19-$M$3))</f>
        <v>2.0998113944164825</v>
      </c>
      <c r="BD19">
        <f>(1+EXP(-$M$1*BD$2-$M$2*$V19-$M$3))</f>
        <v>2.122965871075202</v>
      </c>
      <c r="BE19">
        <f>(1+EXP(-$M$1*BE$2-$M$2*$V19-$M$3))</f>
        <v>2.1466078220336615</v>
      </c>
      <c r="BF19">
        <f>(1+EXP(-$M$1*BF$2-$M$2*$V19-$M$3))</f>
        <v>2.1707475101536131</v>
      </c>
      <c r="BG19">
        <f>(1+EXP(-$M$1*BG$2-$M$2*$V19-$M$3))</f>
        <v>2.1953954143622139</v>
      </c>
      <c r="BH19">
        <f>(1+EXP(-$M$1*BH$2-$M$2*$V19-$M$3))</f>
        <v>2.2205622342008779</v>
      </c>
      <c r="BI19">
        <f>(1+EXP(-$M$1*BI$2-$M$2*$V19-$M$3))</f>
        <v>2.2462588944698996</v>
      </c>
      <c r="BJ19">
        <f>(1+EXP(-$M$1*BJ$2-$M$2*$V19-$M$3))</f>
        <v>2.272496549970854</v>
      </c>
      <c r="BK19">
        <f>(1+EXP(-$M$1*BK$2-$M$2*$V19-$M$3))</f>
        <v>2.2992865903488529</v>
      </c>
    </row>
    <row r="20" spans="1:63" x14ac:dyDescent="0.3">
      <c r="A20">
        <v>1527.73</v>
      </c>
      <c r="B20">
        <v>45</v>
      </c>
      <c r="C20">
        <v>520.85</v>
      </c>
      <c r="D20" t="s">
        <v>5</v>
      </c>
      <c r="E20">
        <f t="shared" si="0"/>
        <v>1</v>
      </c>
      <c r="F20">
        <f t="shared" si="1"/>
        <v>-0.3537176538302107</v>
      </c>
      <c r="G20">
        <f t="shared" si="2"/>
        <v>0.70207316704324252</v>
      </c>
      <c r="H20">
        <f t="shared" si="3"/>
        <v>0.85718969578395487</v>
      </c>
      <c r="I20" t="str">
        <f t="shared" si="4"/>
        <v>T</v>
      </c>
      <c r="J20" t="str">
        <f t="shared" si="5"/>
        <v>PP</v>
      </c>
      <c r="R20">
        <v>-1.4</v>
      </c>
      <c r="S20">
        <f t="shared" si="6"/>
        <v>0.50695123299802092</v>
      </c>
      <c r="V20">
        <v>2190</v>
      </c>
      <c r="W20">
        <f>(1+EXP(-$M$1*W$2-$M$2*$V20-$M$3))</f>
        <v>1.62110835187167</v>
      </c>
      <c r="X20">
        <f>(1+EXP(-$M$1*X$2-$M$2*$V20-$M$3))</f>
        <v>1.6341846292306426</v>
      </c>
      <c r="Y20">
        <f>(1+EXP(-$M$1*Y$2-$M$2*$V20-$M$3))</f>
        <v>1.6475362032090426</v>
      </c>
      <c r="Z20">
        <f>(1+EXP(-$M$1*Z$2-$M$2*$V20-$M$3))</f>
        <v>1.6611688696634892</v>
      </c>
      <c r="AA20">
        <f>(1+EXP(-$M$1*AA$2-$M$2*$V20-$M$3))</f>
        <v>1.6750885464715455</v>
      </c>
      <c r="AB20">
        <f>(1+EXP(-$M$1*AB$2-$M$2*$V20-$M$3))</f>
        <v>1.6893012761006445</v>
      </c>
      <c r="AC20">
        <f>(1+EXP(-$M$1*AC$2-$M$2*$V20-$M$3))</f>
        <v>1.7038132282310967</v>
      </c>
      <c r="AD20">
        <f>(1+EXP(-$M$1*AD$2-$M$2*$V20-$M$3))</f>
        <v>1.7186307024343179</v>
      </c>
      <c r="AE20">
        <f>(1+EXP(-$M$1*AE$2-$M$2*$V20-$M$3))</f>
        <v>1.7337601309074446</v>
      </c>
      <c r="AF20">
        <f>(1+EXP(-$M$1*AF$2-$M$2*$V20-$M$3))</f>
        <v>1.7492080812655235</v>
      </c>
      <c r="AG20">
        <f>(1+EXP(-$M$1*AG$2-$M$2*$V20-$M$3))</f>
        <v>1.7649812593924787</v>
      </c>
      <c r="AH20">
        <f>(1+EXP(-$M$1*AH$2-$M$2*$V20-$M$3))</f>
        <v>1.7810865123521089</v>
      </c>
      <c r="AI20">
        <f>(1+EXP(-$M$1*AI$2-$M$2*$V20-$M$3))</f>
        <v>1.7975308313603628</v>
      </c>
      <c r="AJ20">
        <f>(1+EXP(-$M$1*AJ$2-$M$2*$V20-$M$3))</f>
        <v>1.8143213548201966</v>
      </c>
      <c r="AK20">
        <f>(1+EXP(-$M$1*AK$2-$M$2*$V20-$M$3))</f>
        <v>1.83146537142032</v>
      </c>
      <c r="AL20">
        <f>(1+EXP(-$M$1*AL$2-$M$2*$V20-$M$3))</f>
        <v>1.8489703232991821</v>
      </c>
      <c r="AM20">
        <f>(1+EXP(-$M$1*AM$2-$M$2*$V20-$M$3))</f>
        <v>1.8668438092755717</v>
      </c>
      <c r="AN20">
        <f>(1+EXP(-$M$1*AN$2-$M$2*$V20-$M$3))</f>
        <v>1.8850935881472262</v>
      </c>
      <c r="AO20">
        <f>(1+EXP(-$M$1*AO$2-$M$2*$V20-$M$3))</f>
        <v>1.9037275820588913</v>
      </c>
      <c r="AP20">
        <f>(1+EXP(-$M$1*AP$2-$M$2*$V20-$M$3))</f>
        <v>1.9227538799412893</v>
      </c>
      <c r="AQ20">
        <f>(1+EXP(-$M$1*AQ$2-$M$2*$V20-$M$3))</f>
        <v>1.9421807410224834</v>
      </c>
      <c r="AR20">
        <f>(1+EXP(-$M$1*AR$2-$M$2*$V20-$M$3))</f>
        <v>1.9620165984131719</v>
      </c>
      <c r="AS20">
        <f>(1+EXP(-$M$1*AS$2-$M$2*$V20-$M$3))</f>
        <v>1.9822700627674634</v>
      </c>
      <c r="AT20">
        <f>(1+EXP(-$M$1*AT$2-$M$2*$V20-$M$3))</f>
        <v>2.0029499260207215</v>
      </c>
      <c r="AU20">
        <f>(1+EXP(-$M$1*AU$2-$M$2*$V20-$M$3))</f>
        <v>2.0240651652061024</v>
      </c>
      <c r="AV20">
        <f>(1+EXP(-$M$1*AV$2-$M$2*$V20-$M$3))</f>
        <v>2.0456249463514435</v>
      </c>
      <c r="AW20">
        <f>(1+EXP(-$M$1*AW$2-$M$2*$V20-$M$3))</f>
        <v>2.0676386284581967</v>
      </c>
      <c r="AX20">
        <f>(1+EXP(-$M$1*AX$2-$M$2*$V20-$M$3))</f>
        <v>2.0901157675641233</v>
      </c>
      <c r="AY20">
        <f>(1+EXP(-$M$1*AY$2-$M$2*$V20-$M$3))</f>
        <v>2.1130661208915291</v>
      </c>
      <c r="AZ20">
        <f>(1+EXP(-$M$1*AZ$2-$M$2*$V20-$M$3))</f>
        <v>2.1364996510828282</v>
      </c>
      <c r="BA20">
        <f>(1+EXP(-$M$1*BA$2-$M$2*$V20-$M$3))</f>
        <v>2.1604265305252826</v>
      </c>
      <c r="BB20">
        <f>(1+EXP(-$M$1*BB$2-$M$2*$V20-$M$3))</f>
        <v>2.1848571457667818</v>
      </c>
      <c r="BC20">
        <f>(1+EXP(-$M$1*BC$2-$M$2*$V20-$M$3))</f>
        <v>2.2098021020246037</v>
      </c>
      <c r="BD20">
        <f>(1+EXP(-$M$1*BD$2-$M$2*$V20-$M$3))</f>
        <v>2.2352722277890864</v>
      </c>
      <c r="BE20">
        <f>(1+EXP(-$M$1*BE$2-$M$2*$V20-$M$3))</f>
        <v>2.2612785795242232</v>
      </c>
      <c r="BF20">
        <f>(1+EXP(-$M$1*BF$2-$M$2*$V20-$M$3))</f>
        <v>2.2878324464672279</v>
      </c>
      <c r="BG20">
        <f>(1+EXP(-$M$1*BG$2-$M$2*$V20-$M$3))</f>
        <v>2.3149453555291388</v>
      </c>
      <c r="BH20">
        <f>(1+EXP(-$M$1*BH$2-$M$2*$V20-$M$3))</f>
        <v>2.3426290762985937</v>
      </c>
      <c r="BI20">
        <f>(1+EXP(-$M$1*BI$2-$M$2*$V20-$M$3))</f>
        <v>2.3708956261509586</v>
      </c>
      <c r="BJ20">
        <f>(1+EXP(-$M$1*BJ$2-$M$2*$V20-$M$3))</f>
        <v>2.3997572754650172</v>
      </c>
      <c r="BK20">
        <f>(1+EXP(-$M$1*BK$2-$M$2*$V20-$M$3))</f>
        <v>2.4292265529494736</v>
      </c>
    </row>
    <row r="21" spans="1:63" x14ac:dyDescent="0.3">
      <c r="A21">
        <v>3324.86</v>
      </c>
      <c r="B21">
        <v>37</v>
      </c>
      <c r="C21">
        <v>1729.92</v>
      </c>
      <c r="D21" t="s">
        <v>4</v>
      </c>
      <c r="E21">
        <f t="shared" si="0"/>
        <v>0</v>
      </c>
      <c r="F21">
        <f t="shared" si="1"/>
        <v>-0.2158585059100897</v>
      </c>
      <c r="G21">
        <f t="shared" si="2"/>
        <v>0.19415068327724974</v>
      </c>
      <c r="H21">
        <f t="shared" si="3"/>
        <v>-1.4232621975740134</v>
      </c>
      <c r="I21" t="str">
        <f t="shared" si="4"/>
        <v>N</v>
      </c>
      <c r="J21" t="str">
        <f t="shared" si="5"/>
        <v>PN</v>
      </c>
      <c r="R21">
        <v>-1.35</v>
      </c>
      <c r="S21">
        <f t="shared" si="6"/>
        <v>0.50669084923499152</v>
      </c>
      <c r="V21">
        <v>2260</v>
      </c>
      <c r="W21">
        <f>(1+EXP(-$M$1*W$2-$M$2*$V21-$M$3))</f>
        <v>1.6832245905926966</v>
      </c>
      <c r="X21">
        <f>(1+EXP(-$M$1*X$2-$M$2*$V21-$M$3))</f>
        <v>1.6976086094488887</v>
      </c>
      <c r="Y21">
        <f>(1+EXP(-$M$1*Y$2-$M$2*$V21-$M$3))</f>
        <v>1.7122954569814839</v>
      </c>
      <c r="Z21">
        <f>(1+EXP(-$M$1*Z$2-$M$2*$V21-$M$3))</f>
        <v>1.727291508683185</v>
      </c>
      <c r="AA21">
        <f>(1+EXP(-$M$1*AA$2-$M$2*$V21-$M$3))</f>
        <v>1.7426032742707966</v>
      </c>
      <c r="AB21">
        <f>(1+EXP(-$M$1*AB$2-$M$2*$V21-$M$3))</f>
        <v>1.7582374005110637</v>
      </c>
      <c r="AC21">
        <f>(1+EXP(-$M$1*AC$2-$M$2*$V21-$M$3))</f>
        <v>1.7742006741060026</v>
      </c>
      <c r="AD21">
        <f>(1+EXP(-$M$1*AD$2-$M$2*$V21-$M$3))</f>
        <v>1.790500024638976</v>
      </c>
      <c r="AE21">
        <f>(1+EXP(-$M$1*AE$2-$M$2*$V21-$M$3))</f>
        <v>1.8071425275827928</v>
      </c>
      <c r="AF21">
        <f>(1+EXP(-$M$1*AF$2-$M$2*$V21-$M$3))</f>
        <v>1.8241354073711418</v>
      </c>
      <c r="AG21">
        <f>(1+EXP(-$M$1*AG$2-$M$2*$V21-$M$3))</f>
        <v>1.8414860405346791</v>
      </c>
      <c r="AH21">
        <f>(1+EXP(-$M$1*AH$2-$M$2*$V21-$M$3))</f>
        <v>1.8592019589031517</v>
      </c>
      <c r="AI21">
        <f>(1+EXP(-$M$1*AI$2-$M$2*$V21-$M$3))</f>
        <v>1.8772908528749257</v>
      </c>
      <c r="AJ21">
        <f>(1+EXP(-$M$1*AJ$2-$M$2*$V21-$M$3))</f>
        <v>1.8957605747553559</v>
      </c>
      <c r="AK21">
        <f>(1+EXP(-$M$1*AK$2-$M$2*$V21-$M$3))</f>
        <v>1.9146191421654328</v>
      </c>
      <c r="AL21">
        <f>(1+EXP(-$M$1*AL$2-$M$2*$V21-$M$3))</f>
        <v>1.9338747415221962</v>
      </c>
      <c r="AM21">
        <f>(1+EXP(-$M$1*AM$2-$M$2*$V21-$M$3))</f>
        <v>1.9535357315924218</v>
      </c>
      <c r="AN21">
        <f>(1+EXP(-$M$1*AN$2-$M$2*$V21-$M$3))</f>
        <v>1.9736106471211208</v>
      </c>
      <c r="AO21">
        <f>(1+EXP(-$M$1*AO$2-$M$2*$V21-$M$3))</f>
        <v>1.9941082025364354</v>
      </c>
      <c r="AP21">
        <f>(1+EXP(-$M$1*AP$2-$M$2*$V21-$M$3))</f>
        <v>2.0150372957325318</v>
      </c>
      <c r="AQ21">
        <f>(1+EXP(-$M$1*AQ$2-$M$2*$V21-$M$3))</f>
        <v>2.036407011932134</v>
      </c>
      <c r="AR21">
        <f>(1+EXP(-$M$1*AR$2-$M$2*$V21-$M$3))</f>
        <v>2.0582266276303756</v>
      </c>
      <c r="AS21">
        <f>(1+EXP(-$M$1*AS$2-$M$2*$V21-$M$3))</f>
        <v>2.0805056146216883</v>
      </c>
      <c r="AT21">
        <f>(1+EXP(-$M$1*AT$2-$M$2*$V21-$M$3))</f>
        <v>2.1032536441114602</v>
      </c>
      <c r="AU21">
        <f>(1+EXP(-$M$1*AU$2-$M$2*$V21-$M$3))</f>
        <v>2.126480590914261</v>
      </c>
      <c r="AV21">
        <f>(1+EXP(-$M$1*AV$2-$M$2*$V21-$M$3))</f>
        <v>2.1501965377404559</v>
      </c>
      <c r="AW21">
        <f>(1+EXP(-$M$1*AW$2-$M$2*$V21-$M$3))</f>
        <v>2.1744117795730613</v>
      </c>
      <c r="AX21">
        <f>(1+EXP(-$M$1*AX$2-$M$2*$V21-$M$3))</f>
        <v>2.199136828136754</v>
      </c>
      <c r="AY21">
        <f>(1+EXP(-$M$1*AY$2-$M$2*$V21-$M$3))</f>
        <v>2.224382416460954</v>
      </c>
      <c r="AZ21">
        <f>(1+EXP(-$M$1*AZ$2-$M$2*$V21-$M$3))</f>
        <v>2.250159503538991</v>
      </c>
      <c r="BA21">
        <f>(1+EXP(-$M$1*BA$2-$M$2*$V21-$M$3))</f>
        <v>2.2764792790853505</v>
      </c>
      <c r="BB21">
        <f>(1+EXP(-$M$1*BB$2-$M$2*$V21-$M$3))</f>
        <v>2.3033531683930728</v>
      </c>
      <c r="BC21">
        <f>(1+EXP(-$M$1*BC$2-$M$2*$V21-$M$3))</f>
        <v>2.3307928372934268</v>
      </c>
      <c r="BD21">
        <f>(1+EXP(-$M$1*BD$2-$M$2*$V21-$M$3))</f>
        <v>2.3588101972199902</v>
      </c>
      <c r="BE21">
        <f>(1+EXP(-$M$1*BE$2-$M$2*$V21-$M$3))</f>
        <v>2.3874174103793449</v>
      </c>
      <c r="BF21">
        <f>(1+EXP(-$M$1*BF$2-$M$2*$V21-$M$3))</f>
        <v>2.4166268950306411</v>
      </c>
      <c r="BG21">
        <f>(1+EXP(-$M$1*BG$2-$M$2*$V21-$M$3))</f>
        <v>2.4464513308763025</v>
      </c>
      <c r="BH21">
        <f>(1+EXP(-$M$1*BH$2-$M$2*$V21-$M$3))</f>
        <v>2.4769036645662235</v>
      </c>
      <c r="BI21">
        <f>(1+EXP(-$M$1*BI$2-$M$2*$V21-$M$3))</f>
        <v>2.507997115317858</v>
      </c>
      <c r="BJ21">
        <f>(1+EXP(-$M$1*BJ$2-$M$2*$V21-$M$3))</f>
        <v>2.5397451806546147</v>
      </c>
      <c r="BK21">
        <f>(1+EXP(-$M$1*BK$2-$M$2*$V21-$M$3))</f>
        <v>2.5721616422650695</v>
      </c>
    </row>
    <row r="22" spans="1:63" x14ac:dyDescent="0.3">
      <c r="A22">
        <v>2595.9299999999998</v>
      </c>
      <c r="B22">
        <v>33</v>
      </c>
      <c r="C22">
        <v>515.30999999999995</v>
      </c>
      <c r="D22" t="s">
        <v>4</v>
      </c>
      <c r="E22">
        <f t="shared" si="0"/>
        <v>0</v>
      </c>
      <c r="F22">
        <f t="shared" si="1"/>
        <v>-0.53447872286348641</v>
      </c>
      <c r="G22">
        <f t="shared" si="2"/>
        <v>0.41402533425895233</v>
      </c>
      <c r="H22">
        <f t="shared" si="3"/>
        <v>-0.34734939030340062</v>
      </c>
      <c r="I22" t="str">
        <f t="shared" si="4"/>
        <v>T</v>
      </c>
      <c r="J22" t="str">
        <f t="shared" si="5"/>
        <v>FP</v>
      </c>
      <c r="L22" t="s">
        <v>32</v>
      </c>
      <c r="M22" t="s">
        <v>4</v>
      </c>
      <c r="N22" t="s">
        <v>5</v>
      </c>
      <c r="R22">
        <v>-1.3</v>
      </c>
      <c r="S22">
        <f t="shared" si="6"/>
        <v>0.50643046184216067</v>
      </c>
      <c r="V22">
        <v>2330</v>
      </c>
      <c r="W22">
        <f>(1+EXP(-$M$1*W$2-$M$2*$V22-$M$3))</f>
        <v>1.7515529935862215</v>
      </c>
      <c r="X22">
        <f>(1+EXP(-$M$1*X$2-$M$2*$V22-$M$3))</f>
        <v>1.7673755394664774</v>
      </c>
      <c r="Y22">
        <f>(1+EXP(-$M$1*Y$2-$M$2*$V22-$M$3))</f>
        <v>1.7835311995253327</v>
      </c>
      <c r="Z22">
        <f>(1+EXP(-$M$1*Z$2-$M$2*$V22-$M$3))</f>
        <v>1.8000269868602268</v>
      </c>
      <c r="AA22">
        <f>(1+EXP(-$M$1*AA$2-$M$2*$V22-$M$3))</f>
        <v>1.8168700622162783</v>
      </c>
      <c r="AB22">
        <f>(1+EXP(-$M$1*AB$2-$M$2*$V22-$M$3))</f>
        <v>1.8340677370947316</v>
      </c>
      <c r="AC22">
        <f>(1+EXP(-$M$1*AC$2-$M$2*$V22-$M$3))</f>
        <v>1.8516274769268484</v>
      </c>
      <c r="AD22">
        <f>(1+EXP(-$M$1*AD$2-$M$2*$V22-$M$3))</f>
        <v>1.8695569043146132</v>
      </c>
      <c r="AE22">
        <f>(1+EXP(-$M$1*AE$2-$M$2*$V22-$M$3))</f>
        <v>1.8878638023396723</v>
      </c>
      <c r="AF22">
        <f>(1+EXP(-$M$1*AF$2-$M$2*$V22-$M$3))</f>
        <v>1.9065561179419335</v>
      </c>
      <c r="AG22">
        <f>(1+EXP(-$M$1*AG$2-$M$2*$V22-$M$3))</f>
        <v>1.9256419653692938</v>
      </c>
      <c r="AH22">
        <f>(1+EXP(-$M$1*AH$2-$M$2*$V22-$M$3))</f>
        <v>1.9451296297000003</v>
      </c>
      <c r="AI22">
        <f>(1+EXP(-$M$1*AI$2-$M$2*$V22-$M$3))</f>
        <v>1.9650275704391604</v>
      </c>
      <c r="AJ22">
        <f>(1+EXP(-$M$1*AJ$2-$M$2*$V22-$M$3))</f>
        <v>1.9853444251909784</v>
      </c>
      <c r="AK22">
        <f>(1+EXP(-$M$1*AK$2-$M$2*$V22-$M$3))</f>
        <v>2.006089013408296</v>
      </c>
      <c r="AL22">
        <f>(1+EXP(-$M$1*AL$2-$M$2*$V22-$M$3))</f>
        <v>2.0272703402210772</v>
      </c>
      <c r="AM22">
        <f>(1+EXP(-$M$1*AM$2-$M$2*$V22-$M$3))</f>
        <v>2.0488976003454944</v>
      </c>
      <c r="AN22">
        <f>(1+EXP(-$M$1*AN$2-$M$2*$V22-$M$3))</f>
        <v>2.0709801820753122</v>
      </c>
      <c r="AO22">
        <f>(1+EXP(-$M$1*AO$2-$M$2*$V22-$M$3))</f>
        <v>2.0935276713572994</v>
      </c>
      <c r="AP22">
        <f>(1+EXP(-$M$1*AP$2-$M$2*$V22-$M$3))</f>
        <v>2.1165498559524503</v>
      </c>
      <c r="AQ22">
        <f>(1+EXP(-$M$1*AQ$2-$M$2*$V22-$M$3))</f>
        <v>2.1400567296848001</v>
      </c>
      <c r="AR22">
        <f>(1+EXP(-$M$1*AR$2-$M$2*$V22-$M$3))</f>
        <v>2.1640584967797007</v>
      </c>
      <c r="AS22">
        <f>(1+EXP(-$M$1*AS$2-$M$2*$V22-$M$3))</f>
        <v>2.1885655762934286</v>
      </c>
      <c r="AT22">
        <f>(1+EXP(-$M$1*AT$2-$M$2*$V22-$M$3))</f>
        <v>2.2135886066360499</v>
      </c>
      <c r="AU22">
        <f>(1+EXP(-$M$1*AU$2-$M$2*$V22-$M$3))</f>
        <v>2.2391384501894986</v>
      </c>
      <c r="AV22">
        <f>(1+EXP(-$M$1*AV$2-$M$2*$V22-$M$3))</f>
        <v>2.265226198022896</v>
      </c>
      <c r="AW22">
        <f>(1+EXP(-$M$1*AW$2-$M$2*$V22-$M$3))</f>
        <v>2.2918631747071245</v>
      </c>
      <c r="AX22">
        <f>(1+EXP(-$M$1*AX$2-$M$2*$V22-$M$3))</f>
        <v>2.3190609432307778</v>
      </c>
      <c r="AY22">
        <f>(1+EXP(-$M$1*AY$2-$M$2*$V22-$M$3))</f>
        <v>2.3468313100195939</v>
      </c>
      <c r="AZ22">
        <f>(1+EXP(-$M$1*AZ$2-$M$2*$V22-$M$3))</f>
        <v>2.3751863300615765</v>
      </c>
      <c r="BA22">
        <f>(1+EXP(-$M$1*BA$2-$M$2*$V22-$M$3))</f>
        <v>2.4041383121400086</v>
      </c>
      <c r="BB22">
        <f>(1+EXP(-$M$1*BB$2-$M$2*$V22-$M$3))</f>
        <v>2.4336998241766326</v>
      </c>
      <c r="BC22">
        <f>(1+EXP(-$M$1*BC$2-$M$2*$V22-$M$3))</f>
        <v>2.4638836986873347</v>
      </c>
      <c r="BD22">
        <f>(1+EXP(-$M$1*BD$2-$M$2*$V22-$M$3))</f>
        <v>2.4947030383526778</v>
      </c>
      <c r="BE22">
        <f>(1+EXP(-$M$1*BE$2-$M$2*$V22-$M$3))</f>
        <v>2.5261712217057113</v>
      </c>
      <c r="BF22">
        <f>(1+EXP(-$M$1*BF$2-$M$2*$V22-$M$3))</f>
        <v>2.5583019089395367</v>
      </c>
      <c r="BG22">
        <f>(1+EXP(-$M$1*BG$2-$M$2*$V22-$M$3))</f>
        <v>2.5911090478371319</v>
      </c>
      <c r="BH22">
        <f>(1+EXP(-$M$1*BH$2-$M$2*$V22-$M$3))</f>
        <v>2.6246068798260138</v>
      </c>
      <c r="BI22">
        <f>(1+EXP(-$M$1*BI$2-$M$2*$V22-$M$3))</f>
        <v>2.6588099461603862</v>
      </c>
      <c r="BJ22">
        <f>(1+EXP(-$M$1*BJ$2-$M$2*$V22-$M$3))</f>
        <v>2.6937330942334259</v>
      </c>
      <c r="BK22">
        <f>(1+EXP(-$M$1*BK$2-$M$2*$V22-$M$3))</f>
        <v>2.7293914840224636</v>
      </c>
    </row>
    <row r="23" spans="1:63" x14ac:dyDescent="0.3">
      <c r="A23">
        <v>1865.75</v>
      </c>
      <c r="B23">
        <v>26</v>
      </c>
      <c r="C23">
        <v>1211.93</v>
      </c>
      <c r="D23" t="s">
        <v>5</v>
      </c>
      <c r="E23">
        <f t="shared" si="0"/>
        <v>1</v>
      </c>
      <c r="F23">
        <f t="shared" si="1"/>
        <v>-0.37334797616267967</v>
      </c>
      <c r="G23">
        <f t="shared" si="2"/>
        <v>0.68842563544836854</v>
      </c>
      <c r="H23">
        <f t="shared" si="3"/>
        <v>0.79276926258071212</v>
      </c>
      <c r="I23" t="str">
        <f t="shared" si="4"/>
        <v>T</v>
      </c>
      <c r="J23" t="str">
        <f t="shared" si="5"/>
        <v>PP</v>
      </c>
      <c r="L23" t="s">
        <v>4</v>
      </c>
      <c r="M23">
        <f>COUNTIF($J:$J,"PN")</f>
        <v>33</v>
      </c>
      <c r="N23">
        <f>COUNTIF($J:$J,"FP")</f>
        <v>31</v>
      </c>
      <c r="R23">
        <v>-1.25</v>
      </c>
      <c r="S23">
        <f t="shared" si="6"/>
        <v>0.50617007096074162</v>
      </c>
      <c r="V23">
        <v>2400</v>
      </c>
      <c r="W23">
        <f>(1+EXP(-$M$1*W$2-$M$2*$V23-$M$3))</f>
        <v>1.8267148313242356</v>
      </c>
      <c r="X23">
        <f>(1+EXP(-$M$1*X$2-$M$2*$V23-$M$3))</f>
        <v>1.8441197694458944</v>
      </c>
      <c r="Y23">
        <f>(1+EXP(-$M$1*Y$2-$M$2*$V23-$M$3))</f>
        <v>1.8618911360620478</v>
      </c>
      <c r="Z23">
        <f>(1+EXP(-$M$1*Z$2-$M$2*$V23-$M$3))</f>
        <v>1.8800366456408915</v>
      </c>
      <c r="AA23">
        <f>(1+EXP(-$M$1*AA$2-$M$2*$V23-$M$3))</f>
        <v>1.8985641750643527</v>
      </c>
      <c r="AB23">
        <f>(1+EXP(-$M$1*AB$2-$M$2*$V23-$M$3))</f>
        <v>1.9174817670474107</v>
      </c>
      <c r="AC23">
        <f>(1+EXP(-$M$1*AC$2-$M$2*$V23-$M$3))</f>
        <v>1.9367976336293995</v>
      </c>
      <c r="AD23">
        <f>(1+EXP(-$M$1*AD$2-$M$2*$V23-$M$3))</f>
        <v>1.956520159738818</v>
      </c>
      <c r="AE23">
        <f>(1+EXP(-$M$1*AE$2-$M$2*$V23-$M$3))</f>
        <v>1.9766579068331893</v>
      </c>
      <c r="AF23">
        <f>(1+EXP(-$M$1*AF$2-$M$2*$V23-$M$3))</f>
        <v>1.997219616615548</v>
      </c>
      <c r="AG23">
        <f>(1+EXP(-$M$1*AG$2-$M$2*$V23-$M$3))</f>
        <v>2.0182142148291735</v>
      </c>
      <c r="AH23">
        <f>(1+EXP(-$M$1*AH$2-$M$2*$V23-$M$3))</f>
        <v>2.0396508151322168</v>
      </c>
      <c r="AI23">
        <f>(1+EXP(-$M$1*AI$2-$M$2*$V23-$M$3))</f>
        <v>2.061538723053892</v>
      </c>
      <c r="AJ23">
        <f>(1+EXP(-$M$1*AJ$2-$M$2*$V23-$M$3))</f>
        <v>2.0838874400339691</v>
      </c>
      <c r="AK23">
        <f>(1+EXP(-$M$1*AK$2-$M$2*$V23-$M$3))</f>
        <v>2.1067066675473018</v>
      </c>
      <c r="AL23">
        <f>(1+EXP(-$M$1*AL$2-$M$2*$V23-$M$3))</f>
        <v>2.1300063113151939</v>
      </c>
      <c r="AM23">
        <f>(1+EXP(-$M$1*AM$2-$M$2*$V23-$M$3))</f>
        <v>2.1537964856054277</v>
      </c>
      <c r="AN23">
        <f>(1+EXP(-$M$1*AN$2-$M$2*$V23-$M$3))</f>
        <v>2.1780875176228194</v>
      </c>
      <c r="AO23">
        <f>(1+EXP(-$M$1*AO$2-$M$2*$V23-$M$3))</f>
        <v>2.2028899519922138</v>
      </c>
      <c r="AP23">
        <f>(1+EXP(-$M$1*AP$2-$M$2*$V23-$M$3))</f>
        <v>2.2282145553358519</v>
      </c>
      <c r="AQ23">
        <f>(1+EXP(-$M$1*AQ$2-$M$2*$V23-$M$3))</f>
        <v>2.2540723209471194</v>
      </c>
      <c r="AR23">
        <f>(1+EXP(-$M$1*AR$2-$M$2*$V23-$M$3))</f>
        <v>2.2804744735626805</v>
      </c>
      <c r="AS23">
        <f>(1+EXP(-$M$1*AS$2-$M$2*$V23-$M$3))</f>
        <v>2.30743247423508</v>
      </c>
      <c r="AT23">
        <f>(1+EXP(-$M$1*AT$2-$M$2*$V23-$M$3))</f>
        <v>2.3349580253079427</v>
      </c>
      <c r="AU23">
        <f>(1+EXP(-$M$1*AU$2-$M$2*$V23-$M$3))</f>
        <v>2.3630630754959001</v>
      </c>
      <c r="AV23">
        <f>(1+EXP(-$M$1*AV$2-$M$2*$V23-$M$3))</f>
        <v>2.3917598250714742</v>
      </c>
      <c r="AW23">
        <f>(1+EXP(-$M$1*AW$2-$M$2*$V23-$M$3))</f>
        <v>2.4210607311611567</v>
      </c>
      <c r="AX23">
        <f>(1+EXP(-$M$1*AX$2-$M$2*$V23-$M$3))</f>
        <v>2.4509785131529958</v>
      </c>
      <c r="AY23">
        <f>(1+EXP(-$M$1*AY$2-$M$2*$V23-$M$3))</f>
        <v>2.4815261582180197</v>
      </c>
      <c r="AZ23">
        <f>(1+EXP(-$M$1*AZ$2-$M$2*$V23-$M$3))</f>
        <v>2.5127169269479097</v>
      </c>
      <c r="BA23">
        <f>(1+EXP(-$M$1*BA$2-$M$2*$V23-$M$3))</f>
        <v>2.544564359111356</v>
      </c>
      <c r="BB23">
        <f>(1+EXP(-$M$1*BB$2-$M$2*$V23-$M$3))</f>
        <v>2.5770822795316186</v>
      </c>
      <c r="BC23">
        <f>(1+EXP(-$M$1*BC$2-$M$2*$V23-$M$3))</f>
        <v>2.6102848040878133</v>
      </c>
      <c r="BD23">
        <f>(1+EXP(-$M$1*BD$2-$M$2*$V23-$M$3))</f>
        <v>2.6441863458425456</v>
      </c>
      <c r="BE23">
        <f>(1+EXP(-$M$1*BE$2-$M$2*$V23-$M$3))</f>
        <v>2.6788016212985655</v>
      </c>
      <c r="BF23">
        <f>(1+EXP(-$M$1*BF$2-$M$2*$V23-$M$3))</f>
        <v>2.7141456567871254</v>
      </c>
      <c r="BG23">
        <f>(1+EXP(-$M$1*BG$2-$M$2*$V23-$M$3))</f>
        <v>2.75023379499084</v>
      </c>
      <c r="BH23">
        <f>(1+EXP(-$M$1*BH$2-$M$2*$V23-$M$3))</f>
        <v>2.7870817016038805</v>
      </c>
      <c r="BI23">
        <f>(1+EXP(-$M$1*BI$2-$M$2*$V23-$M$3))</f>
        <v>2.8247053721323772</v>
      </c>
      <c r="BJ23">
        <f>(1+EXP(-$M$1*BJ$2-$M$2*$V23-$M$3))</f>
        <v>2.8631211388379896</v>
      </c>
      <c r="BK23">
        <f>(1+EXP(-$M$1*BK$2-$M$2*$V23-$M$3))</f>
        <v>2.9023456778276757</v>
      </c>
    </row>
    <row r="24" spans="1:63" x14ac:dyDescent="0.3">
      <c r="A24">
        <v>1801.69</v>
      </c>
      <c r="B24">
        <v>50</v>
      </c>
      <c r="C24">
        <v>1110.3800000000001</v>
      </c>
      <c r="D24" t="s">
        <v>5</v>
      </c>
      <c r="E24">
        <f t="shared" si="0"/>
        <v>1</v>
      </c>
      <c r="F24">
        <f t="shared" si="1"/>
        <v>-0.52110218948881004</v>
      </c>
      <c r="G24">
        <f t="shared" si="2"/>
        <v>0.59386563465692532</v>
      </c>
      <c r="H24">
        <f t="shared" si="3"/>
        <v>0.37996903552230155</v>
      </c>
      <c r="I24" t="str">
        <f t="shared" si="4"/>
        <v>T</v>
      </c>
      <c r="J24" t="str">
        <f t="shared" si="5"/>
        <v>PP</v>
      </c>
      <c r="L24" t="s">
        <v>5</v>
      </c>
      <c r="M24">
        <f>COUNTIF($J:$J,"FN")</f>
        <v>8</v>
      </c>
      <c r="N24">
        <f>COUNTIF($J:$J,"PP")</f>
        <v>55</v>
      </c>
      <c r="R24">
        <v>-1.2</v>
      </c>
      <c r="S24">
        <f t="shared" si="6"/>
        <v>0.50590967673195497</v>
      </c>
      <c r="V24">
        <v>2470</v>
      </c>
      <c r="W24">
        <f>(1+EXP(-$M$1*W$2-$M$2*$V24-$M$3))</f>
        <v>1.9093935067308734</v>
      </c>
      <c r="X24">
        <f>(1+EXP(-$M$1*X$2-$M$2*$V24-$M$3))</f>
        <v>1.9285390900846107</v>
      </c>
      <c r="Y24">
        <f>(1+EXP(-$M$1*Y$2-$M$2*$V24-$M$3))</f>
        <v>1.9480877479701559</v>
      </c>
      <c r="Z24">
        <f>(1+EXP(-$M$1*Z$2-$M$2*$V24-$M$3))</f>
        <v>1.9680479663696389</v>
      </c>
      <c r="AA24">
        <f>(1+EXP(-$M$1*AA$2-$M$2*$V24-$M$3))</f>
        <v>1.9884284099217067</v>
      </c>
      <c r="AB24">
        <f>(1+EXP(-$M$1*AB$2-$M$2*$V24-$M$3))</f>
        <v>2.0092379256828066</v>
      </c>
      <c r="AC24">
        <f>(1+EXP(-$M$1*AC$2-$M$2*$V24-$M$3))</f>
        <v>2.0304855469676504</v>
      </c>
      <c r="AD24">
        <f>(1+EXP(-$M$1*AD$2-$M$2*$V24-$M$3))</f>
        <v>2.0521804972705331</v>
      </c>
      <c r="AE24">
        <f>(1+EXP(-$M$1*AE$2-$M$2*$V24-$M$3))</f>
        <v>2.0743321942692132</v>
      </c>
      <c r="AF24">
        <f>(1+EXP(-$M$1*AF$2-$M$2*$V24-$M$3))</f>
        <v>2.0969502539130813</v>
      </c>
      <c r="AG24">
        <f>(1+EXP(-$M$1*AG$2-$M$2*$V24-$M$3))</f>
        <v>2.120044494597396</v>
      </c>
      <c r="AH24">
        <f>(1+EXP(-$M$1*AH$2-$M$2*$V24-$M$3))</f>
        <v>2.1436249414254105</v>
      </c>
      <c r="AI24">
        <f>(1+EXP(-$M$1*AI$2-$M$2*$V24-$M$3))</f>
        <v>2.1677018305602185</v>
      </c>
      <c r="AJ24">
        <f>(1+EXP(-$M$1*AJ$2-$M$2*$V24-$M$3))</f>
        <v>2.1922856136682261</v>
      </c>
      <c r="AK24">
        <f>(1+EXP(-$M$1*AK$2-$M$2*$V24-$M$3))</f>
        <v>2.2173869624561737</v>
      </c>
      <c r="AL24">
        <f>(1+EXP(-$M$1*AL$2-$M$2*$V24-$M$3))</f>
        <v>2.2430167733036752</v>
      </c>
      <c r="AM24">
        <f>(1+EXP(-$M$1*AM$2-$M$2*$V24-$M$3))</f>
        <v>2.2691861719932809</v>
      </c>
      <c r="AN24">
        <f>(1+EXP(-$M$1*AN$2-$M$2*$V24-$M$3))</f>
        <v>2.2959065185401348</v>
      </c>
      <c r="AO24">
        <f>(1+EXP(-$M$1*AO$2-$M$2*$V24-$M$3))</f>
        <v>2.3231894121233028</v>
      </c>
      <c r="AP24">
        <f>(1+EXP(-$M$1*AP$2-$M$2*$V24-$M$3))</f>
        <v>2.3510466961209184</v>
      </c>
      <c r="AQ24">
        <f>(1+EXP(-$M$1*AQ$2-$M$2*$V24-$M$3))</f>
        <v>2.3794904632513436</v>
      </c>
      <c r="AR24">
        <f>(1+EXP(-$M$1*AR$2-$M$2*$V24-$M$3))</f>
        <v>2.4085330608225632</v>
      </c>
      <c r="AS24">
        <f>(1+EXP(-$M$1*AS$2-$M$2*$V24-$M$3))</f>
        <v>2.4381870960920868</v>
      </c>
      <c r="AT24">
        <f>(1+EXP(-$M$1*AT$2-$M$2*$V24-$M$3))</f>
        <v>2.4684654417397085</v>
      </c>
      <c r="AU24">
        <f>(1+EXP(-$M$1*AU$2-$M$2*$V24-$M$3))</f>
        <v>2.4993812414554748</v>
      </c>
      <c r="AV24">
        <f>(1+EXP(-$M$1*AV$2-$M$2*$V24-$M$3))</f>
        <v>2.5309479156453003</v>
      </c>
      <c r="AW24">
        <f>(1+EXP(-$M$1*AW$2-$M$2*$V24-$M$3))</f>
        <v>2.5631791672567017</v>
      </c>
      <c r="AX24">
        <f>(1+EXP(-$M$1*AX$2-$M$2*$V24-$M$3))</f>
        <v>2.5960889877271871</v>
      </c>
      <c r="AY24">
        <f>(1+EXP(-$M$1*AY$2-$M$2*$V24-$M$3))</f>
        <v>2.6296916630578746</v>
      </c>
      <c r="AZ24">
        <f>(1+EXP(-$M$1*AZ$2-$M$2*$V24-$M$3))</f>
        <v>2.6640017800149778</v>
      </c>
      <c r="BA24">
        <f>(1+EXP(-$M$1*BA$2-$M$2*$V24-$M$3))</f>
        <v>2.6990342324618499</v>
      </c>
      <c r="BB24">
        <f>(1+EXP(-$M$1*BB$2-$M$2*$V24-$M$3))</f>
        <v>2.7348042278243496</v>
      </c>
      <c r="BC24">
        <f>(1+EXP(-$M$1*BC$2-$M$2*$V24-$M$3))</f>
        <v>2.7713272936923108</v>
      </c>
      <c r="BD24">
        <f>(1+EXP(-$M$1*BD$2-$M$2*$V24-$M$3))</f>
        <v>2.8086192845599918</v>
      </c>
      <c r="BE24">
        <f>(1+EXP(-$M$1*BE$2-$M$2*$V24-$M$3))</f>
        <v>2.8466963887084455</v>
      </c>
      <c r="BF24">
        <f>(1+EXP(-$M$1*BF$2-$M$2*$V24-$M$3))</f>
        <v>2.885575135232779</v>
      </c>
      <c r="BG24">
        <f>(1+EXP(-$M$1*BG$2-$M$2*$V24-$M$3))</f>
        <v>2.9252724012173461</v>
      </c>
      <c r="BH24">
        <f>(1+EXP(-$M$1*BH$2-$M$2*$V24-$M$3))</f>
        <v>2.9658054190620229</v>
      </c>
      <c r="BI24">
        <f>(1+EXP(-$M$1*BI$2-$M$2*$V24-$M$3))</f>
        <v>3.0071917839627127</v>
      </c>
      <c r="BJ24">
        <f>(1+EXP(-$M$1*BJ$2-$M$2*$V24-$M$3))</f>
        <v>3.0494494615493277</v>
      </c>
      <c r="BK24">
        <f>(1+EXP(-$M$1*BK$2-$M$2*$V24-$M$3))</f>
        <v>3.0925967956845999</v>
      </c>
    </row>
    <row r="25" spans="1:63" x14ac:dyDescent="0.3">
      <c r="A25">
        <v>2147.48</v>
      </c>
      <c r="B25">
        <v>49</v>
      </c>
      <c r="C25">
        <v>848.39</v>
      </c>
      <c r="D25" t="s">
        <v>5</v>
      </c>
      <c r="E25">
        <f t="shared" si="0"/>
        <v>1</v>
      </c>
      <c r="F25">
        <f t="shared" si="1"/>
        <v>-0.72878756617116303</v>
      </c>
      <c r="G25">
        <f t="shared" si="2"/>
        <v>0.48249362719749384</v>
      </c>
      <c r="H25">
        <f t="shared" si="3"/>
        <v>-7.005412684694079E-2</v>
      </c>
      <c r="I25" t="str">
        <f t="shared" si="4"/>
        <v>T</v>
      </c>
      <c r="J25" t="str">
        <f t="shared" si="5"/>
        <v>PP</v>
      </c>
      <c r="R25">
        <v>-1.1499999999999999</v>
      </c>
      <c r="S25">
        <f t="shared" si="6"/>
        <v>0.50564927929702863</v>
      </c>
      <c r="V25">
        <v>2540</v>
      </c>
      <c r="W25">
        <f>(1+EXP(-$M$1*W$2-$M$2*$V25-$M$3))</f>
        <v>2.0003407689681678</v>
      </c>
      <c r="X25">
        <f>(1+EXP(-$M$1*X$2-$M$2*$V25-$M$3))</f>
        <v>2.0214010772205002</v>
      </c>
      <c r="Y25">
        <f>(1+EXP(-$M$1*Y$2-$M$2*$V25-$M$3))</f>
        <v>2.0429047709644994</v>
      </c>
      <c r="Z25">
        <f>(1+EXP(-$M$1*Z$2-$M$2*$V25-$M$3))</f>
        <v>2.0648611848543341</v>
      </c>
      <c r="AA25">
        <f>(1+EXP(-$M$1*AA$2-$M$2*$V25-$M$3))</f>
        <v>2.0872798500678975</v>
      </c>
      <c r="AB25">
        <f>(1+EXP(-$M$1*AB$2-$M$2*$V25-$M$3))</f>
        <v>2.1101704984442495</v>
      </c>
      <c r="AC25">
        <f>(1+EXP(-$M$1*AC$2-$M$2*$V25-$M$3))</f>
        <v>2.1335430667081603</v>
      </c>
      <c r="AD25">
        <f>(1+EXP(-$M$1*AD$2-$M$2*$V25-$M$3))</f>
        <v>2.1574077007835983</v>
      </c>
      <c r="AE25">
        <f>(1+EXP(-$M$1*AE$2-$M$2*$V25-$M$3))</f>
        <v>2.1817747601980297</v>
      </c>
      <c r="AF25">
        <f>(1+EXP(-$M$1*AF$2-$M$2*$V25-$M$3))</f>
        <v>2.2066548225794418</v>
      </c>
      <c r="AG25">
        <f>(1+EXP(-$M$1*AG$2-$M$2*$V25-$M$3))</f>
        <v>2.2320586882480367</v>
      </c>
      <c r="AH25">
        <f>(1+EXP(-$M$1*AH$2-$M$2*$V25-$M$3))</f>
        <v>2.2579973849046091</v>
      </c>
      <c r="AI25">
        <f>(1+EXP(-$M$1*AI$2-$M$2*$V25-$M$3))</f>
        <v>2.2844821724176159</v>
      </c>
      <c r="AJ25">
        <f>(1+EXP(-$M$1*AJ$2-$M$2*$V25-$M$3))</f>
        <v>2.3115245477110307</v>
      </c>
      <c r="AK25">
        <f>(1+EXP(-$M$1*AK$2-$M$2*$V25-$M$3))</f>
        <v>2.3391362497551107</v>
      </c>
      <c r="AL25">
        <f>(1+EXP(-$M$1*AL$2-$M$2*$V25-$M$3))</f>
        <v>2.367329264662227</v>
      </c>
      <c r="AM25">
        <f>(1+EXP(-$M$1*AM$2-$M$2*$V25-$M$3))</f>
        <v>2.3961158308899777</v>
      </c>
      <c r="AN25">
        <f>(1+EXP(-$M$1*AN$2-$M$2*$V25-$M$3))</f>
        <v>2.4255084445538513</v>
      </c>
      <c r="AO25">
        <f>(1+EXP(-$M$1*AO$2-$M$2*$V25-$M$3))</f>
        <v>2.4555198648517313</v>
      </c>
      <c r="AP25">
        <f>(1+EXP(-$M$1*AP$2-$M$2*$V25-$M$3))</f>
        <v>2.4861631196025988</v>
      </c>
      <c r="AQ25">
        <f>(1+EXP(-$M$1*AQ$2-$M$2*$V25-$M$3))</f>
        <v>2.5174515109018585</v>
      </c>
      <c r="AR25">
        <f>(1+EXP(-$M$1*AR$2-$M$2*$V25-$M$3))</f>
        <v>2.5493986208957118</v>
      </c>
      <c r="AS25">
        <f>(1+EXP(-$M$1*AS$2-$M$2*$V25-$M$3))</f>
        <v>2.5820183176770994</v>
      </c>
      <c r="AT25">
        <f>(1+EXP(-$M$1*AT$2-$M$2*$V25-$M$3))</f>
        <v>2.6153247613057866</v>
      </c>
      <c r="AU25">
        <f>(1+EXP(-$M$1*AU$2-$M$2*$V25-$M$3))</f>
        <v>2.6493324099551714</v>
      </c>
      <c r="AV25">
        <f>(1+EXP(-$M$1*AV$2-$M$2*$V25-$M$3))</f>
        <v>2.6840560261885154</v>
      </c>
      <c r="AW25">
        <f>(1+EXP(-$M$1*AW$2-$M$2*$V25-$M$3))</f>
        <v>2.7195106833672997</v>
      </c>
      <c r="AX25">
        <f>(1+EXP(-$M$1*AX$2-$M$2*$V25-$M$3))</f>
        <v>2.7557117721945072</v>
      </c>
      <c r="AY25">
        <f>(1+EXP(-$M$1*AY$2-$M$2*$V25-$M$3))</f>
        <v>2.7926750073956521</v>
      </c>
      <c r="AZ25">
        <f>(1+EXP(-$M$1*AZ$2-$M$2*$V25-$M$3))</f>
        <v>2.8304164345404725</v>
      </c>
      <c r="BA25">
        <f>(1+EXP(-$M$1*BA$2-$M$2*$V25-$M$3))</f>
        <v>2.8689524370082315</v>
      </c>
      <c r="BB25">
        <f>(1+EXP(-$M$1*BB$2-$M$2*$V25-$M$3))</f>
        <v>2.9082997430996755</v>
      </c>
      <c r="BC25">
        <f>(1+EXP(-$M$1*BC$2-$M$2*$V25-$M$3))</f>
        <v>2.9484754332987082</v>
      </c>
      <c r="BD25">
        <f>(1+EXP(-$M$1*BD$2-$M$2*$V25-$M$3))</f>
        <v>2.9894969476869444</v>
      </c>
      <c r="BE25">
        <f>(1+EXP(-$M$1*BE$2-$M$2*$V25-$M$3))</f>
        <v>3.03138209351438</v>
      </c>
      <c r="BF25">
        <f>(1+EXP(-$M$1*BF$2-$M$2*$V25-$M$3))</f>
        <v>3.0741490529294313</v>
      </c>
      <c r="BG25">
        <f>(1+EXP(-$M$1*BG$2-$M$2*$V25-$M$3))</f>
        <v>3.1178163908717145</v>
      </c>
      <c r="BH25">
        <f>(1+EXP(-$M$1*BH$2-$M$2*$V25-$M$3))</f>
        <v>3.1624030631310145</v>
      </c>
      <c r="BI25">
        <f>(1+EXP(-$M$1*BI$2-$M$2*$V25-$M$3))</f>
        <v>3.2079284245758979</v>
      </c>
      <c r="BJ25">
        <f>(1+EXP(-$M$1*BJ$2-$M$2*$V25-$M$3))</f>
        <v>3.2544122375555671</v>
      </c>
      <c r="BK25">
        <f>(1+EXP(-$M$1*BK$2-$M$2*$V25-$M$3))</f>
        <v>3.3018746804786154</v>
      </c>
    </row>
    <row r="26" spans="1:63" x14ac:dyDescent="0.3">
      <c r="A26">
        <v>3226.92</v>
      </c>
      <c r="B26">
        <v>55</v>
      </c>
      <c r="C26">
        <v>1398.32</v>
      </c>
      <c r="D26" t="s">
        <v>4</v>
      </c>
      <c r="E26">
        <f t="shared" si="0"/>
        <v>0</v>
      </c>
      <c r="F26">
        <f t="shared" si="1"/>
        <v>-0.1732855257239988</v>
      </c>
      <c r="G26">
        <f t="shared" si="2"/>
        <v>0.15910251729825456</v>
      </c>
      <c r="H26">
        <f t="shared" si="3"/>
        <v>-1.664920995926086</v>
      </c>
      <c r="I26" t="str">
        <f t="shared" si="4"/>
        <v>N</v>
      </c>
      <c r="J26" t="str">
        <f t="shared" si="5"/>
        <v>PN</v>
      </c>
      <c r="L26" t="s">
        <v>33</v>
      </c>
      <c r="M26">
        <f>(M24+N23)/SUM(M23:N24)</f>
        <v>0.30708661417322836</v>
      </c>
      <c r="R26">
        <v>-1.1000000000000001</v>
      </c>
      <c r="S26">
        <f t="shared" si="6"/>
        <v>0.50538887879719741</v>
      </c>
      <c r="V26">
        <v>2610</v>
      </c>
      <c r="W26">
        <f>(1+EXP(-$M$1*W$2-$M$2*$V26-$M$3))</f>
        <v>2.1003835486544409</v>
      </c>
      <c r="X26">
        <f>(1+EXP(-$M$1*X$2-$M$2*$V26-$M$3))</f>
        <v>2.1235500709529993</v>
      </c>
      <c r="Y26">
        <f>(1+EXP(-$M$1*Y$2-$M$2*$V26-$M$3))</f>
        <v>2.1472043211497667</v>
      </c>
      <c r="Z26">
        <f>(1+EXP(-$M$1*Z$2-$M$2*$V26-$M$3))</f>
        <v>2.1713565674455402</v>
      </c>
      <c r="AA26">
        <f>(1+EXP(-$M$1*AA$2-$M$2*$V26-$M$3))</f>
        <v>2.1960172942189202</v>
      </c>
      <c r="AB26">
        <f>(1+EXP(-$M$1*AB$2-$M$2*$V26-$M$3))</f>
        <v>2.2211972065775378</v>
      </c>
      <c r="AC26">
        <f>(1+EXP(-$M$1*AC$2-$M$2*$V26-$M$3))</f>
        <v>2.2469072350050889</v>
      </c>
      <c r="AD26">
        <f>(1+EXP(-$M$1*AD$2-$M$2*$V26-$M$3))</f>
        <v>2.2731585401062082</v>
      </c>
      <c r="AE26">
        <f>(1+EXP(-$M$1*AE$2-$M$2*$V26-$M$3))</f>
        <v>2.299962517451231</v>
      </c>
      <c r="AF26">
        <f>(1+EXP(-$M$1*AF$2-$M$2*$V26-$M$3))</f>
        <v>2.3273308025229675</v>
      </c>
      <c r="AG26">
        <f>(1+EXP(-$M$1*AG$2-$M$2*$V26-$M$3))</f>
        <v>2.3552752757676041</v>
      </c>
      <c r="AH26">
        <f>(1+EXP(-$M$1*AH$2-$M$2*$V26-$M$3))</f>
        <v>2.3838080677519509</v>
      </c>
      <c r="AI26">
        <f>(1+EXP(-$M$1*AI$2-$M$2*$V26-$M$3))</f>
        <v>2.4129415644292695</v>
      </c>
      <c r="AJ26">
        <f>(1+EXP(-$M$1*AJ$2-$M$2*$V26-$M$3))</f>
        <v>2.4426884125159534</v>
      </c>
      <c r="AK26">
        <f>(1+EXP(-$M$1*AK$2-$M$2*$V26-$M$3))</f>
        <v>2.4730615249814134</v>
      </c>
      <c r="AL26">
        <f>(1+EXP(-$M$1*AL$2-$M$2*$V26-$M$3))</f>
        <v>2.5040740866535316</v>
      </c>
      <c r="AM26">
        <f>(1+EXP(-$M$1*AM$2-$M$2*$V26-$M$3))</f>
        <v>2.5357395599421406</v>
      </c>
      <c r="AN26">
        <f>(1+EXP(-$M$1*AN$2-$M$2*$V26-$M$3))</f>
        <v>2.5680716906829932</v>
      </c>
      <c r="AO26">
        <f>(1+EXP(-$M$1*AO$2-$M$2*$V26-$M$3))</f>
        <v>2.6010845141047589</v>
      </c>
      <c r="AP26">
        <f>(1+EXP(-$M$1*AP$2-$M$2*$V26-$M$3))</f>
        <v>2.6347923609216615</v>
      </c>
      <c r="AQ26">
        <f>(1+EXP(-$M$1*AQ$2-$M$2*$V26-$M$3))</f>
        <v>2.6692098635543724</v>
      </c>
      <c r="AR26">
        <f>(1+EXP(-$M$1*AR$2-$M$2*$V26-$M$3))</f>
        <v>2.7043519624818697</v>
      </c>
      <c r="AS26">
        <f>(1+EXP(-$M$1*AS$2-$M$2*$V26-$M$3))</f>
        <v>2.7402339127270441</v>
      </c>
      <c r="AT26">
        <f>(1+EXP(-$M$1*AT$2-$M$2*$V26-$M$3))</f>
        <v>2.7768712904788266</v>
      </c>
      <c r="AU26">
        <f>(1+EXP(-$M$1*AU$2-$M$2*$V26-$M$3))</f>
        <v>2.8142799998537358</v>
      </c>
      <c r="AV26">
        <f>(1+EXP(-$M$1*AV$2-$M$2*$V26-$M$3))</f>
        <v>2.8524762797997916</v>
      </c>
      <c r="AW26">
        <f>(1+EXP(-$M$1*AW$2-$M$2*$V26-$M$3))</f>
        <v>2.8914767111457627</v>
      </c>
      <c r="AX26">
        <f>(1+EXP(-$M$1*AX$2-$M$2*$V26-$M$3))</f>
        <v>2.9312982237988221</v>
      </c>
      <c r="AY26">
        <f>(1+EXP(-$M$1*AY$2-$M$2*$V26-$M$3))</f>
        <v>2.9719581040937531</v>
      </c>
      <c r="AZ26">
        <f>(1+EXP(-$M$1*AZ$2-$M$2*$V26-$M$3))</f>
        <v>3.0134740022968605</v>
      </c>
      <c r="BA26">
        <f>(1+EXP(-$M$1*BA$2-$M$2*$V26-$M$3))</f>
        <v>3.0558639402678662</v>
      </c>
      <c r="BB26">
        <f>(1+EXP(-$M$1*BB$2-$M$2*$V26-$M$3))</f>
        <v>3.0991463192831246</v>
      </c>
      <c r="BC26">
        <f>(1+EXP(-$M$1*BC$2-$M$2*$V26-$M$3))</f>
        <v>3.1433399280235257</v>
      </c>
      <c r="BD26">
        <f>(1+EXP(-$M$1*BD$2-$M$2*$V26-$M$3))</f>
        <v>3.188463950730577</v>
      </c>
      <c r="BE26">
        <f>(1+EXP(-$M$1*BE$2-$M$2*$V26-$M$3))</f>
        <v>3.2345379755341881</v>
      </c>
      <c r="BF26">
        <f>(1+EXP(-$M$1*BF$2-$M$2*$V26-$M$3))</f>
        <v>3.2815820029557972</v>
      </c>
      <c r="BG26">
        <f>(1+EXP(-$M$1*BG$2-$M$2*$V26-$M$3))</f>
        <v>3.3296164545904996</v>
      </c>
      <c r="BH26">
        <f>(1+EXP(-$M$1*BH$2-$M$2*$V26-$M$3))</f>
        <v>3.3786621819719698</v>
      </c>
      <c r="BI26">
        <f>(1+EXP(-$M$1*BI$2-$M$2*$V26-$M$3))</f>
        <v>3.4287404756240094</v>
      </c>
      <c r="BJ26">
        <f>(1+EXP(-$M$1*BJ$2-$M$2*$V26-$M$3))</f>
        <v>3.4798730743026751</v>
      </c>
      <c r="BK26">
        <f>(1+EXP(-$M$1*BK$2-$M$2*$V26-$M$3))</f>
        <v>3.5320821744329702</v>
      </c>
    </row>
    <row r="27" spans="1:63" x14ac:dyDescent="0.3">
      <c r="A27">
        <v>2179.02</v>
      </c>
      <c r="B27">
        <v>41</v>
      </c>
      <c r="C27">
        <v>1614.2</v>
      </c>
      <c r="D27" t="s">
        <v>5</v>
      </c>
      <c r="E27">
        <f t="shared" si="0"/>
        <v>1</v>
      </c>
      <c r="F27">
        <f t="shared" si="1"/>
        <v>-0.66666981293831573</v>
      </c>
      <c r="G27">
        <f t="shared" si="2"/>
        <v>0.51341550368540745</v>
      </c>
      <c r="H27">
        <f t="shared" si="3"/>
        <v>5.3674897454358383E-2</v>
      </c>
      <c r="I27" t="str">
        <f t="shared" si="4"/>
        <v>T</v>
      </c>
      <c r="J27" t="str">
        <f t="shared" si="5"/>
        <v>PP</v>
      </c>
      <c r="L27" t="s">
        <v>34</v>
      </c>
      <c r="M27">
        <f>N24/(N24+M24)</f>
        <v>0.87301587301587302</v>
      </c>
      <c r="R27">
        <v>-1.05</v>
      </c>
      <c r="S27">
        <f t="shared" si="6"/>
        <v>0.50512847537370287</v>
      </c>
      <c r="V27">
        <v>2680</v>
      </c>
      <c r="W27">
        <f>(1+EXP(-$M$1*W$2-$M$2*$V27-$M$3))</f>
        <v>2.210431476664001</v>
      </c>
      <c r="X27">
        <f>(1+EXP(-$M$1*X$2-$M$2*$V27-$M$3))</f>
        <v>2.2359148527371007</v>
      </c>
      <c r="Y27">
        <f>(1+EXP(-$M$1*Y$2-$M$2*$V27-$M$3))</f>
        <v>2.261934733741378</v>
      </c>
      <c r="Z27">
        <f>(1+EXP(-$M$1*Z$2-$M$2*$V27-$M$3))</f>
        <v>2.2885024147870405</v>
      </c>
      <c r="AA27">
        <f>(1+EXP(-$M$1*AA$2-$M$2*$V27-$M$3))</f>
        <v>2.3156294287817616</v>
      </c>
      <c r="AB27">
        <f>(1+EXP(-$M$1*AB$2-$M$2*$V27-$M$3))</f>
        <v>2.3433275514370679</v>
      </c>
      <c r="AC27">
        <f>(1+EXP(-$M$1*AC$2-$M$2*$V27-$M$3))</f>
        <v>2.3716088063801175</v>
      </c>
      <c r="AD27">
        <f>(1+EXP(-$M$1*AD$2-$M$2*$V27-$M$3))</f>
        <v>2.4004854703731047</v>
      </c>
      <c r="AE27">
        <f>(1+EXP(-$M$1*AE$2-$M$2*$V27-$M$3))</f>
        <v>2.4299700786425378</v>
      </c>
      <c r="AF27">
        <f>(1+EXP(-$M$1*AF$2-$M$2*$V27-$M$3))</f>
        <v>2.4600754303207335</v>
      </c>
      <c r="AG27">
        <f>(1+EXP(-$M$1*AG$2-$M$2*$V27-$M$3))</f>
        <v>2.490814594001856</v>
      </c>
      <c r="AH27">
        <f>(1+EXP(-$M$1*AH$2-$M$2*$V27-$M$3))</f>
        <v>2.5222009134149292</v>
      </c>
      <c r="AI27">
        <f>(1+EXP(-$M$1*AI$2-$M$2*$V27-$M$3))</f>
        <v>2.5542480132162972</v>
      </c>
      <c r="AJ27">
        <f>(1+EXP(-$M$1*AJ$2-$M$2*$V27-$M$3))</f>
        <v>2.5869698049040171</v>
      </c>
      <c r="AK27">
        <f>(1+EXP(-$M$1*AK$2-$M$2*$V27-$M$3))</f>
        <v>2.6203804928567811</v>
      </c>
      <c r="AL27">
        <f>(1+EXP(-$M$1*AL$2-$M$2*$V27-$M$3))</f>
        <v>2.6544945804999651</v>
      </c>
      <c r="AM27">
        <f>(1+EXP(-$M$1*AM$2-$M$2*$V27-$M$3))</f>
        <v>2.6893268766015055</v>
      </c>
      <c r="AN27">
        <f>(1+EXP(-$M$1*AN$2-$M$2*$V27-$M$3))</f>
        <v>2.7248925017003174</v>
      </c>
      <c r="AO27">
        <f>(1+EXP(-$M$1*AO$2-$M$2*$V27-$M$3))</f>
        <v>2.7612068946700403</v>
      </c>
      <c r="AP27">
        <f>(1+EXP(-$M$1*AP$2-$M$2*$V27-$M$3))</f>
        <v>2.7982858194209959</v>
      </c>
      <c r="AQ27">
        <f>(1+EXP(-$M$1*AQ$2-$M$2*$V27-$M$3))</f>
        <v>2.8361453717432212</v>
      </c>
      <c r="AR27">
        <f>(1+EXP(-$M$1*AR$2-$M$2*$V27-$M$3))</f>
        <v>2.8748019862935736</v>
      </c>
      <c r="AS27">
        <f>(1+EXP(-$M$1*AS$2-$M$2*$V27-$M$3))</f>
        <v>2.914272443729947</v>
      </c>
      <c r="AT27">
        <f>(1+EXP(-$M$1*AT$2-$M$2*$V27-$M$3))</f>
        <v>2.9545738779956761</v>
      </c>
      <c r="AU27">
        <f>(1+EXP(-$M$1*AU$2-$M$2*$V27-$M$3))</f>
        <v>2.9957237837572945</v>
      </c>
      <c r="AV27">
        <f>(1+EXP(-$M$1*AV$2-$M$2*$V27-$M$3))</f>
        <v>3.0377400239989005</v>
      </c>
      <c r="AW27">
        <f>(1+EXP(-$M$1*AW$2-$M$2*$V27-$M$3))</f>
        <v>3.0806408377763894</v>
      </c>
      <c r="AX27">
        <f>(1+EXP(-$M$1*AX$2-$M$2*$V27-$M$3))</f>
        <v>3.1244448481349392</v>
      </c>
      <c r="AY27">
        <f>(1+EXP(-$M$1*AY$2-$M$2*$V27-$M$3))</f>
        <v>3.1691710701931992</v>
      </c>
      <c r="AZ27">
        <f>(1+EXP(-$M$1*AZ$2-$M$2*$V27-$M$3))</f>
        <v>3.2148389193976592</v>
      </c>
      <c r="BA27">
        <f>(1+EXP(-$M$1*BA$2-$M$2*$V27-$M$3))</f>
        <v>3.2614682199508005</v>
      </c>
      <c r="BB27">
        <f>(1+EXP(-$M$1*BB$2-$M$2*$V27-$M$3))</f>
        <v>3.3090792134167004</v>
      </c>
      <c r="BC27">
        <f>(1+EXP(-$M$1*BC$2-$M$2*$V27-$M$3))</f>
        <v>3.357692567507796</v>
      </c>
      <c r="BD27">
        <f>(1+EXP(-$M$1*BD$2-$M$2*$V27-$M$3))</f>
        <v>3.4073293850566455</v>
      </c>
      <c r="BE27">
        <f>(1+EXP(-$M$1*BE$2-$M$2*$V27-$M$3))</f>
        <v>3.4580112131765626</v>
      </c>
      <c r="BF27">
        <f>(1+EXP(-$M$1*BF$2-$M$2*$V27-$M$3))</f>
        <v>3.5097600526151305</v>
      </c>
      <c r="BG27">
        <f>(1+EXP(-$M$1*BG$2-$M$2*$V27-$M$3))</f>
        <v>3.5625983673046178</v>
      </c>
      <c r="BH27">
        <f>(1+EXP(-$M$1*BH$2-$M$2*$V27-$M$3))</f>
        <v>3.6165490941134721</v>
      </c>
      <c r="BI27">
        <f>(1+EXP(-$M$1*BI$2-$M$2*$V27-$M$3))</f>
        <v>3.6716356528030976</v>
      </c>
      <c r="BJ27">
        <f>(1+EXP(-$M$1*BJ$2-$M$2*$V27-$M$3))</f>
        <v>3.7278819561942815</v>
      </c>
      <c r="BK27">
        <f>(1+EXP(-$M$1*BK$2-$M$2*$V27-$M$3))</f>
        <v>3.7853124205476312</v>
      </c>
    </row>
    <row r="28" spans="1:63" x14ac:dyDescent="0.3">
      <c r="A28">
        <v>1288.79</v>
      </c>
      <c r="B28">
        <v>35</v>
      </c>
      <c r="C28">
        <v>412.09</v>
      </c>
      <c r="D28" t="s">
        <v>5</v>
      </c>
      <c r="E28">
        <f t="shared" si="0"/>
        <v>1</v>
      </c>
      <c r="F28">
        <f t="shared" si="1"/>
        <v>-0.22222472214806066</v>
      </c>
      <c r="G28">
        <f t="shared" si="2"/>
        <v>0.80073540113518682</v>
      </c>
      <c r="H28">
        <f t="shared" si="3"/>
        <v>1.3908969727646725</v>
      </c>
      <c r="I28" t="str">
        <f t="shared" si="4"/>
        <v>T</v>
      </c>
      <c r="J28" t="str">
        <f t="shared" si="5"/>
        <v>PP</v>
      </c>
      <c r="L28" t="s">
        <v>35</v>
      </c>
      <c r="M28">
        <f>M23/(M23+N23)</f>
        <v>0.515625</v>
      </c>
      <c r="R28">
        <v>-1</v>
      </c>
      <c r="S28">
        <f t="shared" si="6"/>
        <v>0.50486806916779281</v>
      </c>
      <c r="V28">
        <v>2750</v>
      </c>
      <c r="W28">
        <f>(1+EXP(-$M$1*W$2-$M$2*$V28-$M$3))</f>
        <v>2.3314851548722126</v>
      </c>
      <c r="X28">
        <f>(1+EXP(-$M$1*X$2-$M$2*$V28-$M$3))</f>
        <v>2.3595170902535303</v>
      </c>
      <c r="Y28">
        <f>(1+EXP(-$M$1*Y$2-$M$2*$V28-$M$3))</f>
        <v>2.3881391857266419</v>
      </c>
      <c r="Z28">
        <f>(1+EXP(-$M$1*Z$2-$M$2*$V28-$M$3))</f>
        <v>2.4173638660110424</v>
      </c>
      <c r="AA28">
        <f>(1+EXP(-$M$1*AA$2-$M$2*$V28-$M$3))</f>
        <v>2.4472038174055051</v>
      </c>
      <c r="AB28">
        <f>(1+EXP(-$M$1*AB$2-$M$2*$V28-$M$3))</f>
        <v>2.4776719932951572</v>
      </c>
      <c r="AC28">
        <f>(1+EXP(-$M$1*AC$2-$M$2*$V28-$M$3))</f>
        <v>2.5087816197744752</v>
      </c>
      <c r="AD28">
        <f>(1+EXP(-$M$1*AD$2-$M$2*$V28-$M$3))</f>
        <v>2.5405462013886795</v>
      </c>
      <c r="AE28">
        <f>(1+EXP(-$M$1*AE$2-$M$2*$V28-$M$3))</f>
        <v>2.572979526995983</v>
      </c>
      <c r="AF28">
        <f>(1+EXP(-$M$1*AF$2-$M$2*$V28-$M$3))</f>
        <v>2.6060956757532843</v>
      </c>
      <c r="AG28">
        <f>(1+EXP(-$M$1*AG$2-$M$2*$V28-$M$3))</f>
        <v>2.6399090232278581</v>
      </c>
      <c r="AH28">
        <f>(1+EXP(-$M$1*AH$2-$M$2*$V28-$M$3))</f>
        <v>2.6744342476377199</v>
      </c>
      <c r="AI28">
        <f>(1+EXP(-$M$1*AI$2-$M$2*$V28-$M$3))</f>
        <v>2.7096863362233794</v>
      </c>
      <c r="AJ28">
        <f>(1+EXP(-$M$1*AJ$2-$M$2*$V28-$M$3))</f>
        <v>2.745680591753727</v>
      </c>
      <c r="AK28">
        <f>(1+EXP(-$M$1*AK$2-$M$2*$V28-$M$3))</f>
        <v>2.7824326391689</v>
      </c>
      <c r="AL28">
        <f>(1+EXP(-$M$1*AL$2-$M$2*$V28-$M$3))</f>
        <v>2.8199584323629887</v>
      </c>
      <c r="AM28">
        <f>(1+EXP(-$M$1*AM$2-$M$2*$V28-$M$3))</f>
        <v>2.8582742611095577</v>
      </c>
      <c r="AN28">
        <f>(1+EXP(-$M$1*AN$2-$M$2*$V28-$M$3))</f>
        <v>2.8973967581329587</v>
      </c>
      <c r="AO28">
        <f>(1+EXP(-$M$1*AO$2-$M$2*$V28-$M$3))</f>
        <v>2.9373429063285115</v>
      </c>
      <c r="AP28">
        <f>(1+EXP(-$M$1*AP$2-$M$2*$V28-$M$3))</f>
        <v>2.9781300461347127</v>
      </c>
      <c r="AQ28">
        <f>(1+EXP(-$M$1*AQ$2-$M$2*$V28-$M$3))</f>
        <v>3.019775883060634</v>
      </c>
      <c r="AR28">
        <f>(1+EXP(-$M$1*AR$2-$M$2*$V28-$M$3))</f>
        <v>3.0622984953717962</v>
      </c>
      <c r="AS28">
        <f>(1+EXP(-$M$1*AS$2-$M$2*$V28-$M$3))</f>
        <v>3.1057163419378724</v>
      </c>
      <c r="AT28">
        <f>(1+EXP(-$M$1*AT$2-$M$2*$V28-$M$3))</f>
        <v>3.150048270245593</v>
      </c>
      <c r="AU28">
        <f>(1+EXP(-$M$1*AU$2-$M$2*$V28-$M$3))</f>
        <v>3.1953135245803455</v>
      </c>
      <c r="AV28">
        <f>(1+EXP(-$M$1*AV$2-$M$2*$V28-$M$3))</f>
        <v>3.2415317543800417</v>
      </c>
      <c r="AW28">
        <f>(1+EXP(-$M$1*AW$2-$M$2*$V28-$M$3))</f>
        <v>3.2887230227648443</v>
      </c>
      <c r="AX28">
        <f>(1+EXP(-$M$1*AX$2-$M$2*$V28-$M$3))</f>
        <v>3.336907815246466</v>
      </c>
      <c r="AY28">
        <f>(1+EXP(-$M$1*AY$2-$M$2*$V28-$M$3))</f>
        <v>3.3861070486208491</v>
      </c>
      <c r="AZ28">
        <f>(1+EXP(-$M$1*AZ$2-$M$2*$V28-$M$3))</f>
        <v>3.4363420800480435</v>
      </c>
      <c r="BA28">
        <f>(1+EXP(-$M$1*BA$2-$M$2*$V28-$M$3))</f>
        <v>3.4876347163232451</v>
      </c>
      <c r="BB28">
        <f>(1+EXP(-$M$1*BB$2-$M$2*$V28-$M$3))</f>
        <v>3.540007223343038</v>
      </c>
      <c r="BC28">
        <f>(1+EXP(-$M$1*BC$2-$M$2*$V28-$M$3))</f>
        <v>3.5934823357709083</v>
      </c>
      <c r="BD28">
        <f>(1+EXP(-$M$1*BD$2-$M$2*$V28-$M$3))</f>
        <v>3.6480832669062599</v>
      </c>
      <c r="BE28">
        <f>(1+EXP(-$M$1*BE$2-$M$2*$V28-$M$3))</f>
        <v>3.7038337187611954</v>
      </c>
      <c r="BF28">
        <f>(1+EXP(-$M$1*BF$2-$M$2*$V28-$M$3))</f>
        <v>3.7607578923494582</v>
      </c>
      <c r="BG28">
        <f>(1+EXP(-$M$1*BG$2-$M$2*$V28-$M$3))</f>
        <v>3.8188804981919762</v>
      </c>
      <c r="BH28">
        <f>(1+EXP(-$M$1*BH$2-$M$2*$V28-$M$3))</f>
        <v>3.8782267670435884</v>
      </c>
      <c r="BI28">
        <f>(1+EXP(-$M$1*BI$2-$M$2*$V28-$M$3))</f>
        <v>3.9388224608455875</v>
      </c>
      <c r="BJ28">
        <f>(1+EXP(-$M$1*BJ$2-$M$2*$V28-$M$3))</f>
        <v>4.0006938839088768</v>
      </c>
      <c r="BK28">
        <f>(1+EXP(-$M$1*BK$2-$M$2*$V28-$M$3))</f>
        <v>4.0638678943325406</v>
      </c>
    </row>
    <row r="29" spans="1:63" x14ac:dyDescent="0.3">
      <c r="A29">
        <v>3026.08</v>
      </c>
      <c r="B29">
        <v>22</v>
      </c>
      <c r="C29">
        <v>1587.3</v>
      </c>
      <c r="D29" t="s">
        <v>4</v>
      </c>
      <c r="E29">
        <f t="shared" si="0"/>
        <v>0</v>
      </c>
      <c r="F29">
        <f t="shared" si="1"/>
        <v>-0.40189410449287161</v>
      </c>
      <c r="G29">
        <f t="shared" si="2"/>
        <v>0.33094840850326918</v>
      </c>
      <c r="H29">
        <f t="shared" si="3"/>
        <v>-0.70389867680953522</v>
      </c>
      <c r="I29" t="str">
        <f t="shared" si="4"/>
        <v>N</v>
      </c>
      <c r="J29" t="str">
        <f t="shared" si="5"/>
        <v>PN</v>
      </c>
      <c r="R29">
        <v>-0.95</v>
      </c>
      <c r="S29">
        <f t="shared" si="6"/>
        <v>0.50460766032072135</v>
      </c>
      <c r="V29">
        <v>2820</v>
      </c>
      <c r="W29">
        <f>(1+EXP(-$M$1*W$2-$M$2*$V29-$M$3))</f>
        <v>2.4646452540470394</v>
      </c>
      <c r="X29">
        <f>(1+EXP(-$M$1*X$2-$M$2*$V29-$M$3))</f>
        <v>2.4954806268394156</v>
      </c>
      <c r="Y29">
        <f>(1+EXP(-$M$1*Y$2-$M$2*$V29-$M$3))</f>
        <v>2.526965180867057</v>
      </c>
      <c r="Z29">
        <f>(1+EXP(-$M$1*Z$2-$M$2*$V29-$M$3))</f>
        <v>2.5591125834294948</v>
      </c>
      <c r="AA29">
        <f>(1+EXP(-$M$1*AA$2-$M$2*$V29-$M$3))</f>
        <v>2.5919367895657537</v>
      </c>
      <c r="AB29">
        <f>(1+EXP(-$M$1*AB$2-$M$2*$V29-$M$3))</f>
        <v>2.6254520481121655</v>
      </c>
      <c r="AC29">
        <f>(1+EXP(-$M$1*AC$2-$M$2*$V29-$M$3))</f>
        <v>2.6596729078877166</v>
      </c>
      <c r="AD29">
        <f>(1+EXP(-$M$1*AD$2-$M$2*$V29-$M$3))</f>
        <v>2.6946142240096354</v>
      </c>
      <c r="AE29">
        <f>(1+EXP(-$M$1*AE$2-$M$2*$V29-$M$3))</f>
        <v>2.7302911643419221</v>
      </c>
      <c r="AF29">
        <f>(1+EXP(-$M$1*AF$2-$M$2*$V29-$M$3))</f>
        <v>2.7667192160796468</v>
      </c>
      <c r="AG29">
        <f>(1+EXP(-$M$1*AG$2-$M$2*$V29-$M$3))</f>
        <v>2.8039141924718765</v>
      </c>
      <c r="AH29">
        <f>(1+EXP(-$M$1*AH$2-$M$2*$V29-$M$3))</f>
        <v>2.8418922396861301</v>
      </c>
      <c r="AI29">
        <f>(1+EXP(-$M$1*AI$2-$M$2*$V29-$M$3))</f>
        <v>2.8806698438173508</v>
      </c>
      <c r="AJ29">
        <f>(1+EXP(-$M$1*AJ$2-$M$2*$V29-$M$3))</f>
        <v>2.920263838044451</v>
      </c>
      <c r="AK29">
        <f>(1+EXP(-$M$1*AK$2-$M$2*$V29-$M$3))</f>
        <v>2.9606914099375139</v>
      </c>
      <c r="AL29">
        <f>(1+EXP(-$M$1*AL$2-$M$2*$V29-$M$3))</f>
        <v>3.0019701089188406</v>
      </c>
      <c r="AM29">
        <f>(1+EXP(-$M$1*AM$2-$M$2*$V29-$M$3))</f>
        <v>3.0441178538810649</v>
      </c>
      <c r="AN29">
        <f>(1+EXP(-$M$1*AN$2-$M$2*$V29-$M$3))</f>
        <v>3.0871529409656748</v>
      </c>
      <c r="AO29">
        <f>(1+EXP(-$M$1*AO$2-$M$2*$V29-$M$3))</f>
        <v>3.131094051505277</v>
      </c>
      <c r="AP29">
        <f>(1+EXP(-$M$1*AP$2-$M$2*$V29-$M$3))</f>
        <v>3.1759602601330696</v>
      </c>
      <c r="AQ29">
        <f>(1+EXP(-$M$1*AQ$2-$M$2*$V29-$M$3))</f>
        <v>3.2217710430630673</v>
      </c>
      <c r="AR29">
        <f>(1+EXP(-$M$1*AR$2-$M$2*$V29-$M$3))</f>
        <v>3.2685462865446238</v>
      </c>
      <c r="AS29">
        <f>(1+EXP(-$M$1*AS$2-$M$2*$V29-$M$3))</f>
        <v>3.3163062954949694</v>
      </c>
      <c r="AT29">
        <f>(1+EXP(-$M$1*AT$2-$M$2*$V29-$M$3))</f>
        <v>3.3650718023134703</v>
      </c>
      <c r="AU29">
        <f>(1+EXP(-$M$1*AU$2-$M$2*$V29-$M$3))</f>
        <v>3.4148639758814809</v>
      </c>
      <c r="AV29">
        <f>(1+EXP(-$M$1*AV$2-$M$2*$V29-$M$3))</f>
        <v>3.4657044307516522</v>
      </c>
      <c r="AW29">
        <f>(1+EXP(-$M$1*AW$2-$M$2*$V29-$M$3))</f>
        <v>3.5176152365307014</v>
      </c>
      <c r="AX29">
        <f>(1+EXP(-$M$1*AX$2-$M$2*$V29-$M$3))</f>
        <v>3.5706189274597389</v>
      </c>
      <c r="AY29">
        <f>(1+EXP(-$M$1*AY$2-$M$2*$V29-$M$3))</f>
        <v>3.6247385121962745</v>
      </c>
      <c r="AZ29">
        <f>(1+EXP(-$M$1*AZ$2-$M$2*$V29-$M$3))</f>
        <v>3.6799974838021594</v>
      </c>
      <c r="BA29">
        <f>(1+EXP(-$M$1*BA$2-$M$2*$V29-$M$3))</f>
        <v>3.7364198299418319</v>
      </c>
      <c r="BB29">
        <f>(1+EXP(-$M$1*BB$2-$M$2*$V29-$M$3))</f>
        <v>3.7940300432952436</v>
      </c>
      <c r="BC29">
        <f>(1+EXP(-$M$1*BC$2-$M$2*$V29-$M$3))</f>
        <v>3.852853132190011</v>
      </c>
      <c r="BD29">
        <f>(1+EXP(-$M$1*BD$2-$M$2*$V29-$M$3))</f>
        <v>3.9129146314574319</v>
      </c>
      <c r="BE29">
        <f>(1+EXP(-$M$1*BE$2-$M$2*$V29-$M$3))</f>
        <v>3.9742406135170283</v>
      </c>
      <c r="BF29">
        <f>(1+EXP(-$M$1*BF$2-$M$2*$V29-$M$3))</f>
        <v>4.0368576996944565</v>
      </c>
      <c r="BG29">
        <f>(1+EXP(-$M$1*BG$2-$M$2*$V29-$M$3))</f>
        <v>4.1007930717777157</v>
      </c>
      <c r="BH29">
        <f>(1+EXP(-$M$1*BH$2-$M$2*$V29-$M$3))</f>
        <v>4.1660744838166295</v>
      </c>
      <c r="BI29">
        <f>(1+EXP(-$M$1*BI$2-$M$2*$V29-$M$3))</f>
        <v>4.232730274170752</v>
      </c>
      <c r="BJ29">
        <f>(1+EXP(-$M$1*BJ$2-$M$2*$V29-$M$3))</f>
        <v>4.3007893778109132</v>
      </c>
      <c r="BK29">
        <f>(1+EXP(-$M$1*BK$2-$M$2*$V29-$M$3))</f>
        <v>4.3702813388797646</v>
      </c>
    </row>
    <row r="30" spans="1:63" x14ac:dyDescent="0.3">
      <c r="A30">
        <v>1780.89</v>
      </c>
      <c r="B30">
        <v>28</v>
      </c>
      <c r="C30">
        <v>444.97</v>
      </c>
      <c r="D30" t="s">
        <v>4</v>
      </c>
      <c r="E30">
        <f t="shared" si="0"/>
        <v>0</v>
      </c>
      <c r="F30">
        <f t="shared" si="1"/>
        <v>-1.2175605382518078</v>
      </c>
      <c r="G30">
        <f t="shared" si="2"/>
        <v>0.70404875120864086</v>
      </c>
      <c r="H30">
        <f t="shared" si="3"/>
        <v>0.86665286190603075</v>
      </c>
      <c r="I30" t="str">
        <f t="shared" si="4"/>
        <v>T</v>
      </c>
      <c r="J30" t="str">
        <f t="shared" si="5"/>
        <v>FP</v>
      </c>
      <c r="R30">
        <v>-0.9</v>
      </c>
      <c r="S30">
        <f t="shared" si="6"/>
        <v>0.50434724897374805</v>
      </c>
      <c r="V30">
        <v>2890</v>
      </c>
      <c r="W30">
        <f>(1+EXP(-$M$1*W$2-$M$2*$V30-$M$3))</f>
        <v>2.6111225216088867</v>
      </c>
      <c r="X30">
        <f>(1+EXP(-$M$1*X$2-$M$2*$V30-$M$3))</f>
        <v>2.6450416999428423</v>
      </c>
      <c r="Y30">
        <f>(1+EXP(-$M$1*Y$2-$M$2*$V30-$M$3))</f>
        <v>2.6796749832833529</v>
      </c>
      <c r="Z30">
        <f>(1+EXP(-$M$1*Z$2-$M$2*$V30-$M$3))</f>
        <v>2.7150374057788054</v>
      </c>
      <c r="AA30">
        <f>(1+EXP(-$M$1*AA$2-$M$2*$V30-$M$3))</f>
        <v>2.7511443180935338</v>
      </c>
      <c r="AB30">
        <f>(1+EXP(-$M$1*AB$2-$M$2*$V30-$M$3))</f>
        <v>2.7880113940714648</v>
      </c>
      <c r="AC30">
        <f>(1+EXP(-$M$1*AC$2-$M$2*$V30-$M$3))</f>
        <v>2.8256546375400564</v>
      </c>
      <c r="AD30">
        <f>(1+EXP(-$M$1*AD$2-$M$2*$V30-$M$3))</f>
        <v>2.8640903892574965</v>
      </c>
      <c r="AE30">
        <f>(1+EXP(-$M$1*AE$2-$M$2*$V30-$M$3))</f>
        <v>2.903335334006143</v>
      </c>
      <c r="AF30">
        <f>(1+EXP(-$M$1*AF$2-$M$2*$V30-$M$3))</f>
        <v>2.9434065078353093</v>
      </c>
      <c r="AG30">
        <f>(1+EXP(-$M$1*AG$2-$M$2*$V30-$M$3))</f>
        <v>2.9843213054565405</v>
      </c>
      <c r="AH30">
        <f>(1+EXP(-$M$1*AH$2-$M$2*$V30-$M$3))</f>
        <v>3.0260974877945781</v>
      </c>
      <c r="AI30">
        <f>(1+EXP(-$M$1*AI$2-$M$2*$V30-$M$3))</f>
        <v>3.0687531896972837</v>
      </c>
      <c r="AJ30">
        <f>(1+EXP(-$M$1*AJ$2-$M$2*$V30-$M$3))</f>
        <v>3.1123069278079081</v>
      </c>
      <c r="AK30">
        <f>(1+EXP(-$M$1*AK$2-$M$2*$V30-$M$3))</f>
        <v>3.1567776086030714</v>
      </c>
      <c r="AL30">
        <f>(1+EXP(-$M$1*AL$2-$M$2*$V30-$M$3))</f>
        <v>3.2021845365999804</v>
      </c>
      <c r="AM30">
        <f>(1+EXP(-$M$1*AM$2-$M$2*$V30-$M$3))</f>
        <v>3.2485474227364253</v>
      </c>
      <c r="AN30">
        <f>(1+EXP(-$M$1*AN$2-$M$2*$V30-$M$3))</f>
        <v>3.2958863929272155</v>
      </c>
      <c r="AO30">
        <f>(1+EXP(-$M$1*AO$2-$M$2*$V30-$M$3))</f>
        <v>3.3442219968007421</v>
      </c>
      <c r="AP30">
        <f>(1+EXP(-$M$1*AP$2-$M$2*$V30-$M$3))</f>
        <v>3.3935752166194697</v>
      </c>
      <c r="AQ30">
        <f>(1+EXP(-$M$1*AQ$2-$M$2*$V30-$M$3))</f>
        <v>3.4439674763882535</v>
      </c>
      <c r="AR30">
        <f>(1+EXP(-$M$1*AR$2-$M$2*$V30-$M$3))</f>
        <v>3.4954206511543902</v>
      </c>
      <c r="AS30">
        <f>(1+EXP(-$M$1*AS$2-$M$2*$V30-$M$3))</f>
        <v>3.547957076503482</v>
      </c>
      <c r="AT30">
        <f>(1+EXP(-$M$1*AT$2-$M$2*$V30-$M$3))</f>
        <v>3.6015995582552001</v>
      </c>
      <c r="AU30">
        <f>(1+EXP(-$M$1*AU$2-$M$2*$V30-$M$3))</f>
        <v>3.6563713823631998</v>
      </c>
      <c r="AV30">
        <f>(1+EXP(-$M$1*AV$2-$M$2*$V30-$M$3))</f>
        <v>3.7122963250234395</v>
      </c>
      <c r="AW30">
        <f>(1+EXP(-$M$1*AW$2-$M$2*$V30-$M$3))</f>
        <v>3.76939866299531</v>
      </c>
      <c r="AX30">
        <f>(1+EXP(-$M$1*AX$2-$M$2*$V30-$M$3))</f>
        <v>3.8277031841400779</v>
      </c>
      <c r="AY30">
        <f>(1+EXP(-$M$1*AY$2-$M$2*$V30-$M$3))</f>
        <v>3.8872351981811741</v>
      </c>
      <c r="AZ30">
        <f>(1+EXP(-$M$1*AZ$2-$M$2*$V30-$M$3))</f>
        <v>3.9480205476910206</v>
      </c>
      <c r="BA30">
        <f>(1+EXP(-$M$1*BA$2-$M$2*$V30-$M$3))</f>
        <v>4.0100856193091881</v>
      </c>
      <c r="BB30">
        <f>(1+EXP(-$M$1*BB$2-$M$2*$V30-$M$3))</f>
        <v>4.0734573551967053</v>
      </c>
      <c r="BC30">
        <f>(1+EXP(-$M$1*BC$2-$M$2*$V30-$M$3))</f>
        <v>4.138163264731519</v>
      </c>
      <c r="BD30">
        <f>(1+EXP(-$M$1*BD$2-$M$2*$V30-$M$3))</f>
        <v>4.204231436450204</v>
      </c>
      <c r="BE30">
        <f>(1+EXP(-$M$1*BE$2-$M$2*$V30-$M$3))</f>
        <v>4.2716905502410611</v>
      </c>
      <c r="BF30">
        <f>(1+EXP(-$M$1*BF$2-$M$2*$V30-$M$3))</f>
        <v>4.3405698897939127</v>
      </c>
      <c r="BG30">
        <f>(1+EXP(-$M$1*BG$2-$M$2*$V30-$M$3))</f>
        <v>4.4108993553120355</v>
      </c>
      <c r="BH30">
        <f>(1+EXP(-$M$1*BH$2-$M$2*$V30-$M$3))</f>
        <v>4.4827094764916895</v>
      </c>
      <c r="BI30">
        <f>(1+EXP(-$M$1*BI$2-$M$2*$V30-$M$3))</f>
        <v>4.5560314257749246</v>
      </c>
      <c r="BJ30">
        <f>(1+EXP(-$M$1*BJ$2-$M$2*$V30-$M$3))</f>
        <v>4.6308970318813802</v>
      </c>
      <c r="BK30">
        <f>(1+EXP(-$M$1*BK$2-$M$2*$V30-$M$3))</f>
        <v>4.7073387936250057</v>
      </c>
    </row>
    <row r="31" spans="1:63" x14ac:dyDescent="0.3">
      <c r="A31">
        <v>1450.65</v>
      </c>
      <c r="B31">
        <v>60</v>
      </c>
      <c r="C31">
        <v>913</v>
      </c>
      <c r="D31" t="s">
        <v>5</v>
      </c>
      <c r="E31">
        <f t="shared" si="0"/>
        <v>1</v>
      </c>
      <c r="F31">
        <f t="shared" si="1"/>
        <v>-0.42018231081617485</v>
      </c>
      <c r="G31">
        <f t="shared" si="2"/>
        <v>0.65692704399161705</v>
      </c>
      <c r="H31">
        <f t="shared" si="3"/>
        <v>0.64962984388450851</v>
      </c>
      <c r="I31" t="str">
        <f t="shared" si="4"/>
        <v>T</v>
      </c>
      <c r="J31" t="str">
        <f t="shared" si="5"/>
        <v>PP</v>
      </c>
      <c r="R31">
        <v>-0.85000000000000997</v>
      </c>
      <c r="S31">
        <f t="shared" si="6"/>
        <v>0.50408683526813791</v>
      </c>
      <c r="V31">
        <v>2960</v>
      </c>
      <c r="W31">
        <f>(1+EXP(-$M$1*W$2-$M$2*$V31-$M$3))</f>
        <v>2.7722487902534878</v>
      </c>
      <c r="X31">
        <f>(1+EXP(-$M$1*X$2-$M$2*$V31-$M$3))</f>
        <v>2.809560181511749</v>
      </c>
      <c r="Y31">
        <f>(1+EXP(-$M$1*Y$2-$M$2*$V31-$M$3))</f>
        <v>2.8476570944898083</v>
      </c>
      <c r="Z31">
        <f>(1+EXP(-$M$1*Z$2-$M$2*$V31-$M$3))</f>
        <v>2.8865560668816874</v>
      </c>
      <c r="AA31">
        <f>(1+EXP(-$M$1*AA$2-$M$2*$V31-$M$3))</f>
        <v>2.9262739845517007</v>
      </c>
      <c r="AB31">
        <f>(1+EXP(-$M$1*AB$2-$M$2*$V31-$M$3))</f>
        <v>2.9668280888645278</v>
      </c>
      <c r="AC31">
        <f>(1+EXP(-$M$1*AC$2-$M$2*$V31-$M$3))</f>
        <v>3.0082359841696031</v>
      </c>
      <c r="AD31">
        <f>(1+EXP(-$M$1*AD$2-$M$2*$V31-$M$3))</f>
        <v>3.0505156454430939</v>
      </c>
      <c r="AE31">
        <f>(1+EXP(-$M$1*AE$2-$M$2*$V31-$M$3))</f>
        <v>3.0936854260907496</v>
      </c>
      <c r="AF31">
        <f>(1+EXP(-$M$1*AF$2-$M$2*$V31-$M$3))</f>
        <v>3.1377640659150252</v>
      </c>
      <c r="AG31">
        <f>(1+EXP(-$M$1*AG$2-$M$2*$V31-$M$3))</f>
        <v>3.1827706992499523</v>
      </c>
      <c r="AH31">
        <f>(1+EXP(-$M$1*AH$2-$M$2*$V31-$M$3))</f>
        <v>3.2287248632672614</v>
      </c>
      <c r="AI31">
        <f>(1+EXP(-$M$1*AI$2-$M$2*$V31-$M$3))</f>
        <v>3.2756465064573721</v>
      </c>
      <c r="AJ31">
        <f>(1+EXP(-$M$1*AJ$2-$M$2*$V31-$M$3))</f>
        <v>3.3235559972889512</v>
      </c>
      <c r="AK31">
        <f>(1+EXP(-$M$1*AK$2-$M$2*$V31-$M$3))</f>
        <v>3.3724741330507633</v>
      </c>
      <c r="AL31">
        <f>(1+EXP(-$M$1*AL$2-$M$2*$V31-$M$3))</f>
        <v>3.4224221488796829</v>
      </c>
      <c r="AM31">
        <f>(1+EXP(-$M$1*AM$2-$M$2*$V31-$M$3))</f>
        <v>3.4734217269787599</v>
      </c>
      <c r="AN31">
        <f>(1+EXP(-$M$1*AN$2-$M$2*$V31-$M$3))</f>
        <v>3.5254950060293773</v>
      </c>
      <c r="AO31">
        <f>(1+EXP(-$M$1*AO$2-$M$2*$V31-$M$3))</f>
        <v>3.5786645908015431</v>
      </c>
      <c r="AP31">
        <f>(1+EXP(-$M$1*AP$2-$M$2*$V31-$M$3))</f>
        <v>3.6329535619665108</v>
      </c>
      <c r="AQ31">
        <f>(1+EXP(-$M$1*AQ$2-$M$2*$V31-$M$3))</f>
        <v>3.6883854861160055</v>
      </c>
      <c r="AR31">
        <f>(1+EXP(-$M$1*AR$2-$M$2*$V31-$M$3))</f>
        <v>3.7449844259923633</v>
      </c>
      <c r="AS31">
        <f>(1+EXP(-$M$1*AS$2-$M$2*$V31-$M$3))</f>
        <v>3.8027749509340616</v>
      </c>
      <c r="AT31">
        <f>(1+EXP(-$M$1*AT$2-$M$2*$V31-$M$3))</f>
        <v>3.8617821475411458</v>
      </c>
      <c r="AU31">
        <f>(1+EXP(-$M$1*AU$2-$M$2*$V31-$M$3))</f>
        <v>3.9220316305652205</v>
      </c>
      <c r="AV31">
        <f>(1+EXP(-$M$1*AV$2-$M$2*$V31-$M$3))</f>
        <v>3.9835495540286892</v>
      </c>
      <c r="AW31">
        <f>(1+EXP(-$M$1*AW$2-$M$2*$V31-$M$3))</f>
        <v>4.0463626225780844</v>
      </c>
      <c r="AX31">
        <f>(1+EXP(-$M$1*AX$2-$M$2*$V31-$M$3))</f>
        <v>4.1104981030764494</v>
      </c>
      <c r="AY31">
        <f>(1+EXP(-$M$1*AY$2-$M$2*$V31-$M$3))</f>
        <v>4.175983836439749</v>
      </c>
      <c r="AZ31">
        <f>(1+EXP(-$M$1*AZ$2-$M$2*$V31-$M$3))</f>
        <v>4.2428482497224724</v>
      </c>
      <c r="BA31">
        <f>(1+EXP(-$M$1*BA$2-$M$2*$V31-$M$3))</f>
        <v>4.3111203684577077</v>
      </c>
      <c r="BB31">
        <f>(1+EXP(-$M$1*BB$2-$M$2*$V31-$M$3))</f>
        <v>4.3808298292569781</v>
      </c>
      <c r="BC31">
        <f>(1+EXP(-$M$1*BC$2-$M$2*$V31-$M$3))</f>
        <v>4.4520068926753513</v>
      </c>
      <c r="BD31">
        <f>(1+EXP(-$M$1*BD$2-$M$2*$V31-$M$3))</f>
        <v>4.5246824563474259</v>
      </c>
      <c r="BE31">
        <f>(1+EXP(-$M$1*BE$2-$M$2*$V31-$M$3))</f>
        <v>4.598888068399841</v>
      </c>
      <c r="BF31">
        <f>(1+EXP(-$M$1*BF$2-$M$2*$V31-$M$3))</f>
        <v>4.6746559411461668</v>
      </c>
      <c r="BG31">
        <f>(1+EXP(-$M$1*BG$2-$M$2*$V31-$M$3))</f>
        <v>4.7520189650701319</v>
      </c>
      <c r="BH31">
        <f>(1+EXP(-$M$1*BH$2-$M$2*$V31-$M$3))</f>
        <v>4.8310107231032262</v>
      </c>
      <c r="BI31">
        <f>(1+EXP(-$M$1*BI$2-$M$2*$V31-$M$3))</f>
        <v>4.9116655052028992</v>
      </c>
      <c r="BJ31">
        <f>(1+EXP(-$M$1*BJ$2-$M$2*$V31-$M$3))</f>
        <v>4.9940183232376594</v>
      </c>
      <c r="BK31">
        <f>(1+EXP(-$M$1*BK$2-$M$2*$V31-$M$3))</f>
        <v>5.078104926185584</v>
      </c>
    </row>
    <row r="32" spans="1:63" x14ac:dyDescent="0.3">
      <c r="A32">
        <v>2062.27</v>
      </c>
      <c r="B32">
        <v>35</v>
      </c>
      <c r="C32">
        <v>508.86</v>
      </c>
      <c r="D32" t="s">
        <v>4</v>
      </c>
      <c r="E32">
        <f t="shared" si="0"/>
        <v>0</v>
      </c>
      <c r="F32">
        <f t="shared" si="1"/>
        <v>-0.87616137758670698</v>
      </c>
      <c r="G32">
        <f t="shared" si="2"/>
        <v>0.5836218335053891</v>
      </c>
      <c r="H32">
        <f t="shared" si="3"/>
        <v>0.33765932631725848</v>
      </c>
      <c r="I32" t="str">
        <f t="shared" si="4"/>
        <v>T</v>
      </c>
      <c r="J32" t="str">
        <f t="shared" si="5"/>
        <v>FP</v>
      </c>
      <c r="R32">
        <v>-0.80000000000001004</v>
      </c>
      <c r="S32">
        <f t="shared" si="6"/>
        <v>0.50382641934516104</v>
      </c>
      <c r="V32">
        <v>3030</v>
      </c>
      <c r="W32">
        <f>(1+EXP(-$M$1*W$2-$M$2*$V32-$M$3))</f>
        <v>2.9494890875328608</v>
      </c>
      <c r="X32">
        <f>(1+EXP(-$M$1*X$2-$M$2*$V32-$M$3))</f>
        <v>2.9905319425195165</v>
      </c>
      <c r="Y32">
        <f>(1+EXP(-$M$1*Y$2-$M$2*$V32-$M$3))</f>
        <v>3.0324388782318508</v>
      </c>
      <c r="Z32">
        <f>(1+EXP(-$M$1*Z$2-$M$2*$V32-$M$3))</f>
        <v>3.0752280862771637</v>
      </c>
      <c r="AA32">
        <f>(1+EXP(-$M$1*AA$2-$M$2*$V32-$M$3))</f>
        <v>3.1189181412531046</v>
      </c>
      <c r="AB32">
        <f>(1+EXP(-$M$1*AB$2-$M$2*$V32-$M$3))</f>
        <v>3.1635280088108177</v>
      </c>
      <c r="AC32">
        <f>(1+EXP(-$M$1*AC$2-$M$2*$V32-$M$3))</f>
        <v>3.2090770538878362</v>
      </c>
      <c r="AD32">
        <f>(1+EXP(-$M$1*AD$2-$M$2*$V32-$M$3))</f>
        <v>3.2555850491143228</v>
      </c>
      <c r="AE32">
        <f>(1+EXP(-$M$1*AE$2-$M$2*$V32-$M$3))</f>
        <v>3.303072183396274</v>
      </c>
      <c r="AF32">
        <f>(1+EXP(-$M$1*AF$2-$M$2*$V32-$M$3))</f>
        <v>3.3515590706794218</v>
      </c>
      <c r="AG32">
        <f>(1+EXP(-$M$1*AG$2-$M$2*$V32-$M$3))</f>
        <v>3.4010667588976675</v>
      </c>
      <c r="AH32">
        <f>(1+EXP(-$M$1*AH$2-$M$2*$V32-$M$3))</f>
        <v>3.4516167391098849</v>
      </c>
      <c r="AI32">
        <f>(1+EXP(-$M$1*AI$2-$M$2*$V32-$M$3))</f>
        <v>3.5032309548290832</v>
      </c>
      <c r="AJ32">
        <f>(1+EXP(-$M$1*AJ$2-$M$2*$V32-$M$3))</f>
        <v>3.5559318115479979</v>
      </c>
      <c r="AK32">
        <f>(1+EXP(-$M$1*AK$2-$M$2*$V32-$M$3))</f>
        <v>3.6097421864652031</v>
      </c>
      <c r="AL32">
        <f>(1+EXP(-$M$1*AL$2-$M$2*$V32-$M$3))</f>
        <v>3.6646854384160026</v>
      </c>
      <c r="AM32">
        <f>(1+EXP(-$M$1*AM$2-$M$2*$V32-$M$3))</f>
        <v>3.7207854180123832</v>
      </c>
      <c r="AN32">
        <f>(1+EXP(-$M$1*AN$2-$M$2*$V32-$M$3))</f>
        <v>3.7780664779964681</v>
      </c>
      <c r="AO32">
        <f>(1+EXP(-$M$1*AO$2-$M$2*$V32-$M$3))</f>
        <v>3.8365534838119242</v>
      </c>
      <c r="AP32">
        <f>(1+EXP(-$M$1*AP$2-$M$2*$V32-$M$3))</f>
        <v>3.8962718243979277</v>
      </c>
      <c r="AQ32">
        <f>(1+EXP(-$M$1*AQ$2-$M$2*$V32-$M$3))</f>
        <v>3.9572474232104016</v>
      </c>
      <c r="AR32">
        <f>(1+EXP(-$M$1*AR$2-$M$2*$V32-$M$3))</f>
        <v>4.0195067494752577</v>
      </c>
      <c r="AS32">
        <f>(1+EXP(-$M$1*AS$2-$M$2*$V32-$M$3))</f>
        <v>4.0830768296785696</v>
      </c>
      <c r="AT32">
        <f>(1+EXP(-$M$1*AT$2-$M$2*$V32-$M$3))</f>
        <v>4.1479852592986362</v>
      </c>
      <c r="AU32">
        <f>(1+EXP(-$M$1*AU$2-$M$2*$V32-$M$3))</f>
        <v>4.2142602147850665</v>
      </c>
      <c r="AV32">
        <f>(1+EXP(-$M$1*AV$2-$M$2*$V32-$M$3))</f>
        <v>4.2819304657900403</v>
      </c>
      <c r="AW32">
        <f>(1+EXP(-$M$1*AW$2-$M$2*$V32-$M$3))</f>
        <v>4.3510253876570673</v>
      </c>
      <c r="AX32">
        <f>(1+EXP(-$M$1*AX$2-$M$2*$V32-$M$3))</f>
        <v>4.4215749741727155</v>
      </c>
      <c r="AY32">
        <f>(1+EXP(-$M$1*AY$2-$M$2*$V32-$M$3))</f>
        <v>4.4936098505867532</v>
      </c>
      <c r="AZ32">
        <f>(1+EXP(-$M$1*AZ$2-$M$2*$V32-$M$3))</f>
        <v>4.5671612869064324</v>
      </c>
      <c r="BA32">
        <f>(1+EXP(-$M$1*BA$2-$M$2*$V32-$M$3))</f>
        <v>4.6422612114706645</v>
      </c>
      <c r="BB32">
        <f>(1+EXP(-$M$1*BB$2-$M$2*$V32-$M$3))</f>
        <v>4.7189422248099593</v>
      </c>
      <c r="BC32">
        <f>(1+EXP(-$M$1*BC$2-$M$2*$V32-$M$3))</f>
        <v>4.7972376137981527</v>
      </c>
      <c r="BD32">
        <f>(1+EXP(-$M$1*BD$2-$M$2*$V32-$M$3))</f>
        <v>4.877181366102108</v>
      </c>
      <c r="BE32">
        <f>(1+EXP(-$M$1*BE$2-$M$2*$V32-$M$3))</f>
        <v>4.9588081849355916</v>
      </c>
      <c r="BF32">
        <f>(1+EXP(-$M$1*BF$2-$M$2*$V32-$M$3))</f>
        <v>5.0421535041237693</v>
      </c>
      <c r="BG32">
        <f>(1+EXP(-$M$1*BG$2-$M$2*$V32-$M$3))</f>
        <v>5.1272535034848872</v>
      </c>
      <c r="BH32">
        <f>(1+EXP(-$M$1*BH$2-$M$2*$V32-$M$3))</f>
        <v>5.2141451245357491</v>
      </c>
      <c r="BI32">
        <f>(1+EXP(-$M$1*BI$2-$M$2*$V32-$M$3))</f>
        <v>5.3028660865278647</v>
      </c>
      <c r="BJ32">
        <f>(1+EXP(-$M$1*BJ$2-$M$2*$V32-$M$3))</f>
        <v>5.3934549028211922</v>
      </c>
      <c r="BK32">
        <f>(1+EXP(-$M$1*BK$2-$M$2*$V32-$M$3))</f>
        <v>5.485950897602625</v>
      </c>
    </row>
    <row r="33" spans="1:63" x14ac:dyDescent="0.3">
      <c r="A33">
        <v>3003.61</v>
      </c>
      <c r="B33">
        <v>26</v>
      </c>
      <c r="C33">
        <v>1527.22</v>
      </c>
      <c r="D33" t="s">
        <v>4</v>
      </c>
      <c r="E33">
        <f t="shared" si="0"/>
        <v>0</v>
      </c>
      <c r="F33">
        <f t="shared" si="1"/>
        <v>-0.38474558866371678</v>
      </c>
      <c r="G33">
        <f t="shared" si="2"/>
        <v>0.3193762274167859</v>
      </c>
      <c r="H33">
        <f t="shared" si="3"/>
        <v>-0.75663988618416234</v>
      </c>
      <c r="I33" t="str">
        <f t="shared" si="4"/>
        <v>N</v>
      </c>
      <c r="J33" t="str">
        <f t="shared" si="5"/>
        <v>PN</v>
      </c>
      <c r="R33">
        <v>-0.75000000000000999</v>
      </c>
      <c r="S33">
        <f t="shared" si="6"/>
        <v>0.50356600134609264</v>
      </c>
      <c r="V33">
        <v>3100</v>
      </c>
      <c r="W33">
        <f>(1+EXP(-$M$1*W$2-$M$2*$V33-$M$3))</f>
        <v>3.1444549564997084</v>
      </c>
      <c r="X33">
        <f>(1+EXP(-$M$1*X$2-$M$2*$V33-$M$3))</f>
        <v>3.1896024540506778</v>
      </c>
      <c r="Y33">
        <f>(1+EXP(-$M$1*Y$2-$M$2*$V33-$M$3))</f>
        <v>3.2357004479172455</v>
      </c>
      <c r="Z33">
        <f>(1+EXP(-$M$1*Z$2-$M$2*$V33-$M$3))</f>
        <v>3.2827689490257037</v>
      </c>
      <c r="AA33">
        <f>(1+EXP(-$M$1*AA$2-$M$2*$V33-$M$3))</f>
        <v>3.3308283895950641</v>
      </c>
      <c r="AB33">
        <f>(1+EXP(-$M$1*AB$2-$M$2*$V33-$M$3))</f>
        <v>3.3798996320065817</v>
      </c>
      <c r="AC33">
        <f>(1+EXP(-$M$1*AC$2-$M$2*$V33-$M$3))</f>
        <v>3.4300039778600149</v>
      </c>
      <c r="AD33">
        <f>(1+EXP(-$M$1*AD$2-$M$2*$V33-$M$3))</f>
        <v>3.4811631772205618</v>
      </c>
      <c r="AE33">
        <f>(1+EXP(-$M$1*AE$2-$M$2*$V33-$M$3))</f>
        <v>3.5333994380604552</v>
      </c>
      <c r="AF33">
        <f>(1+EXP(-$M$1*AF$2-$M$2*$V33-$M$3))</f>
        <v>3.5867354358993464</v>
      </c>
      <c r="AG33">
        <f>(1+EXP(-$M$1*AG$2-$M$2*$V33-$M$3))</f>
        <v>3.6411943236476318</v>
      </c>
      <c r="AH33">
        <f>(1+EXP(-$M$1*AH$2-$M$2*$V33-$M$3))</f>
        <v>3.6967997416570411</v>
      </c>
      <c r="AI33">
        <f>(1+EXP(-$M$1*AI$2-$M$2*$V33-$M$3))</f>
        <v>3.7535758279827967</v>
      </c>
      <c r="AJ33">
        <f>(1+EXP(-$M$1*AJ$2-$M$2*$V33-$M$3))</f>
        <v>3.8115472288618242</v>
      </c>
      <c r="AK33">
        <f>(1+EXP(-$M$1*AK$2-$M$2*$V33-$M$3))</f>
        <v>3.8707391094115859</v>
      </c>
      <c r="AL33">
        <f>(1+EXP(-$M$1*AL$2-$M$2*$V33-$M$3))</f>
        <v>3.9311771645541329</v>
      </c>
      <c r="AM33">
        <f>(1+EXP(-$M$1*AM$2-$M$2*$V33-$M$3))</f>
        <v>3.9928876301701468</v>
      </c>
      <c r="AN33">
        <f>(1+EXP(-$M$1*AN$2-$M$2*$V33-$M$3))</f>
        <v>4.0558972944878278</v>
      </c>
      <c r="AO33">
        <f>(1+EXP(-$M$1*AO$2-$M$2*$V33-$M$3))</f>
        <v>4.1202335097115341</v>
      </c>
      <c r="AP33">
        <f>(1+EXP(-$M$1*AP$2-$M$2*$V33-$M$3))</f>
        <v>4.1859242038952402</v>
      </c>
      <c r="AQ33">
        <f>(1+EXP(-$M$1*AQ$2-$M$2*$V33-$M$3))</f>
        <v>4.2529978930659897</v>
      </c>
      <c r="AR33">
        <f>(1+EXP(-$M$1*AR$2-$M$2*$V33-$M$3))</f>
        <v>4.3214836936025662</v>
      </c>
      <c r="AS33">
        <f>(1+EXP(-$M$1*AS$2-$M$2*$V33-$M$3))</f>
        <v>4.3914113348747694</v>
      </c>
      <c r="AT33">
        <f>(1+EXP(-$M$1*AT$2-$M$2*$V33-$M$3))</f>
        <v>4.4628111721488093</v>
      </c>
      <c r="AU33">
        <f>(1+EXP(-$M$1*AU$2-$M$2*$V33-$M$3))</f>
        <v>4.5357141997643868</v>
      </c>
      <c r="AV33">
        <f>(1+EXP(-$M$1*AV$2-$M$2*$V33-$M$3))</f>
        <v>4.6101520645891867</v>
      </c>
      <c r="AW33">
        <f>(1+EXP(-$M$1*AW$2-$M$2*$V33-$M$3))</f>
        <v>4.6861570797566339</v>
      </c>
      <c r="AX33">
        <f>(1+EXP(-$M$1*AX$2-$M$2*$V33-$M$3))</f>
        <v>4.7637622386928893</v>
      </c>
      <c r="AY33">
        <f>(1+EXP(-$M$1*AY$2-$M$2*$V33-$M$3))</f>
        <v>4.8430012294391345</v>
      </c>
      <c r="AZ33">
        <f>(1+EXP(-$M$1*AZ$2-$M$2*$V33-$M$3))</f>
        <v>4.9239084492753964</v>
      </c>
      <c r="BA33">
        <f>(1+EXP(-$M$1*BA$2-$M$2*$V33-$M$3))</f>
        <v>5.0065190196522398</v>
      </c>
      <c r="BB33">
        <f>(1+EXP(-$M$1*BB$2-$M$2*$V33-$M$3))</f>
        <v>5.0908688014368444</v>
      </c>
      <c r="BC33">
        <f>(1+EXP(-$M$1*BC$2-$M$2*$V33-$M$3))</f>
        <v>5.1769944104800301</v>
      </c>
      <c r="BD33">
        <f>(1+EXP(-$M$1*BD$2-$M$2*$V33-$M$3))</f>
        <v>5.2649332335110213</v>
      </c>
      <c r="BE33">
        <f>(1+EXP(-$M$1*BE$2-$M$2*$V33-$M$3))</f>
        <v>5.3547234443668739</v>
      </c>
      <c r="BF33">
        <f>(1+EXP(-$M$1*BF$2-$M$2*$V33-$M$3))</f>
        <v>5.4464040205635502</v>
      </c>
      <c r="BG33">
        <f>(1+EXP(-$M$1*BG$2-$M$2*$V33-$M$3))</f>
        <v>5.5400147602158674</v>
      </c>
      <c r="BH33">
        <f>(1+EXP(-$M$1*BH$2-$M$2*$V33-$M$3))</f>
        <v>5.635596299313697</v>
      </c>
      <c r="BI33">
        <f>(1+EXP(-$M$1*BI$2-$M$2*$V33-$M$3))</f>
        <v>5.7331901293618532</v>
      </c>
      <c r="BJ33">
        <f>(1+EXP(-$M$1*BJ$2-$M$2*$V33-$M$3))</f>
        <v>5.8328386153913456</v>
      </c>
      <c r="BK33">
        <f>(1+EXP(-$M$1*BK$2-$M$2*$V33-$M$3))</f>
        <v>5.9345850143498735</v>
      </c>
    </row>
    <row r="34" spans="1:63" x14ac:dyDescent="0.3">
      <c r="A34">
        <v>2339.8000000000002</v>
      </c>
      <c r="B34">
        <v>46</v>
      </c>
      <c r="C34">
        <v>1321.33</v>
      </c>
      <c r="D34" t="s">
        <v>5</v>
      </c>
      <c r="E34">
        <f t="shared" si="0"/>
        <v>1</v>
      </c>
      <c r="F34">
        <f t="shared" si="1"/>
        <v>-0.83690894919430536</v>
      </c>
      <c r="G34">
        <f t="shared" si="2"/>
        <v>0.43304702712662174</v>
      </c>
      <c r="H34">
        <f t="shared" si="3"/>
        <v>-0.26943003024159484</v>
      </c>
      <c r="I34" t="str">
        <f t="shared" si="4"/>
        <v>T</v>
      </c>
      <c r="J34" t="str">
        <f t="shared" si="5"/>
        <v>PP</v>
      </c>
      <c r="R34">
        <v>-0.70000000000000995</v>
      </c>
      <c r="S34">
        <f t="shared" si="6"/>
        <v>0.50330558141221204</v>
      </c>
      <c r="V34">
        <v>3170</v>
      </c>
      <c r="W34">
        <f>(1+EXP(-$M$1*W$2-$M$2*$V34-$M$3))</f>
        <v>3.3589191085321493</v>
      </c>
      <c r="X34">
        <f>(1+EXP(-$M$1*X$2-$M$2*$V34-$M$3))</f>
        <v>3.4085817486135359</v>
      </c>
      <c r="Y34">
        <f>(1+EXP(-$M$1*Y$2-$M$2*$V34-$M$3))</f>
        <v>3.4592899429112318</v>
      </c>
      <c r="Z34">
        <f>(1+EXP(-$M$1*Z$2-$M$2*$V34-$M$3))</f>
        <v>3.5110657036182507</v>
      </c>
      <c r="AA34">
        <f>(1+EXP(-$M$1*AA$2-$M$2*$V34-$M$3))</f>
        <v>3.5639315063532608</v>
      </c>
      <c r="AB34">
        <f>(1+EXP(-$M$1*AB$2-$M$2*$V34-$M$3))</f>
        <v>3.6179102999171433</v>
      </c>
      <c r="AC34">
        <f>(1+EXP(-$M$1*AC$2-$M$2*$V34-$M$3))</f>
        <v>3.6730255162549521</v>
      </c>
      <c r="AD34">
        <f>(1+EXP(-$M$1*AD$2-$M$2*$V34-$M$3))</f>
        <v>3.7293010806276263</v>
      </c>
      <c r="AE34">
        <f>(1+EXP(-$M$1*AE$2-$M$2*$V34-$M$3))</f>
        <v>3.7867614219978281</v>
      </c>
      <c r="AF34">
        <f>(1+EXP(-$M$1*AF$2-$M$2*$V34-$M$3))</f>
        <v>3.8454314836344459</v>
      </c>
      <c r="AG34">
        <f>(1+EXP(-$M$1*AG$2-$M$2*$V34-$M$3))</f>
        <v>3.9053367339403438</v>
      </c>
      <c r="AH34">
        <f>(1+EXP(-$M$1*AH$2-$M$2*$V34-$M$3))</f>
        <v>3.9665031775080903</v>
      </c>
      <c r="AI34">
        <f>(1+EXP(-$M$1*AI$2-$M$2*$V34-$M$3))</f>
        <v>4.0289573664084273</v>
      </c>
      <c r="AJ34">
        <f>(1+EXP(-$M$1*AJ$2-$M$2*$V34-$M$3))</f>
        <v>4.0927264117163897</v>
      </c>
      <c r="AK34">
        <f>(1+EXP(-$M$1*AK$2-$M$2*$V34-$M$3))</f>
        <v>4.1578379952801194</v>
      </c>
      <c r="AL34">
        <f>(1+EXP(-$M$1*AL$2-$M$2*$V34-$M$3))</f>
        <v>4.2243203817374138</v>
      </c>
      <c r="AM34">
        <f>(1+EXP(-$M$1*AM$2-$M$2*$V34-$M$3))</f>
        <v>4.2922024307852702</v>
      </c>
      <c r="AN34">
        <f>(1+EXP(-$M$1*AN$2-$M$2*$V34-$M$3))</f>
        <v>4.3615136097077603</v>
      </c>
      <c r="AO34">
        <f>(1+EXP(-$M$1*AO$2-$M$2*$V34-$M$3))</f>
        <v>4.4322840061676407</v>
      </c>
      <c r="AP34">
        <f>(1+EXP(-$M$1*AP$2-$M$2*$V34-$M$3))</f>
        <v>4.5045443412672492</v>
      </c>
      <c r="AQ34">
        <f>(1+EXP(-$M$1*AQ$2-$M$2*$V34-$M$3))</f>
        <v>4.5783259828844205</v>
      </c>
      <c r="AR34">
        <f>(1+EXP(-$M$1*AR$2-$M$2*$V34-$M$3))</f>
        <v>4.6536609592891223</v>
      </c>
      <c r="AS34">
        <f>(1+EXP(-$M$1*AS$2-$M$2*$V34-$M$3))</f>
        <v>4.7305819730467746</v>
      </c>
      <c r="AT34">
        <f>(1+EXP(-$M$1*AT$2-$M$2*$V34-$M$3))</f>
        <v>4.8091224152142962</v>
      </c>
      <c r="AU34">
        <f>(1+EXP(-$M$1*AU$2-$M$2*$V34-$M$3))</f>
        <v>4.8893163798349999</v>
      </c>
      <c r="AV34">
        <f>(1+EXP(-$M$1*AV$2-$M$2*$V34-$M$3))</f>
        <v>4.9711986787386646</v>
      </c>
      <c r="AW34">
        <f>(1+EXP(-$M$1*AW$2-$M$2*$V34-$M$3))</f>
        <v>5.0548048566531749</v>
      </c>
      <c r="AX34">
        <f>(1+EXP(-$M$1*AX$2-$M$2*$V34-$M$3))</f>
        <v>5.1401712066343448</v>
      </c>
      <c r="AY34">
        <f>(1+EXP(-$M$1*AY$2-$M$2*$V34-$M$3))</f>
        <v>5.2273347858205526</v>
      </c>
      <c r="AZ34">
        <f>(1+EXP(-$M$1*AZ$2-$M$2*$V34-$M$3))</f>
        <v>5.3163334315190811</v>
      </c>
      <c r="BA34">
        <f>(1+EXP(-$M$1*BA$2-$M$2*$V34-$M$3))</f>
        <v>5.4072057776311002</v>
      </c>
      <c r="BB34">
        <f>(1+EXP(-$M$1*BB$2-$M$2*$V34-$M$3))</f>
        <v>5.4999912714224894</v>
      </c>
      <c r="BC34">
        <f>(1+EXP(-$M$1*BC$2-$M$2*$V34-$M$3))</f>
        <v>5.5947301906477058</v>
      </c>
      <c r="BD34">
        <f>(1+EXP(-$M$1*BD$2-$M$2*$V34-$M$3))</f>
        <v>5.6914636610341525</v>
      </c>
      <c r="BE34">
        <f>(1+EXP(-$M$1*BE$2-$M$2*$V34-$M$3))</f>
        <v>5.7902336741346963</v>
      </c>
      <c r="BF34">
        <f>(1+EXP(-$M$1*BF$2-$M$2*$V34-$M$3))</f>
        <v>5.8910831055559933</v>
      </c>
      <c r="BG34">
        <f>(1+EXP(-$M$1*BG$2-$M$2*$V34-$M$3))</f>
        <v>5.9940557335705789</v>
      </c>
      <c r="BH34">
        <f>(1+EXP(-$M$1*BH$2-$M$2*$V34-$M$3))</f>
        <v>6.0991962581208377</v>
      </c>
      <c r="BI34">
        <f>(1+EXP(-$M$1*BI$2-$M$2*$V34-$M$3))</f>
        <v>6.2065503202230348</v>
      </c>
      <c r="BJ34">
        <f>(1+EXP(-$M$1*BJ$2-$M$2*$V34-$M$3))</f>
        <v>6.3161645217798501</v>
      </c>
      <c r="BK34">
        <f>(1+EXP(-$M$1*BK$2-$M$2*$V34-$M$3))</f>
        <v>6.4280864458100782</v>
      </c>
    </row>
    <row r="35" spans="1:63" x14ac:dyDescent="0.3">
      <c r="A35">
        <v>1621.56</v>
      </c>
      <c r="B35">
        <v>32</v>
      </c>
      <c r="C35">
        <v>1520.06</v>
      </c>
      <c r="D35" t="s">
        <v>5</v>
      </c>
      <c r="E35">
        <f t="shared" si="0"/>
        <v>1</v>
      </c>
      <c r="F35">
        <f t="shared" si="1"/>
        <v>-0.31318850701096745</v>
      </c>
      <c r="G35">
        <f t="shared" si="2"/>
        <v>0.73111207982522075</v>
      </c>
      <c r="H35">
        <f t="shared" si="3"/>
        <v>1.0002721328189264</v>
      </c>
      <c r="I35" t="str">
        <f t="shared" si="4"/>
        <v>T</v>
      </c>
      <c r="J35" t="str">
        <f t="shared" si="5"/>
        <v>PP</v>
      </c>
      <c r="R35">
        <v>-0.65000000000001001</v>
      </c>
      <c r="S35">
        <f t="shared" si="6"/>
        <v>0.50304515968480301</v>
      </c>
      <c r="V35">
        <v>3240</v>
      </c>
      <c r="W35">
        <f>(1+EXP(-$M$1*W$2-$M$2*$V35-$M$3))</f>
        <v>3.5948315415683889</v>
      </c>
      <c r="X35">
        <f>(1+EXP(-$M$1*X$2-$M$2*$V35-$M$3))</f>
        <v>3.649460877714183</v>
      </c>
      <c r="Y35">
        <f>(1+EXP(-$M$1*Y$2-$M$2*$V35-$M$3))</f>
        <v>3.7052403325940566</v>
      </c>
      <c r="Z35">
        <f>(1+EXP(-$M$1*Z$2-$M$2*$V35-$M$3))</f>
        <v>3.7621941198118254</v>
      </c>
      <c r="AA35">
        <f>(1+EXP(-$M$1*AA$2-$M$2*$V35-$M$3))</f>
        <v>3.8203469627435598</v>
      </c>
      <c r="AB35">
        <f>(1+EXP(-$M$1*AB$2-$M$2*$V35-$M$3))</f>
        <v>3.879724105269879</v>
      </c>
      <c r="AC35">
        <f>(1+EXP(-$M$1*AC$2-$M$2*$V35-$M$3))</f>
        <v>3.940351322734196</v>
      </c>
      <c r="AD35">
        <f>(1+EXP(-$M$1*AD$2-$M$2*$V35-$M$3))</f>
        <v>4.0022549331316899</v>
      </c>
      <c r="AE35">
        <f>(1+EXP(-$M$1*AE$2-$M$2*$V35-$M$3))</f>
        <v>4.0654618085338159</v>
      </c>
      <c r="AF35">
        <f>(1+EXP(-$M$1*AF$2-$M$2*$V35-$M$3))</f>
        <v>4.1299993867533544</v>
      </c>
      <c r="AG35">
        <f>(1+EXP(-$M$1*AG$2-$M$2*$V35-$M$3))</f>
        <v>4.195895683255026</v>
      </c>
      <c r="AH35">
        <f>(1+EXP(-$M$1*AH$2-$M$2*$V35-$M$3))</f>
        <v>4.2631793033168908</v>
      </c>
      <c r="AI35">
        <f>(1+EXP(-$M$1*AI$2-$M$2*$V35-$M$3))</f>
        <v>4.3318794544477646</v>
      </c>
      <c r="AJ35">
        <f>(1+EXP(-$M$1*AJ$2-$M$2*$V35-$M$3))</f>
        <v>4.402025959066048</v>
      </c>
      <c r="AK35">
        <f>(1+EXP(-$M$1*AK$2-$M$2*$V35-$M$3))</f>
        <v>4.4736492674455217</v>
      </c>
      <c r="AL35">
        <f>(1+EXP(-$M$1*AL$2-$M$2*$V35-$M$3))</f>
        <v>4.5467804709336619</v>
      </c>
      <c r="AM35">
        <f>(1+EXP(-$M$1*AM$2-$M$2*$V35-$M$3))</f>
        <v>4.6214513154482386</v>
      </c>
      <c r="AN35">
        <f>(1+EXP(-$M$1*AN$2-$M$2*$V35-$M$3))</f>
        <v>4.6976942152580943</v>
      </c>
      <c r="AO35">
        <f>(1+EXP(-$M$1*AO$2-$M$2*$V35-$M$3))</f>
        <v>4.7755422670540142</v>
      </c>
      <c r="AP35">
        <f>(1+EXP(-$M$1*AP$2-$M$2*$V35-$M$3))</f>
        <v>4.8550292643158404</v>
      </c>
      <c r="AQ35">
        <f>(1+EXP(-$M$1*AQ$2-$M$2*$V35-$M$3))</f>
        <v>4.9361897119820863</v>
      </c>
      <c r="AR35">
        <f>(1+EXP(-$M$1*AR$2-$M$2*$V35-$M$3))</f>
        <v>5.0190588414283566</v>
      </c>
      <c r="AS35">
        <f>(1+EXP(-$M$1*AS$2-$M$2*$V35-$M$3))</f>
        <v>5.1036726257611189</v>
      </c>
      <c r="AT35">
        <f>(1+EXP(-$M$1*AT$2-$M$2*$V35-$M$3))</f>
        <v>5.1900677954334817</v>
      </c>
      <c r="AU35">
        <f>(1+EXP(-$M$1*AU$2-$M$2*$V35-$M$3))</f>
        <v>5.2782818541897001</v>
      </c>
      <c r="AV35">
        <f>(1+EXP(-$M$1*AV$2-$M$2*$V35-$M$3))</f>
        <v>5.3683530953453875</v>
      </c>
      <c r="AW35">
        <f>(1+EXP(-$M$1*AW$2-$M$2*$V35-$M$3))</f>
        <v>5.4603206184104511</v>
      </c>
      <c r="AX35">
        <f>(1+EXP(-$M$1*AX$2-$M$2*$V35-$M$3))</f>
        <v>5.5542243460620293</v>
      </c>
      <c r="AY35">
        <f>(1+EXP(-$M$1*AY$2-$M$2*$V35-$M$3))</f>
        <v>5.6501050414747285</v>
      </c>
      <c r="AZ35">
        <f>(1+EXP(-$M$1*AZ$2-$M$2*$V35-$M$3))</f>
        <v>5.748004326015737</v>
      </c>
      <c r="BA35">
        <f>(1+EXP(-$M$1*BA$2-$M$2*$V35-$M$3))</f>
        <v>5.8479646973124506</v>
      </c>
      <c r="BB35">
        <f>(1+EXP(-$M$1*BB$2-$M$2*$V35-$M$3))</f>
        <v>5.9500295477005221</v>
      </c>
      <c r="BC35">
        <f>(1+EXP(-$M$1*BC$2-$M$2*$V35-$M$3))</f>
        <v>6.0542431830602608</v>
      </c>
      <c r="BD35">
        <f>(1+EXP(-$M$1*BD$2-$M$2*$V35-$M$3))</f>
        <v>6.1606508420495993</v>
      </c>
      <c r="BE35">
        <f>(1+EXP(-$M$1*BE$2-$M$2*$V35-$M$3))</f>
        <v>6.2692987157420097</v>
      </c>
      <c r="BF35">
        <f>(1+EXP(-$M$1*BF$2-$M$2*$V35-$M$3))</f>
        <v>6.3802339676778237</v>
      </c>
      <c r="BG35">
        <f>(1+EXP(-$M$1*BG$2-$M$2*$V35-$M$3))</f>
        <v>6.4935047543376934</v>
      </c>
      <c r="BH35">
        <f>(1+EXP(-$M$1*BH$2-$M$2*$V35-$M$3))</f>
        <v>6.6091602460471242</v>
      </c>
      <c r="BI35">
        <f>(1+EXP(-$M$1*BI$2-$M$2*$V35-$M$3))</f>
        <v>6.7272506483210757</v>
      </c>
      <c r="BJ35">
        <f>(1+EXP(-$M$1*BJ$2-$M$2*$V35-$M$3))</f>
        <v>6.8478272236579238</v>
      </c>
      <c r="BK35">
        <f>(1+EXP(-$M$1*BK$2-$M$2*$V35-$M$3))</f>
        <v>6.9709423137923086</v>
      </c>
    </row>
    <row r="36" spans="1:63" x14ac:dyDescent="0.3">
      <c r="A36">
        <v>2132.9</v>
      </c>
      <c r="B36">
        <v>53</v>
      </c>
      <c r="C36">
        <v>676.81</v>
      </c>
      <c r="D36" t="s">
        <v>5</v>
      </c>
      <c r="E36">
        <f t="shared" si="0"/>
        <v>1</v>
      </c>
      <c r="F36">
        <f t="shared" si="1"/>
        <v>-0.76214413412407933</v>
      </c>
      <c r="G36">
        <f t="shared" si="2"/>
        <v>0.46666476170120291</v>
      </c>
      <c r="H36">
        <f t="shared" si="3"/>
        <v>-0.1335390465055708</v>
      </c>
      <c r="I36" t="str">
        <f t="shared" si="4"/>
        <v>T</v>
      </c>
      <c r="J36" t="str">
        <f t="shared" si="5"/>
        <v>PP</v>
      </c>
      <c r="R36">
        <v>-0.60000000000000997</v>
      </c>
      <c r="S36">
        <f t="shared" si="6"/>
        <v>0.50278473630515319</v>
      </c>
      <c r="V36">
        <v>3310</v>
      </c>
      <c r="W36">
        <f>(1+EXP(-$M$1*W$2-$M$2*$V36-$M$3))</f>
        <v>3.854337270305094</v>
      </c>
      <c r="X36">
        <f>(1+EXP(-$M$1*X$2-$M$2*$V36-$M$3))</f>
        <v>3.9144300153311229</v>
      </c>
      <c r="Y36">
        <f>(1+EXP(-$M$1*Y$2-$M$2*$V36-$M$3))</f>
        <v>3.9757879009704697</v>
      </c>
      <c r="Z36">
        <f>(1+EXP(-$M$1*Z$2-$M$2*$V36-$M$3))</f>
        <v>4.0384375623979878</v>
      </c>
      <c r="AA36">
        <f>(1+EXP(-$M$1*AA$2-$M$2*$V36-$M$3))</f>
        <v>4.102406195542442</v>
      </c>
      <c r="AB36">
        <f>(1+EXP(-$M$1*AB$2-$M$2*$V36-$M$3))</f>
        <v>4.1677215688921319</v>
      </c>
      <c r="AC36">
        <f>(1+EXP(-$M$1*AC$2-$M$2*$V36-$M$3))</f>
        <v>4.2344120355490524</v>
      </c>
      <c r="AD36">
        <f>(1+EXP(-$M$1*AD$2-$M$2*$V36-$M$3))</f>
        <v>4.3025065455368612</v>
      </c>
      <c r="AE36">
        <f>(1+EXP(-$M$1*AE$2-$M$2*$V36-$M$3))</f>
        <v>4.3720346583679444</v>
      </c>
      <c r="AF36">
        <f>(1+EXP(-$M$1*AF$2-$M$2*$V36-$M$3))</f>
        <v>4.443026555875063</v>
      </c>
      <c r="AG36">
        <f>(1+EXP(-$M$1*AG$2-$M$2*$V36-$M$3))</f>
        <v>4.5155130553131375</v>
      </c>
      <c r="AH36">
        <f>(1+EXP(-$M$1*AH$2-$M$2*$V36-$M$3))</f>
        <v>4.5895256227368968</v>
      </c>
      <c r="AI36">
        <f>(1+EXP(-$M$1*AI$2-$M$2*$V36-$M$3))</f>
        <v>4.6650963866601387</v>
      </c>
      <c r="AJ36">
        <f>(1+EXP(-$M$1*AJ$2-$M$2*$V36-$M$3))</f>
        <v>4.7422581520025524</v>
      </c>
      <c r="AK36">
        <f>(1+EXP(-$M$1*AK$2-$M$2*$V36-$M$3))</f>
        <v>4.8210444143302098</v>
      </c>
      <c r="AL36">
        <f>(1+EXP(-$M$1*AL$2-$M$2*$V36-$M$3))</f>
        <v>4.9014893743958226</v>
      </c>
      <c r="AM36">
        <f>(1+EXP(-$M$1*AM$2-$M$2*$V36-$M$3))</f>
        <v>4.9836279529851257</v>
      </c>
      <c r="AN36">
        <f>(1+EXP(-$M$1*AN$2-$M$2*$V36-$M$3))</f>
        <v>5.0674958060758382</v>
      </c>
      <c r="AO36">
        <f>(1+EXP(-$M$1*AO$2-$M$2*$V36-$M$3))</f>
        <v>5.1531293403157639</v>
      </c>
      <c r="AP36">
        <f>(1+EXP(-$M$1*AP$2-$M$2*$V36-$M$3))</f>
        <v>5.2405657288267262</v>
      </c>
      <c r="AQ36">
        <f>(1+EXP(-$M$1*AQ$2-$M$2*$V36-$M$3))</f>
        <v>5.3298429273412733</v>
      </c>
      <c r="AR36">
        <f>(1+EXP(-$M$1*AR$2-$M$2*$V36-$M$3))</f>
        <v>5.4209996906790812</v>
      </c>
      <c r="AS36">
        <f>(1+EXP(-$M$1*AS$2-$M$2*$V36-$M$3))</f>
        <v>5.5140755895702211</v>
      </c>
      <c r="AT36">
        <f>(1+EXP(-$M$1*AT$2-$M$2*$V36-$M$3))</f>
        <v>5.6091110278326619</v>
      </c>
      <c r="AU36">
        <f>(1+EXP(-$M$1*AU$2-$M$2*$V36-$M$3))</f>
        <v>5.7061472599113605</v>
      </c>
      <c r="AV36">
        <f>(1+EXP(-$M$1*AV$2-$M$2*$V36-$M$3))</f>
        <v>5.8052264087866376</v>
      </c>
      <c r="AW36">
        <f>(1+EXP(-$M$1*AW$2-$M$2*$V36-$M$3))</f>
        <v>5.9063914842595473</v>
      </c>
      <c r="AX36">
        <f>(1+EXP(-$M$1*AX$2-$M$2*$V36-$M$3))</f>
        <v>6.0096864016222646</v>
      </c>
      <c r="AY36">
        <f>(1+EXP(-$M$1*AY$2-$M$2*$V36-$M$3))</f>
        <v>6.1151560007214876</v>
      </c>
      <c r="AZ36">
        <f>(1+EXP(-$M$1*AZ$2-$M$2*$V36-$M$3))</f>
        <v>6.2228460654232229</v>
      </c>
      <c r="BA36">
        <f>(1+EXP(-$M$1*BA$2-$M$2*$V36-$M$3))</f>
        <v>6.3328033434873277</v>
      </c>
      <c r="BB36">
        <f>(1+EXP(-$M$1*BB$2-$M$2*$V36-$M$3))</f>
        <v>6.4450755668605257</v>
      </c>
      <c r="BC36">
        <f>(1+EXP(-$M$1*BC$2-$M$2*$V36-$M$3))</f>
        <v>6.5597114723966108</v>
      </c>
      <c r="BD36">
        <f>(1+EXP(-$M$1*BD$2-$M$2*$V36-$M$3))</f>
        <v>6.6767608230128772</v>
      </c>
      <c r="BE36">
        <f>(1+EXP(-$M$1*BE$2-$M$2*$V36-$M$3))</f>
        <v>6.796274429291997</v>
      </c>
      <c r="BF36">
        <f>(1+EXP(-$M$1*BF$2-$M$2*$V36-$M$3))</f>
        <v>6.9183041715386508</v>
      </c>
      <c r="BG36">
        <f>(1+EXP(-$M$1*BG$2-$M$2*$V36-$M$3))</f>
        <v>7.0429030223005098</v>
      </c>
      <c r="BH36">
        <f>(1+EXP(-$M$1*BH$2-$M$2*$V36-$M$3))</f>
        <v>7.1701250693634018</v>
      </c>
      <c r="BI36">
        <f>(1+EXP(-$M$1*BI$2-$M$2*$V36-$M$3))</f>
        <v>7.3000255392305622</v>
      </c>
      <c r="BJ36">
        <f>(1+EXP(-$M$1*BJ$2-$M$2*$V36-$M$3))</f>
        <v>7.4326608210961789</v>
      </c>
      <c r="BK36">
        <f>(1+EXP(-$M$1*BK$2-$M$2*$V36-$M$3))</f>
        <v>7.5680884913237199</v>
      </c>
    </row>
    <row r="37" spans="1:63" x14ac:dyDescent="0.3">
      <c r="A37">
        <v>2175.61</v>
      </c>
      <c r="B37">
        <v>33</v>
      </c>
      <c r="C37">
        <v>1122.24</v>
      </c>
      <c r="D37" t="s">
        <v>4</v>
      </c>
      <c r="E37">
        <f t="shared" si="0"/>
        <v>0</v>
      </c>
      <c r="F37">
        <f t="shared" si="1"/>
        <v>-0.8119591562398113</v>
      </c>
      <c r="G37">
        <f t="shared" si="2"/>
        <v>0.55601262704275967</v>
      </c>
      <c r="H37">
        <f t="shared" si="3"/>
        <v>0.22499488175893756</v>
      </c>
      <c r="I37" t="str">
        <f t="shared" si="4"/>
        <v>T</v>
      </c>
      <c r="J37" t="str">
        <f t="shared" si="5"/>
        <v>FP</v>
      </c>
      <c r="R37">
        <v>-0.55000000000001004</v>
      </c>
      <c r="S37">
        <f t="shared" si="6"/>
        <v>0.50252431141455367</v>
      </c>
      <c r="V37">
        <v>3380</v>
      </c>
      <c r="W37">
        <f>(1+EXP(-$M$1*W$2-$M$2*$V37-$M$3))</f>
        <v>4.1397958295698514</v>
      </c>
      <c r="X37">
        <f>(1+EXP(-$M$1*X$2-$M$2*$V37-$M$3))</f>
        <v>4.205898371894838</v>
      </c>
      <c r="Y37">
        <f>(1+EXP(-$M$1*Y$2-$M$2*$V37-$M$3))</f>
        <v>4.2733925799009764</v>
      </c>
      <c r="Z37">
        <f>(1+EXP(-$M$1*Z$2-$M$2*$V37-$M$3))</f>
        <v>4.3423077525123261</v>
      </c>
      <c r="AA37">
        <f>(1+EXP(-$M$1*AA$2-$M$2*$V37-$M$3))</f>
        <v>4.4126738054871293</v>
      </c>
      <c r="AB37">
        <f>(1+EXP(-$M$1*AB$2-$M$2*$V37-$M$3))</f>
        <v>4.484521284404094</v>
      </c>
      <c r="AC37">
        <f>(1+EXP(-$M$1*AC$2-$M$2*$V37-$M$3))</f>
        <v>4.5578813779220839</v>
      </c>
      <c r="AD37">
        <f>(1+EXP(-$M$1*AD$2-$M$2*$V37-$M$3))</f>
        <v>4.632785931318983</v>
      </c>
      <c r="AE37">
        <f>(1+EXP(-$M$1*AE$2-$M$2*$V37-$M$3))</f>
        <v>4.7092674603155764</v>
      </c>
      <c r="AF37">
        <f>(1+EXP(-$M$1*AF$2-$M$2*$V37-$M$3))</f>
        <v>4.7873591651904785</v>
      </c>
      <c r="AG37">
        <f>(1+EXP(-$M$1*AG$2-$M$2*$V37-$M$3))</f>
        <v>4.8670949451922079</v>
      </c>
      <c r="AH37">
        <f>(1+EXP(-$M$1*AH$2-$M$2*$V37-$M$3))</f>
        <v>4.9485094132547154</v>
      </c>
      <c r="AI37">
        <f>(1+EXP(-$M$1*AI$2-$M$2*$V37-$M$3))</f>
        <v>5.0316379110226892</v>
      </c>
      <c r="AJ37">
        <f>(1+EXP(-$M$1*AJ$2-$M$2*$V37-$M$3))</f>
        <v>5.1165165241931856</v>
      </c>
      <c r="AK37">
        <f>(1+EXP(-$M$1*AK$2-$M$2*$V37-$M$3))</f>
        <v>5.2031820981802896</v>
      </c>
      <c r="AL37">
        <f>(1+EXP(-$M$1*AL$2-$M$2*$V37-$M$3))</f>
        <v>5.2916722541095256</v>
      </c>
      <c r="AM37">
        <f>(1+EXP(-$M$1*AM$2-$M$2*$V37-$M$3))</f>
        <v>5.3820254051490029</v>
      </c>
      <c r="AN37">
        <f>(1+EXP(-$M$1*AN$2-$M$2*$V37-$M$3))</f>
        <v>5.4742807731844181</v>
      </c>
      <c r="AO37">
        <f>(1+EXP(-$M$1*AO$2-$M$2*$V37-$M$3))</f>
        <v>5.5684784058450836</v>
      </c>
      <c r="AP37">
        <f>(1+EXP(-$M$1*AP$2-$M$2*$V37-$M$3))</f>
        <v>5.6646591938884052</v>
      </c>
      <c r="AQ37">
        <f>(1+EXP(-$M$1*AQ$2-$M$2*$V37-$M$3))</f>
        <v>5.7628648889503955</v>
      </c>
      <c r="AR37">
        <f>(1+EXP(-$M$1*AR$2-$M$2*$V37-$M$3))</f>
        <v>5.8631381216698566</v>
      </c>
      <c r="AS37">
        <f>(1+EXP(-$M$1*AS$2-$M$2*$V37-$M$3))</f>
        <v>5.9655224201941266</v>
      </c>
      <c r="AT37">
        <f>(1+EXP(-$M$1*AT$2-$M$2*$V37-$M$3))</f>
        <v>6.0700622290744768</v>
      </c>
      <c r="AU37">
        <f>(1+EXP(-$M$1*AU$2-$M$2*$V37-$M$3))</f>
        <v>6.1768029285592663</v>
      </c>
      <c r="AV37">
        <f>(1+EXP(-$M$1*AV$2-$M$2*$V37-$M$3))</f>
        <v>6.2857908542933103</v>
      </c>
      <c r="AW37">
        <f>(1+EXP(-$M$1*AW$2-$M$2*$V37-$M$3))</f>
        <v>6.3970733174319463</v>
      </c>
      <c r="AX37">
        <f>(1+EXP(-$M$1*AX$2-$M$2*$V37-$M$3))</f>
        <v>6.5106986251786214</v>
      </c>
      <c r="AY37">
        <f>(1+EXP(-$M$1*AY$2-$M$2*$V37-$M$3))</f>
        <v>6.6267161017548037</v>
      </c>
      <c r="AZ37">
        <f>(1+EXP(-$M$1*AZ$2-$M$2*$V37-$M$3))</f>
        <v>6.7451761098114114</v>
      </c>
      <c r="BA37">
        <f>(1+EXP(-$M$1*BA$2-$M$2*$V37-$M$3))</f>
        <v>6.8661300722909839</v>
      </c>
      <c r="BB37">
        <f>(1+EXP(-$M$1*BB$2-$M$2*$V37-$M$3))</f>
        <v>6.9896304947501777</v>
      </c>
      <c r="BC37">
        <f>(1+EXP(-$M$1*BC$2-$M$2*$V37-$M$3))</f>
        <v>7.1157309881521691</v>
      </c>
      <c r="BD37">
        <f>(1+EXP(-$M$1*BD$2-$M$2*$V37-$M$3))</f>
        <v>7.2444862921389079</v>
      </c>
      <c r="BE37">
        <f>(1+EXP(-$M$1*BE$2-$M$2*$V37-$M$3))</f>
        <v>7.3759522987933792</v>
      </c>
      <c r="BF37">
        <f>(1+EXP(-$M$1*BF$2-$M$2*$V37-$M$3))</f>
        <v>7.5101860769020794</v>
      </c>
      <c r="BG37">
        <f>(1+EXP(-$M$1*BG$2-$M$2*$V37-$M$3))</f>
        <v>7.6472458967282995</v>
      </c>
      <c r="BH37">
        <f>(1+EXP(-$M$1*BH$2-$M$2*$V37-$M$3))</f>
        <v>7.787191255307004</v>
      </c>
      <c r="BI37">
        <f>(1+EXP(-$M$1*BI$2-$M$2*$V37-$M$3))</f>
        <v>7.930082902272213</v>
      </c>
      <c r="BJ37">
        <f>(1+EXP(-$M$1*BJ$2-$M$2*$V37-$M$3))</f>
        <v>8.0759828662281095</v>
      </c>
      <c r="BK37">
        <f>(1+EXP(-$M$1*BK$2-$M$2*$V37-$M$3))</f>
        <v>8.224954481675411</v>
      </c>
    </row>
    <row r="38" spans="1:63" x14ac:dyDescent="0.3">
      <c r="A38">
        <v>1444.69</v>
      </c>
      <c r="B38">
        <v>46</v>
      </c>
      <c r="C38">
        <v>936.94</v>
      </c>
      <c r="D38" t="s">
        <v>5</v>
      </c>
      <c r="E38">
        <f t="shared" si="0"/>
        <v>1</v>
      </c>
      <c r="F38">
        <f t="shared" si="1"/>
        <v>-0.32711551442155629</v>
      </c>
      <c r="G38">
        <f t="shared" si="2"/>
        <v>0.72100045226587239</v>
      </c>
      <c r="H38">
        <f t="shared" si="3"/>
        <v>0.94942960376516083</v>
      </c>
      <c r="I38" t="str">
        <f t="shared" si="4"/>
        <v>T</v>
      </c>
      <c r="J38" t="str">
        <f t="shared" si="5"/>
        <v>PP</v>
      </c>
      <c r="R38">
        <v>-0.50000000000000999</v>
      </c>
      <c r="S38">
        <f t="shared" si="6"/>
        <v>0.50226388515429887</v>
      </c>
      <c r="V38">
        <v>3450</v>
      </c>
      <c r="W38">
        <f>(1+EXP(-$M$1*W$2-$M$2*$V38-$M$3))</f>
        <v>4.4538027282005448</v>
      </c>
      <c r="X38">
        <f>(1+EXP(-$M$1*X$2-$M$2*$V38-$M$3))</f>
        <v>4.5265160998385694</v>
      </c>
      <c r="Y38">
        <f>(1+EXP(-$M$1*Y$2-$M$2*$V38-$M$3))</f>
        <v>4.6007603158331083</v>
      </c>
      <c r="Z38">
        <f>(1+EXP(-$M$1*Z$2-$M$2*$V38-$M$3))</f>
        <v>4.6765676052555225</v>
      </c>
      <c r="AA38">
        <f>(1+EXP(-$M$1*AA$2-$M$2*$V38-$M$3))</f>
        <v>4.7539708757001398</v>
      </c>
      <c r="AB38">
        <f>(1+EXP(-$M$1*AB$2-$M$2*$V38-$M$3))</f>
        <v>4.8330037275692828</v>
      </c>
      <c r="AC38">
        <f>(1+EXP(-$M$1*AC$2-$M$2*$V38-$M$3))</f>
        <v>4.9137004686590338</v>
      </c>
      <c r="AD38">
        <f>(1+EXP(-$M$1*AD$2-$M$2*$V38-$M$3))</f>
        <v>4.9960961290521162</v>
      </c>
      <c r="AE38">
        <f>(1+EXP(-$M$1*AE$2-$M$2*$V38-$M$3))</f>
        <v>5.0802264763242739</v>
      </c>
      <c r="AF38">
        <f>(1+EXP(-$M$1*AF$2-$M$2*$V38-$M$3))</f>
        <v>5.1661280310708193</v>
      </c>
      <c r="AG38">
        <f>(1+EXP(-$M$1*AG$2-$M$2*$V38-$M$3))</f>
        <v>5.2538380827600397</v>
      </c>
      <c r="AH38">
        <f>(1+EXP(-$M$1*AH$2-$M$2*$V38-$M$3))</f>
        <v>5.3433947059204092</v>
      </c>
      <c r="AI38">
        <f>(1+EXP(-$M$1*AI$2-$M$2*$V38-$M$3))</f>
        <v>5.4348367766685488</v>
      </c>
      <c r="AJ38">
        <f>(1+EXP(-$M$1*AJ$2-$M$2*$V38-$M$3))</f>
        <v>5.5282039895851609</v>
      </c>
      <c r="AK38">
        <f>(1+EXP(-$M$1*AK$2-$M$2*$V38-$M$3))</f>
        <v>5.6235368749462875</v>
      </c>
      <c r="AL38">
        <f>(1+EXP(-$M$1*AL$2-$M$2*$V38-$M$3))</f>
        <v>5.7208768163173023</v>
      </c>
      <c r="AM38">
        <f>(1+EXP(-$M$1*AM$2-$M$2*$V38-$M$3))</f>
        <v>5.8202660685173147</v>
      </c>
      <c r="AN38">
        <f>(1+EXP(-$M$1*AN$2-$M$2*$V38-$M$3))</f>
        <v>5.921747775961812</v>
      </c>
      <c r="AO38">
        <f>(1+EXP(-$M$1*AO$2-$M$2*$V38-$M$3))</f>
        <v>6.0253659913914479</v>
      </c>
      <c r="AP38">
        <f>(1+EXP(-$M$1*AP$2-$M$2*$V38-$M$3))</f>
        <v>6.1311656949951088</v>
      </c>
      <c r="AQ38">
        <f>(1+EXP(-$M$1*AQ$2-$M$2*$V38-$M$3))</f>
        <v>6.2391928139356425</v>
      </c>
      <c r="AR38">
        <f>(1+EXP(-$M$1*AR$2-$M$2*$V38-$M$3))</f>
        <v>6.3494942422866085</v>
      </c>
      <c r="AS38">
        <f>(1+EXP(-$M$1*AS$2-$M$2*$V38-$M$3))</f>
        <v>6.4621178613887675</v>
      </c>
      <c r="AT38">
        <f>(1+EXP(-$M$1*AT$2-$M$2*$V38-$M$3))</f>
        <v>6.5771125606351779</v>
      </c>
      <c r="AU38">
        <f>(1+EXP(-$M$1*AU$2-$M$2*$V38-$M$3))</f>
        <v>6.6945282586938335</v>
      </c>
      <c r="AV38">
        <f>(1+EXP(-$M$1*AV$2-$M$2*$V38-$M$3))</f>
        <v>6.8144159251771441</v>
      </c>
      <c r="AW38">
        <f>(1+EXP(-$M$1*AW$2-$M$2*$V38-$M$3))</f>
        <v>6.936827602767579</v>
      </c>
      <c r="AX38">
        <f>(1+EXP(-$M$1*AX$2-$M$2*$V38-$M$3))</f>
        <v>7.0618164298091948</v>
      </c>
      <c r="AY38">
        <f>(1+EXP(-$M$1*AY$2-$M$2*$V38-$M$3))</f>
        <v>7.1894366633747184</v>
      </c>
      <c r="AZ38">
        <f>(1+EXP(-$M$1*AZ$2-$M$2*$V38-$M$3))</f>
        <v>7.3197437028183057</v>
      </c>
      <c r="BA38">
        <f>(1+EXP(-$M$1*BA$2-$M$2*$V38-$M$3))</f>
        <v>7.4527941138241216</v>
      </c>
      <c r="BB38">
        <f>(1+EXP(-$M$1*BB$2-$M$2*$V38-$M$3))</f>
        <v>7.5886456529612767</v>
      </c>
      <c r="BC38">
        <f>(1+EXP(-$M$1*BC$2-$M$2*$V38-$M$3))</f>
        <v>7.72735729275567</v>
      </c>
      <c r="BD38">
        <f>(1+EXP(-$M$1*BD$2-$M$2*$V38-$M$3))</f>
        <v>7.8689892472896723</v>
      </c>
      <c r="BE38">
        <f>(1+EXP(-$M$1*BE$2-$M$2*$V38-$M$3))</f>
        <v>8.0136029983408186</v>
      </c>
      <c r="BF38">
        <f>(1+EXP(-$M$1*BF$2-$M$2*$V38-$M$3))</f>
        <v>8.1612613220707466</v>
      </c>
      <c r="BG38">
        <f>(1+EXP(-$M$1*BG$2-$M$2*$V38-$M$3))</f>
        <v>8.3120283162760096</v>
      </c>
      <c r="BH38">
        <f>(1+EXP(-$M$1*BH$2-$M$2*$V38-$M$3))</f>
        <v>8.4659694282126914</v>
      </c>
      <c r="BI38">
        <f>(1+EXP(-$M$1*BI$2-$M$2*$V38-$M$3))</f>
        <v>8.6231514830067191</v>
      </c>
      <c r="BJ38">
        <f>(1+EXP(-$M$1*BJ$2-$M$2*$V38-$M$3))</f>
        <v>8.7836427126623331</v>
      </c>
      <c r="BK38">
        <f>(1+EXP(-$M$1*BK$2-$M$2*$V38-$M$3))</f>
        <v>8.9475127856813241</v>
      </c>
    </row>
    <row r="39" spans="1:63" x14ac:dyDescent="0.3">
      <c r="A39">
        <v>2436.0300000000002</v>
      </c>
      <c r="B39">
        <v>40</v>
      </c>
      <c r="C39">
        <v>955.21</v>
      </c>
      <c r="D39" t="s">
        <v>4</v>
      </c>
      <c r="E39">
        <f t="shared" si="0"/>
        <v>0</v>
      </c>
      <c r="F39">
        <f t="shared" si="1"/>
        <v>-0.56487311573106458</v>
      </c>
      <c r="G39">
        <f t="shared" si="2"/>
        <v>0.43156773270536225</v>
      </c>
      <c r="H39">
        <f t="shared" si="3"/>
        <v>-0.27545769469768189</v>
      </c>
      <c r="I39" t="str">
        <f t="shared" si="4"/>
        <v>T</v>
      </c>
      <c r="J39" t="str">
        <f t="shared" si="5"/>
        <v>FP</v>
      </c>
      <c r="R39">
        <v>-0.45000000000001</v>
      </c>
      <c r="S39">
        <f t="shared" si="6"/>
        <v>0.50200345766568633</v>
      </c>
      <c r="V39">
        <v>3520</v>
      </c>
      <c r="W39">
        <f>(1+EXP(-$M$1*W$2-$M$2*$V39-$M$3))</f>
        <v>4.7992130484993174</v>
      </c>
      <c r="X39">
        <f>(1+EXP(-$M$1*X$2-$M$2*$V39-$M$3))</f>
        <v>4.8791983898947393</v>
      </c>
      <c r="Y39">
        <f>(1+EXP(-$M$1*Y$2-$M$2*$V39-$M$3))</f>
        <v>4.960867673400406</v>
      </c>
      <c r="Z39">
        <f>(1+EXP(-$M$1*Z$2-$M$2*$V39-$M$3))</f>
        <v>5.0442563512751999</v>
      </c>
      <c r="AA39">
        <f>(1+EXP(-$M$1*AA$2-$M$2*$V39-$M$3))</f>
        <v>5.1294006221591735</v>
      </c>
      <c r="AB39">
        <f>(1+EXP(-$M$1*AB$2-$M$2*$V39-$M$3))</f>
        <v>5.2163374467871968</v>
      </c>
      <c r="AC39">
        <f>(1+EXP(-$M$1*AC$2-$M$2*$V39-$M$3))</f>
        <v>5.3051045640334351</v>
      </c>
      <c r="AD39">
        <f>(1+EXP(-$M$1*AD$2-$M$2*$V39-$M$3))</f>
        <v>5.3957405072936382</v>
      </c>
      <c r="AE39">
        <f>(1+EXP(-$M$1*AE$2-$M$2*$V39-$M$3))</f>
        <v>5.4882846212122987</v>
      </c>
      <c r="AF39">
        <f>(1+EXP(-$M$1*AF$2-$M$2*$V39-$M$3))</f>
        <v>5.582777078761973</v>
      </c>
      <c r="AG39">
        <f>(1+EXP(-$M$1*AG$2-$M$2*$V39-$M$3))</f>
        <v>5.6792588986822006</v>
      </c>
      <c r="AH39">
        <f>(1+EXP(-$M$1*AH$2-$M$2*$V39-$M$3))</f>
        <v>5.7777719632855442</v>
      </c>
      <c r="AI39">
        <f>(1+EXP(-$M$1*AI$2-$M$2*$V39-$M$3))</f>
        <v>5.878359036638491</v>
      </c>
      <c r="AJ39">
        <f>(1+EXP(-$M$1*AJ$2-$M$2*$V39-$M$3))</f>
        <v>5.981063783125161</v>
      </c>
      <c r="AK39">
        <f>(1+EXP(-$M$1*AK$2-$M$2*$V39-$M$3))</f>
        <v>6.0859307864018035</v>
      </c>
      <c r="AL39">
        <f>(1+EXP(-$M$1*AL$2-$M$2*$V39-$M$3))</f>
        <v>6.1930055687503582</v>
      </c>
      <c r="AM39">
        <f>(1+EXP(-$M$1*AM$2-$M$2*$V39-$M$3))</f>
        <v>6.3023346108394547</v>
      </c>
      <c r="AN39">
        <f>(1+EXP(-$M$1*AN$2-$M$2*$V39-$M$3))</f>
        <v>6.4139653719014804</v>
      </c>
      <c r="AO39">
        <f>(1+EXP(-$M$1*AO$2-$M$2*$V39-$M$3))</f>
        <v>6.5279463103344026</v>
      </c>
      <c r="AP39">
        <f>(1+EXP(-$M$1*AP$2-$M$2*$V39-$M$3))</f>
        <v>6.6443269047373175</v>
      </c>
      <c r="AQ39">
        <f>(1+EXP(-$M$1*AQ$2-$M$2*$V39-$M$3))</f>
        <v>6.763157675388916</v>
      </c>
      <c r="AR39">
        <f>(1+EXP(-$M$1*AR$2-$M$2*$V39-$M$3))</f>
        <v>6.8844902061780777</v>
      </c>
      <c r="AS39">
        <f>(1+EXP(-$M$1*AS$2-$M$2*$V39-$M$3))</f>
        <v>7.0083771669962163</v>
      </c>
      <c r="AT39">
        <f>(1+EXP(-$M$1*AT$2-$M$2*$V39-$M$3))</f>
        <v>7.1348723366010063</v>
      </c>
      <c r="AU39">
        <f>(1+EXP(-$M$1*AU$2-$M$2*$V39-$M$3))</f>
        <v>7.2640306259615324</v>
      </c>
      <c r="AV39">
        <f>(1+EXP(-$M$1*AV$2-$M$2*$V39-$M$3))</f>
        <v>7.3959081020948707</v>
      </c>
      <c r="AW39">
        <f>(1+EXP(-$M$1*AW$2-$M$2*$V39-$M$3))</f>
        <v>7.5305620124045012</v>
      </c>
      <c r="AX39">
        <f>(1+EXP(-$M$1*AX$2-$M$2*$V39-$M$3))</f>
        <v>7.6680508095311799</v>
      </c>
      <c r="AY39">
        <f>(1+EXP(-$M$1*AY$2-$M$2*$V39-$M$3))</f>
        <v>7.8084341767269381</v>
      </c>
      <c r="AZ39">
        <f>(1+EXP(-$M$1*AZ$2-$M$2*$V39-$M$3))</f>
        <v>7.9517730537632945</v>
      </c>
      <c r="BA39">
        <f>(1+EXP(-$M$1*BA$2-$M$2*$V39-$M$3))</f>
        <v>8.0981296633849595</v>
      </c>
      <c r="BB39">
        <f>(1+EXP(-$M$1*BB$2-$M$2*$V39-$M$3))</f>
        <v>8.2475675383204301</v>
      </c>
      <c r="BC39">
        <f>(1+EXP(-$M$1*BC$2-$M$2*$V39-$M$3))</f>
        <v>8.4001515488612242</v>
      </c>
      <c r="BD39">
        <f>(1+EXP(-$M$1*BD$2-$M$2*$V39-$M$3))</f>
        <v>8.5559479310218212</v>
      </c>
      <c r="BE39">
        <f>(1+EXP(-$M$1*BE$2-$M$2*$V39-$M$3))</f>
        <v>8.715024315292391</v>
      </c>
      <c r="BF39">
        <f>(1+EXP(-$M$1*BF$2-$M$2*$V39-$M$3))</f>
        <v>8.877449755996853</v>
      </c>
      <c r="BG39">
        <f>(1+EXP(-$M$1*BG$2-$M$2*$V39-$M$3))</f>
        <v>9.0432947612690828</v>
      </c>
      <c r="BH39">
        <f>(1+EXP(-$M$1*BH$2-$M$2*$V39-$M$3))</f>
        <v>9.2126313236601387</v>
      </c>
      <c r="BI39">
        <f>(1+EXP(-$M$1*BI$2-$M$2*$V39-$M$3))</f>
        <v>9.3855329513899122</v>
      </c>
      <c r="BJ39">
        <f>(1+EXP(-$M$1*BJ$2-$M$2*$V39-$M$3))</f>
        <v>9.5620747002566731</v>
      </c>
      <c r="BK39">
        <f>(1+EXP(-$M$1*BK$2-$M$2*$V39-$M$3))</f>
        <v>9.7423332062184915</v>
      </c>
    </row>
    <row r="40" spans="1:63" x14ac:dyDescent="0.3">
      <c r="A40">
        <v>4072.09</v>
      </c>
      <c r="B40">
        <v>28</v>
      </c>
      <c r="C40">
        <v>1732.84</v>
      </c>
      <c r="D40" t="s">
        <v>4</v>
      </c>
      <c r="E40">
        <f t="shared" si="0"/>
        <v>0</v>
      </c>
      <c r="F40">
        <f t="shared" si="1"/>
        <v>-9.9897665441159925E-2</v>
      </c>
      <c r="G40">
        <f t="shared" si="2"/>
        <v>9.5069981087989627E-2</v>
      </c>
      <c r="H40">
        <f t="shared" si="3"/>
        <v>-2.2532443500972734</v>
      </c>
      <c r="I40" t="str">
        <f t="shared" si="4"/>
        <v>N</v>
      </c>
      <c r="J40" t="str">
        <f t="shared" si="5"/>
        <v>PN</v>
      </c>
      <c r="R40">
        <v>-0.40000000000001001</v>
      </c>
      <c r="S40">
        <f t="shared" si="6"/>
        <v>0.50174302909001622</v>
      </c>
      <c r="V40">
        <v>3590</v>
      </c>
      <c r="W40">
        <f>(1+EXP(-$M$1*W$2-$M$2*$V40-$M$3))</f>
        <v>5.1791674058372505</v>
      </c>
      <c r="X40">
        <f>(1+EXP(-$M$1*X$2-$M$2*$V40-$M$3))</f>
        <v>5.2671519772306743</v>
      </c>
      <c r="Y40">
        <f>(1+EXP(-$M$1*Y$2-$M$2*$V40-$M$3))</f>
        <v>5.3569888995953665</v>
      </c>
      <c r="Z40">
        <f>(1+EXP(-$M$1*Z$2-$M$2*$V40-$M$3))</f>
        <v>5.4487171707245299</v>
      </c>
      <c r="AA40">
        <f>(1+EXP(-$M$1*AA$2-$M$2*$V40-$M$3))</f>
        <v>5.5423766094371425</v>
      </c>
      <c r="AB40">
        <f>(1+EXP(-$M$1*AB$2-$M$2*$V40-$M$3))</f>
        <v>5.6380078728631142</v>
      </c>
      <c r="AC40">
        <f>(1+EXP(-$M$1*AC$2-$M$2*$V40-$M$3))</f>
        <v>5.7356524740923467</v>
      </c>
      <c r="AD40">
        <f>(1+EXP(-$M$1*AD$2-$M$2*$V40-$M$3))</f>
        <v>5.8353528001953983</v>
      </c>
      <c r="AE40">
        <f>(1+EXP(-$M$1*AE$2-$M$2*$V40-$M$3))</f>
        <v>5.9371521306235051</v>
      </c>
      <c r="AF40">
        <f>(1+EXP(-$M$1*AF$2-$M$2*$V40-$M$3))</f>
        <v>6.0410946559959751</v>
      </c>
      <c r="AG40">
        <f>(1+EXP(-$M$1*AG$2-$M$2*$V40-$M$3))</f>
        <v>6.1472254972831584</v>
      </c>
      <c r="AH40">
        <f>(1+EXP(-$M$1*AH$2-$M$2*$V40-$M$3))</f>
        <v>6.2555907253932412</v>
      </c>
      <c r="AI40">
        <f>(1+EXP(-$M$1*AI$2-$M$2*$V40-$M$3))</f>
        <v>6.3662373811714001</v>
      </c>
      <c r="AJ40">
        <f>(1+EXP(-$M$1*AJ$2-$M$2*$V40-$M$3))</f>
        <v>6.4792134958200416</v>
      </c>
      <c r="AK40">
        <f>(1+EXP(-$M$1*AK$2-$M$2*$V40-$M$3))</f>
        <v>6.5945681117489059</v>
      </c>
      <c r="AL40">
        <f>(1+EXP(-$M$1*AL$2-$M$2*$V40-$M$3))</f>
        <v>6.7123513038641667</v>
      </c>
      <c r="AM40">
        <f>(1+EXP(-$M$1*AM$2-$M$2*$V40-$M$3))</f>
        <v>6.8326142013056872</v>
      </c>
      <c r="AN40">
        <f>(1+EXP(-$M$1*AN$2-$M$2*$V40-$M$3))</f>
        <v>6.9554090096419818</v>
      </c>
      <c r="AO40">
        <f>(1+EXP(-$M$1*AO$2-$M$2*$V40-$M$3))</f>
        <v>7.080789033532394</v>
      </c>
      <c r="AP40">
        <f>(1+EXP(-$M$1*AP$2-$M$2*$V40-$M$3))</f>
        <v>7.2088086998663847</v>
      </c>
      <c r="AQ40">
        <f>(1+EXP(-$M$1*AQ$2-$M$2*$V40-$M$3))</f>
        <v>7.3395235813900319</v>
      </c>
      <c r="AR40">
        <f>(1+EXP(-$M$1*AR$2-$M$2*$V40-$M$3))</f>
        <v>7.4729904208298743</v>
      </c>
      <c r="AS40">
        <f>(1+EXP(-$M$1*AS$2-$M$2*$V40-$M$3))</f>
        <v>7.6092671555246829</v>
      </c>
      <c r="AT40">
        <f>(1+EXP(-$M$1*AT$2-$M$2*$V40-$M$3))</f>
        <v>7.7484129425757686</v>
      </c>
      <c r="AU40">
        <f>(1+EXP(-$M$1*AU$2-$M$2*$V40-$M$3))</f>
        <v>7.8904881845268404</v>
      </c>
      <c r="AV40">
        <f>(1+EXP(-$M$1*AV$2-$M$2*$V40-$M$3))</f>
        <v>8.0355545555844543</v>
      </c>
      <c r="AW40">
        <f>(1+EXP(-$M$1*AW$2-$M$2*$V40-$M$3))</f>
        <v>8.1836750283904784</v>
      </c>
      <c r="AX40">
        <f>(1+EXP(-$M$1*AX$2-$M$2*$V40-$M$3))</f>
        <v>8.3349139013582754</v>
      </c>
      <c r="AY40">
        <f>(1+EXP(-$M$1*AY$2-$M$2*$V40-$M$3))</f>
        <v>8.4893368265843137</v>
      </c>
      <c r="AZ40">
        <f>(1+EXP(-$M$1*AZ$2-$M$2*$V40-$M$3))</f>
        <v>8.6470108383474269</v>
      </c>
      <c r="BA40">
        <f>(1+EXP(-$M$1*BA$2-$M$2*$V40-$M$3))</f>
        <v>8.8080043822081251</v>
      </c>
      <c r="BB40">
        <f>(1+EXP(-$M$1*BB$2-$M$2*$V40-$M$3))</f>
        <v>8.9723873447204756</v>
      </c>
      <c r="BC40">
        <f>(1+EXP(-$M$1*BC$2-$M$2*$V40-$M$3))</f>
        <v>9.1402310837695122</v>
      </c>
      <c r="BD40">
        <f>(1+EXP(-$M$1*BD$2-$M$2*$V40-$M$3))</f>
        <v>9.3116084595474025</v>
      </c>
      <c r="BE40">
        <f>(1+EXP(-$M$1*BE$2-$M$2*$V40-$M$3))</f>
        <v>9.4865938661817069</v>
      </c>
      <c r="BF40">
        <f>(1+EXP(-$M$1*BF$2-$M$2*$V40-$M$3))</f>
        <v>9.6652632640294964</v>
      </c>
      <c r="BG40">
        <f>(1+EXP(-$M$1*BG$2-$M$2*$V40-$M$3))</f>
        <v>9.8476942126514437</v>
      </c>
      <c r="BH40">
        <f>(1+EXP(-$M$1*BH$2-$M$2*$V40-$M$3))</f>
        <v>10.033965904480036</v>
      </c>
      <c r="BI40">
        <f>(1+EXP(-$M$1*BI$2-$M$2*$V40-$M$3))</f>
        <v>10.224159199196659</v>
      </c>
      <c r="BJ40">
        <f>(1+EXP(-$M$1*BJ$2-$M$2*$V40-$M$3))</f>
        <v>10.418356658832385</v>
      </c>
      <c r="BK40">
        <f>(1+EXP(-$M$1*BK$2-$M$2*$V40-$M$3))</f>
        <v>10.616642583607812</v>
      </c>
    </row>
    <row r="41" spans="1:63" x14ac:dyDescent="0.3">
      <c r="A41">
        <v>1823.4</v>
      </c>
      <c r="B41">
        <v>46</v>
      </c>
      <c r="C41">
        <v>807.04</v>
      </c>
      <c r="D41" t="s">
        <v>4</v>
      </c>
      <c r="E41">
        <f t="shared" si="0"/>
        <v>0</v>
      </c>
      <c r="F41">
        <f t="shared" si="1"/>
        <v>-0.9333545306089307</v>
      </c>
      <c r="G41">
        <f t="shared" si="2"/>
        <v>0.60676761467499241</v>
      </c>
      <c r="H41">
        <f t="shared" si="3"/>
        <v>0.4337451270028656</v>
      </c>
      <c r="I41" t="str">
        <f t="shared" si="4"/>
        <v>T</v>
      </c>
      <c r="J41" t="str">
        <f t="shared" si="5"/>
        <v>FP</v>
      </c>
      <c r="R41">
        <v>-0.35000000000001003</v>
      </c>
      <c r="S41">
        <f t="shared" si="6"/>
        <v>0.50148259956859076</v>
      </c>
      <c r="V41">
        <v>3660</v>
      </c>
      <c r="W41">
        <f>(1+EXP(-$M$1*W$2-$M$2*$V41-$M$3))</f>
        <v>5.5971205044453276</v>
      </c>
      <c r="X41">
        <f>(1+EXP(-$M$1*X$2-$M$2*$V41-$M$3))</f>
        <v>5.6939042984284516</v>
      </c>
      <c r="Y41">
        <f>(1+EXP(-$M$1*Y$2-$M$2*$V41-$M$3))</f>
        <v>5.7927256945951013</v>
      </c>
      <c r="Z41">
        <f>(1+EXP(-$M$1*Z$2-$M$2*$V41-$M$3))</f>
        <v>5.8936275908570721</v>
      </c>
      <c r="AA41">
        <f>(1+EXP(-$M$1*AA$2-$M$2*$V41-$M$3))</f>
        <v>5.9966537882616553</v>
      </c>
      <c r="AB41">
        <f>(1+EXP(-$M$1*AB$2-$M$2*$V41-$M$3))</f>
        <v>6.1018490100054636</v>
      </c>
      <c r="AC41">
        <f>(1+EXP(-$M$1*AC$2-$M$2*$V41-$M$3))</f>
        <v>6.209258920848546</v>
      </c>
      <c r="AD41">
        <f>(1+EXP(-$M$1*AD$2-$M$2*$V41-$M$3))</f>
        <v>6.3189301469372756</v>
      </c>
      <c r="AE41">
        <f>(1+EXP(-$M$1*AE$2-$M$2*$V41-$M$3))</f>
        <v>6.4309102960445346</v>
      </c>
      <c r="AF41">
        <f>(1+EXP(-$M$1*AF$2-$M$2*$V41-$M$3))</f>
        <v>6.5452479782360138</v>
      </c>
      <c r="AG41">
        <f>(1+EXP(-$M$1*AG$2-$M$2*$V41-$M$3))</f>
        <v>6.6619928269716437</v>
      </c>
      <c r="AH41">
        <f>(1+EXP(-$M$1*AH$2-$M$2*$V41-$M$3))</f>
        <v>6.7811955206512371</v>
      </c>
      <c r="AI41">
        <f>(1+EXP(-$M$1*AI$2-$M$2*$V41-$M$3))</f>
        <v>6.9029078046137347</v>
      </c>
      <c r="AJ41">
        <f>(1+EXP(-$M$1*AJ$2-$M$2*$V41-$M$3))</f>
        <v>7.0271825135996471</v>
      </c>
      <c r="AK41">
        <f>(1+EXP(-$M$1*AK$2-$M$2*$V41-$M$3))</f>
        <v>7.1540735946863503</v>
      </c>
      <c r="AL41">
        <f>(1+EXP(-$M$1*AL$2-$M$2*$V41-$M$3))</f>
        <v>7.2836361307062756</v>
      </c>
      <c r="AM41">
        <f>(1+EXP(-$M$1*AM$2-$M$2*$V41-$M$3))</f>
        <v>7.4159263641580893</v>
      </c>
      <c r="AN41">
        <f>(1+EXP(-$M$1*AN$2-$M$2*$V41-$M$3))</f>
        <v>7.5510017216213354</v>
      </c>
      <c r="AO41">
        <f>(1+EXP(-$M$1*AO$2-$M$2*$V41-$M$3))</f>
        <v>7.688920838685033</v>
      </c>
      <c r="AP41">
        <f>(1+EXP(-$M$1*AP$2-$M$2*$V41-$M$3))</f>
        <v>7.8297435854010944</v>
      </c>
      <c r="AQ41">
        <f>(1+EXP(-$M$1*AQ$2-$M$2*$V41-$M$3))</f>
        <v>7.973531092273678</v>
      </c>
      <c r="AR41">
        <f>(1+EXP(-$M$1*AR$2-$M$2*$V41-$M$3))</f>
        <v>8.1203457767956273</v>
      </c>
      <c r="AS41">
        <f>(1+EXP(-$M$1*AS$2-$M$2*$V41-$M$3))</f>
        <v>8.2702513705436367</v>
      </c>
      <c r="AT41">
        <f>(1+EXP(-$M$1*AT$2-$M$2*$V41-$M$3))</f>
        <v>8.4233129468438044</v>
      </c>
      <c r="AU41">
        <f>(1+EXP(-$M$1*AU$2-$M$2*$V41-$M$3))</f>
        <v>8.5795969490197006</v>
      </c>
      <c r="AV41">
        <f>(1+EXP(-$M$1*AV$2-$M$2*$V41-$M$3))</f>
        <v>8.7391712192350912</v>
      </c>
      <c r="AW41">
        <f>(1+EXP(-$M$1*AW$2-$M$2*$V41-$M$3))</f>
        <v>8.902105027943886</v>
      </c>
      <c r="AX41">
        <f>(1+EXP(-$M$1*AX$2-$M$2*$V41-$M$3))</f>
        <v>9.0684691039601635</v>
      </c>
      <c r="AY41">
        <f>(1+EXP(-$M$1*AY$2-$M$2*$V41-$M$3))</f>
        <v>9.2383356651612036</v>
      </c>
      <c r="AZ41">
        <f>(1+EXP(-$M$1*AZ$2-$M$2*$V41-$M$3))</f>
        <v>9.4117784498369108</v>
      </c>
      <c r="BA41">
        <f>(1+EXP(-$M$1*BA$2-$M$2*$V41-$M$3))</f>
        <v>9.5888727486993091</v>
      </c>
      <c r="BB41">
        <f>(1+EXP(-$M$1*BB$2-$M$2*$V41-$M$3))</f>
        <v>9.769695437565872</v>
      </c>
      <c r="BC41">
        <f>(1+EXP(-$M$1*BC$2-$M$2*$V41-$M$3))</f>
        <v>9.9543250107309404</v>
      </c>
      <c r="BD41">
        <f>(1+EXP(-$M$1*BD$2-$M$2*$V41-$M$3))</f>
        <v>10.142841615039769</v>
      </c>
      <c r="BE41">
        <f>(1+EXP(-$M$1*BE$2-$M$2*$V41-$M$3))</f>
        <v>10.335327084679887</v>
      </c>
      <c r="BF41">
        <f>(1+EXP(-$M$1*BF$2-$M$2*$V41-$M$3))</f>
        <v>10.53186497670492</v>
      </c>
      <c r="BG41">
        <f>(1+EXP(-$M$1*BG$2-$M$2*$V41-$M$3))</f>
        <v>10.732540607306358</v>
      </c>
      <c r="BH41">
        <f>(1+EXP(-$M$1*BH$2-$M$2*$V41-$M$3))</f>
        <v>10.937441088848898</v>
      </c>
      <c r="BI41">
        <f>(1+EXP(-$M$1*BI$2-$M$2*$V41-$M$3))</f>
        <v>11.146655367685531</v>
      </c>
      <c r="BJ41">
        <f>(1+EXP(-$M$1*BJ$2-$M$2*$V41-$M$3))</f>
        <v>11.36027426276871</v>
      </c>
      <c r="BK41">
        <f>(1+EXP(-$M$1*BK$2-$M$2*$V41-$M$3))</f>
        <v>11.578390505074491</v>
      </c>
    </row>
    <row r="42" spans="1:63" x14ac:dyDescent="0.3">
      <c r="A42">
        <v>2351.91</v>
      </c>
      <c r="B42">
        <v>22</v>
      </c>
      <c r="C42">
        <v>1265.6500000000001</v>
      </c>
      <c r="D42" t="s">
        <v>5</v>
      </c>
      <c r="E42">
        <f t="shared" si="0"/>
        <v>1</v>
      </c>
      <c r="F42">
        <f t="shared" si="1"/>
        <v>-0.59181172810825711</v>
      </c>
      <c r="G42">
        <f t="shared" si="2"/>
        <v>0.55332390361292516</v>
      </c>
      <c r="H42">
        <f t="shared" si="3"/>
        <v>0.21410983550552665</v>
      </c>
      <c r="I42" t="str">
        <f t="shared" si="4"/>
        <v>T</v>
      </c>
      <c r="J42" t="str">
        <f t="shared" si="5"/>
        <v>PP</v>
      </c>
      <c r="R42">
        <v>-0.30000000000000998</v>
      </c>
      <c r="S42">
        <f t="shared" si="6"/>
        <v>0.50122216924271457</v>
      </c>
      <c r="V42">
        <v>3730</v>
      </c>
      <c r="W42">
        <f>(1+EXP(-$M$1*W$2-$M$2*$V42-$M$3))</f>
        <v>6.0568725490329562</v>
      </c>
      <c r="X42">
        <f>(1+EXP(-$M$1*X$2-$M$2*$V42-$M$3))</f>
        <v>6.1633355644164469</v>
      </c>
      <c r="Y42">
        <f>(1+EXP(-$M$1*Y$2-$M$2*$V42-$M$3))</f>
        <v>6.2720399599285974</v>
      </c>
      <c r="Z42">
        <f>(1+EXP(-$M$1*Z$2-$M$2*$V42-$M$3))</f>
        <v>6.3830329236455867</v>
      </c>
      <c r="AA42">
        <f>(1+EXP(-$M$1*AA$2-$M$2*$V42-$M$3))</f>
        <v>6.496362637100499</v>
      </c>
      <c r="AB42">
        <f>(1+EXP(-$M$1*AB$2-$M$2*$V42-$M$3))</f>
        <v>6.6120782961986899</v>
      </c>
      <c r="AC42">
        <f>(1+EXP(-$M$1*AC$2-$M$2*$V42-$M$3))</f>
        <v>6.7302301325734888</v>
      </c>
      <c r="AD42">
        <f>(1+EXP(-$M$1*AD$2-$M$2*$V42-$M$3))</f>
        <v>6.8508694353915462</v>
      </c>
      <c r="AE42">
        <f>(1+EXP(-$M$1*AE$2-$M$2*$V42-$M$3))</f>
        <v>6.9740485736172131</v>
      </c>
      <c r="AF42">
        <f>(1+EXP(-$M$1*AF$2-$M$2*$V42-$M$3))</f>
        <v>7.0998210187456463</v>
      </c>
      <c r="AG42">
        <f>(1+EXP(-$M$1*AG$2-$M$2*$V42-$M$3))</f>
        <v>7.2282413680145723</v>
      </c>
      <c r="AH42">
        <f>(1+EXP(-$M$1*AH$2-$M$2*$V42-$M$3))</f>
        <v>7.3593653681046796</v>
      </c>
      <c r="AI42">
        <f>(1+EXP(-$M$1*AI$2-$M$2*$V42-$M$3))</f>
        <v>7.4932499393389769</v>
      </c>
      <c r="AJ42">
        <f>(1+EXP(-$M$1*AJ$2-$M$2*$V42-$M$3))</f>
        <v>7.6299532003916779</v>
      </c>
      <c r="AK42">
        <f>(1+EXP(-$M$1*AK$2-$M$2*$V42-$M$3))</f>
        <v>7.769534493517229</v>
      </c>
      <c r="AL42">
        <f>(1+EXP(-$M$1*AL$2-$M$2*$V42-$M$3))</f>
        <v>7.9120544103105139</v>
      </c>
      <c r="AM42">
        <f>(1+EXP(-$M$1*AM$2-$M$2*$V42-$M$3))</f>
        <v>8.0575748180093676</v>
      </c>
      <c r="AN42">
        <f>(1+EXP(-$M$1*AN$2-$M$2*$V42-$M$3))</f>
        <v>8.2061588863508863</v>
      </c>
      <c r="AO42">
        <f>(1+EXP(-$M$1*AO$2-$M$2*$V42-$M$3))</f>
        <v>8.3578711149931131</v>
      </c>
      <c r="AP42">
        <f>(1+EXP(-$M$1*AP$2-$M$2*$V42-$M$3))</f>
        <v>8.5127773615140079</v>
      </c>
      <c r="AQ42">
        <f>(1+EXP(-$M$1*AQ$2-$M$2*$V42-$M$3))</f>
        <v>8.6709448699999712</v>
      </c>
      <c r="AR42">
        <f>(1+EXP(-$M$1*AR$2-$M$2*$V42-$M$3))</f>
        <v>8.8324423002361527</v>
      </c>
      <c r="AS42">
        <f>(1+EXP(-$M$1*AS$2-$M$2*$V42-$M$3))</f>
        <v>8.9973397575113694</v>
      </c>
      <c r="AT42">
        <f>(1+EXP(-$M$1*AT$2-$M$2*$V42-$M$3))</f>
        <v>9.1657088230504566</v>
      </c>
      <c r="AU42">
        <f>(1+EXP(-$M$1*AU$2-$M$2*$V42-$M$3))</f>
        <v>9.3376225850873844</v>
      </c>
      <c r="AV42">
        <f>(1+EXP(-$M$1*AV$2-$M$2*$V42-$M$3))</f>
        <v>9.5131556705925107</v>
      </c>
      <c r="AW42">
        <f>(1+EXP(-$M$1*AW$2-$M$2*$V42-$M$3))</f>
        <v>9.6923842776677791</v>
      </c>
      <c r="AX42">
        <f>(1+EXP(-$M$1*AX$2-$M$2*$V42-$M$3))</f>
        <v>9.8753862086240041</v>
      </c>
      <c r="AY42">
        <f>(1+EXP(-$M$1*AY$2-$M$2*$V42-$M$3))</f>
        <v>10.062240903754475</v>
      </c>
      <c r="AZ42">
        <f>(1+EXP(-$M$1*AZ$2-$M$2*$V42-$M$3))</f>
        <v>10.253029475819595</v>
      </c>
      <c r="BA42">
        <f>(1+EXP(-$M$1*BA$2-$M$2*$V42-$M$3))</f>
        <v>10.447834745257612</v>
      </c>
      <c r="BB42">
        <f>(1+EXP(-$M$1*BB$2-$M$2*$V42-$M$3))</f>
        <v>10.646741276136551</v>
      </c>
      <c r="BC42">
        <f>(1+EXP(-$M$1*BC$2-$M$2*$V42-$M$3))</f>
        <v>10.849835412863069</v>
      </c>
      <c r="BD42">
        <f>(1+EXP(-$M$1*BD$2-$M$2*$V42-$M$3))</f>
        <v>11.057205317664215</v>
      </c>
      <c r="BE42">
        <f>(1+EXP(-$M$1*BE$2-$M$2*$V42-$M$3))</f>
        <v>11.268941008858214</v>
      </c>
      <c r="BF42">
        <f>(1+EXP(-$M$1*BF$2-$M$2*$V42-$M$3))</f>
        <v>11.485134399930981</v>
      </c>
      <c r="BG42">
        <f>(1+EXP(-$M$1*BG$2-$M$2*$V42-$M$3))</f>
        <v>11.705879339435397</v>
      </c>
      <c r="BH42">
        <f>(1+EXP(-$M$1*BH$2-$M$2*$V42-$M$3))</f>
        <v>11.931271651730487</v>
      </c>
      <c r="BI42">
        <f>(1+EXP(-$M$1*BI$2-$M$2*$V42-$M$3))</f>
        <v>12.16140917857836</v>
      </c>
      <c r="BJ42">
        <f>(1+EXP(-$M$1*BJ$2-$M$2*$V42-$M$3))</f>
        <v>12.396391821616824</v>
      </c>
      <c r="BK42">
        <f>(1+EXP(-$M$1*BK$2-$M$2*$V42-$M$3))</f>
        <v>12.636321585726282</v>
      </c>
    </row>
    <row r="43" spans="1:63" x14ac:dyDescent="0.3">
      <c r="A43">
        <v>3030.75</v>
      </c>
      <c r="B43">
        <v>32</v>
      </c>
      <c r="C43">
        <v>892.65</v>
      </c>
      <c r="D43" t="s">
        <v>4</v>
      </c>
      <c r="E43">
        <f t="shared" si="0"/>
        <v>0</v>
      </c>
      <c r="F43">
        <f t="shared" si="1"/>
        <v>-0.33581197862162127</v>
      </c>
      <c r="G43">
        <f t="shared" si="2"/>
        <v>0.28524251713008225</v>
      </c>
      <c r="H43">
        <f t="shared" si="3"/>
        <v>-0.91860354463521876</v>
      </c>
      <c r="I43" t="str">
        <f t="shared" si="4"/>
        <v>N</v>
      </c>
      <c r="J43" t="str">
        <f t="shared" si="5"/>
        <v>PN</v>
      </c>
      <c r="R43">
        <v>-0.25000000000000999</v>
      </c>
      <c r="S43">
        <f t="shared" si="6"/>
        <v>0.50096173825369406</v>
      </c>
      <c r="V43">
        <v>3800</v>
      </c>
      <c r="W43">
        <f>(1+EXP(-$M$1*W$2-$M$2*$V43-$M$3))</f>
        <v>6.5626037978415992</v>
      </c>
      <c r="X43">
        <f>(1+EXP(-$M$1*X$2-$M$2*$V43-$M$3))</f>
        <v>6.6797140409730229</v>
      </c>
      <c r="Y43">
        <f>(1+EXP(-$M$1*Y$2-$M$2*$V43-$M$3))</f>
        <v>6.799289821745587</v>
      </c>
      <c r="Z43">
        <f>(1+EXP(-$M$1*Z$2-$M$2*$V43-$M$3))</f>
        <v>6.9213830474536175</v>
      </c>
      <c r="AA43">
        <f>(1+EXP(-$M$1*AA$2-$M$2*$V43-$M$3))</f>
        <v>7.0460467182026747</v>
      </c>
      <c r="AB43">
        <f>(1+EXP(-$M$1*AB$2-$M$2*$V43-$M$3))</f>
        <v>7.173334949916649</v>
      </c>
      <c r="AC43">
        <f>(1+EXP(-$M$1*AC$2-$M$2*$V43-$M$3))</f>
        <v>7.3033029978292072</v>
      </c>
      <c r="AD43">
        <f>(1+EXP(-$M$1*AD$2-$M$2*$V43-$M$3))</f>
        <v>7.4360072804698722</v>
      </c>
      <c r="AE43">
        <f>(1+EXP(-$M$1*AE$2-$M$2*$V43-$M$3))</f>
        <v>7.5715054041550314</v>
      </c>
      <c r="AF43">
        <f>(1+EXP(-$M$1*AF$2-$M$2*$V43-$M$3))</f>
        <v>7.7098561879945482</v>
      </c>
      <c r="AG43">
        <f>(1+EXP(-$M$1*AG$2-$M$2*$V43-$M$3))</f>
        <v>7.8511196894249098</v>
      </c>
      <c r="AH43">
        <f>(1+EXP(-$M$1*AH$2-$M$2*$V43-$M$3))</f>
        <v>7.9953572302798586</v>
      </c>
      <c r="AI43">
        <f>(1+EXP(-$M$1*AI$2-$M$2*$V43-$M$3))</f>
        <v>8.1426314234099024</v>
      </c>
      <c r="AJ43">
        <f>(1+EXP(-$M$1*AJ$2-$M$2*$V43-$M$3))</f>
        <v>8.2930061998622975</v>
      </c>
      <c r="AK43">
        <f>(1+EXP(-$M$1*AK$2-$M$2*$V43-$M$3))</f>
        <v>8.4465468366332033</v>
      </c>
      <c r="AL43">
        <f>(1+EXP(-$M$1*AL$2-$M$2*$V43-$M$3))</f>
        <v>8.6033199850041271</v>
      </c>
      <c r="AM43">
        <f>(1+EXP(-$M$1*AM$2-$M$2*$V43-$M$3))</f>
        <v>8.7633936994749213</v>
      </c>
      <c r="AN43">
        <f>(1+EXP(-$M$1*AN$2-$M$2*$V43-$M$3))</f>
        <v>8.9268374673059583</v>
      </c>
      <c r="AO43">
        <f>(1+EXP(-$M$1*AO$2-$M$2*$V43-$M$3))</f>
        <v>9.0937222386822203</v>
      </c>
      <c r="AP43">
        <f>(1+EXP(-$M$1*AP$2-$M$2*$V43-$M$3))</f>
        <v>9.2641204575124156</v>
      </c>
      <c r="AQ43">
        <f>(1+EXP(-$M$1*AQ$2-$M$2*$V43-$M$3))</f>
        <v>9.438106092876593</v>
      </c>
      <c r="AR43">
        <f>(1+EXP(-$M$1*AR$2-$M$2*$V43-$M$3))</f>
        <v>9.6157546711357451</v>
      </c>
      <c r="AS43">
        <f>(1+EXP(-$M$1*AS$2-$M$2*$V43-$M$3))</f>
        <v>9.7971433087174766</v>
      </c>
      <c r="AT43">
        <f>(1+EXP(-$M$1*AT$2-$M$2*$V43-$M$3))</f>
        <v>9.9823507455918481</v>
      </c>
      <c r="AU43">
        <f>(1+EXP(-$M$1*AU$2-$M$2*$V43-$M$3))</f>
        <v>10.171457379452084</v>
      </c>
      <c r="AV43">
        <f>(1+EXP(-$M$1*AV$2-$M$2*$V43-$M$3))</f>
        <v>10.364545300614818</v>
      </c>
      <c r="AW43">
        <f>(1+EXP(-$M$1*AW$2-$M$2*$V43-$M$3))</f>
        <v>10.561698327655099</v>
      </c>
      <c r="AX43">
        <f>(1+EXP(-$M$1*AX$2-$M$2*$V43-$M$3))</f>
        <v>10.763002043791689</v>
      </c>
      <c r="AY43">
        <f>(1+EXP(-$M$1*AY$2-$M$2*$V43-$M$3))</f>
        <v>10.968543834038321</v>
      </c>
      <c r="AZ43">
        <f>(1+EXP(-$M$1*AZ$2-$M$2*$V43-$M$3))</f>
        <v>11.178412923137111</v>
      </c>
      <c r="BA43">
        <f>(1+EXP(-$M$1*BA$2-$M$2*$V43-$M$3))</f>
        <v>11.392700414290648</v>
      </c>
      <c r="BB43">
        <f>(1+EXP(-$M$1*BB$2-$M$2*$V43-$M$3))</f>
        <v>11.611499328709456</v>
      </c>
      <c r="BC43">
        <f>(1+EXP(-$M$1*BC$2-$M$2*$V43-$M$3))</f>
        <v>11.834904645992038</v>
      </c>
      <c r="BD43">
        <f>(1+EXP(-$M$1*BD$2-$M$2*$V43-$M$3))</f>
        <v>12.063013345355145</v>
      </c>
      <c r="BE43">
        <f>(1+EXP(-$M$1*BE$2-$M$2*$V43-$M$3))</f>
        <v>12.295924447731966</v>
      </c>
      <c r="BF43">
        <f>(1+EXP(-$M$1*BF$2-$M$2*$V43-$M$3))</f>
        <v>12.533739058756643</v>
      </c>
      <c r="BG43">
        <f>(1+EXP(-$M$1*BG$2-$M$2*$V43-$M$3))</f>
        <v>12.776560412653804</v>
      </c>
      <c r="BH43">
        <f>(1+EXP(-$M$1*BH$2-$M$2*$V43-$M$3))</f>
        <v>13.024493917052038</v>
      </c>
      <c r="BI43">
        <f>(1+EXP(-$M$1*BI$2-$M$2*$V43-$M$3))</f>
        <v>13.277647198740867</v>
      </c>
      <c r="BJ43">
        <f>(1+EXP(-$M$1*BJ$2-$M$2*$V43-$M$3))</f>
        <v>13.53613015039101</v>
      </c>
      <c r="BK43">
        <f>(1+EXP(-$M$1*BK$2-$M$2*$V43-$M$3))</f>
        <v>13.800054978258334</v>
      </c>
    </row>
    <row r="44" spans="1:63" x14ac:dyDescent="0.3">
      <c r="A44">
        <v>2497.25</v>
      </c>
      <c r="B44">
        <v>37</v>
      </c>
      <c r="C44">
        <v>1610.19</v>
      </c>
      <c r="D44" t="s">
        <v>4</v>
      </c>
      <c r="E44">
        <f t="shared" si="0"/>
        <v>0</v>
      </c>
      <c r="F44">
        <f t="shared" si="1"/>
        <v>-0.55592447198368733</v>
      </c>
      <c r="G44">
        <f t="shared" si="2"/>
        <v>0.4264582072862465</v>
      </c>
      <c r="H44">
        <f t="shared" si="3"/>
        <v>-0.29631643481822856</v>
      </c>
      <c r="I44" t="str">
        <f t="shared" si="4"/>
        <v>T</v>
      </c>
      <c r="J44" t="str">
        <f t="shared" si="5"/>
        <v>FP</v>
      </c>
      <c r="R44">
        <v>-0.20000000000001</v>
      </c>
      <c r="S44">
        <f t="shared" si="6"/>
        <v>0.50070130674283675</v>
      </c>
      <c r="V44">
        <v>3870</v>
      </c>
      <c r="W44">
        <f>(1+EXP(-$M$1*W$2-$M$2*$V44-$M$3))</f>
        <v>7.1189125713043806</v>
      </c>
      <c r="X44">
        <f>(1+EXP(-$M$1*X$2-$M$2*$V44-$M$3))</f>
        <v>7.2477348575875471</v>
      </c>
      <c r="Y44">
        <f>(1+EXP(-$M$1*Y$2-$M$2*$V44-$M$3))</f>
        <v>7.3792692567257143</v>
      </c>
      <c r="Z44">
        <f>(1+EXP(-$M$1*Z$2-$M$2*$V44-$M$3))</f>
        <v>7.513572867194223</v>
      </c>
      <c r="AA44">
        <f>(1+EXP(-$M$1*AA$2-$M$2*$V44-$M$3))</f>
        <v>7.6507039895702844</v>
      </c>
      <c r="AB44">
        <f>(1+EXP(-$M$1*AB$2-$M$2*$V44-$M$3))</f>
        <v>7.7907221518409742</v>
      </c>
      <c r="AC44">
        <f>(1+EXP(-$M$1*AC$2-$M$2*$V44-$M$3))</f>
        <v>7.9336881352440383</v>
      </c>
      <c r="AD44">
        <f>(1+EXP(-$M$1*AD$2-$M$2*$V44-$M$3))</f>
        <v>8.0796640006527838</v>
      </c>
      <c r="AE44">
        <f>(1+EXP(-$M$1*AE$2-$M$2*$V44-$M$3))</f>
        <v>8.2287131155163991</v>
      </c>
      <c r="AF44">
        <f>(1+EXP(-$M$1*AF$2-$M$2*$V44-$M$3))</f>
        <v>8.3809001813674513</v>
      </c>
      <c r="AG44">
        <f>(1+EXP(-$M$1*AG$2-$M$2*$V44-$M$3))</f>
        <v>8.5362912619085662</v>
      </c>
      <c r="AH44">
        <f>(1+EXP(-$M$1*AH$2-$M$2*$V44-$M$3))</f>
        <v>8.6949538116903469</v>
      </c>
      <c r="AI44">
        <f>(1+EXP(-$M$1*AI$2-$M$2*$V44-$M$3))</f>
        <v>8.8569567053930776</v>
      </c>
      <c r="AJ44">
        <f>(1+EXP(-$M$1*AJ$2-$M$2*$V44-$M$3))</f>
        <v>9.0223702677249271</v>
      </c>
      <c r="AK44">
        <f>(1+EXP(-$M$1*AK$2-$M$2*$V44-$M$3))</f>
        <v>9.1912663039495666</v>
      </c>
      <c r="AL44">
        <f>(1+EXP(-$M$1*AL$2-$M$2*$V44-$M$3))</f>
        <v>9.3637181310565119</v>
      </c>
      <c r="AM44">
        <f>(1+EXP(-$M$1*AM$2-$M$2*$V44-$M$3))</f>
        <v>9.53980060958766</v>
      </c>
      <c r="AN44">
        <f>(1+EXP(-$M$1*AN$2-$M$2*$V44-$M$3))</f>
        <v>9.7195901761339503</v>
      </c>
      <c r="AO44">
        <f>(1+EXP(-$M$1*AO$2-$M$2*$V44-$M$3))</f>
        <v>9.9031648765161151</v>
      </c>
      <c r="AP44">
        <f>(1+EXP(-$M$1*AP$2-$M$2*$V44-$M$3))</f>
        <v>10.090604399663984</v>
      </c>
      <c r="AQ44">
        <f>(1+EXP(-$M$1*AQ$2-$M$2*$V44-$M$3))</f>
        <v>10.28199011220913</v>
      </c>
      <c r="AR44">
        <f>(1+EXP(-$M$1*AR$2-$M$2*$V44-$M$3))</f>
        <v>10.477405093805709</v>
      </c>
      <c r="AS44">
        <f>(1+EXP(-$M$1*AS$2-$M$2*$V44-$M$3))</f>
        <v>10.676934173194986</v>
      </c>
      <c r="AT44">
        <f>(1+EXP(-$M$1*AT$2-$M$2*$V44-$M$3))</f>
        <v>10.880663965029051</v>
      </c>
      <c r="AU44">
        <f>(1+EXP(-$M$1*AU$2-$M$2*$V44-$M$3))</f>
        <v>11.088682907469899</v>
      </c>
      <c r="AV44">
        <f>(1+EXP(-$M$1*AV$2-$M$2*$V44-$M$3))</f>
        <v>11.301081300579998</v>
      </c>
      <c r="AW44">
        <f>(1+EXP(-$M$1*AW$2-$M$2*$V44-$M$3))</f>
        <v>11.517951345521105</v>
      </c>
      <c r="AX44">
        <f>(1+EXP(-$M$1*AX$2-$M$2*$V44-$M$3))</f>
        <v>11.739387184578421</v>
      </c>
      <c r="AY44">
        <f>(1+EXP(-$M$1*AY$2-$M$2*$V44-$M$3))</f>
        <v>11.965484942027286</v>
      </c>
      <c r="AZ44">
        <f>(1+EXP(-$M$1*AZ$2-$M$2*$V44-$M$3))</f>
        <v>12.196342765860267</v>
      </c>
      <c r="BA44">
        <f>(1+EXP(-$M$1*BA$2-$M$2*$V44-$M$3))</f>
        <v>12.432060870392792</v>
      </c>
      <c r="BB44">
        <f>(1+EXP(-$M$1*BB$2-$M$2*$V44-$M$3))</f>
        <v>12.672741579765709</v>
      </c>
      <c r="BC44">
        <f>(1+EXP(-$M$1*BC$2-$M$2*$V44-$M$3))</f>
        <v>12.918489372363677</v>
      </c>
      <c r="BD44">
        <f>(1+EXP(-$M$1*BD$2-$M$2*$V44-$M$3))</f>
        <v>13.169410926168819</v>
      </c>
      <c r="BE44">
        <f>(1+EXP(-$M$1*BE$2-$M$2*$V44-$M$3))</f>
        <v>13.425615165069114</v>
      </c>
      <c r="BF44">
        <f>(1+EXP(-$M$1*BF$2-$M$2*$V44-$M$3))</f>
        <v>13.687213306141714</v>
      </c>
      <c r="BG44">
        <f>(1+EXP(-$M$1*BG$2-$M$2*$V44-$M$3))</f>
        <v>13.954318907931835</v>
      </c>
      <c r="BH44">
        <f>(1+EXP(-$M$1*BH$2-$M$2*$V44-$M$3))</f>
        <v>14.22704791974795</v>
      </c>
      <c r="BI44">
        <f>(1+EXP(-$M$1*BI$2-$M$2*$V44-$M$3))</f>
        <v>14.505518731994867</v>
      </c>
      <c r="BJ44">
        <f>(1+EXP(-$M$1*BJ$2-$M$2*$V44-$M$3))</f>
        <v>14.789852227566424</v>
      </c>
      <c r="BK44">
        <f>(1+EXP(-$M$1*BK$2-$M$2*$V44-$M$3))</f>
        <v>15.08017183432025</v>
      </c>
    </row>
    <row r="45" spans="1:63" x14ac:dyDescent="0.3">
      <c r="A45">
        <v>1560.59</v>
      </c>
      <c r="B45">
        <v>44</v>
      </c>
      <c r="C45">
        <v>342.14</v>
      </c>
      <c r="D45" t="s">
        <v>5</v>
      </c>
      <c r="E45">
        <f t="shared" si="0"/>
        <v>1</v>
      </c>
      <c r="F45">
        <f t="shared" si="1"/>
        <v>-0.36090120315444563</v>
      </c>
      <c r="G45">
        <f t="shared" si="2"/>
        <v>0.69704786119499307</v>
      </c>
      <c r="H45">
        <f t="shared" si="3"/>
        <v>0.83327924053421087</v>
      </c>
      <c r="I45" t="str">
        <f t="shared" si="4"/>
        <v>T</v>
      </c>
      <c r="J45" t="str">
        <f t="shared" si="5"/>
        <v>PP</v>
      </c>
      <c r="R45">
        <v>-0.15000000000000999</v>
      </c>
      <c r="S45">
        <f t="shared" si="6"/>
        <v>0.50044087485145139</v>
      </c>
      <c r="V45">
        <v>3940</v>
      </c>
      <c r="W45">
        <f>(1+EXP(-$M$1*W$2-$M$2*$V45-$M$3))</f>
        <v>7.7308570619023129</v>
      </c>
      <c r="X45">
        <f>(1+EXP(-$M$1*X$2-$M$2*$V45-$M$3))</f>
        <v>7.8725626975451206</v>
      </c>
      <c r="Y45">
        <f>(1+EXP(-$M$1*Y$2-$M$2*$V45-$M$3))</f>
        <v>8.0172516809233354</v>
      </c>
      <c r="Z45">
        <f>(1+EXP(-$M$1*Z$2-$M$2*$V45-$M$3))</f>
        <v>8.1649868208565799</v>
      </c>
      <c r="AA45">
        <f>(1+EXP(-$M$1*AA$2-$M$2*$V45-$M$3))</f>
        <v>8.3158322484869913</v>
      </c>
      <c r="AB45">
        <f>(1+EXP(-$M$1*AB$2-$M$2*$V45-$M$3))</f>
        <v>8.4698534451182326</v>
      </c>
      <c r="AC45">
        <f>(1+EXP(-$M$1*AC$2-$M$2*$V45-$M$3))</f>
        <v>8.6271172706406141</v>
      </c>
      <c r="AD45">
        <f>(1+EXP(-$M$1*AD$2-$M$2*$V45-$M$3))</f>
        <v>8.7876919925546915</v>
      </c>
      <c r="AE45">
        <f>(1+EXP(-$M$1*AE$2-$M$2*$V45-$M$3))</f>
        <v>8.9516473156058503</v>
      </c>
      <c r="AF45">
        <f>(1+EXP(-$M$1*AF$2-$M$2*$V45-$M$3))</f>
        <v>9.1190544120428303</v>
      </c>
      <c r="AG45">
        <f>(1+EXP(-$M$1*AG$2-$M$2*$V45-$M$3))</f>
        <v>9.289985952513236</v>
      </c>
      <c r="AH45">
        <f>(1+EXP(-$M$1*AH$2-$M$2*$V45-$M$3))</f>
        <v>9.4645161376095785</v>
      </c>
      <c r="AI45">
        <f>(1+EXP(-$M$1*AI$2-$M$2*$V45-$M$3))</f>
        <v>9.642720730079386</v>
      </c>
      <c r="AJ45">
        <f>(1+EXP(-$M$1*AJ$2-$M$2*$V45-$M$3))</f>
        <v>9.824677087713436</v>
      </c>
      <c r="AK45">
        <f>(1+EXP(-$M$1*AK$2-$M$2*$V45-$M$3))</f>
        <v>10.010464196926469</v>
      </c>
      <c r="AL45">
        <f>(1+EXP(-$M$1*AL$2-$M$2*$V45-$M$3))</f>
        <v>10.200162707044795</v>
      </c>
      <c r="AM45">
        <f>(1+EXP(-$M$1*AM$2-$M$2*$V45-$M$3))</f>
        <v>10.393854965315775</v>
      </c>
      <c r="AN45">
        <f>(1+EXP(-$M$1*AN$2-$M$2*$V45-$M$3))</f>
        <v>10.591625052654429</v>
      </c>
      <c r="AO45">
        <f>(1+EXP(-$M$1*AO$2-$M$2*$V45-$M$3))</f>
        <v>10.793558820142547</v>
      </c>
      <c r="AP45">
        <f>(1+EXP(-$M$1*AP$2-$M$2*$V45-$M$3))</f>
        <v>10.999743926296219</v>
      </c>
      <c r="AQ45">
        <f>(1+EXP(-$M$1*AQ$2-$M$2*$V45-$M$3))</f>
        <v>11.210269875118051</v>
      </c>
      <c r="AR45">
        <f>(1+EXP(-$M$1*AR$2-$M$2*$V45-$M$3))</f>
        <v>11.425228054950407</v>
      </c>
      <c r="AS45">
        <f>(1+EXP(-$M$1*AS$2-$M$2*$V45-$M$3))</f>
        <v>11.644711778146641</v>
      </c>
      <c r="AT45">
        <f>(1+EXP(-$M$1*AT$2-$M$2*$V45-$M$3))</f>
        <v>11.868816321577613</v>
      </c>
      <c r="AU45">
        <f>(1+EXP(-$M$1*AU$2-$M$2*$V45-$M$3))</f>
        <v>12.097638967990905</v>
      </c>
      <c r="AV45">
        <f>(1+EXP(-$M$1*AV$2-$M$2*$V45-$M$3))</f>
        <v>12.331279048240827</v>
      </c>
      <c r="AW45">
        <f>(1+EXP(-$M$1*AW$2-$M$2*$V45-$M$3))</f>
        <v>12.569837984407448</v>
      </c>
      <c r="AX45">
        <f>(1+EXP(-$M$1*AX$2-$M$2*$V45-$M$3))</f>
        <v>12.813419333823504</v>
      </c>
      <c r="AY45">
        <f>(1+EXP(-$M$1*AY$2-$M$2*$V45-$M$3))</f>
        <v>13.06212883402813</v>
      </c>
      <c r="AZ45">
        <f>(1+EXP(-$M$1*AZ$2-$M$2*$V45-$M$3))</f>
        <v>13.316074448667045</v>
      </c>
      <c r="BA45">
        <f>(1+EXP(-$M$1*BA$2-$M$2*$V45-$M$3))</f>
        <v>13.575366414359042</v>
      </c>
      <c r="BB45">
        <f>(1+EXP(-$M$1*BB$2-$M$2*$V45-$M$3))</f>
        <v>13.840117288549248</v>
      </c>
      <c r="BC45">
        <f>(1+EXP(-$M$1*BC$2-$M$2*$V45-$M$3))</f>
        <v>14.110441998369771</v>
      </c>
      <c r="BD45">
        <f>(1+EXP(-$M$1*BD$2-$M$2*$V45-$M$3))</f>
        <v>14.386457890528991</v>
      </c>
      <c r="BE45">
        <f>(1+EXP(-$M$1*BE$2-$M$2*$V45-$M$3))</f>
        <v>14.668284782251302</v>
      </c>
      <c r="BF45">
        <f>(1+EXP(-$M$1*BF$2-$M$2*$V45-$M$3))</f>
        <v>14.956045013289176</v>
      </c>
      <c r="BG45">
        <f>(1+EXP(-$M$1*BG$2-$M$2*$V45-$M$3))</f>
        <v>15.249863499030255</v>
      </c>
      <c r="BH45">
        <f>(1+EXP(-$M$1*BH$2-$M$2*$V45-$M$3))</f>
        <v>15.549867784722608</v>
      </c>
      <c r="BI45">
        <f>(1+EXP(-$M$1*BI$2-$M$2*$V45-$M$3))</f>
        <v>15.856188100841504</v>
      </c>
      <c r="BJ45">
        <f>(1+EXP(-$M$1*BJ$2-$M$2*$V45-$M$3))</f>
        <v>16.168957419621819</v>
      </c>
      <c r="BK45">
        <f>(1+EXP(-$M$1*BK$2-$M$2*$V45-$M$3))</f>
        <v>16.488311512780747</v>
      </c>
    </row>
    <row r="46" spans="1:63" x14ac:dyDescent="0.3">
      <c r="A46">
        <v>1784.74</v>
      </c>
      <c r="B46">
        <v>55</v>
      </c>
      <c r="C46">
        <v>293.39</v>
      </c>
      <c r="D46" t="s">
        <v>4</v>
      </c>
      <c r="E46">
        <f t="shared" si="0"/>
        <v>0</v>
      </c>
      <c r="F46">
        <f t="shared" si="1"/>
        <v>-0.85371014755029562</v>
      </c>
      <c r="G46">
        <f t="shared" si="2"/>
        <v>0.57416790242379956</v>
      </c>
      <c r="H46">
        <f t="shared" si="3"/>
        <v>0.2988767350476067</v>
      </c>
      <c r="I46" t="str">
        <f t="shared" si="4"/>
        <v>T</v>
      </c>
      <c r="J46" t="str">
        <f t="shared" si="5"/>
        <v>FP</v>
      </c>
      <c r="R46">
        <v>-0.10000000000001</v>
      </c>
      <c r="S46">
        <f t="shared" si="6"/>
        <v>0.50018044272084783</v>
      </c>
      <c r="V46">
        <v>4010</v>
      </c>
      <c r="W46">
        <f>(1+EXP(-$M$1*W$2-$M$2*$V46-$M$3))</f>
        <v>8.4040013253699151</v>
      </c>
      <c r="X46">
        <f>(1+EXP(-$M$1*X$2-$M$2*$V46-$M$3))</f>
        <v>8.5598787573912105</v>
      </c>
      <c r="Y46">
        <f>(1+EXP(-$M$1*Y$2-$M$2*$V46-$M$3))</f>
        <v>8.7190378978760563</v>
      </c>
      <c r="Z46">
        <f>(1+EXP(-$M$1*Z$2-$M$2*$V46-$M$3))</f>
        <v>8.8815478370724641</v>
      </c>
      <c r="AA46">
        <f>(1+EXP(-$M$1*AA$2-$M$2*$V46-$M$3))</f>
        <v>9.047479119794712</v>
      </c>
      <c r="AB46">
        <f>(1+EXP(-$M$1*AB$2-$M$2*$V46-$M$3))</f>
        <v>9.2169037760465091</v>
      </c>
      <c r="AC46">
        <f>(1+EXP(-$M$1*AC$2-$M$2*$V46-$M$3))</f>
        <v>9.389895352288864</v>
      </c>
      <c r="AD46">
        <f>(1+EXP(-$M$1*AD$2-$M$2*$V46-$M$3))</f>
        <v>9.5665289433663006</v>
      </c>
      <c r="AE46">
        <f>(1+EXP(-$M$1*AE$2-$M$2*$V46-$M$3))</f>
        <v>9.7468812251051649</v>
      </c>
      <c r="AF46">
        <f>(1+EXP(-$M$1*AF$2-$M$2*$V46-$M$3))</f>
        <v>9.9310304875982567</v>
      </c>
      <c r="AG46">
        <f>(1+EXP(-$M$1*AG$2-$M$2*$V46-$M$3))</f>
        <v>10.119056669190162</v>
      </c>
      <c r="AH46">
        <f>(1+EXP(-$M$1*AH$2-$M$2*$V46-$M$3))</f>
        <v>10.311041391178176</v>
      </c>
      <c r="AI46">
        <f>(1+EXP(-$M$1*AI$2-$M$2*$V46-$M$3))</f>
        <v>10.507067993243702</v>
      </c>
      <c r="AJ46">
        <f>(1+EXP(-$M$1*AJ$2-$M$2*$V46-$M$3))</f>
        <v>10.707221569629594</v>
      </c>
      <c r="AK46">
        <f>(1+EXP(-$M$1*AK$2-$M$2*$V46-$M$3))</f>
        <v>10.911589006079236</v>
      </c>
      <c r="AL46">
        <f>(1+EXP(-$M$1*AL$2-$M$2*$V46-$M$3))</f>
        <v>11.120259017553202</v>
      </c>
      <c r="AM46">
        <f>(1+EXP(-$M$1*AM$2-$M$2*$V46-$M$3))</f>
        <v>11.333322186739998</v>
      </c>
      <c r="AN46">
        <f>(1+EXP(-$M$1*AN$2-$M$2*$V46-$M$3))</f>
        <v>11.550871003377633</v>
      </c>
      <c r="AO46">
        <f>(1+EXP(-$M$1*AO$2-$M$2*$V46-$M$3))</f>
        <v>11.772999904402967</v>
      </c>
      <c r="AP46">
        <f>(1+EXP(-$M$1*AP$2-$M$2*$V46-$M$3))</f>
        <v>11.999805314946313</v>
      </c>
      <c r="AQ46">
        <f>(1+EXP(-$M$1*AQ$2-$M$2*$V46-$M$3))</f>
        <v>12.231385690189203</v>
      </c>
      <c r="AR46">
        <f>(1+EXP(-$M$1*AR$2-$M$2*$V46-$M$3))</f>
        <v>12.467841558103304</v>
      </c>
      <c r="AS46">
        <f>(1+EXP(-$M$1*AS$2-$M$2*$V46-$M$3))</f>
        <v>12.709275563089106</v>
      </c>
      <c r="AT46">
        <f>(1+EXP(-$M$1*AT$2-$M$2*$V46-$M$3))</f>
        <v>12.955792510533445</v>
      </c>
      <c r="AU46">
        <f>(1+EXP(-$M$1*AU$2-$M$2*$V46-$M$3))</f>
        <v>13.207499412305006</v>
      </c>
      <c r="AV46">
        <f>(1+EXP(-$M$1*AV$2-$M$2*$V46-$M$3))</f>
        <v>13.464505533207692</v>
      </c>
      <c r="AW46">
        <f>(1+EXP(-$M$1*AW$2-$M$2*$V46-$M$3))</f>
        <v>13.726922438411929</v>
      </c>
      <c r="AX46">
        <f>(1+EXP(-$M$1*AX$2-$M$2*$V46-$M$3))</f>
        <v>13.994864041884663</v>
      </c>
      <c r="AY46">
        <f>(1+EXP(-$M$1*AY$2-$M$2*$V46-$M$3))</f>
        <v>14.268446655838835</v>
      </c>
      <c r="AZ46">
        <f>(1+EXP(-$M$1*AZ$2-$M$2*$V46-$M$3))</f>
        <v>14.547789041224005</v>
      </c>
      <c r="BA46">
        <f>(1+EXP(-$M$1*BA$2-$M$2*$V46-$M$3))</f>
        <v>14.833012459279882</v>
      </c>
      <c r="BB46">
        <f>(1+EXP(-$M$1*BB$2-$M$2*$V46-$M$3))</f>
        <v>15.124240724175339</v>
      </c>
      <c r="BC46">
        <f>(1+EXP(-$M$1*BC$2-$M$2*$V46-$M$3))</f>
        <v>15.421600256755534</v>
      </c>
      <c r="BD46">
        <f>(1+EXP(-$M$1*BD$2-$M$2*$V46-$M$3))</f>
        <v>15.725220139420587</v>
      </c>
      <c r="BE46">
        <f>(1+EXP(-$M$1*BE$2-$M$2*$V46-$M$3))</f>
        <v>16.035232172159716</v>
      </c>
      <c r="BF46">
        <f>(1+EXP(-$M$1*BF$2-$M$2*$V46-$M$3))</f>
        <v>16.351770929764982</v>
      </c>
      <c r="BG46">
        <f>(1+EXP(-$M$1*BG$2-$M$2*$V46-$M$3))</f>
        <v>16.674973820249527</v>
      </c>
      <c r="BH46">
        <f>(1+EXP(-$M$1*BH$2-$M$2*$V46-$M$3))</f>
        <v>17.004981144495847</v>
      </c>
      <c r="BI46">
        <f>(1+EXP(-$M$1*BI$2-$M$2*$V46-$M$3))</f>
        <v>17.341936157159722</v>
      </c>
      <c r="BJ46">
        <f>(1+EXP(-$M$1*BJ$2-$M$2*$V46-$M$3))</f>
        <v>17.685985128856355</v>
      </c>
      <c r="BK46">
        <f>(1+EXP(-$M$1*BK$2-$M$2*$V46-$M$3))</f>
        <v>18.037277409655847</v>
      </c>
    </row>
    <row r="47" spans="1:63" x14ac:dyDescent="0.3">
      <c r="A47">
        <v>3109.03</v>
      </c>
      <c r="B47">
        <v>49</v>
      </c>
      <c r="C47">
        <v>585.29999999999995</v>
      </c>
      <c r="D47" t="s">
        <v>4</v>
      </c>
      <c r="E47">
        <f t="shared" si="0"/>
        <v>0</v>
      </c>
      <c r="F47">
        <f t="shared" si="1"/>
        <v>-0.22452940001482138</v>
      </c>
      <c r="G47">
        <f t="shared" si="2"/>
        <v>0.20110791108460183</v>
      </c>
      <c r="H47">
        <f t="shared" si="3"/>
        <v>-1.3793842439042807</v>
      </c>
      <c r="I47" t="str">
        <f t="shared" si="4"/>
        <v>N</v>
      </c>
      <c r="J47" t="str">
        <f t="shared" si="5"/>
        <v>PN</v>
      </c>
      <c r="R47">
        <v>-5.0000000000010002E-2</v>
      </c>
      <c r="S47">
        <f t="shared" si="6"/>
        <v>0.49992001049233614</v>
      </c>
      <c r="V47">
        <v>4080</v>
      </c>
      <c r="W47">
        <f>(1+EXP(-$M$1*W$2-$M$2*$V47-$M$3))</f>
        <v>9.1444658714214544</v>
      </c>
      <c r="X47">
        <f>(1+EXP(-$M$1*X$2-$M$2*$V47-$M$3))</f>
        <v>9.3159324027512334</v>
      </c>
      <c r="Y47">
        <f>(1+EXP(-$M$1*Y$2-$M$2*$V47-$M$3))</f>
        <v>9.4910088419412055</v>
      </c>
      <c r="Z47">
        <f>(1+EXP(-$M$1*Z$2-$M$2*$V47-$M$3))</f>
        <v>9.6697711888652567</v>
      </c>
      <c r="AA47">
        <f>(1+EXP(-$M$1*AA$2-$M$2*$V47-$M$3))</f>
        <v>9.8522970434328219</v>
      </c>
      <c r="AB47">
        <f>(1+EXP(-$M$1*AB$2-$M$2*$V47-$M$3))</f>
        <v>10.03866563927463</v>
      </c>
      <c r="AC47">
        <f>(1+EXP(-$M$1*AC$2-$M$2*$V47-$M$3))</f>
        <v>10.22895787813763</v>
      </c>
      <c r="AD47">
        <f>(1+EXP(-$M$1*AD$2-$M$2*$V47-$M$3))</f>
        <v>10.423256365004111</v>
      </c>
      <c r="AE47">
        <f>(1+EXP(-$M$1*AE$2-$M$2*$V47-$M$3))</f>
        <v>10.62164544395012</v>
      </c>
      <c r="AF47">
        <f>(1+EXP(-$M$1*AF$2-$M$2*$V47-$M$3))</f>
        <v>10.824211234758845</v>
      </c>
      <c r="AG47">
        <f>(1+EXP(-$M$1*AG$2-$M$2*$V47-$M$3))</f>
        <v>11.031041670304784</v>
      </c>
      <c r="AH47">
        <f>(1+EXP(-$M$1*AH$2-$M$2*$V47-$M$3))</f>
        <v>11.242226534725051</v>
      </c>
      <c r="AI47">
        <f>(1+EXP(-$M$1*AI$2-$M$2*$V47-$M$3))</f>
        <v>11.457857502394228</v>
      </c>
      <c r="AJ47">
        <f>(1+EXP(-$M$1*AJ$2-$M$2*$V47-$M$3))</f>
        <v>11.678028177719764</v>
      </c>
      <c r="AK47">
        <f>(1+EXP(-$M$1*AK$2-$M$2*$V47-$M$3))</f>
        <v>11.902834135775265</v>
      </c>
      <c r="AL47">
        <f>(1+EXP(-$M$1*AL$2-$M$2*$V47-$M$3))</f>
        <v>12.132372963789175</v>
      </c>
      <c r="AM47">
        <f>(1+EXP(-$M$1*AM$2-$M$2*$V47-$M$3))</f>
        <v>12.3667443035069</v>
      </c>
      <c r="AN47">
        <f>(1+EXP(-$M$1*AN$2-$M$2*$V47-$M$3))</f>
        <v>12.606049894444896</v>
      </c>
      <c r="AO47">
        <f>(1+EXP(-$M$1*AO$2-$M$2*$V47-$M$3))</f>
        <v>12.850393618055289</v>
      </c>
      <c r="AP47">
        <f>(1+EXP(-$M$1*AP$2-$M$2*$V47-$M$3))</f>
        <v>13.099881542820311</v>
      </c>
      <c r="AQ47">
        <f>(1+EXP(-$M$1*AQ$2-$M$2*$V47-$M$3))</f>
        <v>13.35462197029619</v>
      </c>
      <c r="AR47">
        <f>(1+EXP(-$M$1*AR$2-$M$2*$V47-$M$3))</f>
        <v>13.61472548212633</v>
      </c>
      <c r="AS47">
        <f>(1+EXP(-$M$1*AS$2-$M$2*$V47-$M$3))</f>
        <v>13.880304988044262</v>
      </c>
      <c r="AT47">
        <f>(1+EXP(-$M$1*AT$2-$M$2*$V47-$M$3))</f>
        <v>14.151475774887295</v>
      </c>
      <c r="AU47">
        <f>(1+EXP(-$M$1*AU$2-$M$2*$V47-$M$3))</f>
        <v>14.428355556641966</v>
      </c>
      <c r="AV47">
        <f>(1+EXP(-$M$1*AV$2-$M$2*$V47-$M$3))</f>
        <v>14.711064525543151</v>
      </c>
      <c r="AW47">
        <f>(1+EXP(-$M$1*AW$2-$M$2*$V47-$M$3))</f>
        <v>14.999725404248919</v>
      </c>
      <c r="AX47">
        <f>(1+EXP(-$M$1*AX$2-$M$2*$V47-$M$3))</f>
        <v>15.29446349911394</v>
      </c>
      <c r="AY47">
        <f>(1+EXP(-$M$1*AY$2-$M$2*$V47-$M$3))</f>
        <v>15.595406754584346</v>
      </c>
      <c r="AZ47">
        <f>(1+EXP(-$M$1*AZ$2-$M$2*$V47-$M$3))</f>
        <v>15.902685808737854</v>
      </c>
      <c r="BA47">
        <f>(1+EXP(-$M$1*BA$2-$M$2*$V47-$M$3))</f>
        <v>16.21643404999309</v>
      </c>
      <c r="BB47">
        <f>(1+EXP(-$M$1*BB$2-$M$2*$V47-$M$3))</f>
        <v>16.536787675012981</v>
      </c>
      <c r="BC47">
        <f>(1+EXP(-$M$1*BC$2-$M$2*$V47-$M$3))</f>
        <v>16.863885747827041</v>
      </c>
      <c r="BD47">
        <f>(1+EXP(-$M$1*BD$2-$M$2*$V47-$M$3))</f>
        <v>17.197870260198393</v>
      </c>
      <c r="BE47">
        <f>(1+EXP(-$M$1*BE$2-$M$2*$V47-$M$3))</f>
        <v>17.538886193261817</v>
      </c>
      <c r="BF47">
        <f>(1+EXP(-$M$1*BF$2-$M$2*$V47-$M$3))</f>
        <v>17.887081580459348</v>
      </c>
      <c r="BG47">
        <f>(1+EXP(-$M$1*BG$2-$M$2*$V47-$M$3))</f>
        <v>18.242607571800878</v>
      </c>
      <c r="BH47">
        <f>(1+EXP(-$M$1*BH$2-$M$2*$V47-$M$3))</f>
        <v>18.605618499477742</v>
      </c>
      <c r="BI47">
        <f>(1+EXP(-$M$1*BI$2-$M$2*$V47-$M$3))</f>
        <v>18.97627194485759</v>
      </c>
      <c r="BJ47">
        <f>(1+EXP(-$M$1*BJ$2-$M$2*$V47-$M$3))</f>
        <v>19.354728806889671</v>
      </c>
      <c r="BK47">
        <f>(1+EXP(-$M$1*BK$2-$M$2*$V47-$M$3))</f>
        <v>19.741153371950418</v>
      </c>
    </row>
    <row r="48" spans="1:63" x14ac:dyDescent="0.3">
      <c r="A48">
        <v>3036.91</v>
      </c>
      <c r="B48">
        <v>54</v>
      </c>
      <c r="C48">
        <v>1206.95</v>
      </c>
      <c r="D48" t="s">
        <v>4</v>
      </c>
      <c r="E48">
        <f t="shared" si="0"/>
        <v>0</v>
      </c>
      <c r="F48">
        <f t="shared" si="1"/>
        <v>-0.22333203983190669</v>
      </c>
      <c r="G48">
        <f t="shared" si="2"/>
        <v>0.20015077660388192</v>
      </c>
      <c r="H48">
        <f t="shared" si="3"/>
        <v>-1.3853522736098478</v>
      </c>
      <c r="I48" t="str">
        <f t="shared" si="4"/>
        <v>N</v>
      </c>
      <c r="J48" t="str">
        <f t="shared" si="5"/>
        <v>PN</v>
      </c>
      <c r="R48">
        <v>-9.7699626167013807E-15</v>
      </c>
      <c r="S48">
        <f t="shared" si="6"/>
        <v>0.49965957830722663</v>
      </c>
      <c r="V48">
        <v>4150</v>
      </c>
      <c r="W48">
        <f>(1+EXP(-$M$1*W$2-$M$2*$V48-$M$3))</f>
        <v>9.9589833139899877</v>
      </c>
      <c r="X48">
        <f>(1+EXP(-$M$1*X$2-$M$2*$V48-$M$3))</f>
        <v>10.147597990181531</v>
      </c>
      <c r="Y48">
        <f>(1+EXP(-$M$1*Y$2-$M$2*$V48-$M$3))</f>
        <v>10.340183596424852</v>
      </c>
      <c r="Z48">
        <f>(1+EXP(-$M$1*Z$2-$M$2*$V48-$M$3))</f>
        <v>10.536823733242413</v>
      </c>
      <c r="AA48">
        <f>(1+EXP(-$M$1*AA$2-$M$2*$V48-$M$3))</f>
        <v>10.737603761209696</v>
      </c>
      <c r="AB48">
        <f>(1+EXP(-$M$1*AB$2-$M$2*$V48-$M$3))</f>
        <v>10.942610838009822</v>
      </c>
      <c r="AC48">
        <f>(1+EXP(-$M$1*AC$2-$M$2*$V48-$M$3))</f>
        <v>11.151933956268264</v>
      </c>
      <c r="AD48">
        <f>(1+EXP(-$M$1*AD$2-$M$2*$V48-$M$3))</f>
        <v>11.365663982184193</v>
      </c>
      <c r="AE48">
        <f>(1+EXP(-$M$1*AE$2-$M$2*$V48-$M$3))</f>
        <v>11.583893694975039</v>
      </c>
      <c r="AF48">
        <f>(1+EXP(-$M$1*AF$2-$M$2*$V48-$M$3))</f>
        <v>11.806717827151532</v>
      </c>
      <c r="AG48">
        <f>(1+EXP(-$M$1*AG$2-$M$2*$V48-$M$3))</f>
        <v>12.034233105640624</v>
      </c>
      <c r="AH48">
        <f>(1+EXP(-$M$1*AH$2-$M$2*$V48-$M$3))</f>
        <v>12.266538293774243</v>
      </c>
      <c r="AI48">
        <f>(1+EXP(-$M$1*AI$2-$M$2*$V48-$M$3))</f>
        <v>12.503734234161984</v>
      </c>
      <c r="AJ48">
        <f>(1+EXP(-$M$1*AJ$2-$M$2*$V48-$M$3))</f>
        <v>12.745923892466379</v>
      </c>
      <c r="AK48">
        <f>(1+EXP(-$M$1*AK$2-$M$2*$V48-$M$3))</f>
        <v>12.993212402099887</v>
      </c>
      <c r="AL48">
        <f>(1+EXP(-$M$1*AL$2-$M$2*$V48-$M$3))</f>
        <v>13.245707109862783</v>
      </c>
      <c r="AM48">
        <f>(1+EXP(-$M$1*AM$2-$M$2*$V48-$M$3))</f>
        <v>13.50351762254188</v>
      </c>
      <c r="AN48">
        <f>(1+EXP(-$M$1*AN$2-$M$2*$V48-$M$3))</f>
        <v>13.766755854490397</v>
      </c>
      <c r="AO48">
        <f>(1+EXP(-$M$1*AO$2-$M$2*$V48-$M$3))</f>
        <v>14.035536076209421</v>
      </c>
      <c r="AP48">
        <f>(1+EXP(-$M$1*AP$2-$M$2*$V48-$M$3))</f>
        <v>14.309974963952188</v>
      </c>
      <c r="AQ48">
        <f>(1+EXP(-$M$1*AQ$2-$M$2*$V48-$M$3))</f>
        <v>14.59019165037275</v>
      </c>
      <c r="AR48">
        <f>(1+EXP(-$M$1*AR$2-$M$2*$V48-$M$3))</f>
        <v>14.876307776240894</v>
      </c>
      <c r="AS48">
        <f>(1+EXP(-$M$1*AS$2-$M$2*$V48-$M$3))</f>
        <v>15.168447543245799</v>
      </c>
      <c r="AT48">
        <f>(1+EXP(-$M$1*AT$2-$M$2*$V48-$M$3))</f>
        <v>15.466737767911479</v>
      </c>
      <c r="AU48">
        <f>(1+EXP(-$M$1*AU$2-$M$2*$V48-$M$3))</f>
        <v>15.771307936647215</v>
      </c>
      <c r="AV48">
        <f>(1+EXP(-$M$1*AV$2-$M$2*$V48-$M$3))</f>
        <v>16.082290261957027</v>
      </c>
      <c r="AW48">
        <f>(1+EXP(-$M$1*AW$2-$M$2*$V48-$M$3))</f>
        <v>16.399819739832452</v>
      </c>
      <c r="AX48">
        <f>(1+EXP(-$M$1*AX$2-$M$2*$V48-$M$3))</f>
        <v>16.724034208353768</v>
      </c>
      <c r="AY48">
        <f>(1+EXP(-$M$1*AY$2-$M$2*$V48-$M$3))</f>
        <v>17.05507440752482</v>
      </c>
      <c r="AZ48">
        <f>(1+EXP(-$M$1*AZ$2-$M$2*$V48-$M$3))</f>
        <v>17.393084040367622</v>
      </c>
      <c r="BA48">
        <f>(1+EXP(-$M$1*BA$2-$M$2*$V48-$M$3))</f>
        <v>17.73820983530312</v>
      </c>
      <c r="BB48">
        <f>(1+EXP(-$M$1*BB$2-$M$2*$V48-$M$3))</f>
        <v>18.090601609845422</v>
      </c>
      <c r="BC48">
        <f>(1+EXP(-$M$1*BC$2-$M$2*$V48-$M$3))</f>
        <v>18.450412335636823</v>
      </c>
      <c r="BD48">
        <f>(1+EXP(-$M$1*BD$2-$M$2*$V48-$M$3))</f>
        <v>18.81779820485206</v>
      </c>
      <c r="BE48">
        <f>(1+EXP(-$M$1*BE$2-$M$2*$V48-$M$3))</f>
        <v>19.192918698000707</v>
      </c>
      <c r="BF48">
        <f>(1+EXP(-$M$1*BF$2-$M$2*$V48-$M$3))</f>
        <v>19.575936653156866</v>
      </c>
      <c r="BG48">
        <f>(1+EXP(-$M$1*BG$2-$M$2*$V48-$M$3))</f>
        <v>19.967018336646394</v>
      </c>
      <c r="BH48">
        <f>(1+EXP(-$M$1*BH$2-$M$2*$V48-$M$3))</f>
        <v>20.366333515222426</v>
      </c>
      <c r="BI48">
        <f>(1+EXP(-$M$1*BI$2-$M$2*$V48-$M$3))</f>
        <v>20.774055529760307</v>
      </c>
      <c r="BJ48">
        <f>(1+EXP(-$M$1*BJ$2-$M$2*$V48-$M$3))</f>
        <v>21.190361370504</v>
      </c>
      <c r="BK48">
        <f>(1+EXP(-$M$1*BK$2-$M$2*$V48-$M$3))</f>
        <v>21.615431753896846</v>
      </c>
    </row>
    <row r="49" spans="1:63" x14ac:dyDescent="0.3">
      <c r="A49">
        <v>2189</v>
      </c>
      <c r="B49">
        <v>40</v>
      </c>
      <c r="C49">
        <v>1168.58</v>
      </c>
      <c r="D49" t="s">
        <v>5</v>
      </c>
      <c r="E49">
        <f t="shared" si="0"/>
        <v>1</v>
      </c>
      <c r="F49">
        <f t="shared" si="1"/>
        <v>-0.6631510920400242</v>
      </c>
      <c r="G49">
        <f t="shared" si="2"/>
        <v>0.51522525167950894</v>
      </c>
      <c r="H49">
        <f t="shared" si="3"/>
        <v>6.0919840341239428E-2</v>
      </c>
      <c r="I49" t="str">
        <f t="shared" si="4"/>
        <v>T</v>
      </c>
      <c r="J49" t="str">
        <f t="shared" si="5"/>
        <v>PP</v>
      </c>
      <c r="R49">
        <v>4.9999999999990101E-2</v>
      </c>
      <c r="S49">
        <f t="shared" si="6"/>
        <v>0.49939914630682974</v>
      </c>
      <c r="V49">
        <v>4220</v>
      </c>
      <c r="W49">
        <f>(1+EXP(-$M$1*W$2-$M$2*$V49-$M$3))</f>
        <v>10.854959586974443</v>
      </c>
      <c r="X49">
        <f>(1+EXP(-$M$1*X$2-$M$2*$V49-$M$3))</f>
        <v>11.062437371699783</v>
      </c>
      <c r="Y49">
        <f>(1+EXP(-$M$1*Y$2-$M$2*$V49-$M$3))</f>
        <v>11.274283214028475</v>
      </c>
      <c r="Z49">
        <f>(1+EXP(-$M$1*Z$2-$M$2*$V49-$M$3))</f>
        <v>11.490589075262536</v>
      </c>
      <c r="AA49">
        <f>(1+EXP(-$M$1*AA$2-$M$2*$V49-$M$3))</f>
        <v>11.71144885277762</v>
      </c>
      <c r="AB49">
        <f>(1+EXP(-$M$1*AB$2-$M$2*$V49-$M$3))</f>
        <v>11.936958420783414</v>
      </c>
      <c r="AC49">
        <f>(1+EXP(-$M$1*AC$2-$M$2*$V49-$M$3))</f>
        <v>12.167215671942163</v>
      </c>
      <c r="AD49">
        <f>(1+EXP(-$M$1*AD$2-$M$2*$V49-$M$3))</f>
        <v>12.402320559863471</v>
      </c>
      <c r="AE49">
        <f>(1+EXP(-$M$1*AE$2-$M$2*$V49-$M$3))</f>
        <v>12.642375142493673</v>
      </c>
      <c r="AF49">
        <f>(1+EXP(-$M$1*AF$2-$M$2*$V49-$M$3))</f>
        <v>12.887483626418733</v>
      </c>
      <c r="AG49">
        <f>(1+EXP(-$M$1*AG$2-$M$2*$V49-$M$3))</f>
        <v>13.137752412099802</v>
      </c>
      <c r="AH49">
        <f>(1+EXP(-$M$1*AH$2-$M$2*$V49-$M$3))</f>
        <v>13.393290140061227</v>
      </c>
      <c r="AI49">
        <f>(1+EXP(-$M$1*AI$2-$M$2*$V49-$M$3))</f>
        <v>13.654207738050872</v>
      </c>
      <c r="AJ49">
        <f>(1+EXP(-$M$1*AJ$2-$M$2*$V49-$M$3))</f>
        <v>13.920618469193309</v>
      </c>
      <c r="AK49">
        <f>(1+EXP(-$M$1*AK$2-$M$2*$V49-$M$3))</f>
        <v>14.192637981156883</v>
      </c>
      <c r="AL49">
        <f>(1+EXP(-$M$1*AL$2-$M$2*$V49-$M$3))</f>
        <v>14.470384356355796</v>
      </c>
      <c r="AM49">
        <f>(1+EXP(-$M$1*AM$2-$M$2*$V49-$M$3))</f>
        <v>14.753978163209101</v>
      </c>
      <c r="AN49">
        <f>(1+EXP(-$M$1*AN$2-$M$2*$V49-$M$3))</f>
        <v>15.043542508478975</v>
      </c>
      <c r="AO49">
        <f>(1+EXP(-$M$1*AO$2-$M$2*$V49-$M$3))</f>
        <v>15.339203090710749</v>
      </c>
      <c r="AP49">
        <f>(1+EXP(-$M$1*AP$2-$M$2*$V49-$M$3))</f>
        <v>15.64108825479804</v>
      </c>
      <c r="AQ49">
        <f>(1+EXP(-$M$1*AQ$2-$M$2*$V49-$M$3))</f>
        <v>15.949329047696743</v>
      </c>
      <c r="AR49">
        <f>(1+EXP(-$M$1*AR$2-$M$2*$V49-$M$3))</f>
        <v>16.26405927531188</v>
      </c>
      <c r="AS49">
        <f>(1+EXP(-$M$1*AS$2-$M$2*$V49-$M$3))</f>
        <v>16.585415560582071</v>
      </c>
      <c r="AT49">
        <f>(1+EXP(-$M$1*AT$2-$M$2*$V49-$M$3))</f>
        <v>16.913537402787021</v>
      </c>
      <c r="AU49">
        <f>(1+EXP(-$M$1*AU$2-$M$2*$V49-$M$3))</f>
        <v>17.248567238103448</v>
      </c>
      <c r="AV49">
        <f>(1+EXP(-$M$1*AV$2-$M$2*$V49-$M$3))</f>
        <v>17.590650501435992</v>
      </c>
      <c r="AW49">
        <f>(1+EXP(-$M$1*AW$2-$M$2*$V49-$M$3))</f>
        <v>17.939935689549792</v>
      </c>
      <c r="AX49">
        <f>(1+EXP(-$M$1*AX$2-$M$2*$V49-$M$3))</f>
        <v>18.296574425532324</v>
      </c>
      <c r="AY49">
        <f>(1+EXP(-$M$1*AY$2-$M$2*$V49-$M$3))</f>
        <v>18.660721524612228</v>
      </c>
      <c r="AZ49">
        <f>(1+EXP(-$M$1*AZ$2-$M$2*$V49-$M$3))</f>
        <v>19.032535061363905</v>
      </c>
      <c r="BA49">
        <f>(1+EXP(-$M$1*BA$2-$M$2*$V49-$M$3))</f>
        <v>19.412176438326913</v>
      </c>
      <c r="BB49">
        <f>(1+EXP(-$M$1*BB$2-$M$2*$V49-$M$3))</f>
        <v>19.799810456070151</v>
      </c>
      <c r="BC49">
        <f>(1+EXP(-$M$1*BC$2-$M$2*$V49-$M$3))</f>
        <v>20.195605384730978</v>
      </c>
      <c r="BD49">
        <f>(1+EXP(-$M$1*BD$2-$M$2*$V49-$M$3))</f>
        <v>20.599733037060446</v>
      </c>
      <c r="BE49">
        <f>(1+EXP(-$M$1*BE$2-$M$2*$V49-$M$3))</f>
        <v>21.012368843006538</v>
      </c>
      <c r="BF49">
        <f>(1+EXP(-$M$1*BF$2-$M$2*$V49-$M$3))</f>
        <v>21.433691925867429</v>
      </c>
      <c r="BG49">
        <f>(1+EXP(-$M$1*BG$2-$M$2*$V49-$M$3))</f>
        <v>21.863885180048047</v>
      </c>
      <c r="BH49">
        <f>(1+EXP(-$M$1*BH$2-$M$2*$V49-$M$3))</f>
        <v>22.303135350453786</v>
      </c>
      <c r="BI49">
        <f>(1+EXP(-$M$1*BI$2-$M$2*$V49-$M$3))</f>
        <v>22.75163311355556</v>
      </c>
      <c r="BJ49">
        <f>(1+EXP(-$M$1*BJ$2-$M$2*$V49-$M$3))</f>
        <v>23.209573160161511</v>
      </c>
      <c r="BK49">
        <f>(1+EXP(-$M$1*BK$2-$M$2*$V49-$M$3))</f>
        <v>23.677154279931514</v>
      </c>
    </row>
    <row r="50" spans="1:63" x14ac:dyDescent="0.3">
      <c r="A50">
        <v>1762.31</v>
      </c>
      <c r="B50">
        <v>59</v>
      </c>
      <c r="C50">
        <v>492.12</v>
      </c>
      <c r="D50" t="s">
        <v>4</v>
      </c>
      <c r="E50">
        <f t="shared" si="0"/>
        <v>0</v>
      </c>
      <c r="F50">
        <f t="shared" si="1"/>
        <v>-0.82373817326942067</v>
      </c>
      <c r="G50">
        <f t="shared" si="2"/>
        <v>0.56121168188014958</v>
      </c>
      <c r="H50">
        <f t="shared" si="3"/>
        <v>0.24608105819371984</v>
      </c>
      <c r="I50" t="str">
        <f t="shared" si="4"/>
        <v>T</v>
      </c>
      <c r="J50" t="str">
        <f t="shared" si="5"/>
        <v>FP</v>
      </c>
      <c r="R50">
        <v>9.9999999999990305E-2</v>
      </c>
      <c r="S50">
        <f t="shared" si="6"/>
        <v>0.49913871463245535</v>
      </c>
      <c r="V50">
        <v>4290</v>
      </c>
      <c r="W50">
        <f>(1+EXP(-$M$1*W$2-$M$2*$V50-$M$3))</f>
        <v>11.840541282093969</v>
      </c>
      <c r="X50">
        <f>(1+EXP(-$M$1*X$2-$M$2*$V50-$M$3))</f>
        <v>12.068768650312224</v>
      </c>
      <c r="Y50">
        <f>(1+EXP(-$M$1*Y$2-$M$2*$V50-$M$3))</f>
        <v>12.301800919895506</v>
      </c>
      <c r="Z50">
        <f>(1+EXP(-$M$1*Z$2-$M$2*$V50-$M$3))</f>
        <v>12.539739249076073</v>
      </c>
      <c r="AA50">
        <f>(1+EXP(-$M$1*AA$2-$M$2*$V50-$M$3))</f>
        <v>12.78268692578404</v>
      </c>
      <c r="AB50">
        <f>(1+EXP(-$M$1*AB$2-$M$2*$V50-$M$3))</f>
        <v>13.030749412484154</v>
      </c>
      <c r="AC50">
        <f>(1+EXP(-$M$1*AC$2-$M$2*$V50-$M$3))</f>
        <v>13.284034391956526</v>
      </c>
      <c r="AD50">
        <f>(1+EXP(-$M$1*AD$2-$M$2*$V50-$M$3))</f>
        <v>13.542651814041307</v>
      </c>
      <c r="AE50">
        <f>(1+EXP(-$M$1*AE$2-$M$2*$V50-$M$3))</f>
        <v>13.806713943367345</v>
      </c>
      <c r="AF50">
        <f>(1+EXP(-$M$1*AF$2-$M$2*$V50-$M$3))</f>
        <v>14.076335408085786</v>
      </c>
      <c r="AG50">
        <f>(1+EXP(-$M$1*AG$2-$M$2*$V50-$M$3))</f>
        <v>14.351633249629558</v>
      </c>
      <c r="AH50">
        <f>(1+EXP(-$M$1*AH$2-$M$2*$V50-$M$3))</f>
        <v>14.632726973520594</v>
      </c>
      <c r="AI50">
        <f>(1+EXP(-$M$1*AI$2-$M$2*$V50-$M$3))</f>
        <v>14.9197386012466</v>
      </c>
      <c r="AJ50">
        <f>(1+EXP(-$M$1*AJ$2-$M$2*$V50-$M$3))</f>
        <v>15.212792723229976</v>
      </c>
      <c r="AK50">
        <f>(1+EXP(-$M$1*AK$2-$M$2*$V50-$M$3))</f>
        <v>15.51201655291201</v>
      </c>
      <c r="AL50">
        <f>(1+EXP(-$M$1*AL$2-$M$2*$V50-$M$3))</f>
        <v>15.817539981975624</v>
      </c>
      <c r="AM50">
        <f>(1+EXP(-$M$1*AM$2-$M$2*$V50-$M$3))</f>
        <v>16.129495636730702</v>
      </c>
      <c r="AN50">
        <f>(1+EXP(-$M$1*AN$2-$M$2*$V50-$M$3))</f>
        <v>16.44801893568664</v>
      </c>
      <c r="AO50">
        <f>(1+EXP(-$M$1*AO$2-$M$2*$V50-$M$3))</f>
        <v>16.773248148336869</v>
      </c>
      <c r="AP50">
        <f>(1+EXP(-$M$1*AP$2-$M$2*$V50-$M$3))</f>
        <v>17.105324455180934</v>
      </c>
      <c r="AQ50">
        <f>(1+EXP(-$M$1*AQ$2-$M$2*$V50-$M$3))</f>
        <v>17.444392009010411</v>
      </c>
      <c r="AR50">
        <f>(1+EXP(-$M$1*AR$2-$M$2*$V50-$M$3))</f>
        <v>17.790597997484905</v>
      </c>
      <c r="AS50">
        <f>(1+EXP(-$M$1*AS$2-$M$2*$V50-$M$3))</f>
        <v>18.144092707025504</v>
      </c>
      <c r="AT50">
        <f>(1+EXP(-$M$1*AT$2-$M$2*$V50-$M$3))</f>
        <v>18.5050295880535</v>
      </c>
      <c r="AU50">
        <f>(1+EXP(-$M$1*AU$2-$M$2*$V50-$M$3))</f>
        <v>18.873565321602449</v>
      </c>
      <c r="AV50">
        <f>(1+EXP(-$M$1*AV$2-$M$2*$V50-$M$3))</f>
        <v>19.249859887332715</v>
      </c>
      <c r="AW50">
        <f>(1+EXP(-$M$1*AW$2-$M$2*$V50-$M$3))</f>
        <v>19.634076632977848</v>
      </c>
      <c r="AX50">
        <f>(1+EXP(-$M$1*AX$2-$M$2*$V50-$M$3))</f>
        <v>20.026382345253161</v>
      </c>
      <c r="AY50">
        <f>(1+EXP(-$M$1*AY$2-$M$2*$V50-$M$3))</f>
        <v>20.426947322257025</v>
      </c>
      <c r="AZ50">
        <f>(1+EXP(-$M$1*AZ$2-$M$2*$V50-$M$3))</f>
        <v>20.835945447396508</v>
      </c>
      <c r="BA50">
        <f>(1+EXP(-$M$1*BA$2-$M$2*$V50-$M$3))</f>
        <v>21.253554264869294</v>
      </c>
      <c r="BB50">
        <f>(1+EXP(-$M$1*BB$2-$M$2*$V50-$M$3))</f>
        <v>21.679955056734908</v>
      </c>
      <c r="BC50">
        <f>(1+EXP(-$M$1*BC$2-$M$2*$V50-$M$3))</f>
        <v>22.115332921608363</v>
      </c>
      <c r="BD50">
        <f>(1+EXP(-$M$1*BD$2-$M$2*$V50-$M$3))</f>
        <v>22.559876855010565</v>
      </c>
      <c r="BE50">
        <f>(1+EXP(-$M$1*BE$2-$M$2*$V50-$M$3))</f>
        <v>23.013779831410492</v>
      </c>
      <c r="BF50">
        <f>(1+EXP(-$M$1*BF$2-$M$2*$V50-$M$3))</f>
        <v>23.477238887994488</v>
      </c>
      <c r="BG50">
        <f>(1+EXP(-$M$1*BG$2-$M$2*$V50-$M$3))</f>
        <v>23.950455210199124</v>
      </c>
      <c r="BH50">
        <f>(1+EXP(-$M$1*BH$2-$M$2*$V50-$M$3))</f>
        <v>24.433634219044972</v>
      </c>
      <c r="BI50">
        <f>(1+EXP(-$M$1*BI$2-$M$2*$V50-$M$3))</f>
        <v>24.926985660308898</v>
      </c>
      <c r="BJ50">
        <f>(1+EXP(-$M$1*BJ$2-$M$2*$V50-$M$3))</f>
        <v>25.430723695573629</v>
      </c>
      <c r="BK50">
        <f>(1+EXP(-$M$1*BK$2-$M$2*$V50-$M$3))</f>
        <v>25.94506699519447</v>
      </c>
    </row>
    <row r="51" spans="1:63" x14ac:dyDescent="0.3">
      <c r="A51">
        <v>2901.29</v>
      </c>
      <c r="B51">
        <v>51</v>
      </c>
      <c r="C51">
        <v>1155.52</v>
      </c>
      <c r="D51" t="s">
        <v>4</v>
      </c>
      <c r="E51">
        <f t="shared" si="0"/>
        <v>0</v>
      </c>
      <c r="F51">
        <f t="shared" si="1"/>
        <v>-0.27793678732032889</v>
      </c>
      <c r="G51">
        <f t="shared" si="2"/>
        <v>0.2426553062112187</v>
      </c>
      <c r="H51">
        <f t="shared" si="3"/>
        <v>-1.1381765482927504</v>
      </c>
      <c r="I51" t="str">
        <f t="shared" si="4"/>
        <v>N</v>
      </c>
      <c r="J51" t="str">
        <f t="shared" si="5"/>
        <v>PN</v>
      </c>
      <c r="R51">
        <v>0.14999999999999</v>
      </c>
      <c r="S51">
        <f t="shared" si="6"/>
        <v>0.49887828342541246</v>
      </c>
      <c r="V51">
        <v>4360</v>
      </c>
      <c r="W51">
        <f>(1+EXP(-$M$1*W$2-$M$2*$V51-$M$3))</f>
        <v>12.924689721113536</v>
      </c>
      <c r="X51">
        <f>(1+EXP(-$M$1*X$2-$M$2*$V51-$M$3))</f>
        <v>13.17574181169174</v>
      </c>
      <c r="Y51">
        <f>(1+EXP(-$M$1*Y$2-$M$2*$V51-$M$3))</f>
        <v>13.432079335573274</v>
      </c>
      <c r="Z51">
        <f>(1+EXP(-$M$1*Z$2-$M$2*$V51-$M$3))</f>
        <v>13.693813567693681</v>
      </c>
      <c r="AA51">
        <f>(1+EXP(-$M$1*AA$2-$M$2*$V51-$M$3))</f>
        <v>13.961058125674676</v>
      </c>
      <c r="AB51">
        <f>(1+EXP(-$M$1*AB$2-$M$2*$V51-$M$3))</f>
        <v>14.233929019144979</v>
      </c>
      <c r="AC51">
        <f>(1+EXP(-$M$1*AC$2-$M$2*$V51-$M$3))</f>
        <v>14.512544700099541</v>
      </c>
      <c r="AD51">
        <f>(1+EXP(-$M$1*AD$2-$M$2*$V51-$M$3))</f>
        <v>14.797026114319069</v>
      </c>
      <c r="AE51">
        <f>(1+EXP(-$M$1*AE$2-$M$2*$V51-$M$3))</f>
        <v>15.087496753871994</v>
      </c>
      <c r="AF51">
        <f>(1+EXP(-$M$1*AF$2-$M$2*$V51-$M$3))</f>
        <v>15.384082710721778</v>
      </c>
      <c r="AG51">
        <f>(1+EXP(-$M$1*AG$2-$M$2*$V51-$M$3))</f>
        <v>15.686912731462922</v>
      </c>
      <c r="AH51">
        <f>(1+EXP(-$M$1*AH$2-$M$2*$V51-$M$3))</f>
        <v>15.996118273209232</v>
      </c>
      <c r="AI51">
        <f>(1+EXP(-$M$1*AI$2-$M$2*$V51-$M$3))</f>
        <v>16.311833560658712</v>
      </c>
      <c r="AJ51">
        <f>(1+EXP(-$M$1*AJ$2-$M$2*$V51-$M$3))</f>
        <v>16.634195644359949</v>
      </c>
      <c r="AK51">
        <f>(1+EXP(-$M$1*AK$2-$M$2*$V51-$M$3))</f>
        <v>16.963344460205089</v>
      </c>
      <c r="AL51">
        <f>(1+EXP(-$M$1*AL$2-$M$2*$V51-$M$3))</f>
        <v>17.299422890175375</v>
      </c>
      <c r="AM51">
        <f>(1+EXP(-$M$1*AM$2-$M$2*$V51-$M$3))</f>
        <v>17.642576824365513</v>
      </c>
      <c r="AN51">
        <f>(1+EXP(-$M$1*AN$2-$M$2*$V51-$M$3))</f>
        <v>17.992955224313949</v>
      </c>
      <c r="AO51">
        <f>(1+EXP(-$M$1*AO$2-$M$2*$V51-$M$3))</f>
        <v>18.350710187666376</v>
      </c>
      <c r="AP51">
        <f>(1+EXP(-$M$1*AP$2-$M$2*$V51-$M$3))</f>
        <v>18.715997014200546</v>
      </c>
      <c r="AQ51">
        <f>(1+EXP(-$M$1*AQ$2-$M$2*$V51-$M$3))</f>
        <v>19.088974273241295</v>
      </c>
      <c r="AR51">
        <f>(1+EXP(-$M$1*AR$2-$M$2*$V51-$M$3))</f>
        <v>19.469803872494676</v>
      </c>
      <c r="AS51">
        <f>(1+EXP(-$M$1*AS$2-$M$2*$V51-$M$3))</f>
        <v>19.858651128331402</v>
      </c>
      <c r="AT51">
        <f>(1+EXP(-$M$1*AT$2-$M$2*$V51-$M$3))</f>
        <v>20.255684837549836</v>
      </c>
      <c r="AU51">
        <f>(1+EXP(-$M$1*AU$2-$M$2*$V51-$M$3))</f>
        <v>20.66107735065</v>
      </c>
      <c r="AV51">
        <f>(1+EXP(-$M$1*AV$2-$M$2*$V51-$M$3))</f>
        <v>21.0750046466501</v>
      </c>
      <c r="AW51">
        <f>(1+EXP(-$M$1*AW$2-$M$2*$V51-$M$3))</f>
        <v>21.497646409478126</v>
      </c>
      <c r="AX51">
        <f>(1+EXP(-$M$1*AX$2-$M$2*$V51-$M$3))</f>
        <v>21.929186105971947</v>
      </c>
      <c r="AY51">
        <f>(1+EXP(-$M$1*AY$2-$M$2*$V51-$M$3))</f>
        <v>22.36981106552135</v>
      </c>
      <c r="AZ51">
        <f>(1+EXP(-$M$1*AZ$2-$M$2*$V51-$M$3))</f>
        <v>22.819712561386805</v>
      </c>
      <c r="BA51">
        <f>(1+EXP(-$M$1*BA$2-$M$2*$V51-$M$3))</f>
        <v>23.279085893730429</v>
      </c>
      <c r="BB51">
        <f>(1+EXP(-$M$1*BB$2-$M$2*$V51-$M$3))</f>
        <v>23.748130474394817</v>
      </c>
      <c r="BC51">
        <f>(1+EXP(-$M$1*BC$2-$M$2*$V51-$M$3))</f>
        <v>24.227049913466754</v>
      </c>
      <c r="BD51">
        <f>(1+EXP(-$M$1*BD$2-$M$2*$V51-$M$3))</f>
        <v>24.716052107663522</v>
      </c>
      <c r="BE51">
        <f>(1+EXP(-$M$1*BE$2-$M$2*$V51-$M$3))</f>
        <v>25.215349330579848</v>
      </c>
      <c r="BF51">
        <f>(1+EXP(-$M$1*BF$2-$M$2*$V51-$M$3))</f>
        <v>25.72515832483483</v>
      </c>
      <c r="BG51">
        <f>(1+EXP(-$M$1*BG$2-$M$2*$V51-$M$3))</f>
        <v>26.245700396159034</v>
      </c>
      <c r="BH51">
        <f>(1+EXP(-$M$1*BH$2-$M$2*$V51-$M$3))</f>
        <v>26.777201509462206</v>
      </c>
      <c r="BI51">
        <f>(1+EXP(-$M$1*BI$2-$M$2*$V51-$M$3))</f>
        <v>27.319892386923637</v>
      </c>
      <c r="BJ51">
        <f>(1+EXP(-$M$1*BJ$2-$M$2*$V51-$M$3))</f>
        <v>27.874008608147509</v>
      </c>
      <c r="BK51">
        <f>(1+EXP(-$M$1*BK$2-$M$2*$V51-$M$3))</f>
        <v>28.43979071242704</v>
      </c>
    </row>
    <row r="52" spans="1:63" x14ac:dyDescent="0.3">
      <c r="A52">
        <v>1152.1400000000001</v>
      </c>
      <c r="B52">
        <v>59</v>
      </c>
      <c r="C52">
        <v>369</v>
      </c>
      <c r="D52" t="s">
        <v>4</v>
      </c>
      <c r="E52">
        <f t="shared" si="0"/>
        <v>0</v>
      </c>
      <c r="F52">
        <f t="shared" si="1"/>
        <v>-1.3700855329260451</v>
      </c>
      <c r="G52">
        <f t="shared" si="2"/>
        <v>0.74591477402949691</v>
      </c>
      <c r="H52">
        <f t="shared" si="3"/>
        <v>1.0769416036930459</v>
      </c>
      <c r="I52" t="str">
        <f t="shared" si="4"/>
        <v>T</v>
      </c>
      <c r="J52" t="str">
        <f t="shared" si="5"/>
        <v>FP</v>
      </c>
      <c r="R52">
        <v>0.19999999999998999</v>
      </c>
      <c r="S52">
        <f t="shared" si="6"/>
        <v>0.49861785282700954</v>
      </c>
      <c r="V52">
        <v>4430</v>
      </c>
      <c r="W52">
        <f>(1+EXP(-$M$1*W$2-$M$2*$V52-$M$3))</f>
        <v>14.117262435936576</v>
      </c>
      <c r="X52">
        <f>(1+EXP(-$M$1*X$2-$M$2*$V52-$M$3))</f>
        <v>14.393421919681812</v>
      </c>
      <c r="Y52">
        <f>(1+EXP(-$M$1*Y$2-$M$2*$V52-$M$3))</f>
        <v>14.675395426043051</v>
      </c>
      <c r="Z52">
        <f>(1+EXP(-$M$1*Z$2-$M$2*$V52-$M$3))</f>
        <v>14.96330535841747</v>
      </c>
      <c r="AA52">
        <f>(1+EXP(-$M$1*AA$2-$M$2*$V52-$M$3))</f>
        <v>15.257276697177403</v>
      </c>
      <c r="AB52">
        <f>(1+EXP(-$M$1*AB$2-$M$2*$V52-$M$3))</f>
        <v>15.557437053923712</v>
      </c>
      <c r="AC52">
        <f>(1+EXP(-$M$1*AC$2-$M$2*$V52-$M$3))</f>
        <v>15.863916726881349</v>
      </c>
      <c r="AD52">
        <f>(1+EXP(-$M$1*AD$2-$M$2*$V52-$M$3))</f>
        <v>16.1768487574613</v>
      </c>
      <c r="AE52">
        <f>(1+EXP(-$M$1*AE$2-$M$2*$V52-$M$3))</f>
        <v>16.496368988013195</v>
      </c>
      <c r="AF52">
        <f>(1+EXP(-$M$1*AF$2-$M$2*$V52-$M$3))</f>
        <v>16.822616120793832</v>
      </c>
      <c r="AG52">
        <f>(1+EXP(-$M$1*AG$2-$M$2*$V52-$M$3))</f>
        <v>17.155731778177223</v>
      </c>
      <c r="AH52">
        <f>(1+EXP(-$M$1*AH$2-$M$2*$V52-$M$3))</f>
        <v>17.495860564132212</v>
      </c>
      <c r="AI52">
        <f>(1+EXP(-$M$1*AI$2-$M$2*$V52-$M$3))</f>
        <v>17.843150126994335</v>
      </c>
      <c r="AJ52">
        <f>(1+EXP(-$M$1*AJ$2-$M$2*$V52-$M$3))</f>
        <v>18.197751223559354</v>
      </c>
      <c r="AK52">
        <f>(1+EXP(-$M$1*AK$2-$M$2*$V52-$M$3))</f>
        <v>18.55981778452605</v>
      </c>
      <c r="AL52">
        <f>(1+EXP(-$M$1*AL$2-$M$2*$V52-$M$3))</f>
        <v>18.929506981316834</v>
      </c>
      <c r="AM52">
        <f>(1+EXP(-$M$1*AM$2-$M$2*$V52-$M$3))</f>
        <v>19.306979294305101</v>
      </c>
      <c r="AN52">
        <f>(1+EXP(-$M$1*AN$2-$M$2*$V52-$M$3))</f>
        <v>19.692398582479083</v>
      </c>
      <c r="AO52">
        <f>(1+EXP(-$M$1*AO$2-$M$2*$V52-$M$3))</f>
        <v>20.085932154572266</v>
      </c>
      <c r="AP52">
        <f>(1+EXP(-$M$1*AP$2-$M$2*$V52-$M$3))</f>
        <v>20.487750841691255</v>
      </c>
      <c r="AQ52">
        <f>(1+EXP(-$M$1*AQ$2-$M$2*$V52-$M$3))</f>
        <v>20.898029071472894</v>
      </c>
      <c r="AR52">
        <f>(1+EXP(-$M$1*AR$2-$M$2*$V52-$M$3))</f>
        <v>21.316944943802419</v>
      </c>
      <c r="AS52">
        <f>(1+EXP(-$M$1*AS$2-$M$2*$V52-$M$3))</f>
        <v>21.744680308125826</v>
      </c>
      <c r="AT52">
        <f>(1+EXP(-$M$1*AT$2-$M$2*$V52-$M$3))</f>
        <v>22.181420842389823</v>
      </c>
      <c r="AU52">
        <f>(1+EXP(-$M$1*AU$2-$M$2*$V52-$M$3))</f>
        <v>22.627356133643854</v>
      </c>
      <c r="AV52">
        <f>(1+EXP(-$M$1*AV$2-$M$2*$V52-$M$3))</f>
        <v>23.08267976033893</v>
      </c>
      <c r="AW52">
        <f>(1+EXP(-$M$1*AW$2-$M$2*$V52-$M$3))</f>
        <v>23.54758937635906</v>
      </c>
      <c r="AX52">
        <f>(1+EXP(-$M$1*AX$2-$M$2*$V52-$M$3))</f>
        <v>24.02228679682203</v>
      </c>
      <c r="AY52">
        <f>(1+EXP(-$M$1*AY$2-$M$2*$V52-$M$3))</f>
        <v>24.506978085686331</v>
      </c>
      <c r="AZ52">
        <f>(1+EXP(-$M$1*AZ$2-$M$2*$V52-$M$3))</f>
        <v>25.001873645202537</v>
      </c>
      <c r="BA52">
        <f>(1+EXP(-$M$1*BA$2-$M$2*$V52-$M$3))</f>
        <v>25.507188307248043</v>
      </c>
      <c r="BB52">
        <f>(1+EXP(-$M$1*BB$2-$M$2*$V52-$M$3))</f>
        <v>26.023141426584562</v>
      </c>
      <c r="BC52">
        <f>(1+EXP(-$M$1*BC$2-$M$2*$V52-$M$3))</f>
        <v>26.549956976078917</v>
      </c>
      <c r="BD52">
        <f>(1+EXP(-$M$1*BD$2-$M$2*$V52-$M$3))</f>
        <v>27.087863643928792</v>
      </c>
      <c r="BE52">
        <f>(1+EXP(-$M$1*BE$2-$M$2*$V52-$M$3))</f>
        <v>27.637094932935124</v>
      </c>
      <c r="BF52">
        <f>(1+EXP(-$M$1*BF$2-$M$2*$V52-$M$3))</f>
        <v>28.19788926186455</v>
      </c>
      <c r="BG52">
        <f>(1+EXP(-$M$1*BG$2-$M$2*$V52-$M$3))</f>
        <v>28.77049006894601</v>
      </c>
      <c r="BH52">
        <f>(1+EXP(-$M$1*BH$2-$M$2*$V52-$M$3))</f>
        <v>29.355145917546082</v>
      </c>
      <c r="BI52">
        <f>(1+EXP(-$M$1*BI$2-$M$2*$V52-$M$3))</f>
        <v>29.952110604069226</v>
      </c>
      <c r="BJ52">
        <f>(1+EXP(-$M$1*BJ$2-$M$2*$V52-$M$3))</f>
        <v>30.56164326812954</v>
      </c>
      <c r="BK52">
        <f>(1+EXP(-$M$1*BK$2-$M$2*$V52-$M$3))</f>
        <v>31.184008505042222</v>
      </c>
    </row>
    <row r="53" spans="1:63" x14ac:dyDescent="0.3">
      <c r="A53">
        <v>2204.8000000000002</v>
      </c>
      <c r="B53">
        <v>43</v>
      </c>
      <c r="C53">
        <v>1061.3499999999999</v>
      </c>
      <c r="D53" t="s">
        <v>4</v>
      </c>
      <c r="E53">
        <f t="shared" si="0"/>
        <v>0</v>
      </c>
      <c r="F53">
        <f t="shared" si="1"/>
        <v>-0.68166459653227762</v>
      </c>
      <c r="G53">
        <f t="shared" si="2"/>
        <v>0.49422561902453127</v>
      </c>
      <c r="H53">
        <f t="shared" si="3"/>
        <v>-2.3098550853024591E-2</v>
      </c>
      <c r="I53" t="str">
        <f t="shared" si="4"/>
        <v>T</v>
      </c>
      <c r="J53" t="str">
        <f t="shared" si="5"/>
        <v>FP</v>
      </c>
      <c r="R53">
        <v>0.24999999999999001</v>
      </c>
      <c r="S53">
        <f t="shared" si="6"/>
        <v>0.49835742297855307</v>
      </c>
    </row>
    <row r="54" spans="1:63" x14ac:dyDescent="0.3">
      <c r="A54">
        <v>1754</v>
      </c>
      <c r="B54">
        <v>26</v>
      </c>
      <c r="C54">
        <v>677.12</v>
      </c>
      <c r="D54" t="s">
        <v>4</v>
      </c>
      <c r="E54">
        <f t="shared" si="0"/>
        <v>0</v>
      </c>
      <c r="F54">
        <f t="shared" si="1"/>
        <v>-1.2733085438907012</v>
      </c>
      <c r="G54">
        <f t="shared" si="2"/>
        <v>0.72009598660547602</v>
      </c>
      <c r="H54">
        <f t="shared" si="3"/>
        <v>0.94493778276287399</v>
      </c>
      <c r="I54" t="str">
        <f t="shared" si="4"/>
        <v>T</v>
      </c>
      <c r="J54" t="str">
        <f t="shared" si="5"/>
        <v>FP</v>
      </c>
      <c r="R54">
        <v>0.29999999999999</v>
      </c>
      <c r="S54">
        <f t="shared" si="6"/>
        <v>0.4980969940213486</v>
      </c>
    </row>
    <row r="55" spans="1:63" x14ac:dyDescent="0.3">
      <c r="A55">
        <v>2083.86</v>
      </c>
      <c r="B55">
        <v>40</v>
      </c>
      <c r="C55">
        <v>1165</v>
      </c>
      <c r="D55" t="s">
        <v>4</v>
      </c>
      <c r="E55">
        <f t="shared" si="0"/>
        <v>0</v>
      </c>
      <c r="F55">
        <f t="shared" si="1"/>
        <v>-0.80038844363361861</v>
      </c>
      <c r="G55">
        <f t="shared" si="2"/>
        <v>0.5508455409634021</v>
      </c>
      <c r="H55">
        <f t="shared" si="3"/>
        <v>0.20408760957571381</v>
      </c>
      <c r="I55" t="str">
        <f t="shared" si="4"/>
        <v>T</v>
      </c>
      <c r="J55" t="str">
        <f t="shared" si="5"/>
        <v>FP</v>
      </c>
      <c r="R55">
        <v>0.34999999999998999</v>
      </c>
      <c r="S55">
        <f t="shared" si="6"/>
        <v>0.49783656609669918</v>
      </c>
    </row>
    <row r="56" spans="1:63" x14ac:dyDescent="0.3">
      <c r="A56">
        <v>2199.21</v>
      </c>
      <c r="B56">
        <v>36</v>
      </c>
      <c r="C56">
        <v>637.95000000000005</v>
      </c>
      <c r="D56" t="s">
        <v>4</v>
      </c>
      <c r="E56">
        <f t="shared" si="0"/>
        <v>0</v>
      </c>
      <c r="F56">
        <f t="shared" si="1"/>
        <v>-0.76044740850932679</v>
      </c>
      <c r="G56">
        <f t="shared" si="2"/>
        <v>0.53254276412862422</v>
      </c>
      <c r="H56">
        <f t="shared" si="3"/>
        <v>0.13035533210900585</v>
      </c>
      <c r="I56" t="str">
        <f t="shared" si="4"/>
        <v>T</v>
      </c>
      <c r="J56" t="str">
        <f t="shared" si="5"/>
        <v>FP</v>
      </c>
      <c r="R56">
        <v>0.39999999999998997</v>
      </c>
      <c r="S56">
        <f t="shared" si="6"/>
        <v>0.49757613934590605</v>
      </c>
    </row>
    <row r="57" spans="1:63" x14ac:dyDescent="0.3">
      <c r="A57">
        <v>2393.77</v>
      </c>
      <c r="B57">
        <v>46</v>
      </c>
      <c r="C57">
        <v>1305.79</v>
      </c>
      <c r="D57" t="s">
        <v>5</v>
      </c>
      <c r="E57">
        <f t="shared" si="0"/>
        <v>1</v>
      </c>
      <c r="F57">
        <f t="shared" si="1"/>
        <v>-0.87923514499650191</v>
      </c>
      <c r="G57">
        <f t="shared" si="2"/>
        <v>0.41510028182254477</v>
      </c>
      <c r="H57">
        <f t="shared" si="3"/>
        <v>-0.3429202766329249</v>
      </c>
      <c r="I57" t="str">
        <f t="shared" si="4"/>
        <v>T</v>
      </c>
      <c r="J57" t="str">
        <f t="shared" si="5"/>
        <v>PP</v>
      </c>
      <c r="R57">
        <v>0.44999999999999002</v>
      </c>
      <c r="S57">
        <f t="shared" si="6"/>
        <v>0.49731571391026752</v>
      </c>
    </row>
    <row r="58" spans="1:63" x14ac:dyDescent="0.3">
      <c r="A58">
        <v>2575.73</v>
      </c>
      <c r="B58">
        <v>39</v>
      </c>
      <c r="C58">
        <v>1274.9100000000001</v>
      </c>
      <c r="D58" t="s">
        <v>4</v>
      </c>
      <c r="E58">
        <f t="shared" si="0"/>
        <v>0</v>
      </c>
      <c r="F58">
        <f t="shared" si="1"/>
        <v>-0.49525700070759621</v>
      </c>
      <c r="G58">
        <f t="shared" si="2"/>
        <v>0.39058573272903507</v>
      </c>
      <c r="H58">
        <f t="shared" si="3"/>
        <v>-0.44485078705044234</v>
      </c>
      <c r="I58" t="str">
        <f t="shared" si="4"/>
        <v>N</v>
      </c>
      <c r="J58" t="str">
        <f t="shared" si="5"/>
        <v>PN</v>
      </c>
      <c r="R58">
        <v>0.49999999999999001</v>
      </c>
      <c r="S58">
        <f t="shared" si="6"/>
        <v>0.49705528993107934</v>
      </c>
    </row>
    <row r="59" spans="1:63" x14ac:dyDescent="0.3">
      <c r="A59">
        <v>1619.92</v>
      </c>
      <c r="B59">
        <v>21</v>
      </c>
      <c r="C59">
        <v>1309.1600000000001</v>
      </c>
      <c r="D59" t="s">
        <v>5</v>
      </c>
      <c r="E59">
        <f t="shared" si="0"/>
        <v>1</v>
      </c>
      <c r="F59">
        <f t="shared" si="1"/>
        <v>-0.25603681481950535</v>
      </c>
      <c r="G59">
        <f t="shared" si="2"/>
        <v>0.77411346941999859</v>
      </c>
      <c r="H59">
        <f t="shared" si="3"/>
        <v>1.2316856680528869</v>
      </c>
      <c r="I59" t="str">
        <f t="shared" si="4"/>
        <v>T</v>
      </c>
      <c r="J59" t="str">
        <f t="shared" si="5"/>
        <v>PP</v>
      </c>
      <c r="R59">
        <v>0.54999999999999005</v>
      </c>
      <c r="S59">
        <f t="shared" si="6"/>
        <v>0.49679486754963387</v>
      </c>
    </row>
    <row r="60" spans="1:63" x14ac:dyDescent="0.3">
      <c r="A60">
        <v>2675.05</v>
      </c>
      <c r="B60">
        <v>23</v>
      </c>
      <c r="C60">
        <v>981.55</v>
      </c>
      <c r="D60" t="s">
        <v>4</v>
      </c>
      <c r="E60">
        <f t="shared" si="0"/>
        <v>0</v>
      </c>
      <c r="F60">
        <f t="shared" si="1"/>
        <v>-0.57736791209761018</v>
      </c>
      <c r="G60">
        <f t="shared" si="2"/>
        <v>0.43862599055843587</v>
      </c>
      <c r="H60">
        <f t="shared" si="3"/>
        <v>-0.24674027465725512</v>
      </c>
      <c r="I60" t="str">
        <f t="shared" si="4"/>
        <v>T</v>
      </c>
      <c r="J60" t="str">
        <f t="shared" si="5"/>
        <v>FP</v>
      </c>
      <c r="R60">
        <v>0.59999999999998999</v>
      </c>
      <c r="S60">
        <f t="shared" si="6"/>
        <v>0.49653444690722026</v>
      </c>
    </row>
    <row r="61" spans="1:63" x14ac:dyDescent="0.3">
      <c r="A61">
        <v>1068.79</v>
      </c>
      <c r="B61">
        <v>46</v>
      </c>
      <c r="C61">
        <v>223.18</v>
      </c>
      <c r="D61" t="s">
        <v>5</v>
      </c>
      <c r="E61">
        <f t="shared" si="0"/>
        <v>1</v>
      </c>
      <c r="F61">
        <f t="shared" si="1"/>
        <v>-0.20858805800658509</v>
      </c>
      <c r="G61">
        <f t="shared" si="2"/>
        <v>0.81172955226903076</v>
      </c>
      <c r="H61">
        <f t="shared" si="3"/>
        <v>1.4612877401094533</v>
      </c>
      <c r="I61" t="str">
        <f t="shared" si="4"/>
        <v>T</v>
      </c>
      <c r="J61" t="str">
        <f t="shared" si="5"/>
        <v>PP</v>
      </c>
      <c r="R61">
        <v>0.64999999999999003</v>
      </c>
      <c r="S61">
        <f t="shared" si="6"/>
        <v>0.49627402814512367</v>
      </c>
    </row>
    <row r="62" spans="1:63" x14ac:dyDescent="0.3">
      <c r="A62">
        <v>2597.84</v>
      </c>
      <c r="B62">
        <v>43</v>
      </c>
      <c r="C62">
        <v>208.35</v>
      </c>
      <c r="D62" t="s">
        <v>4</v>
      </c>
      <c r="E62">
        <f t="shared" si="0"/>
        <v>0</v>
      </c>
      <c r="F62">
        <f t="shared" si="1"/>
        <v>-0.45246524743828664</v>
      </c>
      <c r="G62">
        <f t="shared" si="2"/>
        <v>0.36394182356182225</v>
      </c>
      <c r="H62">
        <f t="shared" si="3"/>
        <v>-0.55829600206015595</v>
      </c>
      <c r="I62" t="str">
        <f t="shared" si="4"/>
        <v>N</v>
      </c>
      <c r="J62" t="str">
        <f t="shared" si="5"/>
        <v>PN</v>
      </c>
      <c r="R62">
        <v>0.69999999999998996</v>
      </c>
      <c r="S62">
        <f t="shared" si="6"/>
        <v>0.49601361140462541</v>
      </c>
    </row>
    <row r="63" spans="1:63" x14ac:dyDescent="0.3">
      <c r="A63">
        <v>3392.77</v>
      </c>
      <c r="B63">
        <v>54</v>
      </c>
      <c r="C63">
        <v>933.86</v>
      </c>
      <c r="D63" t="s">
        <v>4</v>
      </c>
      <c r="E63">
        <f t="shared" si="0"/>
        <v>0</v>
      </c>
      <c r="F63">
        <f t="shared" si="1"/>
        <v>-0.14335171114622566</v>
      </c>
      <c r="G63">
        <f t="shared" si="2"/>
        <v>0.13355072456880682</v>
      </c>
      <c r="H63">
        <f t="shared" si="3"/>
        <v>-1.8699222028449638</v>
      </c>
      <c r="I63" t="str">
        <f t="shared" si="4"/>
        <v>N</v>
      </c>
      <c r="J63" t="str">
        <f t="shared" si="5"/>
        <v>PN</v>
      </c>
      <c r="R63">
        <v>0.74999999999999001</v>
      </c>
      <c r="S63">
        <f t="shared" si="6"/>
        <v>0.49575319682700197</v>
      </c>
    </row>
    <row r="64" spans="1:63" x14ac:dyDescent="0.3">
      <c r="A64">
        <v>2618.96</v>
      </c>
      <c r="B64">
        <v>41</v>
      </c>
      <c r="C64">
        <v>1474.51</v>
      </c>
      <c r="D64" t="s">
        <v>4</v>
      </c>
      <c r="E64">
        <f t="shared" si="0"/>
        <v>0</v>
      </c>
      <c r="F64">
        <f t="shared" si="1"/>
        <v>-0.45718317038863165</v>
      </c>
      <c r="G64">
        <f t="shared" si="2"/>
        <v>0.36693562920481115</v>
      </c>
      <c r="H64">
        <f t="shared" si="3"/>
        <v>-0.5453856731849287</v>
      </c>
      <c r="I64" t="str">
        <f t="shared" si="4"/>
        <v>N</v>
      </c>
      <c r="J64" t="str">
        <f t="shared" si="5"/>
        <v>PN</v>
      </c>
      <c r="R64">
        <v>0.79999999999999005</v>
      </c>
      <c r="S64">
        <f t="shared" si="6"/>
        <v>0.49549278455352563</v>
      </c>
    </row>
    <row r="65" spans="1:19" x14ac:dyDescent="0.3">
      <c r="A65">
        <v>2517.88</v>
      </c>
      <c r="B65">
        <v>28</v>
      </c>
      <c r="C65">
        <v>907.46</v>
      </c>
      <c r="D65" t="s">
        <v>4</v>
      </c>
      <c r="E65">
        <f t="shared" si="0"/>
        <v>0</v>
      </c>
      <c r="F65">
        <f t="shared" si="1"/>
        <v>-0.62703953294325376</v>
      </c>
      <c r="G65">
        <f t="shared" si="2"/>
        <v>0.46582914229214234</v>
      </c>
      <c r="H65">
        <f t="shared" si="3"/>
        <v>-0.1368968265865993</v>
      </c>
      <c r="I65" t="str">
        <f t="shared" si="4"/>
        <v>T</v>
      </c>
      <c r="J65" t="str">
        <f t="shared" si="5"/>
        <v>FP</v>
      </c>
      <c r="R65">
        <v>0.84999999999998999</v>
      </c>
      <c r="S65">
        <f t="shared" si="6"/>
        <v>0.4952323747254635</v>
      </c>
    </row>
    <row r="66" spans="1:19" x14ac:dyDescent="0.3">
      <c r="A66">
        <v>2005.44</v>
      </c>
      <c r="B66">
        <v>41</v>
      </c>
      <c r="C66">
        <v>1333.03</v>
      </c>
      <c r="D66" t="s">
        <v>5</v>
      </c>
      <c r="E66">
        <f t="shared" si="0"/>
        <v>1</v>
      </c>
      <c r="F66">
        <f t="shared" si="1"/>
        <v>-0.55860741611184472</v>
      </c>
      <c r="G66">
        <f t="shared" si="2"/>
        <v>0.57200507451507199</v>
      </c>
      <c r="H66">
        <f t="shared" si="3"/>
        <v>0.29003652370240873</v>
      </c>
      <c r="I66" t="str">
        <f t="shared" si="4"/>
        <v>T</v>
      </c>
      <c r="J66" t="str">
        <f t="shared" si="5"/>
        <v>PP</v>
      </c>
      <c r="R66">
        <v>0.89999999999999003</v>
      </c>
      <c r="S66">
        <f t="shared" ref="S66:S82" si="7">1/(1+EXP(-$M$1*R66-$M$2))</f>
        <v>0.49497196748407712</v>
      </c>
    </row>
    <row r="67" spans="1:19" x14ac:dyDescent="0.3">
      <c r="A67">
        <v>1791.4</v>
      </c>
      <c r="B67">
        <v>21</v>
      </c>
      <c r="C67">
        <v>803.12</v>
      </c>
      <c r="D67" t="s">
        <v>5</v>
      </c>
      <c r="E67">
        <f t="shared" ref="E67:E128" si="8">IF(D67="T",1,0)</f>
        <v>1</v>
      </c>
      <c r="F67">
        <f t="shared" ref="F67:F128" si="9">E67*H67-LN(1+EXP(H67))</f>
        <v>-0.3137505213317815</v>
      </c>
      <c r="G67">
        <f t="shared" ref="G67:G128" si="10">1/(1+EXP(-H67))</f>
        <v>0.7307012998091772</v>
      </c>
      <c r="H67">
        <f t="shared" ref="H67:H128" si="11">$M$1*B67+$M$2*A67+$M$3</f>
        <v>0.99818358446597744</v>
      </c>
      <c r="I67" t="str">
        <f t="shared" ref="I67:I128" si="12">IF(G67&gt;$M$19,"T","N")</f>
        <v>T</v>
      </c>
      <c r="J67" t="str">
        <f t="shared" ref="J67:J128" si="13">IF(D67="N",IF(I67="N","PN","FP"),IF(I67="N","FN","PP"))</f>
        <v>PP</v>
      </c>
      <c r="R67">
        <v>0.94999999999998996</v>
      </c>
      <c r="S67">
        <f t="shared" si="7"/>
        <v>0.49471156297062302</v>
      </c>
    </row>
    <row r="68" spans="1:19" x14ac:dyDescent="0.3">
      <c r="A68">
        <v>2186.23</v>
      </c>
      <c r="B68">
        <v>53</v>
      </c>
      <c r="C68">
        <v>740.77</v>
      </c>
      <c r="D68" t="s">
        <v>4</v>
      </c>
      <c r="E68">
        <f t="shared" si="8"/>
        <v>0</v>
      </c>
      <c r="F68">
        <f t="shared" si="9"/>
        <v>-0.59537152299673224</v>
      </c>
      <c r="G68">
        <f t="shared" si="10"/>
        <v>0.44864231424833273</v>
      </c>
      <c r="H68">
        <f t="shared" si="11"/>
        <v>-0.20615781322874405</v>
      </c>
      <c r="I68" t="str">
        <f t="shared" si="12"/>
        <v>T</v>
      </c>
      <c r="J68" t="str">
        <f t="shared" si="13"/>
        <v>FP</v>
      </c>
      <c r="R68">
        <v>0.99999999999999001</v>
      </c>
      <c r="S68">
        <f t="shared" si="7"/>
        <v>0.49445116132635109</v>
      </c>
    </row>
    <row r="69" spans="1:19" x14ac:dyDescent="0.3">
      <c r="A69">
        <v>2108.46</v>
      </c>
      <c r="B69">
        <v>22</v>
      </c>
      <c r="C69">
        <v>1430.59</v>
      </c>
      <c r="D69" t="s">
        <v>5</v>
      </c>
      <c r="E69">
        <f t="shared" si="8"/>
        <v>1</v>
      </c>
      <c r="F69">
        <f t="shared" si="9"/>
        <v>-0.45709993409555194</v>
      </c>
      <c r="G69">
        <f t="shared" si="10"/>
        <v>0.6331170669197792</v>
      </c>
      <c r="H69">
        <f t="shared" si="11"/>
        <v>0.54561253115069208</v>
      </c>
      <c r="I69" t="str">
        <f t="shared" si="12"/>
        <v>T</v>
      </c>
      <c r="J69" t="str">
        <f t="shared" si="13"/>
        <v>PP</v>
      </c>
      <c r="R69">
        <v>1.0499999999999901</v>
      </c>
      <c r="S69">
        <f t="shared" si="7"/>
        <v>0.49419076269250539</v>
      </c>
    </row>
    <row r="70" spans="1:19" x14ac:dyDescent="0.3">
      <c r="A70">
        <v>2298.2800000000002</v>
      </c>
      <c r="B70">
        <v>35</v>
      </c>
      <c r="C70">
        <v>650.23</v>
      </c>
      <c r="D70" t="s">
        <v>4</v>
      </c>
      <c r="E70">
        <f t="shared" si="8"/>
        <v>0</v>
      </c>
      <c r="F70">
        <f t="shared" si="9"/>
        <v>-0.70132413176578934</v>
      </c>
      <c r="G70">
        <f t="shared" si="10"/>
        <v>0.50407180543815211</v>
      </c>
      <c r="H70">
        <f t="shared" si="11"/>
        <v>1.6287581814421248E-2</v>
      </c>
      <c r="I70" t="str">
        <f t="shared" si="12"/>
        <v>T</v>
      </c>
      <c r="J70" t="str">
        <f t="shared" si="13"/>
        <v>FP</v>
      </c>
      <c r="R70">
        <v>1.0999999999999901</v>
      </c>
      <c r="S70">
        <f t="shared" si="7"/>
        <v>0.49393036721032346</v>
      </c>
    </row>
    <row r="71" spans="1:19" x14ac:dyDescent="0.3">
      <c r="A71">
        <v>3696.84</v>
      </c>
      <c r="B71">
        <v>49</v>
      </c>
      <c r="C71">
        <v>2624.39</v>
      </c>
      <c r="D71" t="s">
        <v>4</v>
      </c>
      <c r="E71">
        <f t="shared" si="8"/>
        <v>0</v>
      </c>
      <c r="F71">
        <f t="shared" si="9"/>
        <v>-0.10711695689846924</v>
      </c>
      <c r="G71">
        <f t="shared" si="10"/>
        <v>0.10157940964041332</v>
      </c>
      <c r="H71">
        <f t="shared" si="11"/>
        <v>-2.1797974684973598</v>
      </c>
      <c r="I71" t="str">
        <f t="shared" si="12"/>
        <v>N</v>
      </c>
      <c r="J71" t="str">
        <f t="shared" si="13"/>
        <v>PN</v>
      </c>
      <c r="R71">
        <v>1.1499999999999899</v>
      </c>
      <c r="S71">
        <f t="shared" si="7"/>
        <v>0.49366997502103599</v>
      </c>
    </row>
    <row r="72" spans="1:19" x14ac:dyDescent="0.3">
      <c r="A72">
        <v>1811.81</v>
      </c>
      <c r="B72">
        <v>44</v>
      </c>
      <c r="C72">
        <v>255.93</v>
      </c>
      <c r="D72" t="s">
        <v>5</v>
      </c>
      <c r="E72">
        <f t="shared" si="8"/>
        <v>1</v>
      </c>
      <c r="F72">
        <f t="shared" si="9"/>
        <v>-0.47740987638366794</v>
      </c>
      <c r="G72">
        <f t="shared" si="10"/>
        <v>0.62038819470441142</v>
      </c>
      <c r="H72">
        <f t="shared" si="11"/>
        <v>0.49119623704282223</v>
      </c>
      <c r="I72" t="str">
        <f t="shared" si="12"/>
        <v>T</v>
      </c>
      <c r="J72" t="str">
        <f t="shared" si="13"/>
        <v>PP</v>
      </c>
      <c r="R72">
        <v>1.19999999999999</v>
      </c>
      <c r="S72">
        <f t="shared" si="7"/>
        <v>0.49340958626586645</v>
      </c>
    </row>
    <row r="73" spans="1:19" x14ac:dyDescent="0.3">
      <c r="A73">
        <v>2065.17</v>
      </c>
      <c r="B73">
        <v>36</v>
      </c>
      <c r="C73">
        <v>1169.33</v>
      </c>
      <c r="D73" t="s">
        <v>5</v>
      </c>
      <c r="E73">
        <f t="shared" si="8"/>
        <v>1</v>
      </c>
      <c r="F73">
        <f t="shared" si="9"/>
        <v>-0.54889607897907555</v>
      </c>
      <c r="G73">
        <f t="shared" si="10"/>
        <v>0.57758706908110591</v>
      </c>
      <c r="H73">
        <f t="shared" si="11"/>
        <v>0.31287585510871052</v>
      </c>
      <c r="I73" t="str">
        <f t="shared" si="12"/>
        <v>T</v>
      </c>
      <c r="J73" t="str">
        <f t="shared" si="13"/>
        <v>PP</v>
      </c>
      <c r="R73">
        <v>1.24999999999999</v>
      </c>
      <c r="S73">
        <f t="shared" si="7"/>
        <v>0.49314920108603089</v>
      </c>
    </row>
    <row r="74" spans="1:19" x14ac:dyDescent="0.3">
      <c r="A74">
        <v>1032.5899999999999</v>
      </c>
      <c r="B74">
        <v>49</v>
      </c>
      <c r="C74">
        <v>270.5</v>
      </c>
      <c r="D74" t="s">
        <v>5</v>
      </c>
      <c r="E74">
        <f t="shared" si="8"/>
        <v>1</v>
      </c>
      <c r="F74">
        <f t="shared" si="9"/>
        <v>-0.21108860865924917</v>
      </c>
      <c r="G74">
        <f t="shared" si="10"/>
        <v>0.80970231706578943</v>
      </c>
      <c r="H74">
        <f t="shared" si="11"/>
        <v>1.4480770719529739</v>
      </c>
      <c r="I74" t="str">
        <f t="shared" si="12"/>
        <v>T</v>
      </c>
      <c r="J74" t="str">
        <f t="shared" si="13"/>
        <v>PP</v>
      </c>
      <c r="R74">
        <v>1.2999999999999901</v>
      </c>
      <c r="S74">
        <f t="shared" si="7"/>
        <v>0.49288881962273751</v>
      </c>
    </row>
    <row r="75" spans="1:19" x14ac:dyDescent="0.3">
      <c r="A75">
        <v>1768.25</v>
      </c>
      <c r="B75">
        <v>36</v>
      </c>
      <c r="C75">
        <v>948.77</v>
      </c>
      <c r="D75" t="s">
        <v>5</v>
      </c>
      <c r="E75">
        <f t="shared" si="8"/>
        <v>1</v>
      </c>
      <c r="F75">
        <f t="shared" si="9"/>
        <v>-0.39751556215720907</v>
      </c>
      <c r="G75">
        <f t="shared" si="10"/>
        <v>0.67198748499133332</v>
      </c>
      <c r="H75">
        <f t="shared" si="11"/>
        <v>0.71718795365445986</v>
      </c>
      <c r="I75" t="str">
        <f t="shared" si="12"/>
        <v>T</v>
      </c>
      <c r="J75" t="str">
        <f t="shared" si="13"/>
        <v>PP</v>
      </c>
      <c r="R75">
        <v>1.3499999999999901</v>
      </c>
      <c r="S75">
        <f t="shared" si="7"/>
        <v>0.49262844201718653</v>
      </c>
    </row>
    <row r="76" spans="1:19" x14ac:dyDescent="0.3">
      <c r="A76">
        <v>2324.6</v>
      </c>
      <c r="B76">
        <v>30</v>
      </c>
      <c r="C76">
        <v>1247.71</v>
      </c>
      <c r="D76" t="s">
        <v>5</v>
      </c>
      <c r="E76">
        <f t="shared" si="8"/>
        <v>1</v>
      </c>
      <c r="F76">
        <f t="shared" si="9"/>
        <v>-0.65173156255761333</v>
      </c>
      <c r="G76">
        <f t="shared" si="10"/>
        <v>0.52114260401633616</v>
      </c>
      <c r="H76">
        <f t="shared" si="11"/>
        <v>8.4620875272499951E-2</v>
      </c>
      <c r="I76" t="str">
        <f t="shared" si="12"/>
        <v>T</v>
      </c>
      <c r="J76" t="str">
        <f t="shared" si="13"/>
        <v>PP</v>
      </c>
      <c r="R76">
        <v>1.3999999999999899</v>
      </c>
      <c r="S76">
        <f t="shared" si="7"/>
        <v>0.49236806841057001</v>
      </c>
    </row>
    <row r="77" spans="1:19" x14ac:dyDescent="0.3">
      <c r="A77">
        <v>2904.48</v>
      </c>
      <c r="B77">
        <v>52</v>
      </c>
      <c r="C77">
        <v>1482.07</v>
      </c>
      <c r="D77" t="s">
        <v>5</v>
      </c>
      <c r="E77">
        <f t="shared" si="8"/>
        <v>1</v>
      </c>
      <c r="F77">
        <f t="shared" si="9"/>
        <v>-1.4352400330067829</v>
      </c>
      <c r="G77">
        <f t="shared" si="10"/>
        <v>0.23805821532696145</v>
      </c>
      <c r="H77">
        <f t="shared" si="11"/>
        <v>-1.1633549087259327</v>
      </c>
      <c r="I77" t="str">
        <f t="shared" si="12"/>
        <v>N</v>
      </c>
      <c r="J77" t="str">
        <f t="shared" si="13"/>
        <v>FN</v>
      </c>
      <c r="R77">
        <v>1.44999999999999</v>
      </c>
      <c r="S77">
        <f t="shared" si="7"/>
        <v>0.49210769894407075</v>
      </c>
    </row>
    <row r="78" spans="1:19" x14ac:dyDescent="0.3">
      <c r="A78">
        <v>2821.67</v>
      </c>
      <c r="B78">
        <v>39</v>
      </c>
      <c r="C78">
        <v>1710.11</v>
      </c>
      <c r="D78" t="s">
        <v>5</v>
      </c>
      <c r="E78">
        <f t="shared" si="8"/>
        <v>1</v>
      </c>
      <c r="F78">
        <f t="shared" si="9"/>
        <v>-1.1571685962750973</v>
      </c>
      <c r="G78">
        <f t="shared" si="10"/>
        <v>0.31437504459505144</v>
      </c>
      <c r="H78">
        <f t="shared" si="11"/>
        <v>-0.77974408327953348</v>
      </c>
      <c r="I78" t="str">
        <f t="shared" si="12"/>
        <v>N</v>
      </c>
      <c r="J78" t="str">
        <f t="shared" si="13"/>
        <v>FN</v>
      </c>
      <c r="R78">
        <v>1.49999999999999</v>
      </c>
      <c r="S78">
        <f t="shared" si="7"/>
        <v>0.4918473337588633</v>
      </c>
    </row>
    <row r="79" spans="1:19" x14ac:dyDescent="0.3">
      <c r="A79">
        <v>2770.46</v>
      </c>
      <c r="B79">
        <v>58</v>
      </c>
      <c r="C79">
        <v>974.3</v>
      </c>
      <c r="D79" t="s">
        <v>4</v>
      </c>
      <c r="E79">
        <f t="shared" si="8"/>
        <v>0</v>
      </c>
      <c r="F79">
        <f t="shared" si="9"/>
        <v>-0.28587280232389312</v>
      </c>
      <c r="G79">
        <f t="shared" si="10"/>
        <v>0.24864181911652947</v>
      </c>
      <c r="H79">
        <f t="shared" si="11"/>
        <v>-1.1058690932391171</v>
      </c>
      <c r="I79" t="str">
        <f t="shared" si="12"/>
        <v>N</v>
      </c>
      <c r="J79" t="str">
        <f t="shared" si="13"/>
        <v>PN</v>
      </c>
      <c r="R79">
        <v>1.5499999999999901</v>
      </c>
      <c r="S79">
        <f t="shared" si="7"/>
        <v>0.49158697299611243</v>
      </c>
    </row>
    <row r="80" spans="1:19" x14ac:dyDescent="0.3">
      <c r="A80">
        <v>2883.8</v>
      </c>
      <c r="B80">
        <v>23</v>
      </c>
      <c r="C80">
        <v>1731.57</v>
      </c>
      <c r="D80" t="s">
        <v>5</v>
      </c>
      <c r="E80">
        <f t="shared" si="8"/>
        <v>1</v>
      </c>
      <c r="F80">
        <f t="shared" si="9"/>
        <v>-0.99348108761097342</v>
      </c>
      <c r="G80">
        <f t="shared" si="10"/>
        <v>0.37028544877403463</v>
      </c>
      <c r="H80">
        <f t="shared" si="11"/>
        <v>-0.5309924320445143</v>
      </c>
      <c r="I80" t="str">
        <f t="shared" si="12"/>
        <v>N</v>
      </c>
      <c r="J80" t="str">
        <f t="shared" si="13"/>
        <v>FN</v>
      </c>
      <c r="R80">
        <v>1.5999999999999901</v>
      </c>
      <c r="S80">
        <f t="shared" si="7"/>
        <v>0.49132661679697331</v>
      </c>
    </row>
    <row r="81" spans="1:19" x14ac:dyDescent="0.3">
      <c r="A81">
        <v>2585.31</v>
      </c>
      <c r="B81">
        <v>26</v>
      </c>
      <c r="C81">
        <v>1083.48</v>
      </c>
      <c r="D81" t="s">
        <v>5</v>
      </c>
      <c r="E81">
        <f t="shared" si="8"/>
        <v>1</v>
      </c>
      <c r="F81">
        <f t="shared" si="9"/>
        <v>-0.79103721722926512</v>
      </c>
      <c r="G81">
        <f t="shared" si="10"/>
        <v>0.45337430368445275</v>
      </c>
      <c r="H81">
        <f t="shared" si="11"/>
        <v>-0.18704622182444552</v>
      </c>
      <c r="I81" t="str">
        <f t="shared" si="12"/>
        <v>T</v>
      </c>
      <c r="J81" t="str">
        <f t="shared" si="13"/>
        <v>PP</v>
      </c>
      <c r="R81">
        <v>1.6499999999999899</v>
      </c>
      <c r="S81">
        <f t="shared" si="7"/>
        <v>0.49106626530259151</v>
      </c>
    </row>
    <row r="82" spans="1:19" x14ac:dyDescent="0.3">
      <c r="A82">
        <v>2285.13</v>
      </c>
      <c r="B82">
        <v>43</v>
      </c>
      <c r="C82">
        <v>1373.8</v>
      </c>
      <c r="D82" t="s">
        <v>5</v>
      </c>
      <c r="E82">
        <f t="shared" si="8"/>
        <v>1</v>
      </c>
      <c r="F82">
        <f t="shared" si="9"/>
        <v>-0.76158097470638753</v>
      </c>
      <c r="G82">
        <f t="shared" si="10"/>
        <v>0.4669276423715748</v>
      </c>
      <c r="H82">
        <f t="shared" si="11"/>
        <v>-0.13248286607658688</v>
      </c>
      <c r="I82" t="str">
        <f t="shared" si="12"/>
        <v>T</v>
      </c>
      <c r="J82" t="str">
        <f t="shared" si="13"/>
        <v>PP</v>
      </c>
      <c r="R82">
        <v>1.69999999999999</v>
      </c>
      <c r="S82">
        <f t="shared" si="7"/>
        <v>0.49080591865410228</v>
      </c>
    </row>
    <row r="83" spans="1:19" x14ac:dyDescent="0.3">
      <c r="A83">
        <v>3251.37</v>
      </c>
      <c r="B83">
        <v>60</v>
      </c>
      <c r="C83">
        <v>2024.76</v>
      </c>
      <c r="D83" t="s">
        <v>5</v>
      </c>
      <c r="E83">
        <f t="shared" si="8"/>
        <v>1</v>
      </c>
      <c r="F83">
        <f t="shared" si="9"/>
        <v>-1.9550264766087317</v>
      </c>
      <c r="G83">
        <f t="shared" si="10"/>
        <v>0.14156072859649296</v>
      </c>
      <c r="H83">
        <f t="shared" si="11"/>
        <v>-1.8023871374347076</v>
      </c>
      <c r="I83" t="str">
        <f t="shared" si="12"/>
        <v>N</v>
      </c>
      <c r="J83" t="str">
        <f t="shared" si="13"/>
        <v>FN</v>
      </c>
    </row>
    <row r="84" spans="1:19" x14ac:dyDescent="0.3">
      <c r="A84">
        <v>1968.18</v>
      </c>
      <c r="B84">
        <v>23</v>
      </c>
      <c r="C84">
        <v>1234.3499999999999</v>
      </c>
      <c r="D84" t="s">
        <v>5</v>
      </c>
      <c r="E84">
        <f t="shared" si="8"/>
        <v>1</v>
      </c>
      <c r="F84">
        <f t="shared" si="9"/>
        <v>-0.39797255029684342</v>
      </c>
      <c r="G84">
        <f t="shared" si="10"/>
        <v>0.67168046483833699</v>
      </c>
      <c r="H84">
        <f t="shared" si="11"/>
        <v>0.71579540195272084</v>
      </c>
      <c r="I84" t="str">
        <f t="shared" si="12"/>
        <v>T</v>
      </c>
      <c r="J84" t="str">
        <f t="shared" si="13"/>
        <v>PP</v>
      </c>
    </row>
    <row r="85" spans="1:19" x14ac:dyDescent="0.3">
      <c r="A85">
        <v>1427.26</v>
      </c>
      <c r="B85">
        <v>45</v>
      </c>
      <c r="C85">
        <v>894.56</v>
      </c>
      <c r="D85" t="s">
        <v>4</v>
      </c>
      <c r="E85">
        <f t="shared" si="8"/>
        <v>0</v>
      </c>
      <c r="F85">
        <f t="shared" si="9"/>
        <v>-1.3088777009032784</v>
      </c>
      <c r="G85">
        <f t="shared" si="10"/>
        <v>0.72987695481953185</v>
      </c>
      <c r="H85">
        <f t="shared" si="11"/>
        <v>0.99399838681484365</v>
      </c>
      <c r="I85" t="str">
        <f t="shared" si="12"/>
        <v>T</v>
      </c>
      <c r="J85" t="str">
        <f t="shared" si="13"/>
        <v>FP</v>
      </c>
    </row>
    <row r="86" spans="1:19" x14ac:dyDescent="0.3">
      <c r="A86">
        <v>2452.0300000000002</v>
      </c>
      <c r="B86">
        <v>23</v>
      </c>
      <c r="C86">
        <v>1154.8499999999999</v>
      </c>
      <c r="D86" t="s">
        <v>4</v>
      </c>
      <c r="E86">
        <f t="shared" si="8"/>
        <v>0</v>
      </c>
      <c r="F86">
        <f t="shared" si="9"/>
        <v>-0.72202401916584835</v>
      </c>
      <c r="G86">
        <f t="shared" si="10"/>
        <v>0.51423194357975188</v>
      </c>
      <c r="H86">
        <f t="shared" si="11"/>
        <v>5.6943155955950786E-2</v>
      </c>
      <c r="I86" t="str">
        <f t="shared" si="12"/>
        <v>T</v>
      </c>
      <c r="J86" t="str">
        <f t="shared" si="13"/>
        <v>FP</v>
      </c>
    </row>
    <row r="87" spans="1:19" x14ac:dyDescent="0.3">
      <c r="A87">
        <v>2507.8000000000002</v>
      </c>
      <c r="B87">
        <v>48</v>
      </c>
      <c r="C87">
        <v>953.27</v>
      </c>
      <c r="D87" t="s">
        <v>4</v>
      </c>
      <c r="E87">
        <f t="shared" si="8"/>
        <v>0</v>
      </c>
      <c r="F87">
        <f t="shared" si="9"/>
        <v>-0.45921332705123835</v>
      </c>
      <c r="G87">
        <f t="shared" si="10"/>
        <v>0.36821954533861789</v>
      </c>
      <c r="H87">
        <f t="shared" si="11"/>
        <v>-0.53986260105731798</v>
      </c>
      <c r="I87" t="str">
        <f t="shared" si="12"/>
        <v>N</v>
      </c>
      <c r="J87" t="str">
        <f t="shared" si="13"/>
        <v>PN</v>
      </c>
    </row>
    <row r="88" spans="1:19" x14ac:dyDescent="0.3">
      <c r="A88">
        <v>1939.33</v>
      </c>
      <c r="B88">
        <v>22</v>
      </c>
      <c r="C88">
        <v>981.09</v>
      </c>
      <c r="D88" t="s">
        <v>4</v>
      </c>
      <c r="E88">
        <f t="shared" si="8"/>
        <v>0</v>
      </c>
      <c r="F88">
        <f t="shared" si="9"/>
        <v>-1.1545446226530047</v>
      </c>
      <c r="G88">
        <f t="shared" si="10"/>
        <v>0.68479896035981269</v>
      </c>
      <c r="H88">
        <f t="shared" si="11"/>
        <v>0.77591465033108653</v>
      </c>
      <c r="I88" t="str">
        <f t="shared" si="12"/>
        <v>T</v>
      </c>
      <c r="J88" t="str">
        <f t="shared" si="13"/>
        <v>FP</v>
      </c>
    </row>
    <row r="89" spans="1:19" x14ac:dyDescent="0.3">
      <c r="A89">
        <v>2405.0300000000002</v>
      </c>
      <c r="B89">
        <v>55</v>
      </c>
      <c r="C89">
        <v>877.3</v>
      </c>
      <c r="D89" t="s">
        <v>4</v>
      </c>
      <c r="E89">
        <f t="shared" si="8"/>
        <v>0</v>
      </c>
      <c r="F89">
        <f t="shared" si="9"/>
        <v>-0.45704433508444492</v>
      </c>
      <c r="G89">
        <f t="shared" si="10"/>
        <v>0.36684773141880533</v>
      </c>
      <c r="H89">
        <f t="shared" si="11"/>
        <v>-0.54576408270445764</v>
      </c>
      <c r="I89" t="str">
        <f t="shared" si="12"/>
        <v>N</v>
      </c>
      <c r="J89" t="str">
        <f t="shared" si="13"/>
        <v>PN</v>
      </c>
    </row>
    <row r="90" spans="1:19" x14ac:dyDescent="0.3">
      <c r="A90">
        <v>1728.34</v>
      </c>
      <c r="B90">
        <v>55</v>
      </c>
      <c r="C90">
        <v>226.15</v>
      </c>
      <c r="D90" t="s">
        <v>4</v>
      </c>
      <c r="E90">
        <f t="shared" si="8"/>
        <v>0</v>
      </c>
      <c r="F90">
        <f t="shared" si="9"/>
        <v>-0.8985238912561021</v>
      </c>
      <c r="G90">
        <f t="shared" si="10"/>
        <v>0.59282975607492205</v>
      </c>
      <c r="H90">
        <f t="shared" si="11"/>
        <v>0.37567588080397307</v>
      </c>
      <c r="I90" t="str">
        <f t="shared" si="12"/>
        <v>T</v>
      </c>
      <c r="J90" t="str">
        <f t="shared" si="13"/>
        <v>FP</v>
      </c>
    </row>
    <row r="91" spans="1:19" x14ac:dyDescent="0.3">
      <c r="A91">
        <v>1006.95</v>
      </c>
      <c r="B91">
        <v>40</v>
      </c>
      <c r="C91">
        <v>566.9</v>
      </c>
      <c r="D91" t="s">
        <v>4</v>
      </c>
      <c r="E91">
        <f t="shared" si="8"/>
        <v>0</v>
      </c>
      <c r="F91">
        <f t="shared" si="9"/>
        <v>-1.842901601710865</v>
      </c>
      <c r="G91">
        <f t="shared" si="10"/>
        <v>0.84164273088937291</v>
      </c>
      <c r="H91">
        <f t="shared" si="11"/>
        <v>1.6705019368184155</v>
      </c>
      <c r="I91" t="str">
        <f t="shared" si="12"/>
        <v>T</v>
      </c>
      <c r="J91" t="str">
        <f t="shared" si="13"/>
        <v>FP</v>
      </c>
    </row>
    <row r="92" spans="1:19" x14ac:dyDescent="0.3">
      <c r="A92">
        <v>2575</v>
      </c>
      <c r="B92">
        <v>49</v>
      </c>
      <c r="C92">
        <v>1059.53</v>
      </c>
      <c r="D92" t="s">
        <v>4</v>
      </c>
      <c r="E92">
        <f t="shared" si="8"/>
        <v>0</v>
      </c>
      <c r="F92">
        <f t="shared" si="9"/>
        <v>-0.41930043222975366</v>
      </c>
      <c r="G92">
        <f t="shared" si="10"/>
        <v>0.34249337059102397</v>
      </c>
      <c r="H92">
        <f t="shared" si="11"/>
        <v>-0.65220254517604825</v>
      </c>
      <c r="I92" t="str">
        <f t="shared" si="12"/>
        <v>N</v>
      </c>
      <c r="J92" t="str">
        <f t="shared" si="13"/>
        <v>PN</v>
      </c>
    </row>
    <row r="93" spans="1:19" x14ac:dyDescent="0.3">
      <c r="A93">
        <v>3057.41</v>
      </c>
      <c r="B93">
        <v>52</v>
      </c>
      <c r="C93">
        <v>1005.54</v>
      </c>
      <c r="D93" t="s">
        <v>4</v>
      </c>
      <c r="E93">
        <f t="shared" si="8"/>
        <v>0</v>
      </c>
      <c r="F93">
        <f t="shared" si="9"/>
        <v>-0.22610021392931309</v>
      </c>
      <c r="G93">
        <f t="shared" si="10"/>
        <v>0.20236183679423742</v>
      </c>
      <c r="H93">
        <f t="shared" si="11"/>
        <v>-1.3715976988060934</v>
      </c>
      <c r="I93" t="str">
        <f t="shared" si="12"/>
        <v>N</v>
      </c>
      <c r="J93" t="str">
        <f t="shared" si="13"/>
        <v>PN</v>
      </c>
    </row>
    <row r="94" spans="1:19" x14ac:dyDescent="0.3">
      <c r="A94">
        <v>1321.66</v>
      </c>
      <c r="B94">
        <v>46</v>
      </c>
      <c r="C94">
        <v>566.44000000000005</v>
      </c>
      <c r="D94" t="s">
        <v>4</v>
      </c>
      <c r="E94">
        <f t="shared" si="8"/>
        <v>0</v>
      </c>
      <c r="F94">
        <f t="shared" si="9"/>
        <v>-1.4000850656769903</v>
      </c>
      <c r="G94">
        <f t="shared" si="10"/>
        <v>0.75342401210389154</v>
      </c>
      <c r="H94">
        <f t="shared" si="11"/>
        <v>1.1169579530985958</v>
      </c>
      <c r="I94" t="str">
        <f t="shared" si="12"/>
        <v>T</v>
      </c>
      <c r="J94" t="str">
        <f t="shared" si="13"/>
        <v>FP</v>
      </c>
    </row>
    <row r="95" spans="1:19" x14ac:dyDescent="0.3">
      <c r="A95">
        <v>2263.9</v>
      </c>
      <c r="B95">
        <v>47</v>
      </c>
      <c r="C95">
        <v>1066.02</v>
      </c>
      <c r="D95" t="s">
        <v>5</v>
      </c>
      <c r="E95">
        <f t="shared" si="8"/>
        <v>1</v>
      </c>
      <c r="F95">
        <f t="shared" si="9"/>
        <v>-0.79096416044982731</v>
      </c>
      <c r="G95">
        <f t="shared" si="10"/>
        <v>0.4534074269608851</v>
      </c>
      <c r="H95">
        <f t="shared" si="11"/>
        <v>-0.18691256730826833</v>
      </c>
      <c r="I95" t="str">
        <f t="shared" si="12"/>
        <v>T</v>
      </c>
      <c r="J95" t="str">
        <f t="shared" si="13"/>
        <v>PP</v>
      </c>
    </row>
    <row r="96" spans="1:19" x14ac:dyDescent="0.3">
      <c r="A96">
        <v>1947.45</v>
      </c>
      <c r="B96">
        <v>25</v>
      </c>
      <c r="C96">
        <v>1191.56</v>
      </c>
      <c r="D96" t="s">
        <v>5</v>
      </c>
      <c r="E96">
        <f t="shared" si="8"/>
        <v>1</v>
      </c>
      <c r="F96">
        <f t="shared" si="9"/>
        <v>-0.40240557200884464</v>
      </c>
      <c r="G96">
        <f t="shared" si="10"/>
        <v>0.66870948083787252</v>
      </c>
      <c r="H96">
        <f t="shared" si="11"/>
        <v>0.70235401515471052</v>
      </c>
      <c r="I96" t="str">
        <f t="shared" si="12"/>
        <v>T</v>
      </c>
      <c r="J96" t="str">
        <f t="shared" si="13"/>
        <v>PP</v>
      </c>
    </row>
    <row r="97" spans="1:10" x14ac:dyDescent="0.3">
      <c r="A97">
        <v>2765.06</v>
      </c>
      <c r="B97">
        <v>37</v>
      </c>
      <c r="C97">
        <v>1249.3499999999999</v>
      </c>
      <c r="D97" t="s">
        <v>4</v>
      </c>
      <c r="E97">
        <f t="shared" si="8"/>
        <v>0</v>
      </c>
      <c r="F97">
        <f t="shared" si="9"/>
        <v>-0.41629953322142288</v>
      </c>
      <c r="G97">
        <f t="shared" si="10"/>
        <v>0.3405172960817861</v>
      </c>
      <c r="H97">
        <f t="shared" si="11"/>
        <v>-0.66098982533263317</v>
      </c>
      <c r="I97" t="str">
        <f t="shared" si="12"/>
        <v>N</v>
      </c>
      <c r="J97" t="str">
        <f t="shared" si="13"/>
        <v>PN</v>
      </c>
    </row>
    <row r="98" spans="1:10" x14ac:dyDescent="0.3">
      <c r="A98">
        <v>1594.6</v>
      </c>
      <c r="B98">
        <v>58</v>
      </c>
      <c r="C98">
        <v>465.02</v>
      </c>
      <c r="D98" t="s">
        <v>5</v>
      </c>
      <c r="E98">
        <f t="shared" si="8"/>
        <v>1</v>
      </c>
      <c r="F98">
        <f t="shared" si="9"/>
        <v>-0.47586001940128342</v>
      </c>
      <c r="G98">
        <f t="shared" si="10"/>
        <v>0.62135045316864623</v>
      </c>
      <c r="H98">
        <f t="shared" si="11"/>
        <v>0.49528416082259952</v>
      </c>
      <c r="I98" t="str">
        <f t="shared" si="12"/>
        <v>T</v>
      </c>
      <c r="J98" t="str">
        <f t="shared" si="13"/>
        <v>PP</v>
      </c>
    </row>
    <row r="99" spans="1:10" x14ac:dyDescent="0.3">
      <c r="A99">
        <v>2862.35</v>
      </c>
      <c r="B99">
        <v>55</v>
      </c>
      <c r="C99">
        <v>1456.44</v>
      </c>
      <c r="D99" t="s">
        <v>4</v>
      </c>
      <c r="E99">
        <f t="shared" si="8"/>
        <v>0</v>
      </c>
      <c r="F99">
        <f t="shared" si="9"/>
        <v>-0.27066487965727282</v>
      </c>
      <c r="G99">
        <f t="shared" si="10"/>
        <v>0.23712789246543753</v>
      </c>
      <c r="H99">
        <f t="shared" si="11"/>
        <v>-1.1684907730821417</v>
      </c>
      <c r="I99" t="str">
        <f t="shared" si="12"/>
        <v>N</v>
      </c>
      <c r="J99" t="str">
        <f t="shared" si="13"/>
        <v>PN</v>
      </c>
    </row>
    <row r="100" spans="1:10" x14ac:dyDescent="0.3">
      <c r="A100">
        <v>2943.01</v>
      </c>
      <c r="B100">
        <v>25</v>
      </c>
      <c r="C100">
        <v>1466.37</v>
      </c>
      <c r="D100" t="s">
        <v>4</v>
      </c>
      <c r="E100">
        <f t="shared" si="8"/>
        <v>0</v>
      </c>
      <c r="F100">
        <f t="shared" si="9"/>
        <v>-0.4189291199842331</v>
      </c>
      <c r="G100">
        <f t="shared" si="10"/>
        <v>0.34224918499626822</v>
      </c>
      <c r="H100">
        <f t="shared" si="11"/>
        <v>-0.65328707614330384</v>
      </c>
      <c r="I100" t="str">
        <f t="shared" si="12"/>
        <v>N</v>
      </c>
      <c r="J100" t="str">
        <f t="shared" si="13"/>
        <v>PN</v>
      </c>
    </row>
    <row r="101" spans="1:10" x14ac:dyDescent="0.3">
      <c r="A101">
        <v>1910.99</v>
      </c>
      <c r="B101">
        <v>36</v>
      </c>
      <c r="C101">
        <v>539.42999999999995</v>
      </c>
      <c r="D101" t="s">
        <v>5</v>
      </c>
      <c r="E101">
        <f t="shared" si="8"/>
        <v>1</v>
      </c>
      <c r="F101">
        <f t="shared" si="9"/>
        <v>-0.46552229980952875</v>
      </c>
      <c r="G101">
        <f t="shared" si="10"/>
        <v>0.62780711600564232</v>
      </c>
      <c r="H101">
        <f t="shared" si="11"/>
        <v>0.52282075391574168</v>
      </c>
      <c r="I101" t="str">
        <f t="shared" si="12"/>
        <v>T</v>
      </c>
      <c r="J101" t="str">
        <f t="shared" si="13"/>
        <v>PP</v>
      </c>
    </row>
    <row r="102" spans="1:10" x14ac:dyDescent="0.3">
      <c r="A102">
        <v>1484.95</v>
      </c>
      <c r="B102">
        <v>37</v>
      </c>
      <c r="C102">
        <v>1023.25</v>
      </c>
      <c r="D102" t="s">
        <v>5</v>
      </c>
      <c r="E102">
        <f t="shared" si="8"/>
        <v>1</v>
      </c>
      <c r="F102">
        <f t="shared" si="9"/>
        <v>-0.29183089226937597</v>
      </c>
      <c r="G102">
        <f t="shared" si="10"/>
        <v>0.74689483098420739</v>
      </c>
      <c r="H102">
        <f t="shared" si="11"/>
        <v>1.0821192965500259</v>
      </c>
      <c r="I102" t="str">
        <f t="shared" si="12"/>
        <v>T</v>
      </c>
      <c r="J102" t="str">
        <f t="shared" si="13"/>
        <v>PP</v>
      </c>
    </row>
    <row r="103" spans="1:10" x14ac:dyDescent="0.3">
      <c r="A103">
        <v>2643.86</v>
      </c>
      <c r="B103">
        <v>51</v>
      </c>
      <c r="C103">
        <v>2308.48</v>
      </c>
      <c r="D103" t="s">
        <v>5</v>
      </c>
      <c r="E103">
        <f t="shared" si="8"/>
        <v>1</v>
      </c>
      <c r="F103">
        <f t="shared" si="9"/>
        <v>-1.1625872064683511</v>
      </c>
      <c r="G103">
        <f t="shared" si="10"/>
        <v>0.31267617568485401</v>
      </c>
      <c r="H103">
        <f t="shared" si="11"/>
        <v>-0.78763746864627304</v>
      </c>
      <c r="I103" t="str">
        <f t="shared" si="12"/>
        <v>N</v>
      </c>
      <c r="J103" t="str">
        <f t="shared" si="13"/>
        <v>FN</v>
      </c>
    </row>
    <row r="104" spans="1:10" x14ac:dyDescent="0.3">
      <c r="A104">
        <v>1932.75</v>
      </c>
      <c r="B104">
        <v>55</v>
      </c>
      <c r="C104">
        <v>354.66</v>
      </c>
      <c r="D104" t="s">
        <v>4</v>
      </c>
      <c r="E104">
        <f t="shared" si="8"/>
        <v>0</v>
      </c>
      <c r="F104">
        <f t="shared" si="9"/>
        <v>-0.74299766078769058</v>
      </c>
      <c r="G104">
        <f t="shared" si="10"/>
        <v>0.52431416862946145</v>
      </c>
      <c r="H104">
        <f t="shared" si="11"/>
        <v>9.7333444916405831E-2</v>
      </c>
      <c r="I104" t="str">
        <f t="shared" si="12"/>
        <v>T</v>
      </c>
      <c r="J104" t="str">
        <f t="shared" si="13"/>
        <v>FP</v>
      </c>
    </row>
    <row r="105" spans="1:10" x14ac:dyDescent="0.3">
      <c r="A105">
        <v>1881.84</v>
      </c>
      <c r="B105">
        <v>26</v>
      </c>
      <c r="C105">
        <v>1194.8900000000001</v>
      </c>
      <c r="D105" t="s">
        <v>5</v>
      </c>
      <c r="E105">
        <f t="shared" si="8"/>
        <v>1</v>
      </c>
      <c r="F105">
        <f t="shared" si="9"/>
        <v>-0.38022605136006038</v>
      </c>
      <c r="G105">
        <f t="shared" si="10"/>
        <v>0.68370683888178552</v>
      </c>
      <c r="H105">
        <f t="shared" si="11"/>
        <v>0.77085971904844364</v>
      </c>
      <c r="I105" t="str">
        <f t="shared" si="12"/>
        <v>T</v>
      </c>
      <c r="J105" t="str">
        <f t="shared" si="13"/>
        <v>PP</v>
      </c>
    </row>
    <row r="106" spans="1:10" x14ac:dyDescent="0.3">
      <c r="A106">
        <v>1139.76</v>
      </c>
      <c r="B106">
        <v>43</v>
      </c>
      <c r="C106">
        <v>1446.94</v>
      </c>
      <c r="D106" t="s">
        <v>5</v>
      </c>
      <c r="E106">
        <f t="shared" si="8"/>
        <v>1</v>
      </c>
      <c r="F106">
        <f t="shared" si="9"/>
        <v>-0.21510437398774185</v>
      </c>
      <c r="G106">
        <f t="shared" si="10"/>
        <v>0.80645726262398643</v>
      </c>
      <c r="H106">
        <f t="shared" si="11"/>
        <v>1.4271525519193218</v>
      </c>
      <c r="I106" t="str">
        <f t="shared" si="12"/>
        <v>T</v>
      </c>
      <c r="J106" t="str">
        <f t="shared" si="13"/>
        <v>PP</v>
      </c>
    </row>
    <row r="107" spans="1:10" x14ac:dyDescent="0.3">
      <c r="A107">
        <v>1959.15</v>
      </c>
      <c r="B107">
        <v>42</v>
      </c>
      <c r="C107">
        <v>1063.79</v>
      </c>
      <c r="D107" t="s">
        <v>5</v>
      </c>
      <c r="E107">
        <f t="shared" si="8"/>
        <v>1</v>
      </c>
      <c r="F107">
        <f t="shared" si="9"/>
        <v>-0.54076443438587629</v>
      </c>
      <c r="G107">
        <f t="shared" si="10"/>
        <v>0.58230294979555186</v>
      </c>
      <c r="H107">
        <f t="shared" si="11"/>
        <v>0.33223443511364259</v>
      </c>
      <c r="I107" t="str">
        <f t="shared" si="12"/>
        <v>T</v>
      </c>
      <c r="J107" t="str">
        <f t="shared" si="13"/>
        <v>PP</v>
      </c>
    </row>
    <row r="108" spans="1:10" x14ac:dyDescent="0.3">
      <c r="A108">
        <v>2862.21</v>
      </c>
      <c r="B108">
        <v>55</v>
      </c>
      <c r="C108">
        <v>2014.51</v>
      </c>
      <c r="D108" t="s">
        <v>5</v>
      </c>
      <c r="E108">
        <f t="shared" si="8"/>
        <v>1</v>
      </c>
      <c r="F108">
        <f t="shared" si="9"/>
        <v>-1.4390102250042078</v>
      </c>
      <c r="G108">
        <f t="shared" si="10"/>
        <v>0.23716237994545042</v>
      </c>
      <c r="H108">
        <f t="shared" si="11"/>
        <v>-1.1683001369047323</v>
      </c>
      <c r="I108" t="str">
        <f t="shared" si="12"/>
        <v>N</v>
      </c>
      <c r="J108" t="str">
        <f t="shared" si="13"/>
        <v>FN</v>
      </c>
    </row>
    <row r="109" spans="1:10" x14ac:dyDescent="0.3">
      <c r="A109">
        <v>1035.27</v>
      </c>
      <c r="B109">
        <v>45</v>
      </c>
      <c r="C109">
        <v>393.5</v>
      </c>
      <c r="D109" t="s">
        <v>5</v>
      </c>
      <c r="E109">
        <f t="shared" si="8"/>
        <v>1</v>
      </c>
      <c r="F109">
        <f t="shared" si="9"/>
        <v>-0.19640519371048892</v>
      </c>
      <c r="G109">
        <f t="shared" si="10"/>
        <v>0.82167922796141957</v>
      </c>
      <c r="H109">
        <f t="shared" si="11"/>
        <v>1.5277660666914041</v>
      </c>
      <c r="I109" t="str">
        <f t="shared" si="12"/>
        <v>T</v>
      </c>
      <c r="J109" t="str">
        <f t="shared" si="13"/>
        <v>PP</v>
      </c>
    </row>
    <row r="110" spans="1:10" x14ac:dyDescent="0.3">
      <c r="A110">
        <v>1710.14</v>
      </c>
      <c r="B110">
        <v>46</v>
      </c>
      <c r="C110">
        <v>1414.02</v>
      </c>
      <c r="D110" t="s">
        <v>5</v>
      </c>
      <c r="E110">
        <f t="shared" si="8"/>
        <v>1</v>
      </c>
      <c r="F110">
        <f t="shared" si="9"/>
        <v>-0.4417673526913326</v>
      </c>
      <c r="G110">
        <f t="shared" si="10"/>
        <v>0.64289918682405411</v>
      </c>
      <c r="H110">
        <f t="shared" si="11"/>
        <v>0.58796979452708609</v>
      </c>
      <c r="I110" t="str">
        <f t="shared" si="12"/>
        <v>T</v>
      </c>
      <c r="J110" t="str">
        <f t="shared" si="13"/>
        <v>PP</v>
      </c>
    </row>
    <row r="111" spans="1:10" x14ac:dyDescent="0.3">
      <c r="A111">
        <v>2252.5100000000002</v>
      </c>
      <c r="B111">
        <v>55</v>
      </c>
      <c r="C111">
        <v>394.28</v>
      </c>
      <c r="D111" t="s">
        <v>5</v>
      </c>
      <c r="E111">
        <f t="shared" si="8"/>
        <v>1</v>
      </c>
      <c r="F111">
        <f t="shared" si="9"/>
        <v>-0.87640667077246903</v>
      </c>
      <c r="G111">
        <f t="shared" si="10"/>
        <v>0.41627604429312176</v>
      </c>
      <c r="H111">
        <f t="shared" si="11"/>
        <v>-0.33807958428670926</v>
      </c>
      <c r="I111" t="str">
        <f t="shared" si="12"/>
        <v>T</v>
      </c>
      <c r="J111" t="str">
        <f t="shared" si="13"/>
        <v>PP</v>
      </c>
    </row>
    <row r="112" spans="1:10" x14ac:dyDescent="0.3">
      <c r="A112">
        <v>2179.09</v>
      </c>
      <c r="B112">
        <v>48</v>
      </c>
      <c r="C112">
        <v>899.31</v>
      </c>
      <c r="D112" t="s">
        <v>4</v>
      </c>
      <c r="E112">
        <f t="shared" si="8"/>
        <v>0</v>
      </c>
      <c r="F112">
        <f t="shared" si="9"/>
        <v>-0.64807961219050059</v>
      </c>
      <c r="G112">
        <f t="shared" si="10"/>
        <v>0.47695072965326468</v>
      </c>
      <c r="H112">
        <f t="shared" si="11"/>
        <v>-9.226247336981519E-2</v>
      </c>
      <c r="I112" t="str">
        <f t="shared" si="12"/>
        <v>T</v>
      </c>
      <c r="J112" t="str">
        <f t="shared" si="13"/>
        <v>FP</v>
      </c>
    </row>
    <row r="113" spans="1:10" x14ac:dyDescent="0.3">
      <c r="A113">
        <v>2382.87</v>
      </c>
      <c r="B113">
        <v>38</v>
      </c>
      <c r="C113">
        <v>1348.21</v>
      </c>
      <c r="D113" t="s">
        <v>5</v>
      </c>
      <c r="E113">
        <f t="shared" si="8"/>
        <v>1</v>
      </c>
      <c r="F113">
        <f t="shared" si="9"/>
        <v>-0.77710057633092877</v>
      </c>
      <c r="G113">
        <f t="shared" si="10"/>
        <v>0.45973705323922265</v>
      </c>
      <c r="H113">
        <f t="shared" si="11"/>
        <v>-0.16140125683694251</v>
      </c>
      <c r="I113" t="str">
        <f t="shared" si="12"/>
        <v>T</v>
      </c>
      <c r="J113" t="str">
        <f t="shared" si="13"/>
        <v>PP</v>
      </c>
    </row>
    <row r="114" spans="1:10" x14ac:dyDescent="0.3">
      <c r="A114">
        <v>2098.2800000000002</v>
      </c>
      <c r="B114">
        <v>44</v>
      </c>
      <c r="C114">
        <v>1626.91</v>
      </c>
      <c r="D114" t="s">
        <v>5</v>
      </c>
      <c r="E114">
        <f t="shared" si="8"/>
        <v>1</v>
      </c>
      <c r="F114">
        <f t="shared" si="9"/>
        <v>-0.64386775202261481</v>
      </c>
      <c r="G114">
        <f t="shared" si="10"/>
        <v>0.52525692664054668</v>
      </c>
      <c r="H114">
        <f t="shared" si="11"/>
        <v>0.10111376745370393</v>
      </c>
      <c r="I114" t="str">
        <f t="shared" si="12"/>
        <v>T</v>
      </c>
      <c r="J114" t="str">
        <f t="shared" si="13"/>
        <v>PP</v>
      </c>
    </row>
    <row r="115" spans="1:10" x14ac:dyDescent="0.3">
      <c r="A115">
        <v>2515.5</v>
      </c>
      <c r="B115">
        <v>46</v>
      </c>
      <c r="C115">
        <v>1072.1199999999999</v>
      </c>
      <c r="D115" t="s">
        <v>4</v>
      </c>
      <c r="E115">
        <f t="shared" si="8"/>
        <v>0</v>
      </c>
      <c r="F115">
        <f t="shared" si="9"/>
        <v>-0.47080936620527447</v>
      </c>
      <c r="G115">
        <f t="shared" si="10"/>
        <v>0.37550338277542483</v>
      </c>
      <c r="H115">
        <f t="shared" si="11"/>
        <v>-0.5086784328904157</v>
      </c>
      <c r="I115" t="str">
        <f t="shared" si="12"/>
        <v>N</v>
      </c>
      <c r="J115" t="str">
        <f t="shared" si="13"/>
        <v>PN</v>
      </c>
    </row>
    <row r="116" spans="1:10" x14ac:dyDescent="0.3">
      <c r="A116">
        <v>3359.82</v>
      </c>
      <c r="B116">
        <v>45</v>
      </c>
      <c r="C116">
        <v>1397.03</v>
      </c>
      <c r="D116" t="s">
        <v>4</v>
      </c>
      <c r="E116">
        <f t="shared" si="8"/>
        <v>0</v>
      </c>
      <c r="F116">
        <f t="shared" si="9"/>
        <v>-0.1776918213146364</v>
      </c>
      <c r="G116">
        <f t="shared" si="10"/>
        <v>0.16279960894742543</v>
      </c>
      <c r="H116">
        <f t="shared" si="11"/>
        <v>-1.6375434061447871</v>
      </c>
      <c r="I116" t="str">
        <f t="shared" si="12"/>
        <v>N</v>
      </c>
      <c r="J116" t="str">
        <f t="shared" si="13"/>
        <v>PN</v>
      </c>
    </row>
    <row r="117" spans="1:10" x14ac:dyDescent="0.3">
      <c r="A117">
        <v>2183.3200000000002</v>
      </c>
      <c r="B117">
        <v>34</v>
      </c>
      <c r="C117">
        <v>1243.93</v>
      </c>
      <c r="D117" t="s">
        <v>5</v>
      </c>
      <c r="E117">
        <f t="shared" si="8"/>
        <v>1</v>
      </c>
      <c r="F117">
        <f t="shared" si="9"/>
        <v>-0.60099713119691911</v>
      </c>
      <c r="G117">
        <f t="shared" si="10"/>
        <v>0.54826467163342774</v>
      </c>
      <c r="H117">
        <f t="shared" si="11"/>
        <v>0.19366169616939466</v>
      </c>
      <c r="I117" t="str">
        <f t="shared" si="12"/>
        <v>T</v>
      </c>
      <c r="J117" t="str">
        <f t="shared" si="13"/>
        <v>PP</v>
      </c>
    </row>
    <row r="118" spans="1:10" x14ac:dyDescent="0.3">
      <c r="A118">
        <v>2638</v>
      </c>
      <c r="B118">
        <v>48</v>
      </c>
      <c r="C118">
        <v>1308.47</v>
      </c>
      <c r="D118" t="s">
        <v>4</v>
      </c>
      <c r="E118">
        <f t="shared" si="8"/>
        <v>0</v>
      </c>
      <c r="F118">
        <f t="shared" si="9"/>
        <v>-0.39752661879917489</v>
      </c>
      <c r="G118">
        <f t="shared" si="10"/>
        <v>0.32801994489261888</v>
      </c>
      <c r="H118">
        <f t="shared" si="11"/>
        <v>-0.71715424604807776</v>
      </c>
      <c r="I118" t="str">
        <f t="shared" si="12"/>
        <v>N</v>
      </c>
      <c r="J118" t="str">
        <f t="shared" si="13"/>
        <v>PN</v>
      </c>
    </row>
    <row r="119" spans="1:10" x14ac:dyDescent="0.3">
      <c r="A119">
        <v>1520.52</v>
      </c>
      <c r="B119">
        <v>29</v>
      </c>
      <c r="C119">
        <v>586.4</v>
      </c>
      <c r="D119" t="s">
        <v>5</v>
      </c>
      <c r="E119">
        <f t="shared" si="8"/>
        <v>1</v>
      </c>
      <c r="F119">
        <f t="shared" si="9"/>
        <v>-0.26319898063497971</v>
      </c>
      <c r="G119">
        <f t="shared" si="10"/>
        <v>0.76858894777780018</v>
      </c>
      <c r="H119">
        <f t="shared" si="11"/>
        <v>1.2003607223158967</v>
      </c>
      <c r="I119" t="str">
        <f t="shared" si="12"/>
        <v>T</v>
      </c>
      <c r="J119" t="str">
        <f t="shared" si="13"/>
        <v>PP</v>
      </c>
    </row>
    <row r="120" spans="1:10" x14ac:dyDescent="0.3">
      <c r="A120">
        <v>2007.24</v>
      </c>
      <c r="B120">
        <v>21</v>
      </c>
      <c r="C120">
        <v>1746.16</v>
      </c>
      <c r="D120" t="s">
        <v>5</v>
      </c>
      <c r="E120">
        <f t="shared" si="8"/>
        <v>1</v>
      </c>
      <c r="F120">
        <f t="shared" si="9"/>
        <v>-0.40176889291750673</v>
      </c>
      <c r="G120">
        <f t="shared" si="10"/>
        <v>0.66913536974539622</v>
      </c>
      <c r="H120">
        <f t="shared" si="11"/>
        <v>0.7042770663799125</v>
      </c>
      <c r="I120" t="str">
        <f t="shared" si="12"/>
        <v>T</v>
      </c>
      <c r="J120" t="str">
        <f t="shared" si="13"/>
        <v>PP</v>
      </c>
    </row>
    <row r="121" spans="1:10" x14ac:dyDescent="0.3">
      <c r="A121">
        <v>3341.04</v>
      </c>
      <c r="B121">
        <v>51</v>
      </c>
      <c r="C121">
        <v>1350.12</v>
      </c>
      <c r="D121" t="s">
        <v>4</v>
      </c>
      <c r="E121">
        <f t="shared" si="8"/>
        <v>0</v>
      </c>
      <c r="F121">
        <f t="shared" si="9"/>
        <v>-0.16216268814502338</v>
      </c>
      <c r="G121">
        <f t="shared" si="10"/>
        <v>0.14969714090789782</v>
      </c>
      <c r="H121">
        <f t="shared" si="11"/>
        <v>-1.7369783984055536</v>
      </c>
      <c r="I121" t="str">
        <f t="shared" si="12"/>
        <v>N</v>
      </c>
      <c r="J121" t="str">
        <f t="shared" si="13"/>
        <v>PN</v>
      </c>
    </row>
    <row r="122" spans="1:10" x14ac:dyDescent="0.3">
      <c r="A122">
        <v>2412.9</v>
      </c>
      <c r="B122">
        <v>46</v>
      </c>
      <c r="C122">
        <v>1415.08</v>
      </c>
      <c r="D122" t="s">
        <v>5</v>
      </c>
      <c r="E122">
        <f t="shared" si="8"/>
        <v>1</v>
      </c>
      <c r="F122">
        <f t="shared" si="9"/>
        <v>-0.89455349004558848</v>
      </c>
      <c r="G122">
        <f t="shared" si="10"/>
        <v>0.40879008673943423</v>
      </c>
      <c r="H122">
        <f t="shared" si="11"/>
        <v>-0.36896934858894159</v>
      </c>
      <c r="I122" t="str">
        <f t="shared" si="12"/>
        <v>T</v>
      </c>
      <c r="J122" t="str">
        <f t="shared" si="13"/>
        <v>PP</v>
      </c>
    </row>
    <row r="123" spans="1:10" x14ac:dyDescent="0.3">
      <c r="A123">
        <v>2469.0500000000002</v>
      </c>
      <c r="B123">
        <v>34</v>
      </c>
      <c r="C123">
        <v>1538.35</v>
      </c>
      <c r="D123" t="s">
        <v>5</v>
      </c>
      <c r="E123">
        <f t="shared" si="8"/>
        <v>1</v>
      </c>
      <c r="F123">
        <f t="shared" si="9"/>
        <v>-0.79561945379189747</v>
      </c>
      <c r="G123">
        <f t="shared" si="10"/>
        <v>0.45130158783743562</v>
      </c>
      <c r="H123">
        <f t="shared" si="11"/>
        <v>-0.1954131250534159</v>
      </c>
      <c r="I123" t="str">
        <f t="shared" si="12"/>
        <v>T</v>
      </c>
      <c r="J123" t="str">
        <f t="shared" si="13"/>
        <v>PP</v>
      </c>
    </row>
    <row r="124" spans="1:10" x14ac:dyDescent="0.3">
      <c r="A124">
        <v>2054.13</v>
      </c>
      <c r="B124">
        <v>24</v>
      </c>
      <c r="C124">
        <v>1726.28</v>
      </c>
      <c r="D124" t="s">
        <v>5</v>
      </c>
      <c r="E124">
        <f t="shared" si="8"/>
        <v>1</v>
      </c>
      <c r="F124">
        <f t="shared" si="9"/>
        <v>-0.44536637170526738</v>
      </c>
      <c r="G124">
        <f t="shared" si="10"/>
        <v>0.64058953915263328</v>
      </c>
      <c r="H124">
        <f t="shared" si="11"/>
        <v>0.57792382693094257</v>
      </c>
      <c r="I124" t="str">
        <f t="shared" si="12"/>
        <v>T</v>
      </c>
      <c r="J124" t="str">
        <f t="shared" si="13"/>
        <v>PP</v>
      </c>
    </row>
    <row r="125" spans="1:10" x14ac:dyDescent="0.3">
      <c r="A125">
        <v>2505.3000000000002</v>
      </c>
      <c r="B125">
        <v>44</v>
      </c>
      <c r="C125">
        <v>567.04999999999995</v>
      </c>
      <c r="D125" t="s">
        <v>4</v>
      </c>
      <c r="E125">
        <f t="shared" si="8"/>
        <v>0</v>
      </c>
      <c r="F125">
        <f t="shared" si="9"/>
        <v>-0.49203527103028238</v>
      </c>
      <c r="G125">
        <f t="shared" si="10"/>
        <v>0.38861919857864963</v>
      </c>
      <c r="H125">
        <f t="shared" si="11"/>
        <v>-0.4531200677547389</v>
      </c>
      <c r="I125" t="str">
        <f t="shared" si="12"/>
        <v>N</v>
      </c>
      <c r="J125" t="str">
        <f t="shared" si="13"/>
        <v>PN</v>
      </c>
    </row>
    <row r="126" spans="1:10" x14ac:dyDescent="0.3">
      <c r="A126">
        <v>2075.5500000000002</v>
      </c>
      <c r="B126">
        <v>34</v>
      </c>
      <c r="C126">
        <v>1069.3900000000001</v>
      </c>
      <c r="D126" t="s">
        <v>5</v>
      </c>
      <c r="E126">
        <f t="shared" si="8"/>
        <v>1</v>
      </c>
      <c r="F126">
        <f t="shared" si="9"/>
        <v>-0.53735735808855545</v>
      </c>
      <c r="G126">
        <f t="shared" si="10"/>
        <v>0.58429028395076588</v>
      </c>
      <c r="H126">
        <f t="shared" si="11"/>
        <v>0.34041070216520275</v>
      </c>
      <c r="I126" t="str">
        <f t="shared" si="12"/>
        <v>T</v>
      </c>
      <c r="J126" t="str">
        <f t="shared" si="13"/>
        <v>PP</v>
      </c>
    </row>
    <row r="127" spans="1:10" x14ac:dyDescent="0.3">
      <c r="A127">
        <v>2281.11</v>
      </c>
      <c r="B127">
        <v>36</v>
      </c>
      <c r="C127">
        <v>1359.92</v>
      </c>
      <c r="D127" t="s">
        <v>5</v>
      </c>
      <c r="E127">
        <f t="shared" si="8"/>
        <v>1</v>
      </c>
      <c r="F127">
        <f t="shared" si="9"/>
        <v>-0.68377493177112769</v>
      </c>
      <c r="G127">
        <f t="shared" si="10"/>
        <v>0.50470815292141125</v>
      </c>
      <c r="H127">
        <f t="shared" si="11"/>
        <v>1.8833168324495109E-2</v>
      </c>
      <c r="I127" t="str">
        <f t="shared" si="12"/>
        <v>T</v>
      </c>
      <c r="J127" t="str">
        <f t="shared" si="13"/>
        <v>PP</v>
      </c>
    </row>
    <row r="128" spans="1:10" x14ac:dyDescent="0.3">
      <c r="A128">
        <v>2441.2199999999998</v>
      </c>
      <c r="B128">
        <v>51</v>
      </c>
      <c r="C128">
        <v>735</v>
      </c>
      <c r="D128" t="s">
        <v>4</v>
      </c>
      <c r="E128">
        <f t="shared" si="8"/>
        <v>0</v>
      </c>
      <c r="F128">
        <f t="shared" si="9"/>
        <v>-0.46967387179932957</v>
      </c>
      <c r="G128">
        <f t="shared" si="10"/>
        <v>0.37479386761101902</v>
      </c>
      <c r="H128">
        <f t="shared" si="11"/>
        <v>-0.51170521871595209</v>
      </c>
      <c r="I128" t="str">
        <f t="shared" si="12"/>
        <v>N</v>
      </c>
      <c r="J128" t="str">
        <f t="shared" si="13"/>
        <v>PN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61DEE-0AD2-4206-A18F-546F902586C7}">
  <dimension ref="A1:S129"/>
  <sheetViews>
    <sheetView topLeftCell="A7" workbookViewId="0">
      <selection activeCell="M6" sqref="M6"/>
    </sheetView>
  </sheetViews>
  <sheetFormatPr defaultRowHeight="14.4" x14ac:dyDescent="0.3"/>
  <sheetData>
    <row r="1" spans="1:19" x14ac:dyDescent="0.3">
      <c r="M1" t="s">
        <v>38</v>
      </c>
      <c r="N1" t="s">
        <v>34</v>
      </c>
    </row>
    <row r="2" spans="1:19" x14ac:dyDescent="0.3">
      <c r="A2" t="s">
        <v>0</v>
      </c>
      <c r="B2" t="s">
        <v>1</v>
      </c>
      <c r="C2" t="s">
        <v>2</v>
      </c>
      <c r="D2" t="s">
        <v>3</v>
      </c>
      <c r="E2" t="s">
        <v>7</v>
      </c>
      <c r="F2" t="s">
        <v>10</v>
      </c>
      <c r="G2" t="s">
        <v>11</v>
      </c>
      <c r="H2" t="s">
        <v>39</v>
      </c>
      <c r="I2" t="s">
        <v>29</v>
      </c>
      <c r="J2" t="s">
        <v>31</v>
      </c>
      <c r="K2" t="s">
        <v>36</v>
      </c>
      <c r="L2" t="s">
        <v>37</v>
      </c>
      <c r="M2">
        <v>1</v>
      </c>
      <c r="N2">
        <v>1</v>
      </c>
      <c r="P2" t="s">
        <v>8</v>
      </c>
      <c r="Q2">
        <v>-2.0834578962209797E-2</v>
      </c>
    </row>
    <row r="3" spans="1:19" x14ac:dyDescent="0.3">
      <c r="A3">
        <v>3021.9</v>
      </c>
      <c r="B3">
        <v>49</v>
      </c>
      <c r="C3">
        <v>973.19</v>
      </c>
      <c r="D3" t="s">
        <v>4</v>
      </c>
      <c r="E3">
        <f>IF(D3="T",1,0)</f>
        <v>0</v>
      </c>
      <c r="F3">
        <f>E3*H3-LN(1+EXP(H3))</f>
        <v>-0.249547144667077</v>
      </c>
      <c r="G3">
        <f>1/(1+EXP(-H3))</f>
        <v>0.22084645297120559</v>
      </c>
      <c r="H3">
        <f>$Q$2*B3+$Q$3*A3+$Q$4</f>
        <v>-1.2607404572065466</v>
      </c>
      <c r="I3" t="str">
        <f>IF(G3&gt;$Q$20,"T","N")</f>
        <v>N</v>
      </c>
      <c r="J3" t="str">
        <f>IF(D3="N",IF(I3="N","PN","FP"),IF(I3="N","FN","PP"))</f>
        <v>PN</v>
      </c>
      <c r="K3">
        <f>COUNTIF($D$3:$D3,"N")</f>
        <v>1</v>
      </c>
      <c r="L3">
        <f>COUNTIF($D$3:$D3,"T")</f>
        <v>0</v>
      </c>
      <c r="M3">
        <f>($K$129-K3)/$K$129</f>
        <v>0.984375</v>
      </c>
      <c r="N3">
        <f>($L$129-L3)/$L$129</f>
        <v>1</v>
      </c>
      <c r="P3" t="s">
        <v>9</v>
      </c>
      <c r="Q3">
        <v>-1.3616869814958555E-3</v>
      </c>
    </row>
    <row r="4" spans="1:19" x14ac:dyDescent="0.3">
      <c r="A4">
        <v>1792.57</v>
      </c>
      <c r="B4">
        <v>21</v>
      </c>
      <c r="C4">
        <v>664.72</v>
      </c>
      <c r="D4" t="s">
        <v>5</v>
      </c>
      <c r="E4">
        <f t="shared" ref="E4:E67" si="0">IF(D4="T",1,0)</f>
        <v>1</v>
      </c>
      <c r="F4">
        <f t="shared" ref="F4:F67" si="1">E4*H4-LN(1+EXP(H4))</f>
        <v>-0.31417981074779644</v>
      </c>
      <c r="G4">
        <f>1/(1+EXP(-H4))</f>
        <v>0.73038768479552008</v>
      </c>
      <c r="H4">
        <f t="shared" ref="H4:H67" si="2">$Q$2*B4+$Q$3*A4+$Q$4</f>
        <v>0.99659041069762777</v>
      </c>
      <c r="I4" t="str">
        <f t="shared" ref="I4:I67" si="3">IF(G4&gt;$Q$20,"T","N")</f>
        <v>T</v>
      </c>
      <c r="J4" t="str">
        <f t="shared" ref="J4:J67" si="4">IF(D4="N",IF(I4="N","PN","FP"),IF(I4="N","FN","PP"))</f>
        <v>PP</v>
      </c>
      <c r="K4">
        <f>COUNTIF($D$3:$D4,"N")</f>
        <v>1</v>
      </c>
      <c r="L4">
        <f>COUNTIF($D$3:$D4,"T")</f>
        <v>1</v>
      </c>
      <c r="M4">
        <f t="shared" ref="M4:M67" si="5">($K$129-K4)/$K$129</f>
        <v>0.984375</v>
      </c>
      <c r="N4">
        <f t="shared" ref="N4:N67" si="6">($L$129-L4)/$L$129</f>
        <v>0.98412698412698407</v>
      </c>
      <c r="P4" t="s">
        <v>18</v>
      </c>
      <c r="Q4">
        <v>3.8750358013240591</v>
      </c>
    </row>
    <row r="5" spans="1:19" x14ac:dyDescent="0.3">
      <c r="A5">
        <v>3069.06</v>
      </c>
      <c r="B5">
        <v>21</v>
      </c>
      <c r="C5">
        <v>1532.68</v>
      </c>
      <c r="D5" t="s">
        <v>4</v>
      </c>
      <c r="E5">
        <f t="shared" si="0"/>
        <v>0</v>
      </c>
      <c r="F5">
        <f t="shared" si="1"/>
        <v>-0.38957701883401369</v>
      </c>
      <c r="G5">
        <f t="shared" ref="G4:G67" si="7">1/(1+EXP(-H5))</f>
        <v>0.32265668261991964</v>
      </c>
      <c r="H5">
        <f t="shared" si="2"/>
        <v>-0.74158940431201614</v>
      </c>
      <c r="I5" t="str">
        <f t="shared" si="3"/>
        <v>N</v>
      </c>
      <c r="J5" t="str">
        <f t="shared" si="4"/>
        <v>PN</v>
      </c>
      <c r="K5">
        <f>COUNTIF($D$3:$D5,"N")</f>
        <v>2</v>
      </c>
      <c r="L5">
        <f>COUNTIF($D$3:$D5,"T")</f>
        <v>1</v>
      </c>
      <c r="M5">
        <f t="shared" si="5"/>
        <v>0.96875</v>
      </c>
      <c r="N5">
        <f t="shared" si="6"/>
        <v>0.98412698412698407</v>
      </c>
    </row>
    <row r="6" spans="1:19" x14ac:dyDescent="0.3">
      <c r="A6">
        <v>2522.9</v>
      </c>
      <c r="B6">
        <v>22</v>
      </c>
      <c r="C6">
        <v>860.52</v>
      </c>
      <c r="D6" t="s">
        <v>4</v>
      </c>
      <c r="E6">
        <f t="shared" si="0"/>
        <v>0</v>
      </c>
      <c r="F6">
        <f t="shared" si="1"/>
        <v>-0.68382849749301522</v>
      </c>
      <c r="G6">
        <f t="shared" si="7"/>
        <v>0.49531888141107927</v>
      </c>
      <c r="H6">
        <f t="shared" si="2"/>
        <v>-1.8725021460450186E-2</v>
      </c>
      <c r="I6" t="str">
        <f t="shared" si="3"/>
        <v>T</v>
      </c>
      <c r="J6" t="str">
        <f t="shared" si="4"/>
        <v>FP</v>
      </c>
      <c r="K6">
        <f>COUNTIF($D$3:$D6,"N")</f>
        <v>3</v>
      </c>
      <c r="L6">
        <f>COUNTIF($D$3:$D6,"T")</f>
        <v>1</v>
      </c>
      <c r="M6">
        <f t="shared" si="5"/>
        <v>0.953125</v>
      </c>
      <c r="N6">
        <f t="shared" si="6"/>
        <v>0.98412698412698407</v>
      </c>
      <c r="Q6">
        <f>-COUNT(E:E)*LN(2)</f>
        <v>-88.029691931113049</v>
      </c>
    </row>
    <row r="7" spans="1:19" x14ac:dyDescent="0.3">
      <c r="A7">
        <v>1430.69</v>
      </c>
      <c r="B7">
        <v>34</v>
      </c>
      <c r="C7">
        <v>378.56</v>
      </c>
      <c r="D7" t="s">
        <v>4</v>
      </c>
      <c r="E7">
        <f t="shared" si="0"/>
        <v>0</v>
      </c>
      <c r="F7">
        <f t="shared" si="1"/>
        <v>-1.4775368220201324</v>
      </c>
      <c r="G7">
        <f t="shared" si="7"/>
        <v>0.77180090834052661</v>
      </c>
      <c r="H7">
        <f t="shared" si="2"/>
        <v>1.2185081690526203</v>
      </c>
      <c r="I7" t="str">
        <f t="shared" si="3"/>
        <v>T</v>
      </c>
      <c r="J7" t="str">
        <f t="shared" si="4"/>
        <v>FP</v>
      </c>
      <c r="K7">
        <f>COUNTIF($D$3:$D7,"N")</f>
        <v>4</v>
      </c>
      <c r="L7">
        <f>COUNTIF($D$3:$D7,"T")</f>
        <v>1</v>
      </c>
      <c r="M7">
        <f t="shared" si="5"/>
        <v>0.9375</v>
      </c>
      <c r="N7">
        <f t="shared" si="6"/>
        <v>0.98412698412698407</v>
      </c>
      <c r="P7" t="s">
        <v>13</v>
      </c>
      <c r="Q7">
        <f>SUM(F:F)</f>
        <v>-77.974066347742763</v>
      </c>
    </row>
    <row r="8" spans="1:19" x14ac:dyDescent="0.3">
      <c r="A8">
        <v>2586.6799999999998</v>
      </c>
      <c r="B8">
        <v>54</v>
      </c>
      <c r="C8">
        <v>1829.39</v>
      </c>
      <c r="D8" t="s">
        <v>5</v>
      </c>
      <c r="E8">
        <f t="shared" si="0"/>
        <v>1</v>
      </c>
      <c r="F8">
        <f t="shared" si="1"/>
        <v>-1.1520570059296154</v>
      </c>
      <c r="G8">
        <f t="shared" si="7"/>
        <v>0.3159861150961899</v>
      </c>
      <c r="H8">
        <f t="shared" si="2"/>
        <v>-0.7722799439309691</v>
      </c>
      <c r="I8" t="str">
        <f t="shared" si="3"/>
        <v>N</v>
      </c>
      <c r="J8" t="str">
        <f t="shared" si="4"/>
        <v>FN</v>
      </c>
      <c r="K8">
        <f>COUNTIF($D$3:$D8,"N")</f>
        <v>4</v>
      </c>
      <c r="L8">
        <f>COUNTIF($D$3:$D8,"T")</f>
        <v>2</v>
      </c>
      <c r="M8">
        <f t="shared" si="5"/>
        <v>0.9375</v>
      </c>
      <c r="N8">
        <f t="shared" si="6"/>
        <v>0.96825396825396826</v>
      </c>
      <c r="P8" t="s">
        <v>15</v>
      </c>
      <c r="Q8">
        <f>EXP(Q7)</f>
        <v>1.3686526846120878E-34</v>
      </c>
    </row>
    <row r="9" spans="1:19" x14ac:dyDescent="0.3">
      <c r="A9">
        <v>3371.59</v>
      </c>
      <c r="B9">
        <v>55</v>
      </c>
      <c r="C9">
        <v>1317.44</v>
      </c>
      <c r="D9" t="s">
        <v>4</v>
      </c>
      <c r="E9">
        <f t="shared" si="0"/>
        <v>0</v>
      </c>
      <c r="F9">
        <f t="shared" si="1"/>
        <v>-0.14442462739208831</v>
      </c>
      <c r="G9">
        <f t="shared" si="7"/>
        <v>0.134479853544716</v>
      </c>
      <c r="H9">
        <f t="shared" si="2"/>
        <v>-1.8619162515390917</v>
      </c>
      <c r="I9" t="str">
        <f t="shared" si="3"/>
        <v>N</v>
      </c>
      <c r="J9" t="str">
        <f t="shared" si="4"/>
        <v>PN</v>
      </c>
      <c r="K9">
        <f>COUNTIF($D$3:$D9,"N")</f>
        <v>5</v>
      </c>
      <c r="L9">
        <f>COUNTIF($D$3:$D9,"T")</f>
        <v>2</v>
      </c>
      <c r="M9">
        <f t="shared" si="5"/>
        <v>0.921875</v>
      </c>
      <c r="N9">
        <f t="shared" si="6"/>
        <v>0.96825396825396826</v>
      </c>
    </row>
    <row r="10" spans="1:19" x14ac:dyDescent="0.3">
      <c r="A10">
        <v>2118.6999999999998</v>
      </c>
      <c r="B10">
        <v>38</v>
      </c>
      <c r="C10">
        <v>799.27</v>
      </c>
      <c r="D10" t="s">
        <v>5</v>
      </c>
      <c r="E10">
        <f t="shared" si="0"/>
        <v>1</v>
      </c>
      <c r="F10">
        <f t="shared" si="1"/>
        <v>-0.5988974832684284</v>
      </c>
      <c r="G10">
        <f t="shared" si="7"/>
        <v>0.54941704378002798</v>
      </c>
      <c r="H10">
        <f t="shared" si="2"/>
        <v>0.19831559306481816</v>
      </c>
      <c r="I10" t="str">
        <f t="shared" si="3"/>
        <v>T</v>
      </c>
      <c r="J10" t="str">
        <f t="shared" si="4"/>
        <v>PP</v>
      </c>
      <c r="K10">
        <f>COUNTIF($D$3:$D10,"N")</f>
        <v>5</v>
      </c>
      <c r="L10">
        <f>COUNTIF($D$3:$D10,"T")</f>
        <v>3</v>
      </c>
      <c r="M10">
        <f t="shared" si="5"/>
        <v>0.921875</v>
      </c>
      <c r="N10">
        <f t="shared" si="6"/>
        <v>0.95238095238095233</v>
      </c>
    </row>
    <row r="11" spans="1:19" x14ac:dyDescent="0.3">
      <c r="A11">
        <v>2115.9</v>
      </c>
      <c r="B11">
        <v>44</v>
      </c>
      <c r="C11">
        <v>811.03</v>
      </c>
      <c r="D11" t="s">
        <v>4</v>
      </c>
      <c r="E11">
        <f t="shared" si="0"/>
        <v>0</v>
      </c>
      <c r="F11">
        <f t="shared" si="1"/>
        <v>-0.73245087086206562</v>
      </c>
      <c r="G11">
        <f t="shared" si="7"/>
        <v>0.51927066043573589</v>
      </c>
      <c r="H11">
        <f t="shared" si="2"/>
        <v>7.7120842839747183E-2</v>
      </c>
      <c r="I11" t="str">
        <f t="shared" si="3"/>
        <v>T</v>
      </c>
      <c r="J11" t="str">
        <f t="shared" si="4"/>
        <v>FP</v>
      </c>
      <c r="K11">
        <f>COUNTIF($D$3:$D11,"N")</f>
        <v>6</v>
      </c>
      <c r="L11">
        <f>COUNTIF($D$3:$D11,"T")</f>
        <v>3</v>
      </c>
      <c r="M11">
        <f t="shared" si="5"/>
        <v>0.90625</v>
      </c>
      <c r="N11">
        <f t="shared" si="6"/>
        <v>0.95238095238095233</v>
      </c>
      <c r="P11" t="s">
        <v>41</v>
      </c>
      <c r="Q11">
        <f>MIN(A:A)</f>
        <v>1006.95</v>
      </c>
    </row>
    <row r="12" spans="1:19" x14ac:dyDescent="0.3">
      <c r="A12">
        <v>1170.18</v>
      </c>
      <c r="B12">
        <v>45</v>
      </c>
      <c r="C12">
        <v>680.5</v>
      </c>
      <c r="D12" t="s">
        <v>5</v>
      </c>
      <c r="E12">
        <f t="shared" si="0"/>
        <v>1</v>
      </c>
      <c r="F12">
        <f t="shared" si="1"/>
        <v>-0.23173414775207934</v>
      </c>
      <c r="G12">
        <f t="shared" si="7"/>
        <v>0.79315695784022044</v>
      </c>
      <c r="H12">
        <f t="shared" si="2"/>
        <v>1.3440608760177977</v>
      </c>
      <c r="I12" t="str">
        <f t="shared" si="3"/>
        <v>T</v>
      </c>
      <c r="J12" t="str">
        <f t="shared" si="4"/>
        <v>PP</v>
      </c>
      <c r="K12">
        <f>COUNTIF($D$3:$D12,"N")</f>
        <v>6</v>
      </c>
      <c r="L12">
        <f>COUNTIF($D$3:$D12,"T")</f>
        <v>4</v>
      </c>
      <c r="M12">
        <f t="shared" si="5"/>
        <v>0.90625</v>
      </c>
      <c r="N12">
        <f t="shared" si="6"/>
        <v>0.93650793650793651</v>
      </c>
      <c r="P12" t="s">
        <v>42</v>
      </c>
      <c r="Q12">
        <f>MAX(A:A)</f>
        <v>4072.09</v>
      </c>
      <c r="S12" t="s">
        <v>28</v>
      </c>
    </row>
    <row r="13" spans="1:19" x14ac:dyDescent="0.3">
      <c r="A13">
        <v>2679.69</v>
      </c>
      <c r="B13">
        <v>46</v>
      </c>
      <c r="C13">
        <v>1614.2</v>
      </c>
      <c r="D13" t="s">
        <v>5</v>
      </c>
      <c r="E13">
        <f t="shared" si="0"/>
        <v>1</v>
      </c>
      <c r="F13">
        <f t="shared" si="1"/>
        <v>-1.1248525605262714</v>
      </c>
      <c r="G13">
        <f t="shared" si="7"/>
        <v>0.32470033747616756</v>
      </c>
      <c r="H13">
        <f t="shared" si="2"/>
        <v>-0.7322538183822207</v>
      </c>
      <c r="I13" t="str">
        <f t="shared" si="3"/>
        <v>N</v>
      </c>
      <c r="J13" t="str">
        <f t="shared" si="4"/>
        <v>FN</v>
      </c>
      <c r="K13">
        <f>COUNTIF($D$3:$D13,"N")</f>
        <v>6</v>
      </c>
      <c r="L13">
        <f>COUNTIF($D$3:$D13,"T")</f>
        <v>5</v>
      </c>
      <c r="M13">
        <f t="shared" si="5"/>
        <v>0.90625</v>
      </c>
      <c r="N13">
        <f t="shared" si="6"/>
        <v>0.92063492063492058</v>
      </c>
      <c r="P13" t="s">
        <v>16</v>
      </c>
      <c r="Q13">
        <f>MIN(B:B)</f>
        <v>21</v>
      </c>
      <c r="S13">
        <f>AVERAGE(G:G)</f>
        <v>0.4960838931380655</v>
      </c>
    </row>
    <row r="14" spans="1:19" x14ac:dyDescent="0.3">
      <c r="A14">
        <v>3113.02</v>
      </c>
      <c r="B14">
        <v>36</v>
      </c>
      <c r="C14">
        <v>1312.45</v>
      </c>
      <c r="D14" t="s">
        <v>4</v>
      </c>
      <c r="E14">
        <f t="shared" si="0"/>
        <v>0</v>
      </c>
      <c r="F14">
        <f t="shared" si="1"/>
        <v>-0.28386523149242693</v>
      </c>
      <c r="G14">
        <f t="shared" si="7"/>
        <v>0.24713189922015777</v>
      </c>
      <c r="H14">
        <f t="shared" si="2"/>
        <v>-1.1139678484517219</v>
      </c>
      <c r="I14" t="str">
        <f t="shared" si="3"/>
        <v>N</v>
      </c>
      <c r="J14" t="str">
        <f t="shared" si="4"/>
        <v>PN</v>
      </c>
      <c r="K14">
        <f>COUNTIF($D$3:$D14,"N")</f>
        <v>7</v>
      </c>
      <c r="L14">
        <f>COUNTIF($D$3:$D14,"T")</f>
        <v>5</v>
      </c>
      <c r="M14">
        <f t="shared" si="5"/>
        <v>0.890625</v>
      </c>
      <c r="N14">
        <f t="shared" si="6"/>
        <v>0.92063492063492058</v>
      </c>
      <c r="P14" t="s">
        <v>17</v>
      </c>
      <c r="Q14">
        <f>MAX(B:B)</f>
        <v>60</v>
      </c>
    </row>
    <row r="15" spans="1:19" x14ac:dyDescent="0.3">
      <c r="A15">
        <v>1726.08</v>
      </c>
      <c r="B15">
        <v>27</v>
      </c>
      <c r="C15">
        <v>1186.6500000000001</v>
      </c>
      <c r="D15" t="s">
        <v>5</v>
      </c>
      <c r="E15">
        <f t="shared" si="0"/>
        <v>1</v>
      </c>
      <c r="F15">
        <f t="shared" si="1"/>
        <v>-0.32359065133094167</v>
      </c>
      <c r="G15">
        <f t="shared" si="7"/>
        <v>0.72354636450842114</v>
      </c>
      <c r="H15">
        <f t="shared" si="2"/>
        <v>0.96212150432402854</v>
      </c>
      <c r="I15" t="str">
        <f t="shared" si="3"/>
        <v>T</v>
      </c>
      <c r="J15" t="str">
        <f t="shared" si="4"/>
        <v>PP</v>
      </c>
      <c r="K15">
        <f>COUNTIF($D$3:$D15,"N")</f>
        <v>7</v>
      </c>
      <c r="L15">
        <f>COUNTIF($D$3:$D15,"T")</f>
        <v>6</v>
      </c>
      <c r="M15">
        <f t="shared" si="5"/>
        <v>0.890625</v>
      </c>
      <c r="N15">
        <f t="shared" si="6"/>
        <v>0.90476190476190477</v>
      </c>
    </row>
    <row r="16" spans="1:19" x14ac:dyDescent="0.3">
      <c r="A16">
        <v>2466.62</v>
      </c>
      <c r="B16">
        <v>33</v>
      </c>
      <c r="C16">
        <v>2004.51</v>
      </c>
      <c r="D16" t="s">
        <v>5</v>
      </c>
      <c r="E16">
        <f t="shared" si="0"/>
        <v>1</v>
      </c>
      <c r="F16">
        <f t="shared" si="1"/>
        <v>-0.78244419268471144</v>
      </c>
      <c r="G16">
        <f t="shared" si="7"/>
        <v>0.45728694684745907</v>
      </c>
      <c r="H16">
        <f t="shared" si="2"/>
        <v>-0.17126964672617095</v>
      </c>
      <c r="I16" t="str">
        <f t="shared" si="3"/>
        <v>T</v>
      </c>
      <c r="J16" t="str">
        <f t="shared" si="4"/>
        <v>PP</v>
      </c>
      <c r="K16">
        <f>COUNTIF($D$3:$D16,"N")</f>
        <v>7</v>
      </c>
      <c r="L16">
        <f>COUNTIF($D$3:$D16,"T")</f>
        <v>7</v>
      </c>
      <c r="M16">
        <f t="shared" si="5"/>
        <v>0.890625</v>
      </c>
      <c r="N16">
        <f t="shared" si="6"/>
        <v>0.88888888888888884</v>
      </c>
    </row>
    <row r="17" spans="1:18" x14ac:dyDescent="0.3">
      <c r="A17">
        <v>1280.25</v>
      </c>
      <c r="B17">
        <v>51</v>
      </c>
      <c r="C17">
        <v>564.71</v>
      </c>
      <c r="D17" t="s">
        <v>4</v>
      </c>
      <c r="E17">
        <f t="shared" si="0"/>
        <v>0</v>
      </c>
      <c r="F17">
        <f t="shared" si="1"/>
        <v>-1.3642961828301379</v>
      </c>
      <c r="G17">
        <f t="shared" si="7"/>
        <v>0.74443951943996067</v>
      </c>
      <c r="H17">
        <f t="shared" si="2"/>
        <v>1.0691725161912906</v>
      </c>
      <c r="I17" t="str">
        <f t="shared" si="3"/>
        <v>T</v>
      </c>
      <c r="J17" t="str">
        <f t="shared" si="4"/>
        <v>FP</v>
      </c>
      <c r="K17">
        <f>COUNTIF($D$3:$D17,"N")</f>
        <v>8</v>
      </c>
      <c r="L17">
        <f>COUNTIF($D$3:$D17,"T")</f>
        <v>7</v>
      </c>
      <c r="M17">
        <f t="shared" si="5"/>
        <v>0.875</v>
      </c>
      <c r="N17">
        <f t="shared" si="6"/>
        <v>0.88888888888888884</v>
      </c>
      <c r="P17" t="s">
        <v>23</v>
      </c>
      <c r="Q17">
        <f>MIN(H:H)</f>
        <v>-2.2532443500972734</v>
      </c>
    </row>
    <row r="18" spans="1:18" x14ac:dyDescent="0.3">
      <c r="A18">
        <v>2150.71</v>
      </c>
      <c r="B18">
        <v>28</v>
      </c>
      <c r="C18">
        <v>1366.23</v>
      </c>
      <c r="D18" t="s">
        <v>5</v>
      </c>
      <c r="E18">
        <f t="shared" si="0"/>
        <v>1</v>
      </c>
      <c r="F18">
        <f t="shared" si="1"/>
        <v>-0.52799839210045274</v>
      </c>
      <c r="G18">
        <f t="shared" si="7"/>
        <v>0.58978430592600661</v>
      </c>
      <c r="H18">
        <f t="shared" si="2"/>
        <v>0.36307378240923338</v>
      </c>
      <c r="I18" t="str">
        <f t="shared" si="3"/>
        <v>T</v>
      </c>
      <c r="J18" t="str">
        <f t="shared" si="4"/>
        <v>PP</v>
      </c>
      <c r="K18">
        <f>COUNTIF($D$3:$D18,"N")</f>
        <v>8</v>
      </c>
      <c r="L18">
        <f>COUNTIF($D$3:$D18,"T")</f>
        <v>8</v>
      </c>
      <c r="M18">
        <f t="shared" si="5"/>
        <v>0.875</v>
      </c>
      <c r="N18">
        <f t="shared" si="6"/>
        <v>0.87301587301587302</v>
      </c>
      <c r="P18" t="s">
        <v>24</v>
      </c>
      <c r="Q18">
        <f>MAX(H:H)</f>
        <v>1.6705019368184155</v>
      </c>
    </row>
    <row r="19" spans="1:18" x14ac:dyDescent="0.3">
      <c r="A19">
        <v>3191.57</v>
      </c>
      <c r="B19">
        <v>32</v>
      </c>
      <c r="C19">
        <v>1616.2</v>
      </c>
      <c r="D19" t="s">
        <v>4</v>
      </c>
      <c r="E19">
        <f t="shared" si="0"/>
        <v>0</v>
      </c>
      <c r="F19">
        <f t="shared" si="1"/>
        <v>-0.27807913706755727</v>
      </c>
      <c r="G19">
        <f t="shared" si="7"/>
        <v>0.24276310636409992</v>
      </c>
      <c r="H19">
        <f t="shared" si="2"/>
        <v>-1.1375900449993823</v>
      </c>
      <c r="I19" t="str">
        <f t="shared" si="3"/>
        <v>N</v>
      </c>
      <c r="J19" t="str">
        <f t="shared" si="4"/>
        <v>PN</v>
      </c>
      <c r="K19">
        <f>COUNTIF($D$3:$D19,"N")</f>
        <v>9</v>
      </c>
      <c r="L19">
        <f>COUNTIF($D$3:$D19,"T")</f>
        <v>8</v>
      </c>
      <c r="M19">
        <f t="shared" si="5"/>
        <v>0.859375</v>
      </c>
      <c r="N19">
        <f t="shared" si="6"/>
        <v>0.87301587301587302</v>
      </c>
    </row>
    <row r="20" spans="1:18" x14ac:dyDescent="0.3">
      <c r="A20">
        <v>1493.55</v>
      </c>
      <c r="B20">
        <v>22</v>
      </c>
      <c r="C20">
        <v>536.44000000000005</v>
      </c>
      <c r="D20" t="s">
        <v>4</v>
      </c>
      <c r="E20">
        <f t="shared" si="0"/>
        <v>0</v>
      </c>
      <c r="F20">
        <f t="shared" si="1"/>
        <v>-1.6067453093776181</v>
      </c>
      <c r="G20">
        <f t="shared" si="7"/>
        <v>0.79946075372642089</v>
      </c>
      <c r="H20">
        <f t="shared" si="2"/>
        <v>1.3829274729423089</v>
      </c>
      <c r="I20" t="str">
        <f t="shared" si="3"/>
        <v>T</v>
      </c>
      <c r="J20" t="str">
        <f t="shared" si="4"/>
        <v>FP</v>
      </c>
      <c r="K20">
        <f>COUNTIF($D$3:$D20,"N")</f>
        <v>10</v>
      </c>
      <c r="L20">
        <f>COUNTIF($D$3:$D20,"T")</f>
        <v>8</v>
      </c>
      <c r="M20">
        <f t="shared" si="5"/>
        <v>0.84375</v>
      </c>
      <c r="N20">
        <f t="shared" si="6"/>
        <v>0.87301587301587302</v>
      </c>
      <c r="P20" t="s">
        <v>30</v>
      </c>
      <c r="Q20" s="1">
        <v>0.4</v>
      </c>
    </row>
    <row r="21" spans="1:18" x14ac:dyDescent="0.3">
      <c r="A21">
        <v>1527.73</v>
      </c>
      <c r="B21">
        <v>45</v>
      </c>
      <c r="C21">
        <v>520.85</v>
      </c>
      <c r="D21" t="s">
        <v>5</v>
      </c>
      <c r="E21">
        <f t="shared" si="0"/>
        <v>1</v>
      </c>
      <c r="F21">
        <f t="shared" si="1"/>
        <v>-0.3537176538302107</v>
      </c>
      <c r="G21">
        <f t="shared" si="7"/>
        <v>0.70207316704324252</v>
      </c>
      <c r="H21">
        <f t="shared" si="2"/>
        <v>0.85718969578395487</v>
      </c>
      <c r="I21" t="str">
        <f t="shared" si="3"/>
        <v>T</v>
      </c>
      <c r="J21" t="str">
        <f t="shared" si="4"/>
        <v>PP</v>
      </c>
      <c r="K21">
        <f>COUNTIF($D$3:$D21,"N")</f>
        <v>10</v>
      </c>
      <c r="L21">
        <f>COUNTIF($D$3:$D21,"T")</f>
        <v>9</v>
      </c>
      <c r="M21">
        <f t="shared" si="5"/>
        <v>0.84375</v>
      </c>
      <c r="N21">
        <f t="shared" si="6"/>
        <v>0.8571428571428571</v>
      </c>
    </row>
    <row r="22" spans="1:18" x14ac:dyDescent="0.3">
      <c r="A22">
        <v>3324.86</v>
      </c>
      <c r="B22">
        <v>37</v>
      </c>
      <c r="C22">
        <v>1729.92</v>
      </c>
      <c r="D22" t="s">
        <v>4</v>
      </c>
      <c r="E22">
        <f t="shared" si="0"/>
        <v>0</v>
      </c>
      <c r="F22">
        <f t="shared" si="1"/>
        <v>-0.2158585059100897</v>
      </c>
      <c r="G22">
        <f t="shared" si="7"/>
        <v>0.19415068327724974</v>
      </c>
      <c r="H22">
        <f t="shared" si="2"/>
        <v>-1.4232621975740134</v>
      </c>
      <c r="I22" t="str">
        <f t="shared" si="3"/>
        <v>N</v>
      </c>
      <c r="J22" t="str">
        <f t="shared" si="4"/>
        <v>PN</v>
      </c>
      <c r="K22">
        <f>COUNTIF($D$3:$D22,"N")</f>
        <v>11</v>
      </c>
      <c r="L22">
        <f>COUNTIF($D$3:$D22,"T")</f>
        <v>9</v>
      </c>
      <c r="M22">
        <f t="shared" si="5"/>
        <v>0.828125</v>
      </c>
      <c r="N22">
        <f t="shared" si="6"/>
        <v>0.8571428571428571</v>
      </c>
    </row>
    <row r="23" spans="1:18" x14ac:dyDescent="0.3">
      <c r="A23">
        <v>2595.9299999999998</v>
      </c>
      <c r="B23">
        <v>33</v>
      </c>
      <c r="C23">
        <v>515.30999999999995</v>
      </c>
      <c r="D23" t="s">
        <v>4</v>
      </c>
      <c r="E23">
        <f t="shared" si="0"/>
        <v>0</v>
      </c>
      <c r="F23">
        <f t="shared" si="1"/>
        <v>-0.53447872286348641</v>
      </c>
      <c r="G23">
        <f t="shared" si="7"/>
        <v>0.41402533425895233</v>
      </c>
      <c r="H23">
        <f t="shared" si="2"/>
        <v>-0.34734939030340062</v>
      </c>
      <c r="I23" t="str">
        <f t="shared" si="3"/>
        <v>T</v>
      </c>
      <c r="J23" t="str">
        <f t="shared" si="4"/>
        <v>FP</v>
      </c>
      <c r="K23">
        <f>COUNTIF($D$3:$D23,"N")</f>
        <v>12</v>
      </c>
      <c r="L23">
        <f>COUNTIF($D$3:$D23,"T")</f>
        <v>9</v>
      </c>
      <c r="M23">
        <f t="shared" si="5"/>
        <v>0.8125</v>
      </c>
      <c r="N23">
        <f t="shared" si="6"/>
        <v>0.8571428571428571</v>
      </c>
      <c r="P23" t="s">
        <v>32</v>
      </c>
      <c r="Q23" t="s">
        <v>4</v>
      </c>
      <c r="R23" t="s">
        <v>5</v>
      </c>
    </row>
    <row r="24" spans="1:18" x14ac:dyDescent="0.3">
      <c r="A24">
        <v>1865.75</v>
      </c>
      <c r="B24">
        <v>26</v>
      </c>
      <c r="C24">
        <v>1211.93</v>
      </c>
      <c r="D24" t="s">
        <v>5</v>
      </c>
      <c r="E24">
        <f t="shared" si="0"/>
        <v>1</v>
      </c>
      <c r="F24">
        <f t="shared" si="1"/>
        <v>-0.37334797616267967</v>
      </c>
      <c r="G24">
        <f t="shared" si="7"/>
        <v>0.68842563544836854</v>
      </c>
      <c r="H24">
        <f t="shared" si="2"/>
        <v>0.79276926258071212</v>
      </c>
      <c r="I24" t="str">
        <f t="shared" si="3"/>
        <v>T</v>
      </c>
      <c r="J24" t="str">
        <f t="shared" si="4"/>
        <v>PP</v>
      </c>
      <c r="K24">
        <f>COUNTIF($D$3:$D24,"N")</f>
        <v>12</v>
      </c>
      <c r="L24">
        <f>COUNTIF($D$3:$D24,"T")</f>
        <v>10</v>
      </c>
      <c r="M24">
        <f t="shared" si="5"/>
        <v>0.8125</v>
      </c>
      <c r="N24">
        <f t="shared" si="6"/>
        <v>0.84126984126984128</v>
      </c>
      <c r="P24" t="s">
        <v>4</v>
      </c>
      <c r="Q24">
        <f>COUNTIF($J:$J,"PN")</f>
        <v>33</v>
      </c>
      <c r="R24">
        <f>COUNTIF($J:$J,"FP")</f>
        <v>31</v>
      </c>
    </row>
    <row r="25" spans="1:18" x14ac:dyDescent="0.3">
      <c r="A25">
        <v>1801.69</v>
      </c>
      <c r="B25">
        <v>50</v>
      </c>
      <c r="C25">
        <v>1110.3800000000001</v>
      </c>
      <c r="D25" t="s">
        <v>5</v>
      </c>
      <c r="E25">
        <f t="shared" si="0"/>
        <v>1</v>
      </c>
      <c r="F25">
        <f t="shared" si="1"/>
        <v>-0.52110218948881004</v>
      </c>
      <c r="G25">
        <f t="shared" si="7"/>
        <v>0.59386563465692532</v>
      </c>
      <c r="H25">
        <f t="shared" si="2"/>
        <v>0.37996903552230155</v>
      </c>
      <c r="I25" t="str">
        <f t="shared" si="3"/>
        <v>T</v>
      </c>
      <c r="J25" t="str">
        <f t="shared" si="4"/>
        <v>PP</v>
      </c>
      <c r="K25">
        <f>COUNTIF($D$3:$D25,"N")</f>
        <v>12</v>
      </c>
      <c r="L25">
        <f>COUNTIF($D$3:$D25,"T")</f>
        <v>11</v>
      </c>
      <c r="M25">
        <f t="shared" si="5"/>
        <v>0.8125</v>
      </c>
      <c r="N25">
        <f t="shared" si="6"/>
        <v>0.82539682539682535</v>
      </c>
      <c r="P25" t="s">
        <v>5</v>
      </c>
      <c r="Q25">
        <f>COUNTIF($J:$J,"FN")</f>
        <v>8</v>
      </c>
      <c r="R25">
        <f>COUNTIF($J:$J,"PP")</f>
        <v>55</v>
      </c>
    </row>
    <row r="26" spans="1:18" x14ac:dyDescent="0.3">
      <c r="A26">
        <v>2147.48</v>
      </c>
      <c r="B26">
        <v>49</v>
      </c>
      <c r="C26">
        <v>848.39</v>
      </c>
      <c r="D26" t="s">
        <v>5</v>
      </c>
      <c r="E26">
        <f t="shared" si="0"/>
        <v>1</v>
      </c>
      <c r="F26">
        <f t="shared" si="1"/>
        <v>-0.72878756617116303</v>
      </c>
      <c r="G26">
        <f t="shared" si="7"/>
        <v>0.48249362719749384</v>
      </c>
      <c r="H26">
        <f t="shared" si="2"/>
        <v>-7.005412684694079E-2</v>
      </c>
      <c r="I26" t="str">
        <f t="shared" si="3"/>
        <v>T</v>
      </c>
      <c r="J26" t="str">
        <f t="shared" si="4"/>
        <v>PP</v>
      </c>
      <c r="K26">
        <f>COUNTIF($D$3:$D26,"N")</f>
        <v>12</v>
      </c>
      <c r="L26">
        <f>COUNTIF($D$3:$D26,"T")</f>
        <v>12</v>
      </c>
      <c r="M26">
        <f t="shared" si="5"/>
        <v>0.8125</v>
      </c>
      <c r="N26">
        <f t="shared" si="6"/>
        <v>0.80952380952380953</v>
      </c>
    </row>
    <row r="27" spans="1:18" x14ac:dyDescent="0.3">
      <c r="A27">
        <v>3226.92</v>
      </c>
      <c r="B27">
        <v>55</v>
      </c>
      <c r="C27">
        <v>1398.32</v>
      </c>
      <c r="D27" t="s">
        <v>4</v>
      </c>
      <c r="E27">
        <f t="shared" si="0"/>
        <v>0</v>
      </c>
      <c r="F27">
        <f t="shared" si="1"/>
        <v>-0.1732855257239988</v>
      </c>
      <c r="G27">
        <f t="shared" si="7"/>
        <v>0.15910251729825456</v>
      </c>
      <c r="H27">
        <f t="shared" si="2"/>
        <v>-1.664920995926086</v>
      </c>
      <c r="I27" t="str">
        <f t="shared" si="3"/>
        <v>N</v>
      </c>
      <c r="J27" t="str">
        <f t="shared" si="4"/>
        <v>PN</v>
      </c>
      <c r="K27">
        <f>COUNTIF($D$3:$D27,"N")</f>
        <v>13</v>
      </c>
      <c r="L27">
        <f>COUNTIF($D$3:$D27,"T")</f>
        <v>12</v>
      </c>
      <c r="M27">
        <f t="shared" si="5"/>
        <v>0.796875</v>
      </c>
      <c r="N27">
        <f t="shared" si="6"/>
        <v>0.80952380952380953</v>
      </c>
      <c r="P27" t="s">
        <v>33</v>
      </c>
      <c r="Q27">
        <f>(Q25+R24)/SUM(Q24:R25)</f>
        <v>0.30708661417322836</v>
      </c>
    </row>
    <row r="28" spans="1:18" x14ac:dyDescent="0.3">
      <c r="A28">
        <v>2179.02</v>
      </c>
      <c r="B28">
        <v>41</v>
      </c>
      <c r="C28">
        <v>1614.2</v>
      </c>
      <c r="D28" t="s">
        <v>5</v>
      </c>
      <c r="E28">
        <f t="shared" si="0"/>
        <v>1</v>
      </c>
      <c r="F28">
        <f t="shared" si="1"/>
        <v>-0.66666981293831573</v>
      </c>
      <c r="G28">
        <f t="shared" si="7"/>
        <v>0.51341550368540745</v>
      </c>
      <c r="H28">
        <f t="shared" si="2"/>
        <v>5.3674897454358383E-2</v>
      </c>
      <c r="I28" t="str">
        <f t="shared" si="3"/>
        <v>T</v>
      </c>
      <c r="J28" t="str">
        <f t="shared" si="4"/>
        <v>PP</v>
      </c>
      <c r="K28">
        <f>COUNTIF($D$3:$D28,"N")</f>
        <v>13</v>
      </c>
      <c r="L28">
        <f>COUNTIF($D$3:$D28,"T")</f>
        <v>13</v>
      </c>
      <c r="M28">
        <f t="shared" si="5"/>
        <v>0.796875</v>
      </c>
      <c r="N28">
        <f t="shared" si="6"/>
        <v>0.79365079365079361</v>
      </c>
      <c r="P28" t="s">
        <v>34</v>
      </c>
      <c r="Q28">
        <f>R25/(R25+Q25)</f>
        <v>0.87301587301587302</v>
      </c>
    </row>
    <row r="29" spans="1:18" x14ac:dyDescent="0.3">
      <c r="A29">
        <v>1288.79</v>
      </c>
      <c r="B29">
        <v>35</v>
      </c>
      <c r="C29">
        <v>412.09</v>
      </c>
      <c r="D29" t="s">
        <v>5</v>
      </c>
      <c r="E29">
        <f t="shared" si="0"/>
        <v>1</v>
      </c>
      <c r="F29">
        <f t="shared" si="1"/>
        <v>-0.22222472214806066</v>
      </c>
      <c r="G29">
        <f t="shared" si="7"/>
        <v>0.80073540113518682</v>
      </c>
      <c r="H29">
        <f t="shared" si="2"/>
        <v>1.3908969727646725</v>
      </c>
      <c r="I29" t="str">
        <f t="shared" si="3"/>
        <v>T</v>
      </c>
      <c r="J29" t="str">
        <f t="shared" si="4"/>
        <v>PP</v>
      </c>
      <c r="K29">
        <f>COUNTIF($D$3:$D29,"N")</f>
        <v>13</v>
      </c>
      <c r="L29">
        <f>COUNTIF($D$3:$D29,"T")</f>
        <v>14</v>
      </c>
      <c r="M29">
        <f t="shared" si="5"/>
        <v>0.796875</v>
      </c>
      <c r="N29">
        <f t="shared" si="6"/>
        <v>0.77777777777777779</v>
      </c>
      <c r="P29" t="s">
        <v>35</v>
      </c>
      <c r="Q29">
        <f>Q24/(Q24+R24)</f>
        <v>0.515625</v>
      </c>
    </row>
    <row r="30" spans="1:18" x14ac:dyDescent="0.3">
      <c r="A30">
        <v>3026.08</v>
      </c>
      <c r="B30">
        <v>22</v>
      </c>
      <c r="C30">
        <v>1587.3</v>
      </c>
      <c r="D30" t="s">
        <v>4</v>
      </c>
      <c r="E30">
        <f t="shared" si="0"/>
        <v>0</v>
      </c>
      <c r="F30">
        <f t="shared" si="1"/>
        <v>-0.40189410449287161</v>
      </c>
      <c r="G30">
        <f t="shared" si="7"/>
        <v>0.33094840850326918</v>
      </c>
      <c r="H30">
        <f t="shared" si="2"/>
        <v>-0.70389867680953522</v>
      </c>
      <c r="I30" t="str">
        <f t="shared" si="3"/>
        <v>N</v>
      </c>
      <c r="J30" t="str">
        <f t="shared" si="4"/>
        <v>PN</v>
      </c>
      <c r="K30">
        <f>COUNTIF($D$3:$D30,"N")</f>
        <v>14</v>
      </c>
      <c r="L30">
        <f>COUNTIF($D$3:$D30,"T")</f>
        <v>14</v>
      </c>
      <c r="M30">
        <f t="shared" si="5"/>
        <v>0.78125</v>
      </c>
      <c r="N30">
        <f t="shared" si="6"/>
        <v>0.77777777777777779</v>
      </c>
    </row>
    <row r="31" spans="1:18" x14ac:dyDescent="0.3">
      <c r="A31">
        <v>1780.89</v>
      </c>
      <c r="B31">
        <v>28</v>
      </c>
      <c r="C31">
        <v>444.97</v>
      </c>
      <c r="D31" t="s">
        <v>4</v>
      </c>
      <c r="E31">
        <f t="shared" si="0"/>
        <v>0</v>
      </c>
      <c r="F31">
        <f t="shared" si="1"/>
        <v>-1.2175605382518078</v>
      </c>
      <c r="G31">
        <f t="shared" si="7"/>
        <v>0.70404875120864086</v>
      </c>
      <c r="H31">
        <f t="shared" si="2"/>
        <v>0.86665286190603075</v>
      </c>
      <c r="I31" t="str">
        <f t="shared" si="3"/>
        <v>T</v>
      </c>
      <c r="J31" t="str">
        <f t="shared" si="4"/>
        <v>FP</v>
      </c>
      <c r="K31">
        <f>COUNTIF($D$3:$D31,"N")</f>
        <v>15</v>
      </c>
      <c r="L31">
        <f>COUNTIF($D$3:$D31,"T")</f>
        <v>14</v>
      </c>
      <c r="M31">
        <f t="shared" si="5"/>
        <v>0.765625</v>
      </c>
      <c r="N31">
        <f t="shared" si="6"/>
        <v>0.77777777777777779</v>
      </c>
    </row>
    <row r="32" spans="1:18" x14ac:dyDescent="0.3">
      <c r="A32">
        <v>1450.65</v>
      </c>
      <c r="B32">
        <v>60</v>
      </c>
      <c r="C32">
        <v>913</v>
      </c>
      <c r="D32" t="s">
        <v>5</v>
      </c>
      <c r="E32">
        <f t="shared" si="0"/>
        <v>1</v>
      </c>
      <c r="F32">
        <f t="shared" si="1"/>
        <v>-0.42018231081617485</v>
      </c>
      <c r="G32">
        <f t="shared" si="7"/>
        <v>0.65692704399161705</v>
      </c>
      <c r="H32">
        <f t="shared" si="2"/>
        <v>0.64962984388450851</v>
      </c>
      <c r="I32" t="str">
        <f t="shared" si="3"/>
        <v>T</v>
      </c>
      <c r="J32" t="str">
        <f t="shared" si="4"/>
        <v>PP</v>
      </c>
      <c r="K32">
        <f>COUNTIF($D$3:$D32,"N")</f>
        <v>15</v>
      </c>
      <c r="L32">
        <f>COUNTIF($D$3:$D32,"T")</f>
        <v>15</v>
      </c>
      <c r="M32">
        <f t="shared" si="5"/>
        <v>0.765625</v>
      </c>
      <c r="N32">
        <f t="shared" si="6"/>
        <v>0.76190476190476186</v>
      </c>
      <c r="P32">
        <v>0</v>
      </c>
      <c r="Q32">
        <v>0</v>
      </c>
    </row>
    <row r="33" spans="1:17" x14ac:dyDescent="0.3">
      <c r="A33">
        <v>2062.27</v>
      </c>
      <c r="B33">
        <v>35</v>
      </c>
      <c r="C33">
        <v>508.86</v>
      </c>
      <c r="D33" t="s">
        <v>4</v>
      </c>
      <c r="E33">
        <f t="shared" si="0"/>
        <v>0</v>
      </c>
      <c r="F33">
        <f t="shared" si="1"/>
        <v>-0.87616137758670698</v>
      </c>
      <c r="G33">
        <f t="shared" si="7"/>
        <v>0.5836218335053891</v>
      </c>
      <c r="H33">
        <f t="shared" si="2"/>
        <v>0.33765932631725848</v>
      </c>
      <c r="I33" t="str">
        <f t="shared" si="3"/>
        <v>T</v>
      </c>
      <c r="J33" t="str">
        <f t="shared" si="4"/>
        <v>FP</v>
      </c>
      <c r="K33">
        <f>COUNTIF($D$3:$D33,"N")</f>
        <v>16</v>
      </c>
      <c r="L33">
        <f>COUNTIF($D$3:$D33,"T")</f>
        <v>15</v>
      </c>
      <c r="M33">
        <f t="shared" si="5"/>
        <v>0.75</v>
      </c>
      <c r="N33">
        <f t="shared" si="6"/>
        <v>0.76190476190476186</v>
      </c>
      <c r="P33">
        <v>1</v>
      </c>
      <c r="Q33">
        <v>1</v>
      </c>
    </row>
    <row r="34" spans="1:17" x14ac:dyDescent="0.3">
      <c r="A34">
        <v>3003.61</v>
      </c>
      <c r="B34">
        <v>26</v>
      </c>
      <c r="C34">
        <v>1527.22</v>
      </c>
      <c r="D34" t="s">
        <v>4</v>
      </c>
      <c r="E34">
        <f t="shared" si="0"/>
        <v>0</v>
      </c>
      <c r="F34">
        <f t="shared" si="1"/>
        <v>-0.38474558866371678</v>
      </c>
      <c r="G34">
        <f t="shared" si="7"/>
        <v>0.3193762274167859</v>
      </c>
      <c r="H34">
        <f t="shared" si="2"/>
        <v>-0.75663988618416234</v>
      </c>
      <c r="I34" t="str">
        <f t="shared" si="3"/>
        <v>N</v>
      </c>
      <c r="J34" t="str">
        <f t="shared" si="4"/>
        <v>PN</v>
      </c>
      <c r="K34">
        <f>COUNTIF($D$3:$D34,"N")</f>
        <v>17</v>
      </c>
      <c r="L34">
        <f>COUNTIF($D$3:$D34,"T")</f>
        <v>15</v>
      </c>
      <c r="M34">
        <f t="shared" si="5"/>
        <v>0.734375</v>
      </c>
      <c r="N34">
        <f t="shared" si="6"/>
        <v>0.76190476190476186</v>
      </c>
    </row>
    <row r="35" spans="1:17" x14ac:dyDescent="0.3">
      <c r="A35">
        <v>2339.8000000000002</v>
      </c>
      <c r="B35">
        <v>46</v>
      </c>
      <c r="C35">
        <v>1321.33</v>
      </c>
      <c r="D35" t="s">
        <v>5</v>
      </c>
      <c r="E35">
        <f t="shared" si="0"/>
        <v>1</v>
      </c>
      <c r="F35">
        <f t="shared" si="1"/>
        <v>-0.83690894919430536</v>
      </c>
      <c r="G35">
        <f t="shared" si="7"/>
        <v>0.43304702712662174</v>
      </c>
      <c r="H35">
        <f t="shared" si="2"/>
        <v>-0.26943003024159484</v>
      </c>
      <c r="I35" t="str">
        <f t="shared" si="3"/>
        <v>T</v>
      </c>
      <c r="J35" t="str">
        <f t="shared" si="4"/>
        <v>PP</v>
      </c>
      <c r="K35">
        <f>COUNTIF($D$3:$D35,"N")</f>
        <v>17</v>
      </c>
      <c r="L35">
        <f>COUNTIF($D$3:$D35,"T")</f>
        <v>16</v>
      </c>
      <c r="M35">
        <f t="shared" si="5"/>
        <v>0.734375</v>
      </c>
      <c r="N35">
        <f t="shared" si="6"/>
        <v>0.74603174603174605</v>
      </c>
    </row>
    <row r="36" spans="1:17" x14ac:dyDescent="0.3">
      <c r="A36">
        <v>1621.56</v>
      </c>
      <c r="B36">
        <v>32</v>
      </c>
      <c r="C36">
        <v>1520.06</v>
      </c>
      <c r="D36" t="s">
        <v>5</v>
      </c>
      <c r="E36">
        <f t="shared" si="0"/>
        <v>1</v>
      </c>
      <c r="F36">
        <f t="shared" si="1"/>
        <v>-0.31318850701096745</v>
      </c>
      <c r="G36">
        <f t="shared" si="7"/>
        <v>0.73111207982522075</v>
      </c>
      <c r="H36">
        <f t="shared" si="2"/>
        <v>1.0002721328189264</v>
      </c>
      <c r="I36" t="str">
        <f t="shared" si="3"/>
        <v>T</v>
      </c>
      <c r="J36" t="str">
        <f t="shared" si="4"/>
        <v>PP</v>
      </c>
      <c r="K36">
        <f>COUNTIF($D$3:$D36,"N")</f>
        <v>17</v>
      </c>
      <c r="L36">
        <f>COUNTIF($D$3:$D36,"T")</f>
        <v>17</v>
      </c>
      <c r="M36">
        <f t="shared" si="5"/>
        <v>0.734375</v>
      </c>
      <c r="N36">
        <f t="shared" si="6"/>
        <v>0.73015873015873012</v>
      </c>
    </row>
    <row r="37" spans="1:17" x14ac:dyDescent="0.3">
      <c r="A37">
        <v>2132.9</v>
      </c>
      <c r="B37">
        <v>53</v>
      </c>
      <c r="C37">
        <v>676.81</v>
      </c>
      <c r="D37" t="s">
        <v>5</v>
      </c>
      <c r="E37">
        <f t="shared" si="0"/>
        <v>1</v>
      </c>
      <c r="F37">
        <f t="shared" si="1"/>
        <v>-0.76214413412407933</v>
      </c>
      <c r="G37">
        <f t="shared" si="7"/>
        <v>0.46666476170120291</v>
      </c>
      <c r="H37">
        <f t="shared" si="2"/>
        <v>-0.1335390465055708</v>
      </c>
      <c r="I37" t="str">
        <f t="shared" si="3"/>
        <v>T</v>
      </c>
      <c r="J37" t="str">
        <f t="shared" si="4"/>
        <v>PP</v>
      </c>
      <c r="K37">
        <f>COUNTIF($D$3:$D37,"N")</f>
        <v>17</v>
      </c>
      <c r="L37">
        <f>COUNTIF($D$3:$D37,"T")</f>
        <v>18</v>
      </c>
      <c r="M37">
        <f t="shared" si="5"/>
        <v>0.734375</v>
      </c>
      <c r="N37">
        <f t="shared" si="6"/>
        <v>0.7142857142857143</v>
      </c>
    </row>
    <row r="38" spans="1:17" x14ac:dyDescent="0.3">
      <c r="A38">
        <v>2175.61</v>
      </c>
      <c r="B38">
        <v>33</v>
      </c>
      <c r="C38">
        <v>1122.24</v>
      </c>
      <c r="D38" t="s">
        <v>4</v>
      </c>
      <c r="E38">
        <f t="shared" si="0"/>
        <v>0</v>
      </c>
      <c r="F38">
        <f t="shared" si="1"/>
        <v>-0.8119591562398113</v>
      </c>
      <c r="G38">
        <f t="shared" si="7"/>
        <v>0.55601262704275967</v>
      </c>
      <c r="H38">
        <f t="shared" si="2"/>
        <v>0.22499488175893756</v>
      </c>
      <c r="I38" t="str">
        <f t="shared" si="3"/>
        <v>T</v>
      </c>
      <c r="J38" t="str">
        <f t="shared" si="4"/>
        <v>FP</v>
      </c>
      <c r="K38">
        <f>COUNTIF($D$3:$D38,"N")</f>
        <v>18</v>
      </c>
      <c r="L38">
        <f>COUNTIF($D$3:$D38,"T")</f>
        <v>18</v>
      </c>
      <c r="M38">
        <f t="shared" si="5"/>
        <v>0.71875</v>
      </c>
      <c r="N38">
        <f t="shared" si="6"/>
        <v>0.7142857142857143</v>
      </c>
    </row>
    <row r="39" spans="1:17" x14ac:dyDescent="0.3">
      <c r="A39">
        <v>1444.69</v>
      </c>
      <c r="B39">
        <v>46</v>
      </c>
      <c r="C39">
        <v>936.94</v>
      </c>
      <c r="D39" t="s">
        <v>5</v>
      </c>
      <c r="E39">
        <f t="shared" si="0"/>
        <v>1</v>
      </c>
      <c r="F39">
        <f t="shared" si="1"/>
        <v>-0.32711551442155629</v>
      </c>
      <c r="G39">
        <f t="shared" si="7"/>
        <v>0.72100045226587239</v>
      </c>
      <c r="H39">
        <f t="shared" si="2"/>
        <v>0.94942960376516083</v>
      </c>
      <c r="I39" t="str">
        <f t="shared" si="3"/>
        <v>T</v>
      </c>
      <c r="J39" t="str">
        <f t="shared" si="4"/>
        <v>PP</v>
      </c>
      <c r="K39">
        <f>COUNTIF($D$3:$D39,"N")</f>
        <v>18</v>
      </c>
      <c r="L39">
        <f>COUNTIF($D$3:$D39,"T")</f>
        <v>19</v>
      </c>
      <c r="M39">
        <f t="shared" si="5"/>
        <v>0.71875</v>
      </c>
      <c r="N39">
        <f t="shared" si="6"/>
        <v>0.69841269841269837</v>
      </c>
    </row>
    <row r="40" spans="1:17" x14ac:dyDescent="0.3">
      <c r="A40">
        <v>2436.0300000000002</v>
      </c>
      <c r="B40">
        <v>40</v>
      </c>
      <c r="C40">
        <v>955.21</v>
      </c>
      <c r="D40" t="s">
        <v>4</v>
      </c>
      <c r="E40">
        <f t="shared" si="0"/>
        <v>0</v>
      </c>
      <c r="F40">
        <f t="shared" si="1"/>
        <v>-0.56487311573106458</v>
      </c>
      <c r="G40">
        <f t="shared" si="7"/>
        <v>0.43156773270536225</v>
      </c>
      <c r="H40">
        <f t="shared" si="2"/>
        <v>-0.27545769469768189</v>
      </c>
      <c r="I40" t="str">
        <f t="shared" si="3"/>
        <v>T</v>
      </c>
      <c r="J40" t="str">
        <f t="shared" si="4"/>
        <v>FP</v>
      </c>
      <c r="K40">
        <f>COUNTIF($D$3:$D40,"N")</f>
        <v>19</v>
      </c>
      <c r="L40">
        <f>COUNTIF($D$3:$D40,"T")</f>
        <v>19</v>
      </c>
      <c r="M40">
        <f t="shared" si="5"/>
        <v>0.703125</v>
      </c>
      <c r="N40">
        <f t="shared" si="6"/>
        <v>0.69841269841269837</v>
      </c>
    </row>
    <row r="41" spans="1:17" x14ac:dyDescent="0.3">
      <c r="A41">
        <v>4072.09</v>
      </c>
      <c r="B41">
        <v>28</v>
      </c>
      <c r="C41">
        <v>1732.84</v>
      </c>
      <c r="D41" t="s">
        <v>4</v>
      </c>
      <c r="E41">
        <f t="shared" si="0"/>
        <v>0</v>
      </c>
      <c r="F41">
        <f t="shared" si="1"/>
        <v>-9.9897665441159925E-2</v>
      </c>
      <c r="G41">
        <f t="shared" si="7"/>
        <v>9.5069981087989627E-2</v>
      </c>
      <c r="H41">
        <f t="shared" si="2"/>
        <v>-2.2532443500972734</v>
      </c>
      <c r="I41" t="str">
        <f t="shared" si="3"/>
        <v>N</v>
      </c>
      <c r="J41" t="str">
        <f t="shared" si="4"/>
        <v>PN</v>
      </c>
      <c r="K41">
        <f>COUNTIF($D$3:$D41,"N")</f>
        <v>20</v>
      </c>
      <c r="L41">
        <f>COUNTIF($D$3:$D41,"T")</f>
        <v>19</v>
      </c>
      <c r="M41">
        <f t="shared" si="5"/>
        <v>0.6875</v>
      </c>
      <c r="N41">
        <f t="shared" si="6"/>
        <v>0.69841269841269837</v>
      </c>
    </row>
    <row r="42" spans="1:17" x14ac:dyDescent="0.3">
      <c r="A42">
        <v>1823.4</v>
      </c>
      <c r="B42">
        <v>46</v>
      </c>
      <c r="C42">
        <v>807.04</v>
      </c>
      <c r="D42" t="s">
        <v>4</v>
      </c>
      <c r="E42">
        <f t="shared" si="0"/>
        <v>0</v>
      </c>
      <c r="F42">
        <f t="shared" si="1"/>
        <v>-0.9333545306089307</v>
      </c>
      <c r="G42">
        <f t="shared" si="7"/>
        <v>0.60676761467499241</v>
      </c>
      <c r="H42">
        <f t="shared" si="2"/>
        <v>0.4337451270028656</v>
      </c>
      <c r="I42" t="str">
        <f t="shared" si="3"/>
        <v>T</v>
      </c>
      <c r="J42" t="str">
        <f t="shared" si="4"/>
        <v>FP</v>
      </c>
      <c r="K42">
        <f>COUNTIF($D$3:$D42,"N")</f>
        <v>21</v>
      </c>
      <c r="L42">
        <f>COUNTIF($D$3:$D42,"T")</f>
        <v>19</v>
      </c>
      <c r="M42">
        <f t="shared" si="5"/>
        <v>0.671875</v>
      </c>
      <c r="N42">
        <f t="shared" si="6"/>
        <v>0.69841269841269837</v>
      </c>
    </row>
    <row r="43" spans="1:17" x14ac:dyDescent="0.3">
      <c r="A43">
        <v>2351.91</v>
      </c>
      <c r="B43">
        <v>22</v>
      </c>
      <c r="C43">
        <v>1265.6500000000001</v>
      </c>
      <c r="D43" t="s">
        <v>5</v>
      </c>
      <c r="E43">
        <f t="shared" si="0"/>
        <v>1</v>
      </c>
      <c r="F43">
        <f t="shared" si="1"/>
        <v>-0.59181172810825711</v>
      </c>
      <c r="G43">
        <f t="shared" si="7"/>
        <v>0.55332390361292516</v>
      </c>
      <c r="H43">
        <f t="shared" si="2"/>
        <v>0.21410983550552665</v>
      </c>
      <c r="I43" t="str">
        <f t="shared" si="3"/>
        <v>T</v>
      </c>
      <c r="J43" t="str">
        <f t="shared" si="4"/>
        <v>PP</v>
      </c>
      <c r="K43">
        <f>COUNTIF($D$3:$D43,"N")</f>
        <v>21</v>
      </c>
      <c r="L43">
        <f>COUNTIF($D$3:$D43,"T")</f>
        <v>20</v>
      </c>
      <c r="M43">
        <f t="shared" si="5"/>
        <v>0.671875</v>
      </c>
      <c r="N43">
        <f t="shared" si="6"/>
        <v>0.68253968253968256</v>
      </c>
    </row>
    <row r="44" spans="1:17" x14ac:dyDescent="0.3">
      <c r="A44">
        <v>3030.75</v>
      </c>
      <c r="B44">
        <v>32</v>
      </c>
      <c r="C44">
        <v>892.65</v>
      </c>
      <c r="D44" t="s">
        <v>4</v>
      </c>
      <c r="E44">
        <f t="shared" si="0"/>
        <v>0</v>
      </c>
      <c r="F44">
        <f t="shared" si="1"/>
        <v>-0.33581197862162127</v>
      </c>
      <c r="G44">
        <f t="shared" si="7"/>
        <v>0.28524251713008225</v>
      </c>
      <c r="H44">
        <f t="shared" si="2"/>
        <v>-0.91860354463521876</v>
      </c>
      <c r="I44" t="str">
        <f t="shared" si="3"/>
        <v>N</v>
      </c>
      <c r="J44" t="str">
        <f t="shared" si="4"/>
        <v>PN</v>
      </c>
      <c r="K44">
        <f>COUNTIF($D$3:$D44,"N")</f>
        <v>22</v>
      </c>
      <c r="L44">
        <f>COUNTIF($D$3:$D44,"T")</f>
        <v>20</v>
      </c>
      <c r="M44">
        <f t="shared" si="5"/>
        <v>0.65625</v>
      </c>
      <c r="N44">
        <f t="shared" si="6"/>
        <v>0.68253968253968256</v>
      </c>
    </row>
    <row r="45" spans="1:17" x14ac:dyDescent="0.3">
      <c r="A45">
        <v>2497.25</v>
      </c>
      <c r="B45">
        <v>37</v>
      </c>
      <c r="C45">
        <v>1610.19</v>
      </c>
      <c r="D45" t="s">
        <v>4</v>
      </c>
      <c r="E45">
        <f t="shared" si="0"/>
        <v>0</v>
      </c>
      <c r="F45">
        <f t="shared" si="1"/>
        <v>-0.55592447198368733</v>
      </c>
      <c r="G45">
        <f t="shared" si="7"/>
        <v>0.4264582072862465</v>
      </c>
      <c r="H45">
        <f t="shared" si="2"/>
        <v>-0.29631643481822856</v>
      </c>
      <c r="I45" t="str">
        <f t="shared" si="3"/>
        <v>T</v>
      </c>
      <c r="J45" t="str">
        <f t="shared" si="4"/>
        <v>FP</v>
      </c>
      <c r="K45">
        <f>COUNTIF($D$3:$D45,"N")</f>
        <v>23</v>
      </c>
      <c r="L45">
        <f>COUNTIF($D$3:$D45,"T")</f>
        <v>20</v>
      </c>
      <c r="M45">
        <f t="shared" si="5"/>
        <v>0.640625</v>
      </c>
      <c r="N45">
        <f t="shared" si="6"/>
        <v>0.68253968253968256</v>
      </c>
    </row>
    <row r="46" spans="1:17" x14ac:dyDescent="0.3">
      <c r="A46">
        <v>1560.59</v>
      </c>
      <c r="B46">
        <v>44</v>
      </c>
      <c r="C46">
        <v>342.14</v>
      </c>
      <c r="D46" t="s">
        <v>5</v>
      </c>
      <c r="E46">
        <f t="shared" si="0"/>
        <v>1</v>
      </c>
      <c r="F46">
        <f t="shared" si="1"/>
        <v>-0.36090120315444563</v>
      </c>
      <c r="G46">
        <f t="shared" si="7"/>
        <v>0.69704786119499307</v>
      </c>
      <c r="H46">
        <f t="shared" si="2"/>
        <v>0.83327924053421087</v>
      </c>
      <c r="I46" t="str">
        <f t="shared" si="3"/>
        <v>T</v>
      </c>
      <c r="J46" t="str">
        <f t="shared" si="4"/>
        <v>PP</v>
      </c>
      <c r="K46">
        <f>COUNTIF($D$3:$D46,"N")</f>
        <v>23</v>
      </c>
      <c r="L46">
        <f>COUNTIF($D$3:$D46,"T")</f>
        <v>21</v>
      </c>
      <c r="M46">
        <f t="shared" si="5"/>
        <v>0.640625</v>
      </c>
      <c r="N46">
        <f t="shared" si="6"/>
        <v>0.66666666666666663</v>
      </c>
    </row>
    <row r="47" spans="1:17" x14ac:dyDescent="0.3">
      <c r="A47">
        <v>1784.74</v>
      </c>
      <c r="B47">
        <v>55</v>
      </c>
      <c r="C47">
        <v>293.39</v>
      </c>
      <c r="D47" t="s">
        <v>4</v>
      </c>
      <c r="E47">
        <f t="shared" si="0"/>
        <v>0</v>
      </c>
      <c r="F47">
        <f t="shared" si="1"/>
        <v>-0.85371014755029562</v>
      </c>
      <c r="G47">
        <f t="shared" si="7"/>
        <v>0.57416790242379956</v>
      </c>
      <c r="H47">
        <f t="shared" si="2"/>
        <v>0.2988767350476067</v>
      </c>
      <c r="I47" t="str">
        <f t="shared" si="3"/>
        <v>T</v>
      </c>
      <c r="J47" t="str">
        <f t="shared" si="4"/>
        <v>FP</v>
      </c>
      <c r="K47">
        <f>COUNTIF($D$3:$D47,"N")</f>
        <v>24</v>
      </c>
      <c r="L47">
        <f>COUNTIF($D$3:$D47,"T")</f>
        <v>21</v>
      </c>
      <c r="M47">
        <f t="shared" si="5"/>
        <v>0.625</v>
      </c>
      <c r="N47">
        <f t="shared" si="6"/>
        <v>0.66666666666666663</v>
      </c>
    </row>
    <row r="48" spans="1:17" x14ac:dyDescent="0.3">
      <c r="A48">
        <v>3109.03</v>
      </c>
      <c r="B48">
        <v>49</v>
      </c>
      <c r="C48">
        <v>585.29999999999995</v>
      </c>
      <c r="D48" t="s">
        <v>4</v>
      </c>
      <c r="E48">
        <f t="shared" si="0"/>
        <v>0</v>
      </c>
      <c r="F48">
        <f t="shared" si="1"/>
        <v>-0.22452940001482138</v>
      </c>
      <c r="G48">
        <f t="shared" si="7"/>
        <v>0.20110791108460183</v>
      </c>
      <c r="H48">
        <f t="shared" si="2"/>
        <v>-1.3793842439042807</v>
      </c>
      <c r="I48" t="str">
        <f t="shared" si="3"/>
        <v>N</v>
      </c>
      <c r="J48" t="str">
        <f t="shared" si="4"/>
        <v>PN</v>
      </c>
      <c r="K48">
        <f>COUNTIF($D$3:$D48,"N")</f>
        <v>25</v>
      </c>
      <c r="L48">
        <f>COUNTIF($D$3:$D48,"T")</f>
        <v>21</v>
      </c>
      <c r="M48">
        <f t="shared" si="5"/>
        <v>0.609375</v>
      </c>
      <c r="N48">
        <f t="shared" si="6"/>
        <v>0.66666666666666663</v>
      </c>
    </row>
    <row r="49" spans="1:14" x14ac:dyDescent="0.3">
      <c r="A49">
        <v>3036.91</v>
      </c>
      <c r="B49">
        <v>54</v>
      </c>
      <c r="C49">
        <v>1206.95</v>
      </c>
      <c r="D49" t="s">
        <v>4</v>
      </c>
      <c r="E49">
        <f t="shared" si="0"/>
        <v>0</v>
      </c>
      <c r="F49">
        <f t="shared" si="1"/>
        <v>-0.22333203983190669</v>
      </c>
      <c r="G49">
        <f t="shared" si="7"/>
        <v>0.20015077660388192</v>
      </c>
      <c r="H49">
        <f t="shared" si="2"/>
        <v>-1.3853522736098478</v>
      </c>
      <c r="I49" t="str">
        <f t="shared" si="3"/>
        <v>N</v>
      </c>
      <c r="J49" t="str">
        <f t="shared" si="4"/>
        <v>PN</v>
      </c>
      <c r="K49">
        <f>COUNTIF($D$3:$D49,"N")</f>
        <v>26</v>
      </c>
      <c r="L49">
        <f>COUNTIF($D$3:$D49,"T")</f>
        <v>21</v>
      </c>
      <c r="M49">
        <f t="shared" si="5"/>
        <v>0.59375</v>
      </c>
      <c r="N49">
        <f t="shared" si="6"/>
        <v>0.66666666666666663</v>
      </c>
    </row>
    <row r="50" spans="1:14" x14ac:dyDescent="0.3">
      <c r="A50">
        <v>2189</v>
      </c>
      <c r="B50">
        <v>40</v>
      </c>
      <c r="C50">
        <v>1168.58</v>
      </c>
      <c r="D50" t="s">
        <v>5</v>
      </c>
      <c r="E50">
        <f t="shared" si="0"/>
        <v>1</v>
      </c>
      <c r="F50">
        <f t="shared" si="1"/>
        <v>-0.6631510920400242</v>
      </c>
      <c r="G50">
        <f t="shared" si="7"/>
        <v>0.51522525167950894</v>
      </c>
      <c r="H50">
        <f t="shared" si="2"/>
        <v>6.0919840341239428E-2</v>
      </c>
      <c r="I50" t="str">
        <f t="shared" si="3"/>
        <v>T</v>
      </c>
      <c r="J50" t="str">
        <f t="shared" si="4"/>
        <v>PP</v>
      </c>
      <c r="K50">
        <f>COUNTIF($D$3:$D50,"N")</f>
        <v>26</v>
      </c>
      <c r="L50">
        <f>COUNTIF($D$3:$D50,"T")</f>
        <v>22</v>
      </c>
      <c r="M50">
        <f t="shared" si="5"/>
        <v>0.59375</v>
      </c>
      <c r="N50">
        <f t="shared" si="6"/>
        <v>0.65079365079365081</v>
      </c>
    </row>
    <row r="51" spans="1:14" x14ac:dyDescent="0.3">
      <c r="A51">
        <v>1762.31</v>
      </c>
      <c r="B51">
        <v>59</v>
      </c>
      <c r="C51">
        <v>492.12</v>
      </c>
      <c r="D51" t="s">
        <v>4</v>
      </c>
      <c r="E51">
        <f t="shared" si="0"/>
        <v>0</v>
      </c>
      <c r="F51">
        <f t="shared" si="1"/>
        <v>-0.82373817326942067</v>
      </c>
      <c r="G51">
        <f t="shared" si="7"/>
        <v>0.56121168188014958</v>
      </c>
      <c r="H51">
        <f t="shared" si="2"/>
        <v>0.24608105819371984</v>
      </c>
      <c r="I51" t="str">
        <f t="shared" si="3"/>
        <v>T</v>
      </c>
      <c r="J51" t="str">
        <f t="shared" si="4"/>
        <v>FP</v>
      </c>
      <c r="K51">
        <f>COUNTIF($D$3:$D51,"N")</f>
        <v>27</v>
      </c>
      <c r="L51">
        <f>COUNTIF($D$3:$D51,"T")</f>
        <v>22</v>
      </c>
      <c r="M51">
        <f t="shared" si="5"/>
        <v>0.578125</v>
      </c>
      <c r="N51">
        <f t="shared" si="6"/>
        <v>0.65079365079365081</v>
      </c>
    </row>
    <row r="52" spans="1:14" x14ac:dyDescent="0.3">
      <c r="A52">
        <v>2901.29</v>
      </c>
      <c r="B52">
        <v>51</v>
      </c>
      <c r="C52">
        <v>1155.52</v>
      </c>
      <c r="D52" t="s">
        <v>4</v>
      </c>
      <c r="E52">
        <f t="shared" si="0"/>
        <v>0</v>
      </c>
      <c r="F52">
        <f t="shared" si="1"/>
        <v>-0.27793678732032889</v>
      </c>
      <c r="G52">
        <f t="shared" si="7"/>
        <v>0.2426553062112187</v>
      </c>
      <c r="H52">
        <f t="shared" si="2"/>
        <v>-1.1381765482927504</v>
      </c>
      <c r="I52" t="str">
        <f t="shared" si="3"/>
        <v>N</v>
      </c>
      <c r="J52" t="str">
        <f t="shared" si="4"/>
        <v>PN</v>
      </c>
      <c r="K52">
        <f>COUNTIF($D$3:$D52,"N")</f>
        <v>28</v>
      </c>
      <c r="L52">
        <f>COUNTIF($D$3:$D52,"T")</f>
        <v>22</v>
      </c>
      <c r="M52">
        <f t="shared" si="5"/>
        <v>0.5625</v>
      </c>
      <c r="N52">
        <f t="shared" si="6"/>
        <v>0.65079365079365081</v>
      </c>
    </row>
    <row r="53" spans="1:14" x14ac:dyDescent="0.3">
      <c r="A53">
        <v>1152.1400000000001</v>
      </c>
      <c r="B53">
        <v>59</v>
      </c>
      <c r="C53">
        <v>369</v>
      </c>
      <c r="D53" t="s">
        <v>4</v>
      </c>
      <c r="E53">
        <f t="shared" si="0"/>
        <v>0</v>
      </c>
      <c r="F53">
        <f t="shared" si="1"/>
        <v>-1.3700855329260451</v>
      </c>
      <c r="G53">
        <f t="shared" si="7"/>
        <v>0.74591477402949691</v>
      </c>
      <c r="H53">
        <f t="shared" si="2"/>
        <v>1.0769416036930459</v>
      </c>
      <c r="I53" t="str">
        <f t="shared" si="3"/>
        <v>T</v>
      </c>
      <c r="J53" t="str">
        <f t="shared" si="4"/>
        <v>FP</v>
      </c>
      <c r="K53">
        <f>COUNTIF($D$3:$D53,"N")</f>
        <v>29</v>
      </c>
      <c r="L53">
        <f>COUNTIF($D$3:$D53,"T")</f>
        <v>22</v>
      </c>
      <c r="M53">
        <f t="shared" si="5"/>
        <v>0.546875</v>
      </c>
      <c r="N53">
        <f t="shared" si="6"/>
        <v>0.65079365079365081</v>
      </c>
    </row>
    <row r="54" spans="1:14" x14ac:dyDescent="0.3">
      <c r="A54">
        <v>2204.8000000000002</v>
      </c>
      <c r="B54">
        <v>43</v>
      </c>
      <c r="C54">
        <v>1061.3499999999999</v>
      </c>
      <c r="D54" t="s">
        <v>4</v>
      </c>
      <c r="E54">
        <f t="shared" si="0"/>
        <v>0</v>
      </c>
      <c r="F54">
        <f t="shared" si="1"/>
        <v>-0.68166459653227762</v>
      </c>
      <c r="G54">
        <f t="shared" si="7"/>
        <v>0.49422561902453127</v>
      </c>
      <c r="H54">
        <f t="shared" si="2"/>
        <v>-2.3098550853024591E-2</v>
      </c>
      <c r="I54" t="str">
        <f t="shared" si="3"/>
        <v>T</v>
      </c>
      <c r="J54" t="str">
        <f t="shared" si="4"/>
        <v>FP</v>
      </c>
      <c r="K54">
        <f>COUNTIF($D$3:$D54,"N")</f>
        <v>30</v>
      </c>
      <c r="L54">
        <f>COUNTIF($D$3:$D54,"T")</f>
        <v>22</v>
      </c>
      <c r="M54">
        <f t="shared" si="5"/>
        <v>0.53125</v>
      </c>
      <c r="N54">
        <f t="shared" si="6"/>
        <v>0.65079365079365081</v>
      </c>
    </row>
    <row r="55" spans="1:14" x14ac:dyDescent="0.3">
      <c r="A55">
        <v>1754</v>
      </c>
      <c r="B55">
        <v>26</v>
      </c>
      <c r="C55">
        <v>677.12</v>
      </c>
      <c r="D55" t="s">
        <v>4</v>
      </c>
      <c r="E55">
        <f t="shared" si="0"/>
        <v>0</v>
      </c>
      <c r="F55">
        <f t="shared" si="1"/>
        <v>-1.2733085438907012</v>
      </c>
      <c r="G55">
        <f t="shared" si="7"/>
        <v>0.72009598660547602</v>
      </c>
      <c r="H55">
        <f t="shared" si="2"/>
        <v>0.94493778276287399</v>
      </c>
      <c r="I55" t="str">
        <f t="shared" si="3"/>
        <v>T</v>
      </c>
      <c r="J55" t="str">
        <f t="shared" si="4"/>
        <v>FP</v>
      </c>
      <c r="K55">
        <f>COUNTIF($D$3:$D55,"N")</f>
        <v>31</v>
      </c>
      <c r="L55">
        <f>COUNTIF($D$3:$D55,"T")</f>
        <v>22</v>
      </c>
      <c r="M55">
        <f t="shared" si="5"/>
        <v>0.515625</v>
      </c>
      <c r="N55">
        <f t="shared" si="6"/>
        <v>0.65079365079365081</v>
      </c>
    </row>
    <row r="56" spans="1:14" x14ac:dyDescent="0.3">
      <c r="A56">
        <v>2083.86</v>
      </c>
      <c r="B56">
        <v>40</v>
      </c>
      <c r="C56">
        <v>1165</v>
      </c>
      <c r="D56" t="s">
        <v>4</v>
      </c>
      <c r="E56">
        <f t="shared" si="0"/>
        <v>0</v>
      </c>
      <c r="F56">
        <f t="shared" si="1"/>
        <v>-0.80038844363361861</v>
      </c>
      <c r="G56">
        <f t="shared" si="7"/>
        <v>0.5508455409634021</v>
      </c>
      <c r="H56">
        <f t="shared" si="2"/>
        <v>0.20408760957571381</v>
      </c>
      <c r="I56" t="str">
        <f t="shared" si="3"/>
        <v>T</v>
      </c>
      <c r="J56" t="str">
        <f t="shared" si="4"/>
        <v>FP</v>
      </c>
      <c r="K56">
        <f>COUNTIF($D$3:$D56,"N")</f>
        <v>32</v>
      </c>
      <c r="L56">
        <f>COUNTIF($D$3:$D56,"T")</f>
        <v>22</v>
      </c>
      <c r="M56">
        <f t="shared" si="5"/>
        <v>0.5</v>
      </c>
      <c r="N56">
        <f t="shared" si="6"/>
        <v>0.65079365079365081</v>
      </c>
    </row>
    <row r="57" spans="1:14" x14ac:dyDescent="0.3">
      <c r="A57">
        <v>2199.21</v>
      </c>
      <c r="B57">
        <v>36</v>
      </c>
      <c r="C57">
        <v>637.95000000000005</v>
      </c>
      <c r="D57" t="s">
        <v>4</v>
      </c>
      <c r="E57">
        <f t="shared" si="0"/>
        <v>0</v>
      </c>
      <c r="F57">
        <f t="shared" si="1"/>
        <v>-0.76044740850932679</v>
      </c>
      <c r="G57">
        <f t="shared" si="7"/>
        <v>0.53254276412862422</v>
      </c>
      <c r="H57">
        <f t="shared" si="2"/>
        <v>0.13035533210900585</v>
      </c>
      <c r="I57" t="str">
        <f t="shared" si="3"/>
        <v>T</v>
      </c>
      <c r="J57" t="str">
        <f t="shared" si="4"/>
        <v>FP</v>
      </c>
      <c r="K57">
        <f>COUNTIF($D$3:$D57,"N")</f>
        <v>33</v>
      </c>
      <c r="L57">
        <f>COUNTIF($D$3:$D57,"T")</f>
        <v>22</v>
      </c>
      <c r="M57">
        <f t="shared" si="5"/>
        <v>0.484375</v>
      </c>
      <c r="N57">
        <f t="shared" si="6"/>
        <v>0.65079365079365081</v>
      </c>
    </row>
    <row r="58" spans="1:14" x14ac:dyDescent="0.3">
      <c r="A58">
        <v>2393.77</v>
      </c>
      <c r="B58">
        <v>46</v>
      </c>
      <c r="C58">
        <v>1305.79</v>
      </c>
      <c r="D58" t="s">
        <v>5</v>
      </c>
      <c r="E58">
        <f t="shared" si="0"/>
        <v>1</v>
      </c>
      <c r="F58">
        <f t="shared" si="1"/>
        <v>-0.87923514499650191</v>
      </c>
      <c r="G58">
        <f t="shared" si="7"/>
        <v>0.41510028182254477</v>
      </c>
      <c r="H58">
        <f t="shared" si="2"/>
        <v>-0.3429202766329249</v>
      </c>
      <c r="I58" t="str">
        <f t="shared" si="3"/>
        <v>T</v>
      </c>
      <c r="J58" t="str">
        <f t="shared" si="4"/>
        <v>PP</v>
      </c>
      <c r="K58">
        <f>COUNTIF($D$3:$D58,"N")</f>
        <v>33</v>
      </c>
      <c r="L58">
        <f>COUNTIF($D$3:$D58,"T")</f>
        <v>23</v>
      </c>
      <c r="M58">
        <f t="shared" si="5"/>
        <v>0.484375</v>
      </c>
      <c r="N58">
        <f t="shared" si="6"/>
        <v>0.63492063492063489</v>
      </c>
    </row>
    <row r="59" spans="1:14" x14ac:dyDescent="0.3">
      <c r="A59">
        <v>2575.73</v>
      </c>
      <c r="B59">
        <v>39</v>
      </c>
      <c r="C59">
        <v>1274.9100000000001</v>
      </c>
      <c r="D59" t="s">
        <v>4</v>
      </c>
      <c r="E59">
        <f t="shared" si="0"/>
        <v>0</v>
      </c>
      <c r="F59">
        <f t="shared" si="1"/>
        <v>-0.49525700070759621</v>
      </c>
      <c r="G59">
        <f t="shared" si="7"/>
        <v>0.39058573272903507</v>
      </c>
      <c r="H59">
        <f t="shared" si="2"/>
        <v>-0.44485078705044234</v>
      </c>
      <c r="I59" t="str">
        <f t="shared" si="3"/>
        <v>N</v>
      </c>
      <c r="J59" t="str">
        <f t="shared" si="4"/>
        <v>PN</v>
      </c>
      <c r="K59">
        <f>COUNTIF($D$3:$D59,"N")</f>
        <v>34</v>
      </c>
      <c r="L59">
        <f>COUNTIF($D$3:$D59,"T")</f>
        <v>23</v>
      </c>
      <c r="M59">
        <f t="shared" si="5"/>
        <v>0.46875</v>
      </c>
      <c r="N59">
        <f t="shared" si="6"/>
        <v>0.63492063492063489</v>
      </c>
    </row>
    <row r="60" spans="1:14" x14ac:dyDescent="0.3">
      <c r="A60">
        <v>1619.92</v>
      </c>
      <c r="B60">
        <v>21</v>
      </c>
      <c r="C60">
        <v>1309.1600000000001</v>
      </c>
      <c r="D60" t="s">
        <v>5</v>
      </c>
      <c r="E60">
        <f t="shared" si="0"/>
        <v>1</v>
      </c>
      <c r="F60">
        <f t="shared" si="1"/>
        <v>-0.25603681481950535</v>
      </c>
      <c r="G60">
        <f t="shared" si="7"/>
        <v>0.77411346941999859</v>
      </c>
      <c r="H60">
        <f t="shared" si="2"/>
        <v>1.2316856680528869</v>
      </c>
      <c r="I60" t="str">
        <f t="shared" si="3"/>
        <v>T</v>
      </c>
      <c r="J60" t="str">
        <f t="shared" si="4"/>
        <v>PP</v>
      </c>
      <c r="K60">
        <f>COUNTIF($D$3:$D60,"N")</f>
        <v>34</v>
      </c>
      <c r="L60">
        <f>COUNTIF($D$3:$D60,"T")</f>
        <v>24</v>
      </c>
      <c r="M60">
        <f t="shared" si="5"/>
        <v>0.46875</v>
      </c>
      <c r="N60">
        <f t="shared" si="6"/>
        <v>0.61904761904761907</v>
      </c>
    </row>
    <row r="61" spans="1:14" x14ac:dyDescent="0.3">
      <c r="A61">
        <v>2675.05</v>
      </c>
      <c r="B61">
        <v>23</v>
      </c>
      <c r="C61">
        <v>981.55</v>
      </c>
      <c r="D61" t="s">
        <v>4</v>
      </c>
      <c r="E61">
        <f t="shared" si="0"/>
        <v>0</v>
      </c>
      <c r="F61">
        <f t="shared" si="1"/>
        <v>-0.57736791209761018</v>
      </c>
      <c r="G61">
        <f t="shared" si="7"/>
        <v>0.43862599055843587</v>
      </c>
      <c r="H61">
        <f t="shared" si="2"/>
        <v>-0.24674027465725512</v>
      </c>
      <c r="I61" t="str">
        <f t="shared" si="3"/>
        <v>T</v>
      </c>
      <c r="J61" t="str">
        <f t="shared" si="4"/>
        <v>FP</v>
      </c>
      <c r="K61">
        <f>COUNTIF($D$3:$D61,"N")</f>
        <v>35</v>
      </c>
      <c r="L61">
        <f>COUNTIF($D$3:$D61,"T")</f>
        <v>24</v>
      </c>
      <c r="M61">
        <f t="shared" si="5"/>
        <v>0.453125</v>
      </c>
      <c r="N61">
        <f t="shared" si="6"/>
        <v>0.61904761904761907</v>
      </c>
    </row>
    <row r="62" spans="1:14" x14ac:dyDescent="0.3">
      <c r="A62">
        <v>1068.79</v>
      </c>
      <c r="B62">
        <v>46</v>
      </c>
      <c r="C62">
        <v>223.18</v>
      </c>
      <c r="D62" t="s">
        <v>5</v>
      </c>
      <c r="E62">
        <f t="shared" si="0"/>
        <v>1</v>
      </c>
      <c r="F62">
        <f t="shared" si="1"/>
        <v>-0.20858805800658509</v>
      </c>
      <c r="G62">
        <f t="shared" si="7"/>
        <v>0.81172955226903076</v>
      </c>
      <c r="H62">
        <f t="shared" si="2"/>
        <v>1.4612877401094533</v>
      </c>
      <c r="I62" t="str">
        <f t="shared" si="3"/>
        <v>T</v>
      </c>
      <c r="J62" t="str">
        <f t="shared" si="4"/>
        <v>PP</v>
      </c>
      <c r="K62">
        <f>COUNTIF($D$3:$D62,"N")</f>
        <v>35</v>
      </c>
      <c r="L62">
        <f>COUNTIF($D$3:$D62,"T")</f>
        <v>25</v>
      </c>
      <c r="M62">
        <f t="shared" si="5"/>
        <v>0.453125</v>
      </c>
      <c r="N62">
        <f t="shared" si="6"/>
        <v>0.60317460317460314</v>
      </c>
    </row>
    <row r="63" spans="1:14" x14ac:dyDescent="0.3">
      <c r="A63">
        <v>2597.84</v>
      </c>
      <c r="B63">
        <v>43</v>
      </c>
      <c r="C63">
        <v>208.35</v>
      </c>
      <c r="D63" t="s">
        <v>4</v>
      </c>
      <c r="E63">
        <f t="shared" si="0"/>
        <v>0</v>
      </c>
      <c r="F63">
        <f t="shared" si="1"/>
        <v>-0.45246524743828664</v>
      </c>
      <c r="G63">
        <f t="shared" si="7"/>
        <v>0.36394182356182225</v>
      </c>
      <c r="H63">
        <f t="shared" si="2"/>
        <v>-0.55829600206015595</v>
      </c>
      <c r="I63" t="str">
        <f t="shared" si="3"/>
        <v>N</v>
      </c>
      <c r="J63" t="str">
        <f t="shared" si="4"/>
        <v>PN</v>
      </c>
      <c r="K63">
        <f>COUNTIF($D$3:$D63,"N")</f>
        <v>36</v>
      </c>
      <c r="L63">
        <f>COUNTIF($D$3:$D63,"T")</f>
        <v>25</v>
      </c>
      <c r="M63">
        <f t="shared" si="5"/>
        <v>0.4375</v>
      </c>
      <c r="N63">
        <f t="shared" si="6"/>
        <v>0.60317460317460314</v>
      </c>
    </row>
    <row r="64" spans="1:14" x14ac:dyDescent="0.3">
      <c r="A64">
        <v>3392.77</v>
      </c>
      <c r="B64">
        <v>54</v>
      </c>
      <c r="C64">
        <v>933.86</v>
      </c>
      <c r="D64" t="s">
        <v>4</v>
      </c>
      <c r="E64">
        <f t="shared" si="0"/>
        <v>0</v>
      </c>
      <c r="F64">
        <f t="shared" si="1"/>
        <v>-0.14335171114622566</v>
      </c>
      <c r="G64">
        <f t="shared" si="7"/>
        <v>0.13355072456880682</v>
      </c>
      <c r="H64">
        <f t="shared" si="2"/>
        <v>-1.8699222028449638</v>
      </c>
      <c r="I64" t="str">
        <f t="shared" si="3"/>
        <v>N</v>
      </c>
      <c r="J64" t="str">
        <f t="shared" si="4"/>
        <v>PN</v>
      </c>
      <c r="K64">
        <f>COUNTIF($D$3:$D64,"N")</f>
        <v>37</v>
      </c>
      <c r="L64">
        <f>COUNTIF($D$3:$D64,"T")</f>
        <v>25</v>
      </c>
      <c r="M64">
        <f t="shared" si="5"/>
        <v>0.421875</v>
      </c>
      <c r="N64">
        <f t="shared" si="6"/>
        <v>0.60317460317460314</v>
      </c>
    </row>
    <row r="65" spans="1:14" x14ac:dyDescent="0.3">
      <c r="A65">
        <v>2618.96</v>
      </c>
      <c r="B65">
        <v>41</v>
      </c>
      <c r="C65">
        <v>1474.51</v>
      </c>
      <c r="D65" t="s">
        <v>4</v>
      </c>
      <c r="E65">
        <f t="shared" si="0"/>
        <v>0</v>
      </c>
      <c r="F65">
        <f t="shared" si="1"/>
        <v>-0.45718317038863165</v>
      </c>
      <c r="G65">
        <f t="shared" si="7"/>
        <v>0.36693562920481115</v>
      </c>
      <c r="H65">
        <f t="shared" si="2"/>
        <v>-0.5453856731849287</v>
      </c>
      <c r="I65" t="str">
        <f t="shared" si="3"/>
        <v>N</v>
      </c>
      <c r="J65" t="str">
        <f t="shared" si="4"/>
        <v>PN</v>
      </c>
      <c r="K65">
        <f>COUNTIF($D$3:$D65,"N")</f>
        <v>38</v>
      </c>
      <c r="L65">
        <f>COUNTIF($D$3:$D65,"T")</f>
        <v>25</v>
      </c>
      <c r="M65">
        <f t="shared" si="5"/>
        <v>0.40625</v>
      </c>
      <c r="N65">
        <f t="shared" si="6"/>
        <v>0.60317460317460314</v>
      </c>
    </row>
    <row r="66" spans="1:14" x14ac:dyDescent="0.3">
      <c r="A66">
        <v>2517.88</v>
      </c>
      <c r="B66">
        <v>28</v>
      </c>
      <c r="C66">
        <v>907.46</v>
      </c>
      <c r="D66" t="s">
        <v>4</v>
      </c>
      <c r="E66">
        <f t="shared" si="0"/>
        <v>0</v>
      </c>
      <c r="F66">
        <f t="shared" si="1"/>
        <v>-0.62703953294325376</v>
      </c>
      <c r="G66">
        <f t="shared" si="7"/>
        <v>0.46582914229214234</v>
      </c>
      <c r="H66">
        <f t="shared" si="2"/>
        <v>-0.1368968265865993</v>
      </c>
      <c r="I66" t="str">
        <f t="shared" si="3"/>
        <v>T</v>
      </c>
      <c r="J66" t="str">
        <f t="shared" si="4"/>
        <v>FP</v>
      </c>
      <c r="K66">
        <f>COUNTIF($D$3:$D66,"N")</f>
        <v>39</v>
      </c>
      <c r="L66">
        <f>COUNTIF($D$3:$D66,"T")</f>
        <v>25</v>
      </c>
      <c r="M66">
        <f t="shared" si="5"/>
        <v>0.390625</v>
      </c>
      <c r="N66">
        <f t="shared" si="6"/>
        <v>0.60317460317460314</v>
      </c>
    </row>
    <row r="67" spans="1:14" x14ac:dyDescent="0.3">
      <c r="A67">
        <v>2005.44</v>
      </c>
      <c r="B67">
        <v>41</v>
      </c>
      <c r="C67">
        <v>1333.03</v>
      </c>
      <c r="D67" t="s">
        <v>5</v>
      </c>
      <c r="E67">
        <f t="shared" si="0"/>
        <v>1</v>
      </c>
      <c r="F67">
        <f t="shared" si="1"/>
        <v>-0.55860741611184472</v>
      </c>
      <c r="G67">
        <f t="shared" si="7"/>
        <v>0.57200507451507199</v>
      </c>
      <c r="H67">
        <f t="shared" si="2"/>
        <v>0.29003652370240873</v>
      </c>
      <c r="I67" t="str">
        <f t="shared" si="3"/>
        <v>T</v>
      </c>
      <c r="J67" t="str">
        <f t="shared" si="4"/>
        <v>PP</v>
      </c>
      <c r="K67">
        <f>COUNTIF($D$3:$D67,"N")</f>
        <v>39</v>
      </c>
      <c r="L67">
        <f>COUNTIF($D$3:$D67,"T")</f>
        <v>26</v>
      </c>
      <c r="M67">
        <f t="shared" si="5"/>
        <v>0.390625</v>
      </c>
      <c r="N67">
        <f t="shared" si="6"/>
        <v>0.58730158730158732</v>
      </c>
    </row>
    <row r="68" spans="1:14" x14ac:dyDescent="0.3">
      <c r="A68">
        <v>1791.4</v>
      </c>
      <c r="B68">
        <v>21</v>
      </c>
      <c r="C68">
        <v>803.12</v>
      </c>
      <c r="D68" t="s">
        <v>5</v>
      </c>
      <c r="E68">
        <f t="shared" ref="E68:E129" si="8">IF(D68="T",1,0)</f>
        <v>1</v>
      </c>
      <c r="F68">
        <f t="shared" ref="F68:F129" si="9">E68*H68-LN(1+EXP(H68))</f>
        <v>-0.3137505213317815</v>
      </c>
      <c r="G68">
        <f t="shared" ref="G68:G129" si="10">1/(1+EXP(-H68))</f>
        <v>0.7307012998091772</v>
      </c>
      <c r="H68">
        <f t="shared" ref="H68:H129" si="11">$Q$2*B68+$Q$3*A68+$Q$4</f>
        <v>0.99818358446597744</v>
      </c>
      <c r="I68" t="str">
        <f t="shared" ref="I68:I129" si="12">IF(G68&gt;$Q$20,"T","N")</f>
        <v>T</v>
      </c>
      <c r="J68" t="str">
        <f t="shared" ref="J68:J129" si="13">IF(D68="N",IF(I68="N","PN","FP"),IF(I68="N","FN","PP"))</f>
        <v>PP</v>
      </c>
      <c r="K68">
        <f>COUNTIF($D$3:$D68,"N")</f>
        <v>39</v>
      </c>
      <c r="L68">
        <f>COUNTIF($D$3:$D68,"T")</f>
        <v>27</v>
      </c>
      <c r="M68">
        <f t="shared" ref="M68:M129" si="14">($K$129-K68)/$K$129</f>
        <v>0.390625</v>
      </c>
      <c r="N68">
        <f t="shared" ref="N68:N129" si="15">($L$129-L68)/$L$129</f>
        <v>0.5714285714285714</v>
      </c>
    </row>
    <row r="69" spans="1:14" x14ac:dyDescent="0.3">
      <c r="A69">
        <v>2186.23</v>
      </c>
      <c r="B69">
        <v>53</v>
      </c>
      <c r="C69">
        <v>740.77</v>
      </c>
      <c r="D69" t="s">
        <v>4</v>
      </c>
      <c r="E69">
        <f t="shared" si="8"/>
        <v>0</v>
      </c>
      <c r="F69">
        <f t="shared" si="9"/>
        <v>-0.59537152299673224</v>
      </c>
      <c r="G69">
        <f t="shared" si="10"/>
        <v>0.44864231424833273</v>
      </c>
      <c r="H69">
        <f t="shared" si="11"/>
        <v>-0.20615781322874405</v>
      </c>
      <c r="I69" t="str">
        <f t="shared" si="12"/>
        <v>T</v>
      </c>
      <c r="J69" t="str">
        <f t="shared" si="13"/>
        <v>FP</v>
      </c>
      <c r="K69">
        <f>COUNTIF($D$3:$D69,"N")</f>
        <v>40</v>
      </c>
      <c r="L69">
        <f>COUNTIF($D$3:$D69,"T")</f>
        <v>27</v>
      </c>
      <c r="M69">
        <f t="shared" si="14"/>
        <v>0.375</v>
      </c>
      <c r="N69">
        <f t="shared" si="15"/>
        <v>0.5714285714285714</v>
      </c>
    </row>
    <row r="70" spans="1:14" x14ac:dyDescent="0.3">
      <c r="A70">
        <v>2108.46</v>
      </c>
      <c r="B70">
        <v>22</v>
      </c>
      <c r="C70">
        <v>1430.59</v>
      </c>
      <c r="D70" t="s">
        <v>5</v>
      </c>
      <c r="E70">
        <f t="shared" si="8"/>
        <v>1</v>
      </c>
      <c r="F70">
        <f t="shared" si="9"/>
        <v>-0.45709993409555194</v>
      </c>
      <c r="G70">
        <f t="shared" si="10"/>
        <v>0.6331170669197792</v>
      </c>
      <c r="H70">
        <f t="shared" si="11"/>
        <v>0.54561253115069208</v>
      </c>
      <c r="I70" t="str">
        <f t="shared" si="12"/>
        <v>T</v>
      </c>
      <c r="J70" t="str">
        <f t="shared" si="13"/>
        <v>PP</v>
      </c>
      <c r="K70">
        <f>COUNTIF($D$3:$D70,"N")</f>
        <v>40</v>
      </c>
      <c r="L70">
        <f>COUNTIF($D$3:$D70,"T")</f>
        <v>28</v>
      </c>
      <c r="M70">
        <f t="shared" si="14"/>
        <v>0.375</v>
      </c>
      <c r="N70">
        <f t="shared" si="15"/>
        <v>0.55555555555555558</v>
      </c>
    </row>
    <row r="71" spans="1:14" x14ac:dyDescent="0.3">
      <c r="A71">
        <v>2298.2800000000002</v>
      </c>
      <c r="B71">
        <v>35</v>
      </c>
      <c r="C71">
        <v>650.23</v>
      </c>
      <c r="D71" t="s">
        <v>4</v>
      </c>
      <c r="E71">
        <f t="shared" si="8"/>
        <v>0</v>
      </c>
      <c r="F71">
        <f t="shared" si="9"/>
        <v>-0.70132413176578934</v>
      </c>
      <c r="G71">
        <f t="shared" si="10"/>
        <v>0.50407180543815211</v>
      </c>
      <c r="H71">
        <f t="shared" si="11"/>
        <v>1.6287581814421248E-2</v>
      </c>
      <c r="I71" t="str">
        <f t="shared" si="12"/>
        <v>T</v>
      </c>
      <c r="J71" t="str">
        <f t="shared" si="13"/>
        <v>FP</v>
      </c>
      <c r="K71">
        <f>COUNTIF($D$3:$D71,"N")</f>
        <v>41</v>
      </c>
      <c r="L71">
        <f>COUNTIF($D$3:$D71,"T")</f>
        <v>28</v>
      </c>
      <c r="M71">
        <f t="shared" si="14"/>
        <v>0.359375</v>
      </c>
      <c r="N71">
        <f t="shared" si="15"/>
        <v>0.55555555555555558</v>
      </c>
    </row>
    <row r="72" spans="1:14" x14ac:dyDescent="0.3">
      <c r="A72">
        <v>3696.84</v>
      </c>
      <c r="B72">
        <v>49</v>
      </c>
      <c r="C72">
        <v>2624.39</v>
      </c>
      <c r="D72" t="s">
        <v>4</v>
      </c>
      <c r="E72">
        <f t="shared" si="8"/>
        <v>0</v>
      </c>
      <c r="F72">
        <f t="shared" si="9"/>
        <v>-0.10711695689846924</v>
      </c>
      <c r="G72">
        <f t="shared" si="10"/>
        <v>0.10157940964041332</v>
      </c>
      <c r="H72">
        <f t="shared" si="11"/>
        <v>-2.1797974684973598</v>
      </c>
      <c r="I72" t="str">
        <f t="shared" si="12"/>
        <v>N</v>
      </c>
      <c r="J72" t="str">
        <f t="shared" si="13"/>
        <v>PN</v>
      </c>
      <c r="K72">
        <f>COUNTIF($D$3:$D72,"N")</f>
        <v>42</v>
      </c>
      <c r="L72">
        <f>COUNTIF($D$3:$D72,"T")</f>
        <v>28</v>
      </c>
      <c r="M72">
        <f t="shared" si="14"/>
        <v>0.34375</v>
      </c>
      <c r="N72">
        <f t="shared" si="15"/>
        <v>0.55555555555555558</v>
      </c>
    </row>
    <row r="73" spans="1:14" x14ac:dyDescent="0.3">
      <c r="A73">
        <v>1811.81</v>
      </c>
      <c r="B73">
        <v>44</v>
      </c>
      <c r="C73">
        <v>255.93</v>
      </c>
      <c r="D73" t="s">
        <v>5</v>
      </c>
      <c r="E73">
        <f t="shared" si="8"/>
        <v>1</v>
      </c>
      <c r="F73">
        <f t="shared" si="9"/>
        <v>-0.47740987638366794</v>
      </c>
      <c r="G73">
        <f t="shared" si="10"/>
        <v>0.62038819470441142</v>
      </c>
      <c r="H73">
        <f t="shared" si="11"/>
        <v>0.49119623704282223</v>
      </c>
      <c r="I73" t="str">
        <f t="shared" si="12"/>
        <v>T</v>
      </c>
      <c r="J73" t="str">
        <f t="shared" si="13"/>
        <v>PP</v>
      </c>
      <c r="K73">
        <f>COUNTIF($D$3:$D73,"N")</f>
        <v>42</v>
      </c>
      <c r="L73">
        <f>COUNTIF($D$3:$D73,"T")</f>
        <v>29</v>
      </c>
      <c r="M73">
        <f t="shared" si="14"/>
        <v>0.34375</v>
      </c>
      <c r="N73">
        <f t="shared" si="15"/>
        <v>0.53968253968253965</v>
      </c>
    </row>
    <row r="74" spans="1:14" x14ac:dyDescent="0.3">
      <c r="A74">
        <v>2065.17</v>
      </c>
      <c r="B74">
        <v>36</v>
      </c>
      <c r="C74">
        <v>1169.33</v>
      </c>
      <c r="D74" t="s">
        <v>5</v>
      </c>
      <c r="E74">
        <f t="shared" si="8"/>
        <v>1</v>
      </c>
      <c r="F74">
        <f t="shared" si="9"/>
        <v>-0.54889607897907555</v>
      </c>
      <c r="G74">
        <f t="shared" si="10"/>
        <v>0.57758706908110591</v>
      </c>
      <c r="H74">
        <f t="shared" si="11"/>
        <v>0.31287585510871052</v>
      </c>
      <c r="I74" t="str">
        <f t="shared" si="12"/>
        <v>T</v>
      </c>
      <c r="J74" t="str">
        <f t="shared" si="13"/>
        <v>PP</v>
      </c>
      <c r="K74">
        <f>COUNTIF($D$3:$D74,"N")</f>
        <v>42</v>
      </c>
      <c r="L74">
        <f>COUNTIF($D$3:$D74,"T")</f>
        <v>30</v>
      </c>
      <c r="M74">
        <f t="shared" si="14"/>
        <v>0.34375</v>
      </c>
      <c r="N74">
        <f t="shared" si="15"/>
        <v>0.52380952380952384</v>
      </c>
    </row>
    <row r="75" spans="1:14" x14ac:dyDescent="0.3">
      <c r="A75">
        <v>1032.5899999999999</v>
      </c>
      <c r="B75">
        <v>49</v>
      </c>
      <c r="C75">
        <v>270.5</v>
      </c>
      <c r="D75" t="s">
        <v>5</v>
      </c>
      <c r="E75">
        <f t="shared" si="8"/>
        <v>1</v>
      </c>
      <c r="F75">
        <f t="shared" si="9"/>
        <v>-0.21108860865924917</v>
      </c>
      <c r="G75">
        <f t="shared" si="10"/>
        <v>0.80970231706578943</v>
      </c>
      <c r="H75">
        <f t="shared" si="11"/>
        <v>1.4480770719529739</v>
      </c>
      <c r="I75" t="str">
        <f t="shared" si="12"/>
        <v>T</v>
      </c>
      <c r="J75" t="str">
        <f t="shared" si="13"/>
        <v>PP</v>
      </c>
      <c r="K75">
        <f>COUNTIF($D$3:$D75,"N")</f>
        <v>42</v>
      </c>
      <c r="L75">
        <f>COUNTIF($D$3:$D75,"T")</f>
        <v>31</v>
      </c>
      <c r="M75">
        <f t="shared" si="14"/>
        <v>0.34375</v>
      </c>
      <c r="N75">
        <f t="shared" si="15"/>
        <v>0.50793650793650791</v>
      </c>
    </row>
    <row r="76" spans="1:14" x14ac:dyDescent="0.3">
      <c r="A76">
        <v>1768.25</v>
      </c>
      <c r="B76">
        <v>36</v>
      </c>
      <c r="C76">
        <v>948.77</v>
      </c>
      <c r="D76" t="s">
        <v>5</v>
      </c>
      <c r="E76">
        <f t="shared" si="8"/>
        <v>1</v>
      </c>
      <c r="F76">
        <f t="shared" si="9"/>
        <v>-0.39751556215720907</v>
      </c>
      <c r="G76">
        <f t="shared" si="10"/>
        <v>0.67198748499133332</v>
      </c>
      <c r="H76">
        <f t="shared" si="11"/>
        <v>0.71718795365445986</v>
      </c>
      <c r="I76" t="str">
        <f t="shared" si="12"/>
        <v>T</v>
      </c>
      <c r="J76" t="str">
        <f t="shared" si="13"/>
        <v>PP</v>
      </c>
      <c r="K76">
        <f>COUNTIF($D$3:$D76,"N")</f>
        <v>42</v>
      </c>
      <c r="L76">
        <f>COUNTIF($D$3:$D76,"T")</f>
        <v>32</v>
      </c>
      <c r="M76">
        <f t="shared" si="14"/>
        <v>0.34375</v>
      </c>
      <c r="N76">
        <f t="shared" si="15"/>
        <v>0.49206349206349204</v>
      </c>
    </row>
    <row r="77" spans="1:14" x14ac:dyDescent="0.3">
      <c r="A77">
        <v>2324.6</v>
      </c>
      <c r="B77">
        <v>30</v>
      </c>
      <c r="C77">
        <v>1247.71</v>
      </c>
      <c r="D77" t="s">
        <v>5</v>
      </c>
      <c r="E77">
        <f t="shared" si="8"/>
        <v>1</v>
      </c>
      <c r="F77">
        <f t="shared" si="9"/>
        <v>-0.65173156255761333</v>
      </c>
      <c r="G77">
        <f t="shared" si="10"/>
        <v>0.52114260401633616</v>
      </c>
      <c r="H77">
        <f t="shared" si="11"/>
        <v>8.4620875272499951E-2</v>
      </c>
      <c r="I77" t="str">
        <f t="shared" si="12"/>
        <v>T</v>
      </c>
      <c r="J77" t="str">
        <f t="shared" si="13"/>
        <v>PP</v>
      </c>
      <c r="K77">
        <f>COUNTIF($D$3:$D77,"N")</f>
        <v>42</v>
      </c>
      <c r="L77">
        <f>COUNTIF($D$3:$D77,"T")</f>
        <v>33</v>
      </c>
      <c r="M77">
        <f t="shared" si="14"/>
        <v>0.34375</v>
      </c>
      <c r="N77">
        <f t="shared" si="15"/>
        <v>0.47619047619047616</v>
      </c>
    </row>
    <row r="78" spans="1:14" x14ac:dyDescent="0.3">
      <c r="A78">
        <v>2904.48</v>
      </c>
      <c r="B78">
        <v>52</v>
      </c>
      <c r="C78">
        <v>1482.07</v>
      </c>
      <c r="D78" t="s">
        <v>5</v>
      </c>
      <c r="E78">
        <f t="shared" si="8"/>
        <v>1</v>
      </c>
      <c r="F78">
        <f t="shared" si="9"/>
        <v>-1.4352400330067829</v>
      </c>
      <c r="G78">
        <f t="shared" si="10"/>
        <v>0.23805821532696145</v>
      </c>
      <c r="H78">
        <f t="shared" si="11"/>
        <v>-1.1633549087259327</v>
      </c>
      <c r="I78" t="str">
        <f t="shared" si="12"/>
        <v>N</v>
      </c>
      <c r="J78" t="str">
        <f t="shared" si="13"/>
        <v>FN</v>
      </c>
      <c r="K78">
        <f>COUNTIF($D$3:$D78,"N")</f>
        <v>42</v>
      </c>
      <c r="L78">
        <f>COUNTIF($D$3:$D78,"T")</f>
        <v>34</v>
      </c>
      <c r="M78">
        <f t="shared" si="14"/>
        <v>0.34375</v>
      </c>
      <c r="N78">
        <f t="shared" si="15"/>
        <v>0.46031746031746029</v>
      </c>
    </row>
    <row r="79" spans="1:14" x14ac:dyDescent="0.3">
      <c r="A79">
        <v>2821.67</v>
      </c>
      <c r="B79">
        <v>39</v>
      </c>
      <c r="C79">
        <v>1710.11</v>
      </c>
      <c r="D79" t="s">
        <v>5</v>
      </c>
      <c r="E79">
        <f t="shared" si="8"/>
        <v>1</v>
      </c>
      <c r="F79">
        <f t="shared" si="9"/>
        <v>-1.1571685962750973</v>
      </c>
      <c r="G79">
        <f t="shared" si="10"/>
        <v>0.31437504459505144</v>
      </c>
      <c r="H79">
        <f t="shared" si="11"/>
        <v>-0.77974408327953348</v>
      </c>
      <c r="I79" t="str">
        <f t="shared" si="12"/>
        <v>N</v>
      </c>
      <c r="J79" t="str">
        <f t="shared" si="13"/>
        <v>FN</v>
      </c>
      <c r="K79">
        <f>COUNTIF($D$3:$D79,"N")</f>
        <v>42</v>
      </c>
      <c r="L79">
        <f>COUNTIF($D$3:$D79,"T")</f>
        <v>35</v>
      </c>
      <c r="M79">
        <f t="shared" si="14"/>
        <v>0.34375</v>
      </c>
      <c r="N79">
        <f t="shared" si="15"/>
        <v>0.44444444444444442</v>
      </c>
    </row>
    <row r="80" spans="1:14" x14ac:dyDescent="0.3">
      <c r="A80">
        <v>2770.46</v>
      </c>
      <c r="B80">
        <v>58</v>
      </c>
      <c r="C80">
        <v>974.3</v>
      </c>
      <c r="D80" t="s">
        <v>4</v>
      </c>
      <c r="E80">
        <f t="shared" si="8"/>
        <v>0</v>
      </c>
      <c r="F80">
        <f t="shared" si="9"/>
        <v>-0.28587280232389312</v>
      </c>
      <c r="G80">
        <f t="shared" si="10"/>
        <v>0.24864181911652947</v>
      </c>
      <c r="H80">
        <f t="shared" si="11"/>
        <v>-1.1058690932391171</v>
      </c>
      <c r="I80" t="str">
        <f t="shared" si="12"/>
        <v>N</v>
      </c>
      <c r="J80" t="str">
        <f t="shared" si="13"/>
        <v>PN</v>
      </c>
      <c r="K80">
        <f>COUNTIF($D$3:$D80,"N")</f>
        <v>43</v>
      </c>
      <c r="L80">
        <f>COUNTIF($D$3:$D80,"T")</f>
        <v>35</v>
      </c>
      <c r="M80">
        <f t="shared" si="14"/>
        <v>0.328125</v>
      </c>
      <c r="N80">
        <f t="shared" si="15"/>
        <v>0.44444444444444442</v>
      </c>
    </row>
    <row r="81" spans="1:14" x14ac:dyDescent="0.3">
      <c r="A81">
        <v>2883.8</v>
      </c>
      <c r="B81">
        <v>23</v>
      </c>
      <c r="C81">
        <v>1731.57</v>
      </c>
      <c r="D81" t="s">
        <v>5</v>
      </c>
      <c r="E81">
        <f t="shared" si="8"/>
        <v>1</v>
      </c>
      <c r="F81">
        <f t="shared" si="9"/>
        <v>-0.99348108761097342</v>
      </c>
      <c r="G81">
        <f t="shared" si="10"/>
        <v>0.37028544877403463</v>
      </c>
      <c r="H81">
        <f t="shared" si="11"/>
        <v>-0.5309924320445143</v>
      </c>
      <c r="I81" t="str">
        <f t="shared" si="12"/>
        <v>N</v>
      </c>
      <c r="J81" t="str">
        <f t="shared" si="13"/>
        <v>FN</v>
      </c>
      <c r="K81">
        <f>COUNTIF($D$3:$D81,"N")</f>
        <v>43</v>
      </c>
      <c r="L81">
        <f>COUNTIF($D$3:$D81,"T")</f>
        <v>36</v>
      </c>
      <c r="M81">
        <f t="shared" si="14"/>
        <v>0.328125</v>
      </c>
      <c r="N81">
        <f t="shared" si="15"/>
        <v>0.42857142857142855</v>
      </c>
    </row>
    <row r="82" spans="1:14" x14ac:dyDescent="0.3">
      <c r="A82">
        <v>2585.31</v>
      </c>
      <c r="B82">
        <v>26</v>
      </c>
      <c r="C82">
        <v>1083.48</v>
      </c>
      <c r="D82" t="s">
        <v>5</v>
      </c>
      <c r="E82">
        <f t="shared" si="8"/>
        <v>1</v>
      </c>
      <c r="F82">
        <f t="shared" si="9"/>
        <v>-0.79103721722926512</v>
      </c>
      <c r="G82">
        <f t="shared" si="10"/>
        <v>0.45337430368445275</v>
      </c>
      <c r="H82">
        <f t="shared" si="11"/>
        <v>-0.18704622182444552</v>
      </c>
      <c r="I82" t="str">
        <f t="shared" si="12"/>
        <v>T</v>
      </c>
      <c r="J82" t="str">
        <f t="shared" si="13"/>
        <v>PP</v>
      </c>
      <c r="K82">
        <f>COUNTIF($D$3:$D82,"N")</f>
        <v>43</v>
      </c>
      <c r="L82">
        <f>COUNTIF($D$3:$D82,"T")</f>
        <v>37</v>
      </c>
      <c r="M82">
        <f t="shared" si="14"/>
        <v>0.328125</v>
      </c>
      <c r="N82">
        <f t="shared" si="15"/>
        <v>0.41269841269841268</v>
      </c>
    </row>
    <row r="83" spans="1:14" x14ac:dyDescent="0.3">
      <c r="A83">
        <v>2285.13</v>
      </c>
      <c r="B83">
        <v>43</v>
      </c>
      <c r="C83">
        <v>1373.8</v>
      </c>
      <c r="D83" t="s">
        <v>5</v>
      </c>
      <c r="E83">
        <f t="shared" si="8"/>
        <v>1</v>
      </c>
      <c r="F83">
        <f t="shared" si="9"/>
        <v>-0.76158097470638753</v>
      </c>
      <c r="G83">
        <f t="shared" si="10"/>
        <v>0.4669276423715748</v>
      </c>
      <c r="H83">
        <f t="shared" si="11"/>
        <v>-0.13248286607658688</v>
      </c>
      <c r="I83" t="str">
        <f t="shared" si="12"/>
        <v>T</v>
      </c>
      <c r="J83" t="str">
        <f t="shared" si="13"/>
        <v>PP</v>
      </c>
      <c r="K83">
        <f>COUNTIF($D$3:$D83,"N")</f>
        <v>43</v>
      </c>
      <c r="L83">
        <f>COUNTIF($D$3:$D83,"T")</f>
        <v>38</v>
      </c>
      <c r="M83">
        <f t="shared" si="14"/>
        <v>0.328125</v>
      </c>
      <c r="N83">
        <f t="shared" si="15"/>
        <v>0.3968253968253968</v>
      </c>
    </row>
    <row r="84" spans="1:14" x14ac:dyDescent="0.3">
      <c r="A84">
        <v>3251.37</v>
      </c>
      <c r="B84">
        <v>60</v>
      </c>
      <c r="C84">
        <v>2024.76</v>
      </c>
      <c r="D84" t="s">
        <v>5</v>
      </c>
      <c r="E84">
        <f t="shared" si="8"/>
        <v>1</v>
      </c>
      <c r="F84">
        <f t="shared" si="9"/>
        <v>-1.9550264766087317</v>
      </c>
      <c r="G84">
        <f t="shared" si="10"/>
        <v>0.14156072859649296</v>
      </c>
      <c r="H84">
        <f t="shared" si="11"/>
        <v>-1.8023871374347076</v>
      </c>
      <c r="I84" t="str">
        <f t="shared" si="12"/>
        <v>N</v>
      </c>
      <c r="J84" t="str">
        <f t="shared" si="13"/>
        <v>FN</v>
      </c>
      <c r="K84">
        <f>COUNTIF($D$3:$D84,"N")</f>
        <v>43</v>
      </c>
      <c r="L84">
        <f>COUNTIF($D$3:$D84,"T")</f>
        <v>39</v>
      </c>
      <c r="M84">
        <f t="shared" si="14"/>
        <v>0.328125</v>
      </c>
      <c r="N84">
        <f t="shared" si="15"/>
        <v>0.38095238095238093</v>
      </c>
    </row>
    <row r="85" spans="1:14" x14ac:dyDescent="0.3">
      <c r="A85">
        <v>1968.18</v>
      </c>
      <c r="B85">
        <v>23</v>
      </c>
      <c r="C85">
        <v>1234.3499999999999</v>
      </c>
      <c r="D85" t="s">
        <v>5</v>
      </c>
      <c r="E85">
        <f t="shared" si="8"/>
        <v>1</v>
      </c>
      <c r="F85">
        <f t="shared" si="9"/>
        <v>-0.39797255029684342</v>
      </c>
      <c r="G85">
        <f t="shared" si="10"/>
        <v>0.67168046483833699</v>
      </c>
      <c r="H85">
        <f t="shared" si="11"/>
        <v>0.71579540195272084</v>
      </c>
      <c r="I85" t="str">
        <f t="shared" si="12"/>
        <v>T</v>
      </c>
      <c r="J85" t="str">
        <f t="shared" si="13"/>
        <v>PP</v>
      </c>
      <c r="K85">
        <f>COUNTIF($D$3:$D85,"N")</f>
        <v>43</v>
      </c>
      <c r="L85">
        <f>COUNTIF($D$3:$D85,"T")</f>
        <v>40</v>
      </c>
      <c r="M85">
        <f t="shared" si="14"/>
        <v>0.328125</v>
      </c>
      <c r="N85">
        <f t="shared" si="15"/>
        <v>0.36507936507936506</v>
      </c>
    </row>
    <row r="86" spans="1:14" x14ac:dyDescent="0.3">
      <c r="A86">
        <v>1427.26</v>
      </c>
      <c r="B86">
        <v>45</v>
      </c>
      <c r="C86">
        <v>894.56</v>
      </c>
      <c r="D86" t="s">
        <v>4</v>
      </c>
      <c r="E86">
        <f t="shared" si="8"/>
        <v>0</v>
      </c>
      <c r="F86">
        <f t="shared" si="9"/>
        <v>-1.3088777009032784</v>
      </c>
      <c r="G86">
        <f t="shared" si="10"/>
        <v>0.72987695481953185</v>
      </c>
      <c r="H86">
        <f t="shared" si="11"/>
        <v>0.99399838681484365</v>
      </c>
      <c r="I86" t="str">
        <f t="shared" si="12"/>
        <v>T</v>
      </c>
      <c r="J86" t="str">
        <f t="shared" si="13"/>
        <v>FP</v>
      </c>
      <c r="K86">
        <f>COUNTIF($D$3:$D86,"N")</f>
        <v>44</v>
      </c>
      <c r="L86">
        <f>COUNTIF($D$3:$D86,"T")</f>
        <v>40</v>
      </c>
      <c r="M86">
        <f t="shared" si="14"/>
        <v>0.3125</v>
      </c>
      <c r="N86">
        <f t="shared" si="15"/>
        <v>0.36507936507936506</v>
      </c>
    </row>
    <row r="87" spans="1:14" x14ac:dyDescent="0.3">
      <c r="A87">
        <v>2452.0300000000002</v>
      </c>
      <c r="B87">
        <v>23</v>
      </c>
      <c r="C87">
        <v>1154.8499999999999</v>
      </c>
      <c r="D87" t="s">
        <v>4</v>
      </c>
      <c r="E87">
        <f t="shared" si="8"/>
        <v>0</v>
      </c>
      <c r="F87">
        <f t="shared" si="9"/>
        <v>-0.72202401916584835</v>
      </c>
      <c r="G87">
        <f t="shared" si="10"/>
        <v>0.51423194357975188</v>
      </c>
      <c r="H87">
        <f t="shared" si="11"/>
        <v>5.6943155955950786E-2</v>
      </c>
      <c r="I87" t="str">
        <f t="shared" si="12"/>
        <v>T</v>
      </c>
      <c r="J87" t="str">
        <f t="shared" si="13"/>
        <v>FP</v>
      </c>
      <c r="K87">
        <f>COUNTIF($D$3:$D87,"N")</f>
        <v>45</v>
      </c>
      <c r="L87">
        <f>COUNTIF($D$3:$D87,"T")</f>
        <v>40</v>
      </c>
      <c r="M87">
        <f t="shared" si="14"/>
        <v>0.296875</v>
      </c>
      <c r="N87">
        <f t="shared" si="15"/>
        <v>0.36507936507936506</v>
      </c>
    </row>
    <row r="88" spans="1:14" x14ac:dyDescent="0.3">
      <c r="A88">
        <v>2507.8000000000002</v>
      </c>
      <c r="B88">
        <v>48</v>
      </c>
      <c r="C88">
        <v>953.27</v>
      </c>
      <c r="D88" t="s">
        <v>4</v>
      </c>
      <c r="E88">
        <f t="shared" si="8"/>
        <v>0</v>
      </c>
      <c r="F88">
        <f t="shared" si="9"/>
        <v>-0.45921332705123835</v>
      </c>
      <c r="G88">
        <f t="shared" si="10"/>
        <v>0.36821954533861789</v>
      </c>
      <c r="H88">
        <f t="shared" si="11"/>
        <v>-0.53986260105731798</v>
      </c>
      <c r="I88" t="str">
        <f t="shared" si="12"/>
        <v>N</v>
      </c>
      <c r="J88" t="str">
        <f t="shared" si="13"/>
        <v>PN</v>
      </c>
      <c r="K88">
        <f>COUNTIF($D$3:$D88,"N")</f>
        <v>46</v>
      </c>
      <c r="L88">
        <f>COUNTIF($D$3:$D88,"T")</f>
        <v>40</v>
      </c>
      <c r="M88">
        <f t="shared" si="14"/>
        <v>0.28125</v>
      </c>
      <c r="N88">
        <f t="shared" si="15"/>
        <v>0.36507936507936506</v>
      </c>
    </row>
    <row r="89" spans="1:14" x14ac:dyDescent="0.3">
      <c r="A89">
        <v>1939.33</v>
      </c>
      <c r="B89">
        <v>22</v>
      </c>
      <c r="C89">
        <v>981.09</v>
      </c>
      <c r="D89" t="s">
        <v>4</v>
      </c>
      <c r="E89">
        <f t="shared" si="8"/>
        <v>0</v>
      </c>
      <c r="F89">
        <f t="shared" si="9"/>
        <v>-1.1545446226530047</v>
      </c>
      <c r="G89">
        <f t="shared" si="10"/>
        <v>0.68479896035981269</v>
      </c>
      <c r="H89">
        <f t="shared" si="11"/>
        <v>0.77591465033108653</v>
      </c>
      <c r="I89" t="str">
        <f t="shared" si="12"/>
        <v>T</v>
      </c>
      <c r="J89" t="str">
        <f t="shared" si="13"/>
        <v>FP</v>
      </c>
      <c r="K89">
        <f>COUNTIF($D$3:$D89,"N")</f>
        <v>47</v>
      </c>
      <c r="L89">
        <f>COUNTIF($D$3:$D89,"T")</f>
        <v>40</v>
      </c>
      <c r="M89">
        <f t="shared" si="14"/>
        <v>0.265625</v>
      </c>
      <c r="N89">
        <f t="shared" si="15"/>
        <v>0.36507936507936506</v>
      </c>
    </row>
    <row r="90" spans="1:14" x14ac:dyDescent="0.3">
      <c r="A90">
        <v>2405.0300000000002</v>
      </c>
      <c r="B90">
        <v>55</v>
      </c>
      <c r="C90">
        <v>877.3</v>
      </c>
      <c r="D90" t="s">
        <v>4</v>
      </c>
      <c r="E90">
        <f t="shared" si="8"/>
        <v>0</v>
      </c>
      <c r="F90">
        <f t="shared" si="9"/>
        <v>-0.45704433508444492</v>
      </c>
      <c r="G90">
        <f t="shared" si="10"/>
        <v>0.36684773141880533</v>
      </c>
      <c r="H90">
        <f t="shared" si="11"/>
        <v>-0.54576408270445764</v>
      </c>
      <c r="I90" t="str">
        <f t="shared" si="12"/>
        <v>N</v>
      </c>
      <c r="J90" t="str">
        <f t="shared" si="13"/>
        <v>PN</v>
      </c>
      <c r="K90">
        <f>COUNTIF($D$3:$D90,"N")</f>
        <v>48</v>
      </c>
      <c r="L90">
        <f>COUNTIF($D$3:$D90,"T")</f>
        <v>40</v>
      </c>
      <c r="M90">
        <f t="shared" si="14"/>
        <v>0.25</v>
      </c>
      <c r="N90">
        <f t="shared" si="15"/>
        <v>0.36507936507936506</v>
      </c>
    </row>
    <row r="91" spans="1:14" x14ac:dyDescent="0.3">
      <c r="A91">
        <v>1728.34</v>
      </c>
      <c r="B91">
        <v>55</v>
      </c>
      <c r="C91">
        <v>226.15</v>
      </c>
      <c r="D91" t="s">
        <v>4</v>
      </c>
      <c r="E91">
        <f t="shared" si="8"/>
        <v>0</v>
      </c>
      <c r="F91">
        <f t="shared" si="9"/>
        <v>-0.8985238912561021</v>
      </c>
      <c r="G91">
        <f t="shared" si="10"/>
        <v>0.59282975607492205</v>
      </c>
      <c r="H91">
        <f t="shared" si="11"/>
        <v>0.37567588080397307</v>
      </c>
      <c r="I91" t="str">
        <f t="shared" si="12"/>
        <v>T</v>
      </c>
      <c r="J91" t="str">
        <f t="shared" si="13"/>
        <v>FP</v>
      </c>
      <c r="K91">
        <f>COUNTIF($D$3:$D91,"N")</f>
        <v>49</v>
      </c>
      <c r="L91">
        <f>COUNTIF($D$3:$D91,"T")</f>
        <v>40</v>
      </c>
      <c r="M91">
        <f t="shared" si="14"/>
        <v>0.234375</v>
      </c>
      <c r="N91">
        <f t="shared" si="15"/>
        <v>0.36507936507936506</v>
      </c>
    </row>
    <row r="92" spans="1:14" x14ac:dyDescent="0.3">
      <c r="A92">
        <v>1006.95</v>
      </c>
      <c r="B92">
        <v>40</v>
      </c>
      <c r="C92">
        <v>566.9</v>
      </c>
      <c r="D92" t="s">
        <v>4</v>
      </c>
      <c r="E92">
        <f t="shared" si="8"/>
        <v>0</v>
      </c>
      <c r="F92">
        <f t="shared" si="9"/>
        <v>-1.842901601710865</v>
      </c>
      <c r="G92">
        <f t="shared" si="10"/>
        <v>0.84164273088937291</v>
      </c>
      <c r="H92">
        <f t="shared" si="11"/>
        <v>1.6705019368184155</v>
      </c>
      <c r="I92" t="str">
        <f t="shared" si="12"/>
        <v>T</v>
      </c>
      <c r="J92" t="str">
        <f t="shared" si="13"/>
        <v>FP</v>
      </c>
      <c r="K92">
        <f>COUNTIF($D$3:$D92,"N")</f>
        <v>50</v>
      </c>
      <c r="L92">
        <f>COUNTIF($D$3:$D92,"T")</f>
        <v>40</v>
      </c>
      <c r="M92">
        <f t="shared" si="14"/>
        <v>0.21875</v>
      </c>
      <c r="N92">
        <f t="shared" si="15"/>
        <v>0.36507936507936506</v>
      </c>
    </row>
    <row r="93" spans="1:14" x14ac:dyDescent="0.3">
      <c r="A93">
        <v>2575</v>
      </c>
      <c r="B93">
        <v>49</v>
      </c>
      <c r="C93">
        <v>1059.53</v>
      </c>
      <c r="D93" t="s">
        <v>4</v>
      </c>
      <c r="E93">
        <f t="shared" si="8"/>
        <v>0</v>
      </c>
      <c r="F93">
        <f t="shared" si="9"/>
        <v>-0.41930043222975366</v>
      </c>
      <c r="G93">
        <f t="shared" si="10"/>
        <v>0.34249337059102397</v>
      </c>
      <c r="H93">
        <f t="shared" si="11"/>
        <v>-0.65220254517604825</v>
      </c>
      <c r="I93" t="str">
        <f t="shared" si="12"/>
        <v>N</v>
      </c>
      <c r="J93" t="str">
        <f t="shared" si="13"/>
        <v>PN</v>
      </c>
      <c r="K93">
        <f>COUNTIF($D$3:$D93,"N")</f>
        <v>51</v>
      </c>
      <c r="L93">
        <f>COUNTIF($D$3:$D93,"T")</f>
        <v>40</v>
      </c>
      <c r="M93">
        <f t="shared" si="14"/>
        <v>0.203125</v>
      </c>
      <c r="N93">
        <f t="shared" si="15"/>
        <v>0.36507936507936506</v>
      </c>
    </row>
    <row r="94" spans="1:14" x14ac:dyDescent="0.3">
      <c r="A94">
        <v>3057.41</v>
      </c>
      <c r="B94">
        <v>52</v>
      </c>
      <c r="C94">
        <v>1005.54</v>
      </c>
      <c r="D94" t="s">
        <v>4</v>
      </c>
      <c r="E94">
        <f t="shared" si="8"/>
        <v>0</v>
      </c>
      <c r="F94">
        <f t="shared" si="9"/>
        <v>-0.22610021392931309</v>
      </c>
      <c r="G94">
        <f t="shared" si="10"/>
        <v>0.20236183679423742</v>
      </c>
      <c r="H94">
        <f t="shared" si="11"/>
        <v>-1.3715976988060934</v>
      </c>
      <c r="I94" t="str">
        <f t="shared" si="12"/>
        <v>N</v>
      </c>
      <c r="J94" t="str">
        <f t="shared" si="13"/>
        <v>PN</v>
      </c>
      <c r="K94">
        <f>COUNTIF($D$3:$D94,"N")</f>
        <v>52</v>
      </c>
      <c r="L94">
        <f>COUNTIF($D$3:$D94,"T")</f>
        <v>40</v>
      </c>
      <c r="M94">
        <f t="shared" si="14"/>
        <v>0.1875</v>
      </c>
      <c r="N94">
        <f t="shared" si="15"/>
        <v>0.36507936507936506</v>
      </c>
    </row>
    <row r="95" spans="1:14" x14ac:dyDescent="0.3">
      <c r="A95">
        <v>1321.66</v>
      </c>
      <c r="B95">
        <v>46</v>
      </c>
      <c r="C95">
        <v>566.44000000000005</v>
      </c>
      <c r="D95" t="s">
        <v>4</v>
      </c>
      <c r="E95">
        <f t="shared" si="8"/>
        <v>0</v>
      </c>
      <c r="F95">
        <f t="shared" si="9"/>
        <v>-1.4000850656769903</v>
      </c>
      <c r="G95">
        <f t="shared" si="10"/>
        <v>0.75342401210389154</v>
      </c>
      <c r="H95">
        <f t="shared" si="11"/>
        <v>1.1169579530985958</v>
      </c>
      <c r="I95" t="str">
        <f t="shared" si="12"/>
        <v>T</v>
      </c>
      <c r="J95" t="str">
        <f t="shared" si="13"/>
        <v>FP</v>
      </c>
      <c r="K95">
        <f>COUNTIF($D$3:$D95,"N")</f>
        <v>53</v>
      </c>
      <c r="L95">
        <f>COUNTIF($D$3:$D95,"T")</f>
        <v>40</v>
      </c>
      <c r="M95">
        <f t="shared" si="14"/>
        <v>0.171875</v>
      </c>
      <c r="N95">
        <f t="shared" si="15"/>
        <v>0.36507936507936506</v>
      </c>
    </row>
    <row r="96" spans="1:14" x14ac:dyDescent="0.3">
      <c r="A96">
        <v>2263.9</v>
      </c>
      <c r="B96">
        <v>47</v>
      </c>
      <c r="C96">
        <v>1066.02</v>
      </c>
      <c r="D96" t="s">
        <v>5</v>
      </c>
      <c r="E96">
        <f t="shared" si="8"/>
        <v>1</v>
      </c>
      <c r="F96">
        <f t="shared" si="9"/>
        <v>-0.79096416044982731</v>
      </c>
      <c r="G96">
        <f t="shared" si="10"/>
        <v>0.4534074269608851</v>
      </c>
      <c r="H96">
        <f t="shared" si="11"/>
        <v>-0.18691256730826833</v>
      </c>
      <c r="I96" t="str">
        <f t="shared" si="12"/>
        <v>T</v>
      </c>
      <c r="J96" t="str">
        <f t="shared" si="13"/>
        <v>PP</v>
      </c>
      <c r="K96">
        <f>COUNTIF($D$3:$D96,"N")</f>
        <v>53</v>
      </c>
      <c r="L96">
        <f>COUNTIF($D$3:$D96,"T")</f>
        <v>41</v>
      </c>
      <c r="M96">
        <f t="shared" si="14"/>
        <v>0.171875</v>
      </c>
      <c r="N96">
        <f t="shared" si="15"/>
        <v>0.34920634920634919</v>
      </c>
    </row>
    <row r="97" spans="1:14" x14ac:dyDescent="0.3">
      <c r="A97">
        <v>1947.45</v>
      </c>
      <c r="B97">
        <v>25</v>
      </c>
      <c r="C97">
        <v>1191.56</v>
      </c>
      <c r="D97" t="s">
        <v>5</v>
      </c>
      <c r="E97">
        <f t="shared" si="8"/>
        <v>1</v>
      </c>
      <c r="F97">
        <f t="shared" si="9"/>
        <v>-0.40240557200884464</v>
      </c>
      <c r="G97">
        <f t="shared" si="10"/>
        <v>0.66870948083787252</v>
      </c>
      <c r="H97">
        <f t="shared" si="11"/>
        <v>0.70235401515471052</v>
      </c>
      <c r="I97" t="str">
        <f t="shared" si="12"/>
        <v>T</v>
      </c>
      <c r="J97" t="str">
        <f t="shared" si="13"/>
        <v>PP</v>
      </c>
      <c r="K97">
        <f>COUNTIF($D$3:$D97,"N")</f>
        <v>53</v>
      </c>
      <c r="L97">
        <f>COUNTIF($D$3:$D97,"T")</f>
        <v>42</v>
      </c>
      <c r="M97">
        <f t="shared" si="14"/>
        <v>0.171875</v>
      </c>
      <c r="N97">
        <f t="shared" si="15"/>
        <v>0.33333333333333331</v>
      </c>
    </row>
    <row r="98" spans="1:14" x14ac:dyDescent="0.3">
      <c r="A98">
        <v>2765.06</v>
      </c>
      <c r="B98">
        <v>37</v>
      </c>
      <c r="C98">
        <v>1249.3499999999999</v>
      </c>
      <c r="D98" t="s">
        <v>4</v>
      </c>
      <c r="E98">
        <f t="shared" si="8"/>
        <v>0</v>
      </c>
      <c r="F98">
        <f t="shared" si="9"/>
        <v>-0.41629953322142288</v>
      </c>
      <c r="G98">
        <f t="shared" si="10"/>
        <v>0.3405172960817861</v>
      </c>
      <c r="H98">
        <f t="shared" si="11"/>
        <v>-0.66098982533263317</v>
      </c>
      <c r="I98" t="str">
        <f t="shared" si="12"/>
        <v>N</v>
      </c>
      <c r="J98" t="str">
        <f t="shared" si="13"/>
        <v>PN</v>
      </c>
      <c r="K98">
        <f>COUNTIF($D$3:$D98,"N")</f>
        <v>54</v>
      </c>
      <c r="L98">
        <f>COUNTIF($D$3:$D98,"T")</f>
        <v>42</v>
      </c>
      <c r="M98">
        <f t="shared" si="14"/>
        <v>0.15625</v>
      </c>
      <c r="N98">
        <f t="shared" si="15"/>
        <v>0.33333333333333331</v>
      </c>
    </row>
    <row r="99" spans="1:14" x14ac:dyDescent="0.3">
      <c r="A99">
        <v>1594.6</v>
      </c>
      <c r="B99">
        <v>58</v>
      </c>
      <c r="C99">
        <v>465.02</v>
      </c>
      <c r="D99" t="s">
        <v>5</v>
      </c>
      <c r="E99">
        <f t="shared" si="8"/>
        <v>1</v>
      </c>
      <c r="F99">
        <f t="shared" si="9"/>
        <v>-0.47586001940128342</v>
      </c>
      <c r="G99">
        <f t="shared" si="10"/>
        <v>0.62135045316864623</v>
      </c>
      <c r="H99">
        <f t="shared" si="11"/>
        <v>0.49528416082259952</v>
      </c>
      <c r="I99" t="str">
        <f t="shared" si="12"/>
        <v>T</v>
      </c>
      <c r="J99" t="str">
        <f t="shared" si="13"/>
        <v>PP</v>
      </c>
      <c r="K99">
        <f>COUNTIF($D$3:$D99,"N")</f>
        <v>54</v>
      </c>
      <c r="L99">
        <f>COUNTIF($D$3:$D99,"T")</f>
        <v>43</v>
      </c>
      <c r="M99">
        <f t="shared" si="14"/>
        <v>0.15625</v>
      </c>
      <c r="N99">
        <f t="shared" si="15"/>
        <v>0.31746031746031744</v>
      </c>
    </row>
    <row r="100" spans="1:14" x14ac:dyDescent="0.3">
      <c r="A100">
        <v>2862.35</v>
      </c>
      <c r="B100">
        <v>55</v>
      </c>
      <c r="C100">
        <v>1456.44</v>
      </c>
      <c r="D100" t="s">
        <v>4</v>
      </c>
      <c r="E100">
        <f t="shared" si="8"/>
        <v>0</v>
      </c>
      <c r="F100">
        <f t="shared" si="9"/>
        <v>-0.27066487965727282</v>
      </c>
      <c r="G100">
        <f t="shared" si="10"/>
        <v>0.23712789246543753</v>
      </c>
      <c r="H100">
        <f t="shared" si="11"/>
        <v>-1.1684907730821417</v>
      </c>
      <c r="I100" t="str">
        <f t="shared" si="12"/>
        <v>N</v>
      </c>
      <c r="J100" t="str">
        <f t="shared" si="13"/>
        <v>PN</v>
      </c>
      <c r="K100">
        <f>COUNTIF($D$3:$D100,"N")</f>
        <v>55</v>
      </c>
      <c r="L100">
        <f>COUNTIF($D$3:$D100,"T")</f>
        <v>43</v>
      </c>
      <c r="M100">
        <f t="shared" si="14"/>
        <v>0.140625</v>
      </c>
      <c r="N100">
        <f t="shared" si="15"/>
        <v>0.31746031746031744</v>
      </c>
    </row>
    <row r="101" spans="1:14" x14ac:dyDescent="0.3">
      <c r="A101">
        <v>2943.01</v>
      </c>
      <c r="B101">
        <v>25</v>
      </c>
      <c r="C101">
        <v>1466.37</v>
      </c>
      <c r="D101" t="s">
        <v>4</v>
      </c>
      <c r="E101">
        <f t="shared" si="8"/>
        <v>0</v>
      </c>
      <c r="F101">
        <f t="shared" si="9"/>
        <v>-0.4189291199842331</v>
      </c>
      <c r="G101">
        <f t="shared" si="10"/>
        <v>0.34224918499626822</v>
      </c>
      <c r="H101">
        <f t="shared" si="11"/>
        <v>-0.65328707614330384</v>
      </c>
      <c r="I101" t="str">
        <f t="shared" si="12"/>
        <v>N</v>
      </c>
      <c r="J101" t="str">
        <f t="shared" si="13"/>
        <v>PN</v>
      </c>
      <c r="K101">
        <f>COUNTIF($D$3:$D101,"N")</f>
        <v>56</v>
      </c>
      <c r="L101">
        <f>COUNTIF($D$3:$D101,"T")</f>
        <v>43</v>
      </c>
      <c r="M101">
        <f t="shared" si="14"/>
        <v>0.125</v>
      </c>
      <c r="N101">
        <f t="shared" si="15"/>
        <v>0.31746031746031744</v>
      </c>
    </row>
    <row r="102" spans="1:14" x14ac:dyDescent="0.3">
      <c r="A102">
        <v>1910.99</v>
      </c>
      <c r="B102">
        <v>36</v>
      </c>
      <c r="C102">
        <v>539.42999999999995</v>
      </c>
      <c r="D102" t="s">
        <v>5</v>
      </c>
      <c r="E102">
        <f t="shared" si="8"/>
        <v>1</v>
      </c>
      <c r="F102">
        <f t="shared" si="9"/>
        <v>-0.46552229980952875</v>
      </c>
      <c r="G102">
        <f t="shared" si="10"/>
        <v>0.62780711600564232</v>
      </c>
      <c r="H102">
        <f t="shared" si="11"/>
        <v>0.52282075391574168</v>
      </c>
      <c r="I102" t="str">
        <f t="shared" si="12"/>
        <v>T</v>
      </c>
      <c r="J102" t="str">
        <f t="shared" si="13"/>
        <v>PP</v>
      </c>
      <c r="K102">
        <f>COUNTIF($D$3:$D102,"N")</f>
        <v>56</v>
      </c>
      <c r="L102">
        <f>COUNTIF($D$3:$D102,"T")</f>
        <v>44</v>
      </c>
      <c r="M102">
        <f t="shared" si="14"/>
        <v>0.125</v>
      </c>
      <c r="N102">
        <f t="shared" si="15"/>
        <v>0.30158730158730157</v>
      </c>
    </row>
    <row r="103" spans="1:14" x14ac:dyDescent="0.3">
      <c r="A103">
        <v>1484.95</v>
      </c>
      <c r="B103">
        <v>37</v>
      </c>
      <c r="C103">
        <v>1023.25</v>
      </c>
      <c r="D103" t="s">
        <v>5</v>
      </c>
      <c r="E103">
        <f t="shared" si="8"/>
        <v>1</v>
      </c>
      <c r="F103">
        <f t="shared" si="9"/>
        <v>-0.29183089226937597</v>
      </c>
      <c r="G103">
        <f t="shared" si="10"/>
        <v>0.74689483098420739</v>
      </c>
      <c r="H103">
        <f t="shared" si="11"/>
        <v>1.0821192965500259</v>
      </c>
      <c r="I103" t="str">
        <f t="shared" si="12"/>
        <v>T</v>
      </c>
      <c r="J103" t="str">
        <f t="shared" si="13"/>
        <v>PP</v>
      </c>
      <c r="K103">
        <f>COUNTIF($D$3:$D103,"N")</f>
        <v>56</v>
      </c>
      <c r="L103">
        <f>COUNTIF($D$3:$D103,"T")</f>
        <v>45</v>
      </c>
      <c r="M103">
        <f t="shared" si="14"/>
        <v>0.125</v>
      </c>
      <c r="N103">
        <f t="shared" si="15"/>
        <v>0.2857142857142857</v>
      </c>
    </row>
    <row r="104" spans="1:14" x14ac:dyDescent="0.3">
      <c r="A104">
        <v>2643.86</v>
      </c>
      <c r="B104">
        <v>51</v>
      </c>
      <c r="C104">
        <v>2308.48</v>
      </c>
      <c r="D104" t="s">
        <v>5</v>
      </c>
      <c r="E104">
        <f t="shared" si="8"/>
        <v>1</v>
      </c>
      <c r="F104">
        <f t="shared" si="9"/>
        <v>-1.1625872064683511</v>
      </c>
      <c r="G104">
        <f t="shared" si="10"/>
        <v>0.31267617568485401</v>
      </c>
      <c r="H104">
        <f t="shared" si="11"/>
        <v>-0.78763746864627304</v>
      </c>
      <c r="I104" t="str">
        <f t="shared" si="12"/>
        <v>N</v>
      </c>
      <c r="J104" t="str">
        <f t="shared" si="13"/>
        <v>FN</v>
      </c>
      <c r="K104">
        <f>COUNTIF($D$3:$D104,"N")</f>
        <v>56</v>
      </c>
      <c r="L104">
        <f>COUNTIF($D$3:$D104,"T")</f>
        <v>46</v>
      </c>
      <c r="M104">
        <f t="shared" si="14"/>
        <v>0.125</v>
      </c>
      <c r="N104">
        <f t="shared" si="15"/>
        <v>0.26984126984126983</v>
      </c>
    </row>
    <row r="105" spans="1:14" x14ac:dyDescent="0.3">
      <c r="A105">
        <v>1932.75</v>
      </c>
      <c r="B105">
        <v>55</v>
      </c>
      <c r="C105">
        <v>354.66</v>
      </c>
      <c r="D105" t="s">
        <v>4</v>
      </c>
      <c r="E105">
        <f t="shared" si="8"/>
        <v>0</v>
      </c>
      <c r="F105">
        <f t="shared" si="9"/>
        <v>-0.74299766078769058</v>
      </c>
      <c r="G105">
        <f t="shared" si="10"/>
        <v>0.52431416862946145</v>
      </c>
      <c r="H105">
        <f t="shared" si="11"/>
        <v>9.7333444916405831E-2</v>
      </c>
      <c r="I105" t="str">
        <f t="shared" si="12"/>
        <v>T</v>
      </c>
      <c r="J105" t="str">
        <f t="shared" si="13"/>
        <v>FP</v>
      </c>
      <c r="K105">
        <f>COUNTIF($D$3:$D105,"N")</f>
        <v>57</v>
      </c>
      <c r="L105">
        <f>COUNTIF($D$3:$D105,"T")</f>
        <v>46</v>
      </c>
      <c r="M105">
        <f t="shared" si="14"/>
        <v>0.109375</v>
      </c>
      <c r="N105">
        <f t="shared" si="15"/>
        <v>0.26984126984126983</v>
      </c>
    </row>
    <row r="106" spans="1:14" x14ac:dyDescent="0.3">
      <c r="A106">
        <v>1881.84</v>
      </c>
      <c r="B106">
        <v>26</v>
      </c>
      <c r="C106">
        <v>1194.8900000000001</v>
      </c>
      <c r="D106" t="s">
        <v>5</v>
      </c>
      <c r="E106">
        <f t="shared" si="8"/>
        <v>1</v>
      </c>
      <c r="F106">
        <f t="shared" si="9"/>
        <v>-0.38022605136006038</v>
      </c>
      <c r="G106">
        <f t="shared" si="10"/>
        <v>0.68370683888178552</v>
      </c>
      <c r="H106">
        <f t="shared" si="11"/>
        <v>0.77085971904844364</v>
      </c>
      <c r="I106" t="str">
        <f t="shared" si="12"/>
        <v>T</v>
      </c>
      <c r="J106" t="str">
        <f t="shared" si="13"/>
        <v>PP</v>
      </c>
      <c r="K106">
        <f>COUNTIF($D$3:$D106,"N")</f>
        <v>57</v>
      </c>
      <c r="L106">
        <f>COUNTIF($D$3:$D106,"T")</f>
        <v>47</v>
      </c>
      <c r="M106">
        <f t="shared" si="14"/>
        <v>0.109375</v>
      </c>
      <c r="N106">
        <f t="shared" si="15"/>
        <v>0.25396825396825395</v>
      </c>
    </row>
    <row r="107" spans="1:14" x14ac:dyDescent="0.3">
      <c r="A107">
        <v>1139.76</v>
      </c>
      <c r="B107">
        <v>43</v>
      </c>
      <c r="C107">
        <v>1446.94</v>
      </c>
      <c r="D107" t="s">
        <v>5</v>
      </c>
      <c r="E107">
        <f t="shared" si="8"/>
        <v>1</v>
      </c>
      <c r="F107">
        <f t="shared" si="9"/>
        <v>-0.21510437398774185</v>
      </c>
      <c r="G107">
        <f t="shared" si="10"/>
        <v>0.80645726262398643</v>
      </c>
      <c r="H107">
        <f t="shared" si="11"/>
        <v>1.4271525519193218</v>
      </c>
      <c r="I107" t="str">
        <f t="shared" si="12"/>
        <v>T</v>
      </c>
      <c r="J107" t="str">
        <f t="shared" si="13"/>
        <v>PP</v>
      </c>
      <c r="K107">
        <f>COUNTIF($D$3:$D107,"N")</f>
        <v>57</v>
      </c>
      <c r="L107">
        <f>COUNTIF($D$3:$D107,"T")</f>
        <v>48</v>
      </c>
      <c r="M107">
        <f t="shared" si="14"/>
        <v>0.109375</v>
      </c>
      <c r="N107">
        <f t="shared" si="15"/>
        <v>0.23809523809523808</v>
      </c>
    </row>
    <row r="108" spans="1:14" x14ac:dyDescent="0.3">
      <c r="A108">
        <v>1959.15</v>
      </c>
      <c r="B108">
        <v>42</v>
      </c>
      <c r="C108">
        <v>1063.79</v>
      </c>
      <c r="D108" t="s">
        <v>5</v>
      </c>
      <c r="E108">
        <f t="shared" si="8"/>
        <v>1</v>
      </c>
      <c r="F108">
        <f t="shared" si="9"/>
        <v>-0.54076443438587629</v>
      </c>
      <c r="G108">
        <f t="shared" si="10"/>
        <v>0.58230294979555186</v>
      </c>
      <c r="H108">
        <f t="shared" si="11"/>
        <v>0.33223443511364259</v>
      </c>
      <c r="I108" t="str">
        <f t="shared" si="12"/>
        <v>T</v>
      </c>
      <c r="J108" t="str">
        <f t="shared" si="13"/>
        <v>PP</v>
      </c>
      <c r="K108">
        <f>COUNTIF($D$3:$D108,"N")</f>
        <v>57</v>
      </c>
      <c r="L108">
        <f>COUNTIF($D$3:$D108,"T")</f>
        <v>49</v>
      </c>
      <c r="M108">
        <f t="shared" si="14"/>
        <v>0.109375</v>
      </c>
      <c r="N108">
        <f t="shared" si="15"/>
        <v>0.22222222222222221</v>
      </c>
    </row>
    <row r="109" spans="1:14" x14ac:dyDescent="0.3">
      <c r="A109">
        <v>2862.21</v>
      </c>
      <c r="B109">
        <v>55</v>
      </c>
      <c r="C109">
        <v>2014.51</v>
      </c>
      <c r="D109" t="s">
        <v>5</v>
      </c>
      <c r="E109">
        <f t="shared" si="8"/>
        <v>1</v>
      </c>
      <c r="F109">
        <f t="shared" si="9"/>
        <v>-1.4390102250042078</v>
      </c>
      <c r="G109">
        <f t="shared" si="10"/>
        <v>0.23716237994545042</v>
      </c>
      <c r="H109">
        <f t="shared" si="11"/>
        <v>-1.1683001369047323</v>
      </c>
      <c r="I109" t="str">
        <f t="shared" si="12"/>
        <v>N</v>
      </c>
      <c r="J109" t="str">
        <f t="shared" si="13"/>
        <v>FN</v>
      </c>
      <c r="K109">
        <f>COUNTIF($D$3:$D109,"N")</f>
        <v>57</v>
      </c>
      <c r="L109">
        <f>COUNTIF($D$3:$D109,"T")</f>
        <v>50</v>
      </c>
      <c r="M109">
        <f t="shared" si="14"/>
        <v>0.109375</v>
      </c>
      <c r="N109">
        <f t="shared" si="15"/>
        <v>0.20634920634920634</v>
      </c>
    </row>
    <row r="110" spans="1:14" x14ac:dyDescent="0.3">
      <c r="A110">
        <v>1035.27</v>
      </c>
      <c r="B110">
        <v>45</v>
      </c>
      <c r="C110">
        <v>393.5</v>
      </c>
      <c r="D110" t="s">
        <v>5</v>
      </c>
      <c r="E110">
        <f t="shared" si="8"/>
        <v>1</v>
      </c>
      <c r="F110">
        <f t="shared" si="9"/>
        <v>-0.19640519371048892</v>
      </c>
      <c r="G110">
        <f t="shared" si="10"/>
        <v>0.82167922796141957</v>
      </c>
      <c r="H110">
        <f t="shared" si="11"/>
        <v>1.5277660666914041</v>
      </c>
      <c r="I110" t="str">
        <f t="shared" si="12"/>
        <v>T</v>
      </c>
      <c r="J110" t="str">
        <f t="shared" si="13"/>
        <v>PP</v>
      </c>
      <c r="K110">
        <f>COUNTIF($D$3:$D110,"N")</f>
        <v>57</v>
      </c>
      <c r="L110">
        <f>COUNTIF($D$3:$D110,"T")</f>
        <v>51</v>
      </c>
      <c r="M110">
        <f t="shared" si="14"/>
        <v>0.109375</v>
      </c>
      <c r="N110">
        <f t="shared" si="15"/>
        <v>0.19047619047619047</v>
      </c>
    </row>
    <row r="111" spans="1:14" x14ac:dyDescent="0.3">
      <c r="A111">
        <v>1710.14</v>
      </c>
      <c r="B111">
        <v>46</v>
      </c>
      <c r="C111">
        <v>1414.02</v>
      </c>
      <c r="D111" t="s">
        <v>5</v>
      </c>
      <c r="E111">
        <f t="shared" si="8"/>
        <v>1</v>
      </c>
      <c r="F111">
        <f t="shared" si="9"/>
        <v>-0.4417673526913326</v>
      </c>
      <c r="G111">
        <f t="shared" si="10"/>
        <v>0.64289918682405411</v>
      </c>
      <c r="H111">
        <f t="shared" si="11"/>
        <v>0.58796979452708609</v>
      </c>
      <c r="I111" t="str">
        <f t="shared" si="12"/>
        <v>T</v>
      </c>
      <c r="J111" t="str">
        <f t="shared" si="13"/>
        <v>PP</v>
      </c>
      <c r="K111">
        <f>COUNTIF($D$3:$D111,"N")</f>
        <v>57</v>
      </c>
      <c r="L111">
        <f>COUNTIF($D$3:$D111,"T")</f>
        <v>52</v>
      </c>
      <c r="M111">
        <f t="shared" si="14"/>
        <v>0.109375</v>
      </c>
      <c r="N111">
        <f t="shared" si="15"/>
        <v>0.17460317460317459</v>
      </c>
    </row>
    <row r="112" spans="1:14" x14ac:dyDescent="0.3">
      <c r="A112">
        <v>2252.5100000000002</v>
      </c>
      <c r="B112">
        <v>55</v>
      </c>
      <c r="C112">
        <v>394.28</v>
      </c>
      <c r="D112" t="s">
        <v>5</v>
      </c>
      <c r="E112">
        <f t="shared" si="8"/>
        <v>1</v>
      </c>
      <c r="F112">
        <f t="shared" si="9"/>
        <v>-0.87640667077246903</v>
      </c>
      <c r="G112">
        <f t="shared" si="10"/>
        <v>0.41627604429312176</v>
      </c>
      <c r="H112">
        <f t="shared" si="11"/>
        <v>-0.33807958428670926</v>
      </c>
      <c r="I112" t="str">
        <f t="shared" si="12"/>
        <v>T</v>
      </c>
      <c r="J112" t="str">
        <f t="shared" si="13"/>
        <v>PP</v>
      </c>
      <c r="K112">
        <f>COUNTIF($D$3:$D112,"N")</f>
        <v>57</v>
      </c>
      <c r="L112">
        <f>COUNTIF($D$3:$D112,"T")</f>
        <v>53</v>
      </c>
      <c r="M112">
        <f t="shared" si="14"/>
        <v>0.109375</v>
      </c>
      <c r="N112">
        <f t="shared" si="15"/>
        <v>0.15873015873015872</v>
      </c>
    </row>
    <row r="113" spans="1:14" x14ac:dyDescent="0.3">
      <c r="A113">
        <v>2179.09</v>
      </c>
      <c r="B113">
        <v>48</v>
      </c>
      <c r="C113">
        <v>899.31</v>
      </c>
      <c r="D113" t="s">
        <v>4</v>
      </c>
      <c r="E113">
        <f t="shared" si="8"/>
        <v>0</v>
      </c>
      <c r="F113">
        <f t="shared" si="9"/>
        <v>-0.64807961219050059</v>
      </c>
      <c r="G113">
        <f t="shared" si="10"/>
        <v>0.47695072965326468</v>
      </c>
      <c r="H113">
        <f t="shared" si="11"/>
        <v>-9.226247336981519E-2</v>
      </c>
      <c r="I113" t="str">
        <f t="shared" si="12"/>
        <v>T</v>
      </c>
      <c r="J113" t="str">
        <f t="shared" si="13"/>
        <v>FP</v>
      </c>
      <c r="K113">
        <f>COUNTIF($D$3:$D113,"N")</f>
        <v>58</v>
      </c>
      <c r="L113">
        <f>COUNTIF($D$3:$D113,"T")</f>
        <v>53</v>
      </c>
      <c r="M113">
        <f t="shared" si="14"/>
        <v>9.375E-2</v>
      </c>
      <c r="N113">
        <f t="shared" si="15"/>
        <v>0.15873015873015872</v>
      </c>
    </row>
    <row r="114" spans="1:14" x14ac:dyDescent="0.3">
      <c r="A114">
        <v>2382.87</v>
      </c>
      <c r="B114">
        <v>38</v>
      </c>
      <c r="C114">
        <v>1348.21</v>
      </c>
      <c r="D114" t="s">
        <v>5</v>
      </c>
      <c r="E114">
        <f t="shared" si="8"/>
        <v>1</v>
      </c>
      <c r="F114">
        <f t="shared" si="9"/>
        <v>-0.77710057633092877</v>
      </c>
      <c r="G114">
        <f t="shared" si="10"/>
        <v>0.45973705323922265</v>
      </c>
      <c r="H114">
        <f t="shared" si="11"/>
        <v>-0.16140125683694251</v>
      </c>
      <c r="I114" t="str">
        <f t="shared" si="12"/>
        <v>T</v>
      </c>
      <c r="J114" t="str">
        <f t="shared" si="13"/>
        <v>PP</v>
      </c>
      <c r="K114">
        <f>COUNTIF($D$3:$D114,"N")</f>
        <v>58</v>
      </c>
      <c r="L114">
        <f>COUNTIF($D$3:$D114,"T")</f>
        <v>54</v>
      </c>
      <c r="M114">
        <f t="shared" si="14"/>
        <v>9.375E-2</v>
      </c>
      <c r="N114">
        <f t="shared" si="15"/>
        <v>0.14285714285714285</v>
      </c>
    </row>
    <row r="115" spans="1:14" x14ac:dyDescent="0.3">
      <c r="A115">
        <v>2098.2800000000002</v>
      </c>
      <c r="B115">
        <v>44</v>
      </c>
      <c r="C115">
        <v>1626.91</v>
      </c>
      <c r="D115" t="s">
        <v>5</v>
      </c>
      <c r="E115">
        <f t="shared" si="8"/>
        <v>1</v>
      </c>
      <c r="F115">
        <f t="shared" si="9"/>
        <v>-0.64386775202261481</v>
      </c>
      <c r="G115">
        <f t="shared" si="10"/>
        <v>0.52525692664054668</v>
      </c>
      <c r="H115">
        <f t="shared" si="11"/>
        <v>0.10111376745370393</v>
      </c>
      <c r="I115" t="str">
        <f t="shared" si="12"/>
        <v>T</v>
      </c>
      <c r="J115" t="str">
        <f t="shared" si="13"/>
        <v>PP</v>
      </c>
      <c r="K115">
        <f>COUNTIF($D$3:$D115,"N")</f>
        <v>58</v>
      </c>
      <c r="L115">
        <f>COUNTIF($D$3:$D115,"T")</f>
        <v>55</v>
      </c>
      <c r="M115">
        <f t="shared" si="14"/>
        <v>9.375E-2</v>
      </c>
      <c r="N115">
        <f t="shared" si="15"/>
        <v>0.12698412698412698</v>
      </c>
    </row>
    <row r="116" spans="1:14" x14ac:dyDescent="0.3">
      <c r="A116">
        <v>2515.5</v>
      </c>
      <c r="B116">
        <v>46</v>
      </c>
      <c r="C116">
        <v>1072.1199999999999</v>
      </c>
      <c r="D116" t="s">
        <v>4</v>
      </c>
      <c r="E116">
        <f t="shared" si="8"/>
        <v>0</v>
      </c>
      <c r="F116">
        <f t="shared" si="9"/>
        <v>-0.47080936620527447</v>
      </c>
      <c r="G116">
        <f t="shared" si="10"/>
        <v>0.37550338277542483</v>
      </c>
      <c r="H116">
        <f t="shared" si="11"/>
        <v>-0.5086784328904157</v>
      </c>
      <c r="I116" t="str">
        <f t="shared" si="12"/>
        <v>N</v>
      </c>
      <c r="J116" t="str">
        <f t="shared" si="13"/>
        <v>PN</v>
      </c>
      <c r="K116">
        <f>COUNTIF($D$3:$D116,"N")</f>
        <v>59</v>
      </c>
      <c r="L116">
        <f>COUNTIF($D$3:$D116,"T")</f>
        <v>55</v>
      </c>
      <c r="M116">
        <f t="shared" si="14"/>
        <v>7.8125E-2</v>
      </c>
      <c r="N116">
        <f t="shared" si="15"/>
        <v>0.12698412698412698</v>
      </c>
    </row>
    <row r="117" spans="1:14" x14ac:dyDescent="0.3">
      <c r="A117">
        <v>3359.82</v>
      </c>
      <c r="B117">
        <v>45</v>
      </c>
      <c r="C117">
        <v>1397.03</v>
      </c>
      <c r="D117" t="s">
        <v>4</v>
      </c>
      <c r="E117">
        <f t="shared" si="8"/>
        <v>0</v>
      </c>
      <c r="F117">
        <f t="shared" si="9"/>
        <v>-0.1776918213146364</v>
      </c>
      <c r="G117">
        <f t="shared" si="10"/>
        <v>0.16279960894742543</v>
      </c>
      <c r="H117">
        <f t="shared" si="11"/>
        <v>-1.6375434061447871</v>
      </c>
      <c r="I117" t="str">
        <f t="shared" si="12"/>
        <v>N</v>
      </c>
      <c r="J117" t="str">
        <f t="shared" si="13"/>
        <v>PN</v>
      </c>
      <c r="K117">
        <f>COUNTIF($D$3:$D117,"N")</f>
        <v>60</v>
      </c>
      <c r="L117">
        <f>COUNTIF($D$3:$D117,"T")</f>
        <v>55</v>
      </c>
      <c r="M117">
        <f t="shared" si="14"/>
        <v>6.25E-2</v>
      </c>
      <c r="N117">
        <f t="shared" si="15"/>
        <v>0.12698412698412698</v>
      </c>
    </row>
    <row r="118" spans="1:14" x14ac:dyDescent="0.3">
      <c r="A118">
        <v>2183.3200000000002</v>
      </c>
      <c r="B118">
        <v>34</v>
      </c>
      <c r="C118">
        <v>1243.93</v>
      </c>
      <c r="D118" t="s">
        <v>5</v>
      </c>
      <c r="E118">
        <f t="shared" si="8"/>
        <v>1</v>
      </c>
      <c r="F118">
        <f t="shared" si="9"/>
        <v>-0.60099713119691911</v>
      </c>
      <c r="G118">
        <f t="shared" si="10"/>
        <v>0.54826467163342774</v>
      </c>
      <c r="H118">
        <f t="shared" si="11"/>
        <v>0.19366169616939466</v>
      </c>
      <c r="I118" t="str">
        <f t="shared" si="12"/>
        <v>T</v>
      </c>
      <c r="J118" t="str">
        <f t="shared" si="13"/>
        <v>PP</v>
      </c>
      <c r="K118">
        <f>COUNTIF($D$3:$D118,"N")</f>
        <v>60</v>
      </c>
      <c r="L118">
        <f>COUNTIF($D$3:$D118,"T")</f>
        <v>56</v>
      </c>
      <c r="M118">
        <f t="shared" si="14"/>
        <v>6.25E-2</v>
      </c>
      <c r="N118">
        <f t="shared" si="15"/>
        <v>0.1111111111111111</v>
      </c>
    </row>
    <row r="119" spans="1:14" x14ac:dyDescent="0.3">
      <c r="A119">
        <v>2638</v>
      </c>
      <c r="B119">
        <v>48</v>
      </c>
      <c r="C119">
        <v>1308.47</v>
      </c>
      <c r="D119" t="s">
        <v>4</v>
      </c>
      <c r="E119">
        <f t="shared" si="8"/>
        <v>0</v>
      </c>
      <c r="F119">
        <f t="shared" si="9"/>
        <v>-0.39752661879917489</v>
      </c>
      <c r="G119">
        <f t="shared" si="10"/>
        <v>0.32801994489261888</v>
      </c>
      <c r="H119">
        <f t="shared" si="11"/>
        <v>-0.71715424604807776</v>
      </c>
      <c r="I119" t="str">
        <f t="shared" si="12"/>
        <v>N</v>
      </c>
      <c r="J119" t="str">
        <f t="shared" si="13"/>
        <v>PN</v>
      </c>
      <c r="K119">
        <f>COUNTIF($D$3:$D119,"N")</f>
        <v>61</v>
      </c>
      <c r="L119">
        <f>COUNTIF($D$3:$D119,"T")</f>
        <v>56</v>
      </c>
      <c r="M119">
        <f t="shared" si="14"/>
        <v>4.6875E-2</v>
      </c>
      <c r="N119">
        <f t="shared" si="15"/>
        <v>0.1111111111111111</v>
      </c>
    </row>
    <row r="120" spans="1:14" x14ac:dyDescent="0.3">
      <c r="A120">
        <v>1520.52</v>
      </c>
      <c r="B120">
        <v>29</v>
      </c>
      <c r="C120">
        <v>586.4</v>
      </c>
      <c r="D120" t="s">
        <v>5</v>
      </c>
      <c r="E120">
        <f t="shared" si="8"/>
        <v>1</v>
      </c>
      <c r="F120">
        <f t="shared" si="9"/>
        <v>-0.26319898063497971</v>
      </c>
      <c r="G120">
        <f t="shared" si="10"/>
        <v>0.76858894777780018</v>
      </c>
      <c r="H120">
        <f t="shared" si="11"/>
        <v>1.2003607223158967</v>
      </c>
      <c r="I120" t="str">
        <f t="shared" si="12"/>
        <v>T</v>
      </c>
      <c r="J120" t="str">
        <f t="shared" si="13"/>
        <v>PP</v>
      </c>
      <c r="K120">
        <f>COUNTIF($D$3:$D120,"N")</f>
        <v>61</v>
      </c>
      <c r="L120">
        <f>COUNTIF($D$3:$D120,"T")</f>
        <v>57</v>
      </c>
      <c r="M120">
        <f t="shared" si="14"/>
        <v>4.6875E-2</v>
      </c>
      <c r="N120">
        <f t="shared" si="15"/>
        <v>9.5238095238095233E-2</v>
      </c>
    </row>
    <row r="121" spans="1:14" x14ac:dyDescent="0.3">
      <c r="A121">
        <v>2007.24</v>
      </c>
      <c r="B121">
        <v>21</v>
      </c>
      <c r="C121">
        <v>1746.16</v>
      </c>
      <c r="D121" t="s">
        <v>5</v>
      </c>
      <c r="E121">
        <f t="shared" si="8"/>
        <v>1</v>
      </c>
      <c r="F121">
        <f t="shared" si="9"/>
        <v>-0.40176889291750673</v>
      </c>
      <c r="G121">
        <f t="shared" si="10"/>
        <v>0.66913536974539622</v>
      </c>
      <c r="H121">
        <f t="shared" si="11"/>
        <v>0.7042770663799125</v>
      </c>
      <c r="I121" t="str">
        <f t="shared" si="12"/>
        <v>T</v>
      </c>
      <c r="J121" t="str">
        <f t="shared" si="13"/>
        <v>PP</v>
      </c>
      <c r="K121">
        <f>COUNTIF($D$3:$D121,"N")</f>
        <v>61</v>
      </c>
      <c r="L121">
        <f>COUNTIF($D$3:$D121,"T")</f>
        <v>58</v>
      </c>
      <c r="M121">
        <f t="shared" si="14"/>
        <v>4.6875E-2</v>
      </c>
      <c r="N121">
        <f t="shared" si="15"/>
        <v>7.9365079365079361E-2</v>
      </c>
    </row>
    <row r="122" spans="1:14" x14ac:dyDescent="0.3">
      <c r="A122">
        <v>3341.04</v>
      </c>
      <c r="B122">
        <v>51</v>
      </c>
      <c r="C122">
        <v>1350.12</v>
      </c>
      <c r="D122" t="s">
        <v>4</v>
      </c>
      <c r="E122">
        <f t="shared" si="8"/>
        <v>0</v>
      </c>
      <c r="F122">
        <f t="shared" si="9"/>
        <v>-0.16216268814502338</v>
      </c>
      <c r="G122">
        <f t="shared" si="10"/>
        <v>0.14969714090789782</v>
      </c>
      <c r="H122">
        <f t="shared" si="11"/>
        <v>-1.7369783984055536</v>
      </c>
      <c r="I122" t="str">
        <f t="shared" si="12"/>
        <v>N</v>
      </c>
      <c r="J122" t="str">
        <f t="shared" si="13"/>
        <v>PN</v>
      </c>
      <c r="K122">
        <f>COUNTIF($D$3:$D122,"N")</f>
        <v>62</v>
      </c>
      <c r="L122">
        <f>COUNTIF($D$3:$D122,"T")</f>
        <v>58</v>
      </c>
      <c r="M122">
        <f t="shared" si="14"/>
        <v>3.125E-2</v>
      </c>
      <c r="N122">
        <f t="shared" si="15"/>
        <v>7.9365079365079361E-2</v>
      </c>
    </row>
    <row r="123" spans="1:14" x14ac:dyDescent="0.3">
      <c r="A123">
        <v>2412.9</v>
      </c>
      <c r="B123">
        <v>46</v>
      </c>
      <c r="C123">
        <v>1415.08</v>
      </c>
      <c r="D123" t="s">
        <v>5</v>
      </c>
      <c r="E123">
        <f t="shared" si="8"/>
        <v>1</v>
      </c>
      <c r="F123">
        <f t="shared" si="9"/>
        <v>-0.89455349004558848</v>
      </c>
      <c r="G123">
        <f t="shared" si="10"/>
        <v>0.40879008673943423</v>
      </c>
      <c r="H123">
        <f t="shared" si="11"/>
        <v>-0.36896934858894159</v>
      </c>
      <c r="I123" t="str">
        <f t="shared" si="12"/>
        <v>T</v>
      </c>
      <c r="J123" t="str">
        <f t="shared" si="13"/>
        <v>PP</v>
      </c>
      <c r="K123">
        <f>COUNTIF($D$3:$D123,"N")</f>
        <v>62</v>
      </c>
      <c r="L123">
        <f>COUNTIF($D$3:$D123,"T")</f>
        <v>59</v>
      </c>
      <c r="M123">
        <f t="shared" si="14"/>
        <v>3.125E-2</v>
      </c>
      <c r="N123">
        <f t="shared" si="15"/>
        <v>6.3492063492063489E-2</v>
      </c>
    </row>
    <row r="124" spans="1:14" x14ac:dyDescent="0.3">
      <c r="A124">
        <v>2469.0500000000002</v>
      </c>
      <c r="B124">
        <v>34</v>
      </c>
      <c r="C124">
        <v>1538.35</v>
      </c>
      <c r="D124" t="s">
        <v>5</v>
      </c>
      <c r="E124">
        <f t="shared" si="8"/>
        <v>1</v>
      </c>
      <c r="F124">
        <f t="shared" si="9"/>
        <v>-0.79561945379189747</v>
      </c>
      <c r="G124">
        <f t="shared" si="10"/>
        <v>0.45130158783743562</v>
      </c>
      <c r="H124">
        <f t="shared" si="11"/>
        <v>-0.1954131250534159</v>
      </c>
      <c r="I124" t="str">
        <f t="shared" si="12"/>
        <v>T</v>
      </c>
      <c r="J124" t="str">
        <f t="shared" si="13"/>
        <v>PP</v>
      </c>
      <c r="K124">
        <f>COUNTIF($D$3:$D124,"N")</f>
        <v>62</v>
      </c>
      <c r="L124">
        <f>COUNTIF($D$3:$D124,"T")</f>
        <v>60</v>
      </c>
      <c r="M124">
        <f t="shared" si="14"/>
        <v>3.125E-2</v>
      </c>
      <c r="N124">
        <f t="shared" si="15"/>
        <v>4.7619047619047616E-2</v>
      </c>
    </row>
    <row r="125" spans="1:14" x14ac:dyDescent="0.3">
      <c r="A125">
        <v>2054.13</v>
      </c>
      <c r="B125">
        <v>24</v>
      </c>
      <c r="C125">
        <v>1726.28</v>
      </c>
      <c r="D125" t="s">
        <v>5</v>
      </c>
      <c r="E125">
        <f t="shared" si="8"/>
        <v>1</v>
      </c>
      <c r="F125">
        <f t="shared" si="9"/>
        <v>-0.44536637170526738</v>
      </c>
      <c r="G125">
        <f t="shared" si="10"/>
        <v>0.64058953915263328</v>
      </c>
      <c r="H125">
        <f t="shared" si="11"/>
        <v>0.57792382693094257</v>
      </c>
      <c r="I125" t="str">
        <f t="shared" si="12"/>
        <v>T</v>
      </c>
      <c r="J125" t="str">
        <f t="shared" si="13"/>
        <v>PP</v>
      </c>
      <c r="K125">
        <f>COUNTIF($D$3:$D125,"N")</f>
        <v>62</v>
      </c>
      <c r="L125">
        <f>COUNTIF($D$3:$D125,"T")</f>
        <v>61</v>
      </c>
      <c r="M125">
        <f t="shared" si="14"/>
        <v>3.125E-2</v>
      </c>
      <c r="N125">
        <f t="shared" si="15"/>
        <v>3.1746031746031744E-2</v>
      </c>
    </row>
    <row r="126" spans="1:14" x14ac:dyDescent="0.3">
      <c r="A126">
        <v>2505.3000000000002</v>
      </c>
      <c r="B126">
        <v>44</v>
      </c>
      <c r="C126">
        <v>567.04999999999995</v>
      </c>
      <c r="D126" t="s">
        <v>4</v>
      </c>
      <c r="E126">
        <f t="shared" si="8"/>
        <v>0</v>
      </c>
      <c r="F126">
        <f t="shared" si="9"/>
        <v>-0.49203527103028238</v>
      </c>
      <c r="G126">
        <f t="shared" si="10"/>
        <v>0.38861919857864963</v>
      </c>
      <c r="H126">
        <f t="shared" si="11"/>
        <v>-0.4531200677547389</v>
      </c>
      <c r="I126" t="str">
        <f t="shared" si="12"/>
        <v>N</v>
      </c>
      <c r="J126" t="str">
        <f t="shared" si="13"/>
        <v>PN</v>
      </c>
      <c r="K126">
        <f>COUNTIF($D$3:$D126,"N")</f>
        <v>63</v>
      </c>
      <c r="L126">
        <f>COUNTIF($D$3:$D126,"T")</f>
        <v>61</v>
      </c>
      <c r="M126">
        <f t="shared" si="14"/>
        <v>1.5625E-2</v>
      </c>
      <c r="N126">
        <f t="shared" si="15"/>
        <v>3.1746031746031744E-2</v>
      </c>
    </row>
    <row r="127" spans="1:14" x14ac:dyDescent="0.3">
      <c r="A127">
        <v>2075.5500000000002</v>
      </c>
      <c r="B127">
        <v>34</v>
      </c>
      <c r="C127">
        <v>1069.3900000000001</v>
      </c>
      <c r="D127" t="s">
        <v>5</v>
      </c>
      <c r="E127">
        <f t="shared" si="8"/>
        <v>1</v>
      </c>
      <c r="F127">
        <f t="shared" si="9"/>
        <v>-0.53735735808855545</v>
      </c>
      <c r="G127">
        <f t="shared" si="10"/>
        <v>0.58429028395076588</v>
      </c>
      <c r="H127">
        <f t="shared" si="11"/>
        <v>0.34041070216520275</v>
      </c>
      <c r="I127" t="str">
        <f t="shared" si="12"/>
        <v>T</v>
      </c>
      <c r="J127" t="str">
        <f t="shared" si="13"/>
        <v>PP</v>
      </c>
      <c r="K127">
        <f>COUNTIF($D$3:$D127,"N")</f>
        <v>63</v>
      </c>
      <c r="L127">
        <f>COUNTIF($D$3:$D127,"T")</f>
        <v>62</v>
      </c>
      <c r="M127">
        <f t="shared" si="14"/>
        <v>1.5625E-2</v>
      </c>
      <c r="N127">
        <f t="shared" si="15"/>
        <v>1.5873015873015872E-2</v>
      </c>
    </row>
    <row r="128" spans="1:14" x14ac:dyDescent="0.3">
      <c r="A128">
        <v>2281.11</v>
      </c>
      <c r="B128">
        <v>36</v>
      </c>
      <c r="C128">
        <v>1359.92</v>
      </c>
      <c r="D128" t="s">
        <v>5</v>
      </c>
      <c r="E128">
        <f t="shared" si="8"/>
        <v>1</v>
      </c>
      <c r="F128">
        <f t="shared" si="9"/>
        <v>-0.68377493177112769</v>
      </c>
      <c r="G128">
        <f t="shared" si="10"/>
        <v>0.50470815292141125</v>
      </c>
      <c r="H128">
        <f t="shared" si="11"/>
        <v>1.8833168324495109E-2</v>
      </c>
      <c r="I128" t="str">
        <f t="shared" si="12"/>
        <v>T</v>
      </c>
      <c r="J128" t="str">
        <f t="shared" si="13"/>
        <v>PP</v>
      </c>
      <c r="K128">
        <f>COUNTIF($D$3:$D128,"N")</f>
        <v>63</v>
      </c>
      <c r="L128">
        <f>COUNTIF($D$3:$D128,"T")</f>
        <v>63</v>
      </c>
      <c r="M128">
        <f t="shared" si="14"/>
        <v>1.5625E-2</v>
      </c>
      <c r="N128">
        <f t="shared" si="15"/>
        <v>0</v>
      </c>
    </row>
    <row r="129" spans="1:14" x14ac:dyDescent="0.3">
      <c r="A129">
        <v>2441.2199999999998</v>
      </c>
      <c r="B129">
        <v>51</v>
      </c>
      <c r="C129">
        <v>735</v>
      </c>
      <c r="D129" t="s">
        <v>4</v>
      </c>
      <c r="E129">
        <f t="shared" si="8"/>
        <v>0</v>
      </c>
      <c r="F129">
        <f t="shared" si="9"/>
        <v>-0.46967387179932957</v>
      </c>
      <c r="G129">
        <f t="shared" si="10"/>
        <v>0.37479386761101902</v>
      </c>
      <c r="H129">
        <f t="shared" si="11"/>
        <v>-0.51170521871595209</v>
      </c>
      <c r="I129" t="str">
        <f t="shared" si="12"/>
        <v>N</v>
      </c>
      <c r="J129" t="str">
        <f t="shared" si="13"/>
        <v>PN</v>
      </c>
      <c r="K129">
        <f>COUNTIF($D$3:$D129,"N")</f>
        <v>64</v>
      </c>
      <c r="L129">
        <f>COUNTIF($D$3:$D129,"T")</f>
        <v>63</v>
      </c>
      <c r="M129">
        <f t="shared" si="14"/>
        <v>0</v>
      </c>
      <c r="N129">
        <f t="shared" si="1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4093-EBED-4A8E-A53B-034402CD9465}">
  <dimension ref="A1:S129"/>
  <sheetViews>
    <sheetView topLeftCell="A11" workbookViewId="0">
      <selection activeCell="P25" sqref="P25"/>
    </sheetView>
  </sheetViews>
  <sheetFormatPr defaultRowHeight="14.4" x14ac:dyDescent="0.3"/>
  <cols>
    <col min="10" max="10" width="11.88671875" customWidth="1"/>
  </cols>
  <sheetData>
    <row r="1" spans="1:19" x14ac:dyDescent="0.3">
      <c r="M1" t="s">
        <v>38</v>
      </c>
      <c r="N1" t="s">
        <v>34</v>
      </c>
    </row>
    <row r="2" spans="1:19" x14ac:dyDescent="0.3">
      <c r="A2" t="s">
        <v>0</v>
      </c>
      <c r="B2" t="s">
        <v>1</v>
      </c>
      <c r="C2" t="s">
        <v>2</v>
      </c>
      <c r="D2" t="s">
        <v>3</v>
      </c>
      <c r="E2" t="s">
        <v>7</v>
      </c>
      <c r="F2" t="s">
        <v>10</v>
      </c>
      <c r="G2" t="s">
        <v>11</v>
      </c>
      <c r="H2" t="s">
        <v>19</v>
      </c>
      <c r="I2" t="s">
        <v>29</v>
      </c>
      <c r="J2" t="s">
        <v>31</v>
      </c>
      <c r="K2" t="s">
        <v>36</v>
      </c>
      <c r="L2" t="s">
        <v>37</v>
      </c>
      <c r="M2">
        <v>1</v>
      </c>
      <c r="N2">
        <v>1</v>
      </c>
      <c r="P2" t="s">
        <v>8</v>
      </c>
      <c r="Q2">
        <v>-1.7390403756311387E-2</v>
      </c>
    </row>
    <row r="3" spans="1:19" x14ac:dyDescent="0.3">
      <c r="A3">
        <v>1728.34</v>
      </c>
      <c r="B3">
        <v>55</v>
      </c>
      <c r="C3">
        <v>226.15</v>
      </c>
      <c r="D3" t="s">
        <v>4</v>
      </c>
      <c r="E3">
        <f t="shared" ref="E3:E34" si="0">IF(D3="T",1,0)</f>
        <v>0</v>
      </c>
      <c r="F3">
        <f t="shared" ref="F3:F34" si="1">E3*H3-LN(1+EXP(H3))</f>
        <v>-0.34147279336306674</v>
      </c>
      <c r="G3">
        <f t="shared" ref="G3:G34" si="2">1/(1+EXP(-H3))</f>
        <v>0.28927719626589699</v>
      </c>
      <c r="H3">
        <f t="shared" ref="H3:H34" si="3">$Q$2*B3+$Q$3*C3+$Q$4</f>
        <v>-0.89889710057403271</v>
      </c>
      <c r="I3" t="str">
        <f t="shared" ref="I3:I34" si="4">IF(G3&gt;$Q$18,"T","N")</f>
        <v>N</v>
      </c>
      <c r="J3" t="str">
        <f t="shared" ref="J3:J34" si="5">IF(D3="N",IF(I3="N","PN","FP"),IF(I3="N","FN","PP"))</f>
        <v>PN</v>
      </c>
      <c r="K3">
        <f>COUNTIF($D$3:$D3,"N")</f>
        <v>1</v>
      </c>
      <c r="L3">
        <f>COUNTIF($D$3:$D3,"T")</f>
        <v>0</v>
      </c>
      <c r="M3">
        <f>($K$129-K3)/$K$129</f>
        <v>0.984375</v>
      </c>
      <c r="N3">
        <f>($L$129-L3)/$L$129</f>
        <v>1</v>
      </c>
      <c r="P3" t="s">
        <v>9</v>
      </c>
      <c r="Q3">
        <v>7.3548976300912429E-4</v>
      </c>
    </row>
    <row r="4" spans="1:19" x14ac:dyDescent="0.3">
      <c r="A4">
        <v>1152.1400000000001</v>
      </c>
      <c r="B4">
        <v>59</v>
      </c>
      <c r="C4">
        <v>369</v>
      </c>
      <c r="D4" t="s">
        <v>4</v>
      </c>
      <c r="E4">
        <f t="shared" si="0"/>
        <v>0</v>
      </c>
      <c r="F4">
        <f t="shared" si="1"/>
        <v>-0.35187324664293501</v>
      </c>
      <c r="G4">
        <f t="shared" si="2"/>
        <v>0.29663072925740819</v>
      </c>
      <c r="H4">
        <f t="shared" si="3"/>
        <v>-0.86339400295342483</v>
      </c>
      <c r="I4" t="str">
        <f t="shared" si="4"/>
        <v>N</v>
      </c>
      <c r="J4" t="str">
        <f t="shared" si="5"/>
        <v>PN</v>
      </c>
      <c r="K4">
        <f>COUNTIF($D$3:$D4,"N")</f>
        <v>2</v>
      </c>
      <c r="L4">
        <f>COUNTIF($D$3:$D4,"T")</f>
        <v>0</v>
      </c>
      <c r="M4">
        <f t="shared" ref="M4:M67" si="6">($K$129-K4)/$K$129</f>
        <v>0.96875</v>
      </c>
      <c r="N4">
        <f t="shared" ref="N4:N67" si="7">($L$129-L4)/$L$129</f>
        <v>1</v>
      </c>
      <c r="P4" t="s">
        <v>18</v>
      </c>
      <c r="Q4">
        <v>-0.10875590388141992</v>
      </c>
    </row>
    <row r="5" spans="1:19" x14ac:dyDescent="0.3">
      <c r="A5">
        <v>1784.74</v>
      </c>
      <c r="B5">
        <v>55</v>
      </c>
      <c r="C5">
        <v>293.39</v>
      </c>
      <c r="D5" t="s">
        <v>4</v>
      </c>
      <c r="E5">
        <f t="shared" si="0"/>
        <v>0</v>
      </c>
      <c r="F5">
        <f t="shared" si="1"/>
        <v>-0.35603195431032414</v>
      </c>
      <c r="G5">
        <f t="shared" si="2"/>
        <v>0.29954976252661342</v>
      </c>
      <c r="H5">
        <f t="shared" si="3"/>
        <v>-0.84944276890929915</v>
      </c>
      <c r="I5" t="str">
        <f t="shared" si="4"/>
        <v>N</v>
      </c>
      <c r="J5" t="str">
        <f t="shared" si="5"/>
        <v>PN</v>
      </c>
      <c r="K5">
        <f>COUNTIF($D$3:$D5,"N")</f>
        <v>3</v>
      </c>
      <c r="L5">
        <f>COUNTIF($D$3:$D5,"T")</f>
        <v>0</v>
      </c>
      <c r="M5">
        <f t="shared" si="6"/>
        <v>0.953125</v>
      </c>
      <c r="N5">
        <f t="shared" si="7"/>
        <v>1</v>
      </c>
    </row>
    <row r="6" spans="1:19" x14ac:dyDescent="0.3">
      <c r="A6">
        <v>1932.75</v>
      </c>
      <c r="B6">
        <v>55</v>
      </c>
      <c r="C6">
        <v>354.66</v>
      </c>
      <c r="D6" t="s">
        <v>4</v>
      </c>
      <c r="E6">
        <f t="shared" si="0"/>
        <v>0</v>
      </c>
      <c r="F6">
        <f t="shared" si="1"/>
        <v>-0.36974501782308961</v>
      </c>
      <c r="G6">
        <f t="shared" si="2"/>
        <v>0.30908952196308337</v>
      </c>
      <c r="H6">
        <f t="shared" si="3"/>
        <v>-0.80437931112973016</v>
      </c>
      <c r="I6" t="str">
        <f t="shared" si="4"/>
        <v>N</v>
      </c>
      <c r="J6" t="str">
        <f t="shared" si="5"/>
        <v>PN</v>
      </c>
      <c r="K6">
        <f>COUNTIF($D$3:$D6,"N")</f>
        <v>4</v>
      </c>
      <c r="L6">
        <f>COUNTIF($D$3:$D6,"T")</f>
        <v>0</v>
      </c>
      <c r="M6">
        <f t="shared" si="6"/>
        <v>0.9375</v>
      </c>
      <c r="N6">
        <f t="shared" si="7"/>
        <v>1</v>
      </c>
      <c r="Q6">
        <f>-COUNT(E:E)*LN(2)</f>
        <v>-88.029691931113049</v>
      </c>
      <c r="R6" t="s">
        <v>14</v>
      </c>
    </row>
    <row r="7" spans="1:19" x14ac:dyDescent="0.3">
      <c r="A7">
        <v>1594.6</v>
      </c>
      <c r="B7">
        <v>58</v>
      </c>
      <c r="C7">
        <v>465.02</v>
      </c>
      <c r="D7" t="s">
        <v>5</v>
      </c>
      <c r="E7">
        <f t="shared" si="0"/>
        <v>1</v>
      </c>
      <c r="F7">
        <f t="shared" si="1"/>
        <v>-1.1541798073472413</v>
      </c>
      <c r="G7">
        <f t="shared" si="2"/>
        <v>0.31531605078147734</v>
      </c>
      <c r="H7">
        <f t="shared" si="3"/>
        <v>-0.77538187215297727</v>
      </c>
      <c r="I7" t="str">
        <f t="shared" si="4"/>
        <v>N</v>
      </c>
      <c r="J7" t="str">
        <f t="shared" si="5"/>
        <v>FN</v>
      </c>
      <c r="K7">
        <f>COUNTIF($D$3:$D7,"N")</f>
        <v>4</v>
      </c>
      <c r="L7">
        <f>COUNTIF($D$3:$D7,"T")</f>
        <v>1</v>
      </c>
      <c r="M7">
        <f t="shared" si="6"/>
        <v>0.9375</v>
      </c>
      <c r="N7">
        <f t="shared" si="7"/>
        <v>0.98412698412698407</v>
      </c>
      <c r="P7" t="s">
        <v>13</v>
      </c>
      <c r="Q7">
        <f>SUM(F:F)</f>
        <v>-85.337214190592462</v>
      </c>
    </row>
    <row r="8" spans="1:19" x14ac:dyDescent="0.3">
      <c r="A8">
        <v>2252.5100000000002</v>
      </c>
      <c r="B8">
        <v>55</v>
      </c>
      <c r="C8">
        <v>394.28</v>
      </c>
      <c r="D8" t="s">
        <v>5</v>
      </c>
      <c r="E8">
        <f t="shared" si="0"/>
        <v>1</v>
      </c>
      <c r="F8">
        <f t="shared" si="1"/>
        <v>-1.1540821288118077</v>
      </c>
      <c r="G8">
        <f t="shared" si="2"/>
        <v>0.3153468518957957</v>
      </c>
      <c r="H8">
        <f t="shared" si="3"/>
        <v>-0.77523920671930857</v>
      </c>
      <c r="I8" t="str">
        <f t="shared" si="4"/>
        <v>N</v>
      </c>
      <c r="J8" t="str">
        <f t="shared" si="5"/>
        <v>FN</v>
      </c>
      <c r="K8">
        <f>COUNTIF($D$3:$D8,"N")</f>
        <v>4</v>
      </c>
      <c r="L8">
        <f>COUNTIF($D$3:$D8,"T")</f>
        <v>2</v>
      </c>
      <c r="M8">
        <f t="shared" si="6"/>
        <v>0.9375</v>
      </c>
      <c r="N8">
        <f t="shared" si="7"/>
        <v>0.96825396825396826</v>
      </c>
      <c r="P8" t="s">
        <v>15</v>
      </c>
      <c r="Q8">
        <f>EXP(Q7)</f>
        <v>8.6799810299589797E-38</v>
      </c>
    </row>
    <row r="9" spans="1:19" x14ac:dyDescent="0.3">
      <c r="A9">
        <v>1762.31</v>
      </c>
      <c r="B9">
        <v>59</v>
      </c>
      <c r="C9">
        <v>492.12</v>
      </c>
      <c r="D9" t="s">
        <v>4</v>
      </c>
      <c r="E9">
        <f t="shared" si="0"/>
        <v>0</v>
      </c>
      <c r="F9">
        <f t="shared" si="1"/>
        <v>-0.37959996696730042</v>
      </c>
      <c r="G9">
        <f t="shared" si="2"/>
        <v>0.31586496890892463</v>
      </c>
      <c r="H9">
        <f t="shared" si="3"/>
        <v>-0.77284050333174159</v>
      </c>
      <c r="I9" t="str">
        <f t="shared" si="4"/>
        <v>N</v>
      </c>
      <c r="J9" t="str">
        <f t="shared" si="5"/>
        <v>PN</v>
      </c>
      <c r="K9">
        <f>COUNTIF($D$3:$D9,"N")</f>
        <v>5</v>
      </c>
      <c r="L9">
        <f>COUNTIF($D$3:$D9,"T")</f>
        <v>2</v>
      </c>
      <c r="M9">
        <f t="shared" si="6"/>
        <v>0.921875</v>
      </c>
      <c r="N9">
        <f t="shared" si="7"/>
        <v>0.96825396825396826</v>
      </c>
      <c r="P9" t="s">
        <v>25</v>
      </c>
      <c r="Q9">
        <f>(Q6-Q7)/Q6</f>
        <v>3.0586017983881674E-2</v>
      </c>
    </row>
    <row r="10" spans="1:19" x14ac:dyDescent="0.3">
      <c r="A10">
        <v>1032.5899999999999</v>
      </c>
      <c r="B10">
        <v>49</v>
      </c>
      <c r="C10">
        <v>270.5</v>
      </c>
      <c r="D10" t="s">
        <v>5</v>
      </c>
      <c r="E10">
        <f t="shared" si="0"/>
        <v>1</v>
      </c>
      <c r="F10">
        <f t="shared" si="1"/>
        <v>-1.1449929826960372</v>
      </c>
      <c r="G10">
        <f t="shared" si="2"/>
        <v>0.31822615087221356</v>
      </c>
      <c r="H10">
        <f t="shared" si="3"/>
        <v>-0.76193570704670988</v>
      </c>
      <c r="I10" t="str">
        <f t="shared" si="4"/>
        <v>N</v>
      </c>
      <c r="J10" t="str">
        <f t="shared" si="5"/>
        <v>FN</v>
      </c>
      <c r="K10">
        <f>COUNTIF($D$3:$D10,"N")</f>
        <v>5</v>
      </c>
      <c r="L10">
        <f>COUNTIF($D$3:$D10,"T")</f>
        <v>3</v>
      </c>
      <c r="M10">
        <f t="shared" si="6"/>
        <v>0.921875</v>
      </c>
      <c r="N10">
        <f t="shared" si="7"/>
        <v>0.95238095238095233</v>
      </c>
      <c r="P10" t="s">
        <v>26</v>
      </c>
      <c r="Q10">
        <f>2*COUNT(Q2:Q5)-2*Q7</f>
        <v>176.67442838118492</v>
      </c>
      <c r="R10">
        <f>-2*Q6</f>
        <v>176.0593838622261</v>
      </c>
    </row>
    <row r="11" spans="1:19" x14ac:dyDescent="0.3">
      <c r="A11">
        <v>1068.79</v>
      </c>
      <c r="B11">
        <v>46</v>
      </c>
      <c r="C11">
        <v>223.18</v>
      </c>
      <c r="D11" t="s">
        <v>5</v>
      </c>
      <c r="E11">
        <f t="shared" si="0"/>
        <v>1</v>
      </c>
      <c r="F11">
        <f t="shared" si="1"/>
        <v>-1.1331848369624062</v>
      </c>
      <c r="G11">
        <f t="shared" si="2"/>
        <v>0.32200608472254361</v>
      </c>
      <c r="H11">
        <f t="shared" si="3"/>
        <v>-0.74456787136336744</v>
      </c>
      <c r="I11" t="str">
        <f t="shared" si="4"/>
        <v>N</v>
      </c>
      <c r="J11" t="str">
        <f t="shared" si="5"/>
        <v>FN</v>
      </c>
      <c r="K11">
        <f>COUNTIF($D$3:$D11,"N")</f>
        <v>5</v>
      </c>
      <c r="L11">
        <f>COUNTIF($D$3:$D11,"T")</f>
        <v>4</v>
      </c>
      <c r="M11">
        <f t="shared" si="6"/>
        <v>0.921875</v>
      </c>
      <c r="N11">
        <f t="shared" si="7"/>
        <v>0.93650793650793651</v>
      </c>
      <c r="P11" t="s">
        <v>27</v>
      </c>
      <c r="Q11">
        <f>COUNT(Q2:Q5)*LN(COUNT(E:E))-2*Q7</f>
        <v>185.20698964056069</v>
      </c>
      <c r="R11">
        <f>-2*Q6</f>
        <v>176.0593838622261</v>
      </c>
    </row>
    <row r="12" spans="1:19" x14ac:dyDescent="0.3">
      <c r="A12">
        <v>2597.84</v>
      </c>
      <c r="B12">
        <v>43</v>
      </c>
      <c r="C12">
        <v>208.35</v>
      </c>
      <c r="D12" t="s">
        <v>4</v>
      </c>
      <c r="E12">
        <f t="shared" si="0"/>
        <v>0</v>
      </c>
      <c r="F12">
        <f t="shared" si="1"/>
        <v>-0.40209095983750809</v>
      </c>
      <c r="G12">
        <f t="shared" si="2"/>
        <v>0.33108010192219095</v>
      </c>
      <c r="H12">
        <f t="shared" si="3"/>
        <v>-0.7033039732798585</v>
      </c>
      <c r="I12" t="str">
        <f t="shared" si="4"/>
        <v>N</v>
      </c>
      <c r="J12" t="str">
        <f t="shared" si="5"/>
        <v>PN</v>
      </c>
      <c r="K12">
        <f>COUNTIF($D$3:$D12,"N")</f>
        <v>6</v>
      </c>
      <c r="L12">
        <f>COUNTIF($D$3:$D12,"T")</f>
        <v>4</v>
      </c>
      <c r="M12">
        <f t="shared" si="6"/>
        <v>0.90625</v>
      </c>
      <c r="N12">
        <f t="shared" si="7"/>
        <v>0.93650793650793651</v>
      </c>
      <c r="S12" t="s">
        <v>28</v>
      </c>
    </row>
    <row r="13" spans="1:19" x14ac:dyDescent="0.3">
      <c r="A13">
        <v>1811.81</v>
      </c>
      <c r="B13">
        <v>44</v>
      </c>
      <c r="C13">
        <v>255.93</v>
      </c>
      <c r="D13" t="s">
        <v>5</v>
      </c>
      <c r="E13">
        <f t="shared" si="0"/>
        <v>1</v>
      </c>
      <c r="F13">
        <f t="shared" si="1"/>
        <v>-1.0936535187777106</v>
      </c>
      <c r="G13">
        <f t="shared" si="2"/>
        <v>0.33499036164574186</v>
      </c>
      <c r="H13">
        <f t="shared" si="3"/>
        <v>-0.68569977411219574</v>
      </c>
      <c r="I13" t="str">
        <f t="shared" si="4"/>
        <v>N</v>
      </c>
      <c r="J13" t="str">
        <f t="shared" si="5"/>
        <v>FN</v>
      </c>
      <c r="K13">
        <f>COUNTIF($D$3:$D13,"N")</f>
        <v>6</v>
      </c>
      <c r="L13">
        <f>COUNTIF($D$3:$D13,"T")</f>
        <v>5</v>
      </c>
      <c r="M13">
        <f t="shared" si="6"/>
        <v>0.90625</v>
      </c>
      <c r="N13">
        <f t="shared" si="7"/>
        <v>0.92063492063492058</v>
      </c>
      <c r="P13" t="s">
        <v>20</v>
      </c>
      <c r="Q13">
        <f>MIN(C:C)</f>
        <v>208.35</v>
      </c>
      <c r="S13">
        <f>AVERAGE(G:G)</f>
        <v>0.49606333495521127</v>
      </c>
    </row>
    <row r="14" spans="1:19" x14ac:dyDescent="0.3">
      <c r="A14">
        <v>1560.59</v>
      </c>
      <c r="B14">
        <v>44</v>
      </c>
      <c r="C14">
        <v>342.14</v>
      </c>
      <c r="D14" t="s">
        <v>5</v>
      </c>
      <c r="E14">
        <f t="shared" si="0"/>
        <v>1</v>
      </c>
      <c r="F14">
        <f t="shared" si="1"/>
        <v>-1.0519384241490761</v>
      </c>
      <c r="G14">
        <f t="shared" si="2"/>
        <v>0.34926007834648759</v>
      </c>
      <c r="H14">
        <f t="shared" si="3"/>
        <v>-0.62229320164317903</v>
      </c>
      <c r="I14" t="str">
        <f t="shared" si="4"/>
        <v>N</v>
      </c>
      <c r="J14" t="str">
        <f t="shared" si="5"/>
        <v>FN</v>
      </c>
      <c r="K14">
        <f>COUNTIF($D$3:$D14,"N")</f>
        <v>6</v>
      </c>
      <c r="L14">
        <f>COUNTIF($D$3:$D14,"T")</f>
        <v>6</v>
      </c>
      <c r="M14">
        <f t="shared" si="6"/>
        <v>0.90625</v>
      </c>
      <c r="N14">
        <f t="shared" si="7"/>
        <v>0.90476190476190477</v>
      </c>
      <c r="P14" t="s">
        <v>21</v>
      </c>
      <c r="Q14">
        <f>MAX(C:C)</f>
        <v>2624.39</v>
      </c>
      <c r="S14">
        <f>AVERAGE(E:E)</f>
        <v>0.49606299212598426</v>
      </c>
    </row>
    <row r="15" spans="1:19" x14ac:dyDescent="0.3">
      <c r="A15">
        <v>1035.27</v>
      </c>
      <c r="B15">
        <v>45</v>
      </c>
      <c r="C15">
        <v>393.5</v>
      </c>
      <c r="D15" t="s">
        <v>5</v>
      </c>
      <c r="E15">
        <f t="shared" si="0"/>
        <v>1</v>
      </c>
      <c r="F15">
        <f t="shared" si="1"/>
        <v>-1.0387208290170347</v>
      </c>
      <c r="G15">
        <f t="shared" si="2"/>
        <v>0.35390710023020733</v>
      </c>
      <c r="H15">
        <f t="shared" si="3"/>
        <v>-0.60190885117134196</v>
      </c>
      <c r="I15" t="str">
        <f t="shared" si="4"/>
        <v>N</v>
      </c>
      <c r="J15" t="str">
        <f t="shared" si="5"/>
        <v>FN</v>
      </c>
      <c r="K15">
        <f>COUNTIF($D$3:$D15,"N")</f>
        <v>6</v>
      </c>
      <c r="L15">
        <f>COUNTIF($D$3:$D15,"T")</f>
        <v>7</v>
      </c>
      <c r="M15">
        <f t="shared" si="6"/>
        <v>0.90625</v>
      </c>
      <c r="N15">
        <f t="shared" si="7"/>
        <v>0.88888888888888884</v>
      </c>
      <c r="P15" t="s">
        <v>16</v>
      </c>
      <c r="Q15">
        <f>MIN(B:B)</f>
        <v>21</v>
      </c>
    </row>
    <row r="16" spans="1:19" x14ac:dyDescent="0.3">
      <c r="A16">
        <v>1280.25</v>
      </c>
      <c r="B16">
        <v>51</v>
      </c>
      <c r="C16">
        <v>564.71</v>
      </c>
      <c r="D16" t="s">
        <v>4</v>
      </c>
      <c r="E16">
        <f t="shared" si="0"/>
        <v>0</v>
      </c>
      <c r="F16">
        <f t="shared" si="1"/>
        <v>-0.44450292637118105</v>
      </c>
      <c r="G16">
        <f t="shared" si="2"/>
        <v>0.35885710793810593</v>
      </c>
      <c r="H16">
        <f t="shared" si="3"/>
        <v>-0.58032807138441811</v>
      </c>
      <c r="I16" t="str">
        <f t="shared" si="4"/>
        <v>N</v>
      </c>
      <c r="J16" t="str">
        <f t="shared" si="5"/>
        <v>PN</v>
      </c>
      <c r="K16">
        <f>COUNTIF($D$3:$D16,"N")</f>
        <v>7</v>
      </c>
      <c r="L16">
        <f>COUNTIF($D$3:$D16,"T")</f>
        <v>7</v>
      </c>
      <c r="M16">
        <f t="shared" si="6"/>
        <v>0.890625</v>
      </c>
      <c r="N16">
        <f t="shared" si="7"/>
        <v>0.88888888888888884</v>
      </c>
      <c r="P16" t="s">
        <v>17</v>
      </c>
      <c r="Q16">
        <f>MAX(B:B)</f>
        <v>60</v>
      </c>
    </row>
    <row r="17" spans="1:18" x14ac:dyDescent="0.3">
      <c r="A17">
        <v>2132.9</v>
      </c>
      <c r="B17">
        <v>53</v>
      </c>
      <c r="C17">
        <v>676.81</v>
      </c>
      <c r="D17" t="s">
        <v>5</v>
      </c>
      <c r="E17">
        <f t="shared" si="0"/>
        <v>1</v>
      </c>
      <c r="F17">
        <f t="shared" si="1"/>
        <v>-0.99453180379562922</v>
      </c>
      <c r="G17">
        <f t="shared" si="2"/>
        <v>0.36989658818689669</v>
      </c>
      <c r="H17">
        <f t="shared" si="3"/>
        <v>-0.53266047646371806</v>
      </c>
      <c r="I17" t="str">
        <f t="shared" si="4"/>
        <v>N</v>
      </c>
      <c r="J17" t="str">
        <f t="shared" si="5"/>
        <v>FN</v>
      </c>
      <c r="K17">
        <f>COUNTIF($D$3:$D17,"N")</f>
        <v>7</v>
      </c>
      <c r="L17">
        <f>COUNTIF($D$3:$D17,"T")</f>
        <v>8</v>
      </c>
      <c r="M17">
        <f t="shared" si="6"/>
        <v>0.890625</v>
      </c>
      <c r="N17">
        <f t="shared" si="7"/>
        <v>0.87301587301587302</v>
      </c>
      <c r="P17" t="s">
        <v>29</v>
      </c>
    </row>
    <row r="18" spans="1:18" x14ac:dyDescent="0.3">
      <c r="A18">
        <v>3109.03</v>
      </c>
      <c r="B18">
        <v>49</v>
      </c>
      <c r="C18">
        <v>585.29999999999995</v>
      </c>
      <c r="D18" t="s">
        <v>4</v>
      </c>
      <c r="E18">
        <f t="shared" si="0"/>
        <v>0</v>
      </c>
      <c r="F18">
        <f t="shared" si="1"/>
        <v>-0.46270675798852007</v>
      </c>
      <c r="G18">
        <f t="shared" si="2"/>
        <v>0.37042277606661211</v>
      </c>
      <c r="H18">
        <f t="shared" si="3"/>
        <v>-0.53040352965143756</v>
      </c>
      <c r="I18" t="str">
        <f t="shared" si="4"/>
        <v>N</v>
      </c>
      <c r="J18" t="str">
        <f t="shared" si="5"/>
        <v>PN</v>
      </c>
      <c r="K18">
        <f>COUNTIF($D$3:$D18,"N")</f>
        <v>8</v>
      </c>
      <c r="L18">
        <f>COUNTIF($D$3:$D18,"T")</f>
        <v>8</v>
      </c>
      <c r="M18">
        <f t="shared" si="6"/>
        <v>0.875</v>
      </c>
      <c r="N18">
        <f t="shared" si="7"/>
        <v>0.87301587301587302</v>
      </c>
      <c r="P18" t="s">
        <v>30</v>
      </c>
      <c r="Q18" s="1">
        <v>0.5</v>
      </c>
    </row>
    <row r="19" spans="1:18" x14ac:dyDescent="0.3">
      <c r="A19">
        <v>1527.73</v>
      </c>
      <c r="B19">
        <v>45</v>
      </c>
      <c r="C19">
        <v>520.85</v>
      </c>
      <c r="D19" t="s">
        <v>5</v>
      </c>
      <c r="E19">
        <f t="shared" si="0"/>
        <v>1</v>
      </c>
      <c r="F19">
        <f t="shared" si="1"/>
        <v>-0.97921666287335396</v>
      </c>
      <c r="G19">
        <f t="shared" si="2"/>
        <v>0.37560520914789014</v>
      </c>
      <c r="H19">
        <f t="shared" si="3"/>
        <v>-0.50824422985212991</v>
      </c>
      <c r="I19" t="str">
        <f t="shared" si="4"/>
        <v>N</v>
      </c>
      <c r="J19" t="str">
        <f t="shared" si="5"/>
        <v>FN</v>
      </c>
      <c r="K19">
        <f>COUNTIF($D$3:$D19,"N")</f>
        <v>8</v>
      </c>
      <c r="L19">
        <f>COUNTIF($D$3:$D19,"T")</f>
        <v>9</v>
      </c>
      <c r="M19">
        <f t="shared" si="6"/>
        <v>0.875</v>
      </c>
      <c r="N19">
        <f t="shared" si="7"/>
        <v>0.8571428571428571</v>
      </c>
      <c r="Q19" s="1"/>
    </row>
    <row r="20" spans="1:18" x14ac:dyDescent="0.3">
      <c r="A20">
        <v>1321.66</v>
      </c>
      <c r="B20">
        <v>46</v>
      </c>
      <c r="C20">
        <v>566.44000000000005</v>
      </c>
      <c r="D20" t="s">
        <v>4</v>
      </c>
      <c r="E20">
        <f t="shared" si="0"/>
        <v>0</v>
      </c>
      <c r="F20">
        <f t="shared" si="1"/>
        <v>-0.47706550664799197</v>
      </c>
      <c r="G20">
        <f t="shared" si="2"/>
        <v>0.37939812558666086</v>
      </c>
      <c r="H20">
        <f t="shared" si="3"/>
        <v>-0.49210365531285533</v>
      </c>
      <c r="I20" t="str">
        <f t="shared" si="4"/>
        <v>N</v>
      </c>
      <c r="J20" t="str">
        <f t="shared" si="5"/>
        <v>PN</v>
      </c>
      <c r="K20">
        <f>COUNTIF($D$3:$D20,"N")</f>
        <v>9</v>
      </c>
      <c r="L20">
        <f>COUNTIF($D$3:$D20,"T")</f>
        <v>9</v>
      </c>
      <c r="M20">
        <f t="shared" si="6"/>
        <v>0.859375</v>
      </c>
      <c r="N20">
        <f t="shared" si="7"/>
        <v>0.8571428571428571</v>
      </c>
      <c r="P20" t="s">
        <v>23</v>
      </c>
      <c r="Q20">
        <f>MIN(H:H)</f>
        <v>-0.89889710057403271</v>
      </c>
    </row>
    <row r="21" spans="1:18" x14ac:dyDescent="0.3">
      <c r="A21">
        <v>2186.23</v>
      </c>
      <c r="B21">
        <v>53</v>
      </c>
      <c r="C21">
        <v>740.77</v>
      </c>
      <c r="D21" t="s">
        <v>4</v>
      </c>
      <c r="E21">
        <f t="shared" si="0"/>
        <v>0</v>
      </c>
      <c r="F21">
        <f t="shared" si="1"/>
        <v>-0.4795308967782666</v>
      </c>
      <c r="G21">
        <f t="shared" si="2"/>
        <v>0.38092626681649433</v>
      </c>
      <c r="H21">
        <f t="shared" si="3"/>
        <v>-0.48561855122165437</v>
      </c>
      <c r="I21" t="str">
        <f t="shared" si="4"/>
        <v>N</v>
      </c>
      <c r="J21" t="str">
        <f t="shared" si="5"/>
        <v>PN</v>
      </c>
      <c r="K21">
        <f>COUNTIF($D$3:$D21,"N")</f>
        <v>10</v>
      </c>
      <c r="L21">
        <f>COUNTIF($D$3:$D21,"T")</f>
        <v>9</v>
      </c>
      <c r="M21">
        <f t="shared" si="6"/>
        <v>0.84375</v>
      </c>
      <c r="N21">
        <f t="shared" si="7"/>
        <v>0.8571428571428571</v>
      </c>
      <c r="P21" t="s">
        <v>24</v>
      </c>
      <c r="Q21">
        <f>MAX(H:H)</f>
        <v>0.96932629120283753</v>
      </c>
    </row>
    <row r="22" spans="1:18" x14ac:dyDescent="0.3">
      <c r="A22">
        <v>1450.65</v>
      </c>
      <c r="B22">
        <v>60</v>
      </c>
      <c r="C22">
        <v>913</v>
      </c>
      <c r="D22" t="s">
        <v>5</v>
      </c>
      <c r="E22">
        <f t="shared" si="0"/>
        <v>1</v>
      </c>
      <c r="F22">
        <f t="shared" si="1"/>
        <v>-0.96209374666908509</v>
      </c>
      <c r="G22">
        <f t="shared" si="2"/>
        <v>0.38209204394321289</v>
      </c>
      <c r="H22">
        <f t="shared" si="3"/>
        <v>-0.48067797563277265</v>
      </c>
      <c r="I22" t="str">
        <f t="shared" si="4"/>
        <v>N</v>
      </c>
      <c r="J22" t="str">
        <f t="shared" si="5"/>
        <v>FN</v>
      </c>
      <c r="K22">
        <f>COUNTIF($D$3:$D22,"N")</f>
        <v>10</v>
      </c>
      <c r="L22">
        <f>COUNTIF($D$3:$D22,"T")</f>
        <v>10</v>
      </c>
      <c r="M22">
        <f t="shared" si="6"/>
        <v>0.84375</v>
      </c>
      <c r="N22">
        <f t="shared" si="7"/>
        <v>0.84126984126984128</v>
      </c>
    </row>
    <row r="23" spans="1:18" x14ac:dyDescent="0.3">
      <c r="A23">
        <v>2505.3000000000002</v>
      </c>
      <c r="B23">
        <v>44</v>
      </c>
      <c r="C23">
        <v>567.04999999999995</v>
      </c>
      <c r="D23" t="s">
        <v>4</v>
      </c>
      <c r="E23">
        <f t="shared" si="0"/>
        <v>0</v>
      </c>
      <c r="F23">
        <f t="shared" si="1"/>
        <v>-0.49057801733738871</v>
      </c>
      <c r="G23">
        <f t="shared" si="2"/>
        <v>0.38772761217200247</v>
      </c>
      <c r="H23">
        <f t="shared" si="3"/>
        <v>-0.45687419904479704</v>
      </c>
      <c r="I23" t="str">
        <f t="shared" si="4"/>
        <v>N</v>
      </c>
      <c r="J23" t="str">
        <f t="shared" si="5"/>
        <v>PN</v>
      </c>
      <c r="K23">
        <f>COUNTIF($D$3:$D23,"N")</f>
        <v>11</v>
      </c>
      <c r="L23">
        <f>COUNTIF($D$3:$D23,"T")</f>
        <v>10</v>
      </c>
      <c r="M23">
        <f t="shared" si="6"/>
        <v>0.828125</v>
      </c>
      <c r="N23">
        <f t="shared" si="7"/>
        <v>0.84126984126984128</v>
      </c>
      <c r="P23" t="s">
        <v>32</v>
      </c>
      <c r="Q23" t="s">
        <v>4</v>
      </c>
      <c r="R23" t="s">
        <v>5</v>
      </c>
    </row>
    <row r="24" spans="1:18" x14ac:dyDescent="0.3">
      <c r="A24">
        <v>2441.2199999999998</v>
      </c>
      <c r="B24">
        <v>51</v>
      </c>
      <c r="C24">
        <v>735</v>
      </c>
      <c r="D24" t="s">
        <v>4</v>
      </c>
      <c r="E24">
        <f t="shared" si="0"/>
        <v>0</v>
      </c>
      <c r="F24">
        <f t="shared" si="1"/>
        <v>-0.49127347015086931</v>
      </c>
      <c r="G24">
        <f t="shared" si="2"/>
        <v>0.38815327069686856</v>
      </c>
      <c r="H24">
        <f t="shared" si="3"/>
        <v>-0.45508151964159432</v>
      </c>
      <c r="I24" t="str">
        <f t="shared" si="4"/>
        <v>N</v>
      </c>
      <c r="J24" t="str">
        <f t="shared" si="5"/>
        <v>PN</v>
      </c>
      <c r="K24">
        <f>COUNTIF($D$3:$D24,"N")</f>
        <v>12</v>
      </c>
      <c r="L24">
        <f>COUNTIF($D$3:$D24,"T")</f>
        <v>10</v>
      </c>
      <c r="M24">
        <f t="shared" si="6"/>
        <v>0.8125</v>
      </c>
      <c r="N24">
        <f t="shared" si="7"/>
        <v>0.84126984126984128</v>
      </c>
      <c r="P24" t="s">
        <v>4</v>
      </c>
      <c r="Q24">
        <f>COUNTIF($J:$J,"PN")</f>
        <v>41</v>
      </c>
      <c r="R24">
        <f>COUNTIF($J:$J,"FP")</f>
        <v>23</v>
      </c>
    </row>
    <row r="25" spans="1:18" x14ac:dyDescent="0.3">
      <c r="A25">
        <v>1430.69</v>
      </c>
      <c r="B25">
        <v>34</v>
      </c>
      <c r="C25">
        <v>378.56</v>
      </c>
      <c r="D25" t="s">
        <v>4</v>
      </c>
      <c r="E25">
        <f t="shared" si="0"/>
        <v>0</v>
      </c>
      <c r="F25">
        <f t="shared" si="1"/>
        <v>-0.50440183266854988</v>
      </c>
      <c r="G25">
        <f t="shared" si="2"/>
        <v>0.39613331926345846</v>
      </c>
      <c r="H25">
        <f t="shared" si="3"/>
        <v>-0.42160262691127304</v>
      </c>
      <c r="I25" t="str">
        <f t="shared" si="4"/>
        <v>N</v>
      </c>
      <c r="J25" t="str">
        <f t="shared" si="5"/>
        <v>PN</v>
      </c>
      <c r="K25">
        <f>COUNTIF($D$3:$D25,"N")</f>
        <v>13</v>
      </c>
      <c r="L25">
        <f>COUNTIF($D$3:$D25,"T")</f>
        <v>10</v>
      </c>
      <c r="M25">
        <f t="shared" si="6"/>
        <v>0.796875</v>
      </c>
      <c r="N25">
        <f t="shared" si="7"/>
        <v>0.84126984126984128</v>
      </c>
      <c r="P25" t="s">
        <v>5</v>
      </c>
      <c r="Q25">
        <f>COUNTIF($J:$J,"FN")</f>
        <v>21</v>
      </c>
      <c r="R25">
        <f>COUNTIF($J:$J,"PP")</f>
        <v>42</v>
      </c>
    </row>
    <row r="26" spans="1:18" x14ac:dyDescent="0.3">
      <c r="A26">
        <v>2405.0300000000002</v>
      </c>
      <c r="B26">
        <v>55</v>
      </c>
      <c r="C26">
        <v>877.3</v>
      </c>
      <c r="D26" t="s">
        <v>4</v>
      </c>
      <c r="E26">
        <f t="shared" si="0"/>
        <v>0</v>
      </c>
      <c r="F26">
        <f t="shared" si="1"/>
        <v>-0.50504375787691491</v>
      </c>
      <c r="G26">
        <f t="shared" si="2"/>
        <v>0.39652083211787309</v>
      </c>
      <c r="H26">
        <f t="shared" si="3"/>
        <v>-0.41998294139064146</v>
      </c>
      <c r="I26" t="str">
        <f t="shared" si="4"/>
        <v>N</v>
      </c>
      <c r="J26" t="str">
        <f t="shared" si="5"/>
        <v>PN</v>
      </c>
      <c r="K26">
        <f>COUNTIF($D$3:$D26,"N")</f>
        <v>14</v>
      </c>
      <c r="L26">
        <f>COUNTIF($D$3:$D26,"T")</f>
        <v>10</v>
      </c>
      <c r="M26">
        <f t="shared" si="6"/>
        <v>0.78125</v>
      </c>
      <c r="N26">
        <f t="shared" si="7"/>
        <v>0.84126984126984128</v>
      </c>
    </row>
    <row r="27" spans="1:18" x14ac:dyDescent="0.3">
      <c r="A27">
        <v>1288.79</v>
      </c>
      <c r="B27">
        <v>35</v>
      </c>
      <c r="C27">
        <v>412.09</v>
      </c>
      <c r="D27" t="s">
        <v>5</v>
      </c>
      <c r="E27">
        <f t="shared" si="0"/>
        <v>1</v>
      </c>
      <c r="F27">
        <f t="shared" si="1"/>
        <v>-0.92162033149126588</v>
      </c>
      <c r="G27">
        <f t="shared" si="2"/>
        <v>0.39787383100064971</v>
      </c>
      <c r="H27">
        <f t="shared" si="3"/>
        <v>-0.41433205891388852</v>
      </c>
      <c r="I27" t="str">
        <f t="shared" si="4"/>
        <v>N</v>
      </c>
      <c r="J27" t="str">
        <f t="shared" si="5"/>
        <v>FN</v>
      </c>
      <c r="K27">
        <f>COUNTIF($D$3:$D27,"N")</f>
        <v>14</v>
      </c>
      <c r="L27">
        <f>COUNTIF($D$3:$D27,"T")</f>
        <v>11</v>
      </c>
      <c r="M27">
        <f t="shared" si="6"/>
        <v>0.78125</v>
      </c>
      <c r="N27">
        <f t="shared" si="7"/>
        <v>0.82539682539682535</v>
      </c>
      <c r="P27" t="s">
        <v>33</v>
      </c>
      <c r="Q27">
        <f>(Q25+R24)/SUM(Q24:R25)</f>
        <v>0.34645669291338582</v>
      </c>
    </row>
    <row r="28" spans="1:18" x14ac:dyDescent="0.3">
      <c r="A28">
        <v>2770.46</v>
      </c>
      <c r="B28">
        <v>58</v>
      </c>
      <c r="C28">
        <v>974.3</v>
      </c>
      <c r="D28" t="s">
        <v>4</v>
      </c>
      <c r="E28">
        <f t="shared" si="0"/>
        <v>0</v>
      </c>
      <c r="F28">
        <f t="shared" si="1"/>
        <v>-0.51268960811981501</v>
      </c>
      <c r="G28">
        <f t="shared" si="2"/>
        <v>0.40111734892832124</v>
      </c>
      <c r="H28">
        <f t="shared" si="3"/>
        <v>-0.40081164564769051</v>
      </c>
      <c r="I28" t="str">
        <f t="shared" si="4"/>
        <v>N</v>
      </c>
      <c r="J28" t="str">
        <f t="shared" si="5"/>
        <v>PN</v>
      </c>
      <c r="K28">
        <f>COUNTIF($D$3:$D28,"N")</f>
        <v>15</v>
      </c>
      <c r="L28">
        <f>COUNTIF($D$3:$D28,"T")</f>
        <v>11</v>
      </c>
      <c r="M28">
        <f t="shared" si="6"/>
        <v>0.765625</v>
      </c>
      <c r="N28">
        <f t="shared" si="7"/>
        <v>0.82539682539682535</v>
      </c>
      <c r="P28" t="s">
        <v>34</v>
      </c>
      <c r="Q28">
        <f>R25/(R25+Q25)</f>
        <v>0.66666666666666663</v>
      </c>
    </row>
    <row r="29" spans="1:18" x14ac:dyDescent="0.3">
      <c r="A29">
        <v>1170.18</v>
      </c>
      <c r="B29">
        <v>45</v>
      </c>
      <c r="C29">
        <v>680.5</v>
      </c>
      <c r="D29" t="s">
        <v>5</v>
      </c>
      <c r="E29">
        <f t="shared" si="0"/>
        <v>1</v>
      </c>
      <c r="F29">
        <f t="shared" si="1"/>
        <v>-0.90753139137415872</v>
      </c>
      <c r="G29">
        <f t="shared" si="2"/>
        <v>0.40351912631212189</v>
      </c>
      <c r="H29">
        <f t="shared" si="3"/>
        <v>-0.39082328918772319</v>
      </c>
      <c r="I29" t="str">
        <f t="shared" si="4"/>
        <v>N</v>
      </c>
      <c r="J29" t="str">
        <f t="shared" si="5"/>
        <v>FN</v>
      </c>
      <c r="K29">
        <f>COUNTIF($D$3:$D29,"N")</f>
        <v>15</v>
      </c>
      <c r="L29">
        <f>COUNTIF($D$3:$D29,"T")</f>
        <v>12</v>
      </c>
      <c r="M29">
        <f t="shared" si="6"/>
        <v>0.765625</v>
      </c>
      <c r="N29">
        <f t="shared" si="7"/>
        <v>0.80952380952380953</v>
      </c>
      <c r="P29" t="s">
        <v>35</v>
      </c>
      <c r="Q29">
        <f>Q24/(Q24+R24)</f>
        <v>0.640625</v>
      </c>
    </row>
    <row r="30" spans="1:18" x14ac:dyDescent="0.3">
      <c r="A30">
        <v>1006.95</v>
      </c>
      <c r="B30">
        <v>40</v>
      </c>
      <c r="C30">
        <v>566.9</v>
      </c>
      <c r="D30" t="s">
        <v>4</v>
      </c>
      <c r="E30">
        <f t="shared" si="0"/>
        <v>0</v>
      </c>
      <c r="F30">
        <f t="shared" si="1"/>
        <v>-0.51808161305331002</v>
      </c>
      <c r="G30">
        <f t="shared" si="2"/>
        <v>0.40433783689136593</v>
      </c>
      <c r="H30">
        <f t="shared" si="3"/>
        <v>-0.38742290748400288</v>
      </c>
      <c r="I30" t="str">
        <f t="shared" si="4"/>
        <v>N</v>
      </c>
      <c r="J30" t="str">
        <f t="shared" si="5"/>
        <v>PN</v>
      </c>
      <c r="K30">
        <f>COUNTIF($D$3:$D30,"N")</f>
        <v>16</v>
      </c>
      <c r="L30">
        <f>COUNTIF($D$3:$D30,"T")</f>
        <v>12</v>
      </c>
      <c r="M30">
        <f t="shared" si="6"/>
        <v>0.75</v>
      </c>
      <c r="N30">
        <f t="shared" si="7"/>
        <v>0.80952380952380953</v>
      </c>
    </row>
    <row r="31" spans="1:18" x14ac:dyDescent="0.3">
      <c r="A31">
        <v>3392.77</v>
      </c>
      <c r="B31">
        <v>54</v>
      </c>
      <c r="C31">
        <v>933.86</v>
      </c>
      <c r="D31" t="s">
        <v>4</v>
      </c>
      <c r="E31">
        <f t="shared" si="0"/>
        <v>0</v>
      </c>
      <c r="F31">
        <f t="shared" si="1"/>
        <v>-0.52885238832960901</v>
      </c>
      <c r="G31">
        <f t="shared" si="2"/>
        <v>0.41071915264081288</v>
      </c>
      <c r="H31">
        <f t="shared" si="3"/>
        <v>-0.36099323663853394</v>
      </c>
      <c r="I31" t="str">
        <f t="shared" si="4"/>
        <v>N</v>
      </c>
      <c r="J31" t="str">
        <f t="shared" si="5"/>
        <v>PN</v>
      </c>
      <c r="K31">
        <f>COUNTIF($D$3:$D31,"N")</f>
        <v>17</v>
      </c>
      <c r="L31">
        <f>COUNTIF($D$3:$D31,"T")</f>
        <v>12</v>
      </c>
      <c r="M31">
        <f t="shared" si="6"/>
        <v>0.734375</v>
      </c>
      <c r="N31">
        <f t="shared" si="7"/>
        <v>0.80952380952380953</v>
      </c>
    </row>
    <row r="32" spans="1:18" x14ac:dyDescent="0.3">
      <c r="A32">
        <v>2062.27</v>
      </c>
      <c r="B32">
        <v>35</v>
      </c>
      <c r="C32">
        <v>508.86</v>
      </c>
      <c r="D32" t="s">
        <v>4</v>
      </c>
      <c r="E32">
        <f t="shared" si="0"/>
        <v>0</v>
      </c>
      <c r="F32">
        <f t="shared" si="1"/>
        <v>-0.53621589961963256</v>
      </c>
      <c r="G32">
        <f t="shared" si="2"/>
        <v>0.41504239216751726</v>
      </c>
      <c r="H32">
        <f t="shared" si="3"/>
        <v>-0.34315871454749552</v>
      </c>
      <c r="I32" t="str">
        <f t="shared" si="4"/>
        <v>N</v>
      </c>
      <c r="J32" t="str">
        <f t="shared" si="5"/>
        <v>PN</v>
      </c>
      <c r="K32">
        <f>COUNTIF($D$3:$D32,"N")</f>
        <v>18</v>
      </c>
      <c r="L32">
        <f>COUNTIF($D$3:$D32,"T")</f>
        <v>12</v>
      </c>
      <c r="M32">
        <f t="shared" si="6"/>
        <v>0.71875</v>
      </c>
      <c r="N32">
        <f t="shared" si="7"/>
        <v>0.80952380952380953</v>
      </c>
      <c r="P32">
        <v>0</v>
      </c>
      <c r="Q32">
        <v>0</v>
      </c>
    </row>
    <row r="33" spans="1:17" x14ac:dyDescent="0.3">
      <c r="A33">
        <v>1910.99</v>
      </c>
      <c r="B33">
        <v>36</v>
      </c>
      <c r="C33">
        <v>539.42999999999995</v>
      </c>
      <c r="D33" t="s">
        <v>5</v>
      </c>
      <c r="E33">
        <f t="shared" si="0"/>
        <v>1</v>
      </c>
      <c r="F33">
        <f t="shared" si="1"/>
        <v>-0.87639827215511112</v>
      </c>
      <c r="G33">
        <f t="shared" si="2"/>
        <v>0.41627954045101456</v>
      </c>
      <c r="H33">
        <f t="shared" si="3"/>
        <v>-0.33806519624861803</v>
      </c>
      <c r="I33" t="str">
        <f t="shared" si="4"/>
        <v>N</v>
      </c>
      <c r="J33" t="str">
        <f t="shared" si="5"/>
        <v>FN</v>
      </c>
      <c r="K33">
        <f>COUNTIF($D$3:$D33,"N")</f>
        <v>18</v>
      </c>
      <c r="L33">
        <f>COUNTIF($D$3:$D33,"T")</f>
        <v>13</v>
      </c>
      <c r="M33">
        <f t="shared" si="6"/>
        <v>0.71875</v>
      </c>
      <c r="N33">
        <f t="shared" si="7"/>
        <v>0.79365079365079361</v>
      </c>
      <c r="P33">
        <v>1</v>
      </c>
      <c r="Q33">
        <v>1</v>
      </c>
    </row>
    <row r="34" spans="1:17" x14ac:dyDescent="0.3">
      <c r="A34">
        <v>2147.48</v>
      </c>
      <c r="B34">
        <v>49</v>
      </c>
      <c r="C34">
        <v>848.39</v>
      </c>
      <c r="D34" t="s">
        <v>5</v>
      </c>
      <c r="E34">
        <f t="shared" si="0"/>
        <v>1</v>
      </c>
      <c r="F34">
        <f t="shared" si="1"/>
        <v>-0.87572034653909347</v>
      </c>
      <c r="G34">
        <f t="shared" si="2"/>
        <v>0.41656184269405955</v>
      </c>
      <c r="H34">
        <f t="shared" si="3"/>
        <v>-0.33690352790136696</v>
      </c>
      <c r="I34" t="str">
        <f t="shared" si="4"/>
        <v>N</v>
      </c>
      <c r="J34" t="str">
        <f t="shared" si="5"/>
        <v>FN</v>
      </c>
      <c r="K34">
        <f>COUNTIF($D$3:$D34,"N")</f>
        <v>18</v>
      </c>
      <c r="L34">
        <f>COUNTIF($D$3:$D34,"T")</f>
        <v>14</v>
      </c>
      <c r="M34">
        <f t="shared" si="6"/>
        <v>0.71875</v>
      </c>
      <c r="N34">
        <f t="shared" si="7"/>
        <v>0.77777777777777779</v>
      </c>
    </row>
    <row r="35" spans="1:17" x14ac:dyDescent="0.3">
      <c r="A35">
        <v>1823.4</v>
      </c>
      <c r="B35">
        <v>46</v>
      </c>
      <c r="C35">
        <v>807.04</v>
      </c>
      <c r="D35" t="s">
        <v>4</v>
      </c>
      <c r="E35">
        <f t="shared" ref="E35:E66" si="8">IF(D35="T",1,0)</f>
        <v>0</v>
      </c>
      <c r="F35">
        <f t="shared" ref="F35:F66" si="9">E35*H35-LN(1+EXP(H35))</f>
        <v>-0.5479382675284189</v>
      </c>
      <c r="G35">
        <f t="shared" ref="G35:G66" si="10">1/(1+EXP(-H35))</f>
        <v>0.42185944638577916</v>
      </c>
      <c r="H35">
        <f t="shared" ref="H35:H66" si="11">$Q$2*B35+$Q$3*C35+$Q$4</f>
        <v>-0.31514481833286007</v>
      </c>
      <c r="I35" t="str">
        <f t="shared" ref="I35:I66" si="12">IF(G35&gt;$Q$18,"T","N")</f>
        <v>N</v>
      </c>
      <c r="J35" t="str">
        <f t="shared" ref="J35:J66" si="13">IF(D35="N",IF(I35="N","PN","FP"),IF(I35="N","FN","PP"))</f>
        <v>PN</v>
      </c>
      <c r="K35">
        <f>COUNTIF($D$3:$D35,"N")</f>
        <v>19</v>
      </c>
      <c r="L35">
        <f>COUNTIF($D$3:$D35,"T")</f>
        <v>14</v>
      </c>
      <c r="M35">
        <f t="shared" si="6"/>
        <v>0.703125</v>
      </c>
      <c r="N35">
        <f t="shared" si="7"/>
        <v>0.77777777777777779</v>
      </c>
    </row>
    <row r="36" spans="1:17" x14ac:dyDescent="0.3">
      <c r="A36">
        <v>2595.9299999999998</v>
      </c>
      <c r="B36">
        <v>33</v>
      </c>
      <c r="C36">
        <v>515.30999999999995</v>
      </c>
      <c r="D36" t="s">
        <v>4</v>
      </c>
      <c r="E36">
        <f t="shared" si="8"/>
        <v>0</v>
      </c>
      <c r="F36">
        <f t="shared" si="9"/>
        <v>-0.55281038325792209</v>
      </c>
      <c r="G36">
        <f t="shared" si="10"/>
        <v>0.42466936339211653</v>
      </c>
      <c r="H36">
        <f t="shared" si="11"/>
        <v>-0.30363399806346392</v>
      </c>
      <c r="I36" t="str">
        <f t="shared" si="12"/>
        <v>N</v>
      </c>
      <c r="J36" t="str">
        <f t="shared" si="13"/>
        <v>PN</v>
      </c>
      <c r="K36">
        <f>COUNTIF($D$3:$D36,"N")</f>
        <v>20</v>
      </c>
      <c r="L36">
        <f>COUNTIF($D$3:$D36,"T")</f>
        <v>14</v>
      </c>
      <c r="M36">
        <f t="shared" si="6"/>
        <v>0.6875</v>
      </c>
      <c r="N36">
        <f t="shared" si="7"/>
        <v>0.77777777777777779</v>
      </c>
    </row>
    <row r="37" spans="1:17" x14ac:dyDescent="0.3">
      <c r="A37">
        <v>2179.09</v>
      </c>
      <c r="B37">
        <v>48</v>
      </c>
      <c r="C37">
        <v>899.31</v>
      </c>
      <c r="D37" t="s">
        <v>4</v>
      </c>
      <c r="E37">
        <f t="shared" si="8"/>
        <v>0</v>
      </c>
      <c r="F37">
        <f t="shared" si="9"/>
        <v>-0.56202826529411043</v>
      </c>
      <c r="G37">
        <f t="shared" si="10"/>
        <v>0.42994832552794049</v>
      </c>
      <c r="H37">
        <f t="shared" si="11"/>
        <v>-0.282061985412631</v>
      </c>
      <c r="I37" t="str">
        <f t="shared" si="12"/>
        <v>N</v>
      </c>
      <c r="J37" t="str">
        <f t="shared" si="13"/>
        <v>PN</v>
      </c>
      <c r="K37">
        <f>COUNTIF($D$3:$D37,"N")</f>
        <v>21</v>
      </c>
      <c r="L37">
        <f>COUNTIF($D$3:$D37,"T")</f>
        <v>14</v>
      </c>
      <c r="M37">
        <f t="shared" si="6"/>
        <v>0.671875</v>
      </c>
      <c r="N37">
        <f t="shared" si="7"/>
        <v>0.77777777777777779</v>
      </c>
    </row>
    <row r="38" spans="1:17" x14ac:dyDescent="0.3">
      <c r="A38">
        <v>2115.9</v>
      </c>
      <c r="B38">
        <v>44</v>
      </c>
      <c r="C38">
        <v>811.03</v>
      </c>
      <c r="D38" t="s">
        <v>4</v>
      </c>
      <c r="E38">
        <f t="shared" si="8"/>
        <v>0</v>
      </c>
      <c r="F38">
        <f t="shared" si="9"/>
        <v>-0.56402266527758638</v>
      </c>
      <c r="G38">
        <f t="shared" si="10"/>
        <v>0.43108410360372479</v>
      </c>
      <c r="H38">
        <f t="shared" si="11"/>
        <v>-0.27742940666583088</v>
      </c>
      <c r="I38" t="str">
        <f t="shared" si="12"/>
        <v>N</v>
      </c>
      <c r="J38" t="str">
        <f t="shared" si="13"/>
        <v>PN</v>
      </c>
      <c r="K38">
        <f>COUNTIF($D$3:$D38,"N")</f>
        <v>22</v>
      </c>
      <c r="L38">
        <f>COUNTIF($D$3:$D38,"T")</f>
        <v>14</v>
      </c>
      <c r="M38">
        <f t="shared" si="6"/>
        <v>0.65625</v>
      </c>
      <c r="N38">
        <f t="shared" si="7"/>
        <v>0.77777777777777779</v>
      </c>
    </row>
    <row r="39" spans="1:17" x14ac:dyDescent="0.3">
      <c r="A39">
        <v>3057.41</v>
      </c>
      <c r="B39">
        <v>52</v>
      </c>
      <c r="C39">
        <v>1005.54</v>
      </c>
      <c r="D39" t="s">
        <v>4</v>
      </c>
      <c r="E39">
        <f t="shared" si="8"/>
        <v>0</v>
      </c>
      <c r="F39">
        <f t="shared" si="9"/>
        <v>-0.56572169419969953</v>
      </c>
      <c r="G39">
        <f t="shared" si="10"/>
        <v>0.43204988748625006</v>
      </c>
      <c r="H39">
        <f t="shared" si="11"/>
        <v>-0.27349252291341736</v>
      </c>
      <c r="I39" t="str">
        <f t="shared" si="12"/>
        <v>N</v>
      </c>
      <c r="J39" t="str">
        <f t="shared" si="13"/>
        <v>PN</v>
      </c>
      <c r="K39">
        <f>COUNTIF($D$3:$D39,"N")</f>
        <v>23</v>
      </c>
      <c r="L39">
        <f>COUNTIF($D$3:$D39,"T")</f>
        <v>14</v>
      </c>
      <c r="M39">
        <f t="shared" si="6"/>
        <v>0.640625</v>
      </c>
      <c r="N39">
        <f t="shared" si="7"/>
        <v>0.77777777777777779</v>
      </c>
    </row>
    <row r="40" spans="1:17" x14ac:dyDescent="0.3">
      <c r="A40">
        <v>1780.89</v>
      </c>
      <c r="B40">
        <v>28</v>
      </c>
      <c r="C40">
        <v>444.97</v>
      </c>
      <c r="D40" t="s">
        <v>4</v>
      </c>
      <c r="E40">
        <f t="shared" si="8"/>
        <v>0</v>
      </c>
      <c r="F40">
        <f t="shared" si="9"/>
        <v>-0.56791802532122149</v>
      </c>
      <c r="G40">
        <f t="shared" si="10"/>
        <v>0.43329592513730658</v>
      </c>
      <c r="H40">
        <f t="shared" si="11"/>
        <v>-0.26841632921196873</v>
      </c>
      <c r="I40" t="str">
        <f t="shared" si="12"/>
        <v>N</v>
      </c>
      <c r="J40" t="str">
        <f t="shared" si="13"/>
        <v>PN</v>
      </c>
      <c r="K40">
        <f>COUNTIF($D$3:$D40,"N")</f>
        <v>24</v>
      </c>
      <c r="L40">
        <f>COUNTIF($D$3:$D40,"T")</f>
        <v>14</v>
      </c>
      <c r="M40">
        <f t="shared" si="6"/>
        <v>0.625</v>
      </c>
      <c r="N40">
        <f t="shared" si="7"/>
        <v>0.77777777777777779</v>
      </c>
    </row>
    <row r="41" spans="1:17" x14ac:dyDescent="0.3">
      <c r="A41">
        <v>2199.21</v>
      </c>
      <c r="B41">
        <v>36</v>
      </c>
      <c r="C41">
        <v>637.95000000000005</v>
      </c>
      <c r="D41" t="s">
        <v>4</v>
      </c>
      <c r="E41">
        <f t="shared" si="8"/>
        <v>0</v>
      </c>
      <c r="F41">
        <f t="shared" si="9"/>
        <v>-0.56913724405193156</v>
      </c>
      <c r="G41">
        <f t="shared" si="10"/>
        <v>0.43398644033008327</v>
      </c>
      <c r="H41">
        <f t="shared" si="11"/>
        <v>-0.26560474479695906</v>
      </c>
      <c r="I41" t="str">
        <f t="shared" si="12"/>
        <v>N</v>
      </c>
      <c r="J41" t="str">
        <f t="shared" si="13"/>
        <v>PN</v>
      </c>
      <c r="K41">
        <f>COUNTIF($D$3:$D41,"N")</f>
        <v>25</v>
      </c>
      <c r="L41">
        <f>COUNTIF($D$3:$D41,"T")</f>
        <v>14</v>
      </c>
      <c r="M41">
        <f t="shared" si="6"/>
        <v>0.609375</v>
      </c>
      <c r="N41">
        <f t="shared" si="7"/>
        <v>0.77777777777777779</v>
      </c>
    </row>
    <row r="42" spans="1:17" x14ac:dyDescent="0.3">
      <c r="A42">
        <v>3021.9</v>
      </c>
      <c r="B42">
        <v>49</v>
      </c>
      <c r="C42">
        <v>973.19</v>
      </c>
      <c r="D42" t="s">
        <v>4</v>
      </c>
      <c r="E42">
        <f t="shared" si="8"/>
        <v>0</v>
      </c>
      <c r="F42">
        <f t="shared" si="9"/>
        <v>-0.57808138605126069</v>
      </c>
      <c r="G42">
        <f t="shared" si="10"/>
        <v>0.43902637344406409</v>
      </c>
      <c r="H42">
        <f t="shared" si="11"/>
        <v>-0.2451144054778282</v>
      </c>
      <c r="I42" t="str">
        <f t="shared" si="12"/>
        <v>N</v>
      </c>
      <c r="J42" t="str">
        <f t="shared" si="13"/>
        <v>PN</v>
      </c>
      <c r="K42">
        <f>COUNTIF($D$3:$D42,"N")</f>
        <v>26</v>
      </c>
      <c r="L42">
        <f>COUNTIF($D$3:$D42,"T")</f>
        <v>14</v>
      </c>
      <c r="M42">
        <f t="shared" si="6"/>
        <v>0.59375</v>
      </c>
      <c r="N42">
        <f t="shared" si="7"/>
        <v>0.77777777777777779</v>
      </c>
    </row>
    <row r="43" spans="1:17" x14ac:dyDescent="0.3">
      <c r="A43">
        <v>2507.8000000000002</v>
      </c>
      <c r="B43">
        <v>48</v>
      </c>
      <c r="C43">
        <v>953.27</v>
      </c>
      <c r="D43" t="s">
        <v>4</v>
      </c>
      <c r="E43">
        <f t="shared" si="8"/>
        <v>0</v>
      </c>
      <c r="F43">
        <f t="shared" si="9"/>
        <v>-0.57928500005434702</v>
      </c>
      <c r="G43">
        <f t="shared" si="10"/>
        <v>0.43970116298181744</v>
      </c>
      <c r="H43">
        <f t="shared" si="11"/>
        <v>-0.2423749578006586</v>
      </c>
      <c r="I43" t="str">
        <f t="shared" si="12"/>
        <v>N</v>
      </c>
      <c r="J43" t="str">
        <f t="shared" si="13"/>
        <v>PN</v>
      </c>
      <c r="K43">
        <f>COUNTIF($D$3:$D43,"N")</f>
        <v>27</v>
      </c>
      <c r="L43">
        <f>COUNTIF($D$3:$D43,"T")</f>
        <v>14</v>
      </c>
      <c r="M43">
        <f t="shared" si="6"/>
        <v>0.578125</v>
      </c>
      <c r="N43">
        <f t="shared" si="7"/>
        <v>0.77777777777777779</v>
      </c>
    </row>
    <row r="44" spans="1:17" x14ac:dyDescent="0.3">
      <c r="A44">
        <v>2298.2800000000002</v>
      </c>
      <c r="B44">
        <v>35</v>
      </c>
      <c r="C44">
        <v>650.23</v>
      </c>
      <c r="D44" t="s">
        <v>4</v>
      </c>
      <c r="E44">
        <f t="shared" si="8"/>
        <v>0</v>
      </c>
      <c r="F44">
        <f t="shared" si="9"/>
        <v>-0.58068997128416877</v>
      </c>
      <c r="G44">
        <f t="shared" si="10"/>
        <v>0.44048781398751463</v>
      </c>
      <c r="H44">
        <f t="shared" si="11"/>
        <v>-0.23918252675089563</v>
      </c>
      <c r="I44" t="str">
        <f t="shared" si="12"/>
        <v>N</v>
      </c>
      <c r="J44" t="str">
        <f t="shared" si="13"/>
        <v>PN</v>
      </c>
      <c r="K44">
        <f>COUNTIF($D$3:$D44,"N")</f>
        <v>28</v>
      </c>
      <c r="L44">
        <f>COUNTIF($D$3:$D44,"T")</f>
        <v>14</v>
      </c>
      <c r="M44">
        <f t="shared" si="6"/>
        <v>0.5625</v>
      </c>
      <c r="N44">
        <f t="shared" si="7"/>
        <v>0.77777777777777779</v>
      </c>
    </row>
    <row r="45" spans="1:17" x14ac:dyDescent="0.3">
      <c r="A45">
        <v>1427.26</v>
      </c>
      <c r="B45">
        <v>45</v>
      </c>
      <c r="C45">
        <v>894.56</v>
      </c>
      <c r="D45" t="s">
        <v>4</v>
      </c>
      <c r="E45">
        <f t="shared" si="8"/>
        <v>0</v>
      </c>
      <c r="F45">
        <f t="shared" si="9"/>
        <v>-0.58324814102758904</v>
      </c>
      <c r="G45">
        <f t="shared" si="10"/>
        <v>0.44191731190410699</v>
      </c>
      <c r="H45">
        <f t="shared" si="11"/>
        <v>-0.23338435051799017</v>
      </c>
      <c r="I45" t="str">
        <f t="shared" si="12"/>
        <v>N</v>
      </c>
      <c r="J45" t="str">
        <f t="shared" si="13"/>
        <v>PN</v>
      </c>
      <c r="K45">
        <f>COUNTIF($D$3:$D45,"N")</f>
        <v>29</v>
      </c>
      <c r="L45">
        <f>COUNTIF($D$3:$D45,"T")</f>
        <v>14</v>
      </c>
      <c r="M45">
        <f t="shared" si="6"/>
        <v>0.546875</v>
      </c>
      <c r="N45">
        <f t="shared" si="7"/>
        <v>0.77777777777777779</v>
      </c>
    </row>
    <row r="46" spans="1:17" x14ac:dyDescent="0.3">
      <c r="A46">
        <v>1444.69</v>
      </c>
      <c r="B46">
        <v>46</v>
      </c>
      <c r="C46">
        <v>936.94</v>
      </c>
      <c r="D46" t="s">
        <v>5</v>
      </c>
      <c r="E46">
        <f t="shared" si="8"/>
        <v>1</v>
      </c>
      <c r="F46">
        <f t="shared" si="9"/>
        <v>-0.80896573297361618</v>
      </c>
      <c r="G46">
        <f t="shared" si="10"/>
        <v>0.44531840626848562</v>
      </c>
      <c r="H46">
        <f t="shared" si="11"/>
        <v>-0.21960469811797473</v>
      </c>
      <c r="I46" t="str">
        <f t="shared" si="12"/>
        <v>N</v>
      </c>
      <c r="J46" t="str">
        <f t="shared" si="13"/>
        <v>FN</v>
      </c>
      <c r="K46">
        <f>COUNTIF($D$3:$D46,"N")</f>
        <v>29</v>
      </c>
      <c r="L46">
        <f>COUNTIF($D$3:$D46,"T")</f>
        <v>15</v>
      </c>
      <c r="M46">
        <f t="shared" si="6"/>
        <v>0.546875</v>
      </c>
      <c r="N46">
        <f t="shared" si="7"/>
        <v>0.76190476190476186</v>
      </c>
    </row>
    <row r="47" spans="1:17" x14ac:dyDescent="0.3">
      <c r="A47">
        <v>1520.52</v>
      </c>
      <c r="B47">
        <v>29</v>
      </c>
      <c r="C47">
        <v>586.4</v>
      </c>
      <c r="D47" t="s">
        <v>5</v>
      </c>
      <c r="E47">
        <f t="shared" si="8"/>
        <v>1</v>
      </c>
      <c r="F47">
        <f t="shared" si="9"/>
        <v>-0.78816550077068714</v>
      </c>
      <c r="G47">
        <f t="shared" si="10"/>
        <v>0.45467813735851731</v>
      </c>
      <c r="H47">
        <f t="shared" si="11"/>
        <v>-0.18178641578589966</v>
      </c>
      <c r="I47" t="str">
        <f t="shared" si="12"/>
        <v>N</v>
      </c>
      <c r="J47" t="str">
        <f t="shared" si="13"/>
        <v>FN</v>
      </c>
      <c r="K47">
        <f>COUNTIF($D$3:$D47,"N")</f>
        <v>29</v>
      </c>
      <c r="L47">
        <f>COUNTIF($D$3:$D47,"T")</f>
        <v>16</v>
      </c>
      <c r="M47">
        <f t="shared" si="6"/>
        <v>0.546875</v>
      </c>
      <c r="N47">
        <f t="shared" si="7"/>
        <v>0.74603174603174605</v>
      </c>
    </row>
    <row r="48" spans="1:17" x14ac:dyDescent="0.3">
      <c r="A48">
        <v>2118.6999999999998</v>
      </c>
      <c r="B48">
        <v>38</v>
      </c>
      <c r="C48">
        <v>799.27</v>
      </c>
      <c r="D48" t="s">
        <v>5</v>
      </c>
      <c r="E48">
        <f t="shared" si="8"/>
        <v>1</v>
      </c>
      <c r="F48">
        <f t="shared" si="9"/>
        <v>-0.78813819570069565</v>
      </c>
      <c r="G48">
        <f t="shared" si="10"/>
        <v>0.45469055254637952</v>
      </c>
      <c r="H48">
        <f t="shared" si="11"/>
        <v>-0.18173634374094988</v>
      </c>
      <c r="I48" t="str">
        <f t="shared" si="12"/>
        <v>N</v>
      </c>
      <c r="J48" t="str">
        <f t="shared" si="13"/>
        <v>FN</v>
      </c>
      <c r="K48">
        <f>COUNTIF($D$3:$D48,"N")</f>
        <v>29</v>
      </c>
      <c r="L48">
        <f>COUNTIF($D$3:$D48,"T")</f>
        <v>17</v>
      </c>
      <c r="M48">
        <f t="shared" si="6"/>
        <v>0.546875</v>
      </c>
      <c r="N48">
        <f t="shared" si="7"/>
        <v>0.73015873015873012</v>
      </c>
    </row>
    <row r="49" spans="1:14" x14ac:dyDescent="0.3">
      <c r="A49">
        <v>2575</v>
      </c>
      <c r="B49">
        <v>49</v>
      </c>
      <c r="C49">
        <v>1059.53</v>
      </c>
      <c r="D49" t="s">
        <v>4</v>
      </c>
      <c r="E49">
        <f t="shared" si="8"/>
        <v>0</v>
      </c>
      <c r="F49">
        <f t="shared" si="9"/>
        <v>-0.60645829206242152</v>
      </c>
      <c r="G49">
        <f t="shared" si="10"/>
        <v>0.45472132899906254</v>
      </c>
      <c r="H49">
        <f t="shared" si="11"/>
        <v>-0.18161221933962052</v>
      </c>
      <c r="I49" t="str">
        <f t="shared" si="12"/>
        <v>N</v>
      </c>
      <c r="J49" t="str">
        <f t="shared" si="13"/>
        <v>PN</v>
      </c>
      <c r="K49">
        <f>COUNTIF($D$3:$D49,"N")</f>
        <v>30</v>
      </c>
      <c r="L49">
        <f>COUNTIF($D$3:$D49,"T")</f>
        <v>17</v>
      </c>
      <c r="M49">
        <f t="shared" si="6"/>
        <v>0.53125</v>
      </c>
      <c r="N49">
        <f t="shared" si="7"/>
        <v>0.73015873015873012</v>
      </c>
    </row>
    <row r="50" spans="1:14" x14ac:dyDescent="0.3">
      <c r="A50">
        <v>1801.69</v>
      </c>
      <c r="B50">
        <v>50</v>
      </c>
      <c r="C50">
        <v>1110.3800000000001</v>
      </c>
      <c r="D50" t="s">
        <v>5</v>
      </c>
      <c r="E50">
        <f t="shared" si="8"/>
        <v>1</v>
      </c>
      <c r="F50">
        <f t="shared" si="9"/>
        <v>-0.77720955880073239</v>
      </c>
      <c r="G50">
        <f t="shared" si="10"/>
        <v>0.45968695268979082</v>
      </c>
      <c r="H50">
        <f t="shared" si="11"/>
        <v>-0.16160296864691776</v>
      </c>
      <c r="I50" t="str">
        <f t="shared" si="12"/>
        <v>N</v>
      </c>
      <c r="J50" t="str">
        <f t="shared" si="13"/>
        <v>FN</v>
      </c>
      <c r="K50">
        <f>COUNTIF($D$3:$D50,"N")</f>
        <v>30</v>
      </c>
      <c r="L50">
        <f>COUNTIF($D$3:$D50,"T")</f>
        <v>18</v>
      </c>
      <c r="M50">
        <f t="shared" si="6"/>
        <v>0.53125</v>
      </c>
      <c r="N50">
        <f t="shared" si="7"/>
        <v>0.7142857142857143</v>
      </c>
    </row>
    <row r="51" spans="1:14" x14ac:dyDescent="0.3">
      <c r="A51">
        <v>3036.91</v>
      </c>
      <c r="B51">
        <v>54</v>
      </c>
      <c r="C51">
        <v>1206.95</v>
      </c>
      <c r="D51" t="s">
        <v>4</v>
      </c>
      <c r="E51">
        <f t="shared" si="8"/>
        <v>0</v>
      </c>
      <c r="F51">
        <f t="shared" si="9"/>
        <v>-0.61628012850414737</v>
      </c>
      <c r="G51">
        <f t="shared" si="10"/>
        <v>0.46005075171828741</v>
      </c>
      <c r="H51">
        <f t="shared" si="11"/>
        <v>-0.16013833725837218</v>
      </c>
      <c r="I51" t="str">
        <f t="shared" si="12"/>
        <v>N</v>
      </c>
      <c r="J51" t="str">
        <f t="shared" si="13"/>
        <v>PN</v>
      </c>
      <c r="K51">
        <f>COUNTIF($D$3:$D51,"N")</f>
        <v>31</v>
      </c>
      <c r="L51">
        <f>COUNTIF($D$3:$D51,"T")</f>
        <v>18</v>
      </c>
      <c r="M51">
        <f t="shared" si="6"/>
        <v>0.515625</v>
      </c>
      <c r="N51">
        <f t="shared" si="7"/>
        <v>0.7142857142857143</v>
      </c>
    </row>
    <row r="52" spans="1:14" x14ac:dyDescent="0.3">
      <c r="A52">
        <v>2901.29</v>
      </c>
      <c r="B52">
        <v>51</v>
      </c>
      <c r="C52">
        <v>1155.52</v>
      </c>
      <c r="D52" t="s">
        <v>4</v>
      </c>
      <c r="E52">
        <f t="shared" si="8"/>
        <v>0</v>
      </c>
      <c r="F52">
        <f t="shared" si="9"/>
        <v>-0.62290511162912221</v>
      </c>
      <c r="G52">
        <f t="shared" si="10"/>
        <v>0.4636160832057174</v>
      </c>
      <c r="H52">
        <f t="shared" si="11"/>
        <v>-0.14579336450099739</v>
      </c>
      <c r="I52" t="str">
        <f t="shared" si="12"/>
        <v>N</v>
      </c>
      <c r="J52" t="str">
        <f t="shared" si="13"/>
        <v>PN</v>
      </c>
      <c r="K52">
        <f>COUNTIF($D$3:$D52,"N")</f>
        <v>32</v>
      </c>
      <c r="L52">
        <f>COUNTIF($D$3:$D52,"T")</f>
        <v>18</v>
      </c>
      <c r="M52">
        <f t="shared" si="6"/>
        <v>0.5</v>
      </c>
      <c r="N52">
        <f t="shared" si="7"/>
        <v>0.7142857142857143</v>
      </c>
    </row>
    <row r="53" spans="1:14" x14ac:dyDescent="0.3">
      <c r="A53">
        <v>2263.9</v>
      </c>
      <c r="B53">
        <v>47</v>
      </c>
      <c r="C53">
        <v>1066.02</v>
      </c>
      <c r="D53" t="s">
        <v>5</v>
      </c>
      <c r="E53">
        <f t="shared" si="8"/>
        <v>1</v>
      </c>
      <c r="F53">
        <f t="shared" si="9"/>
        <v>-0.76669666631241773</v>
      </c>
      <c r="G53">
        <f t="shared" si="10"/>
        <v>0.46454508396391464</v>
      </c>
      <c r="H53">
        <f t="shared" si="11"/>
        <v>-0.14205808326506847</v>
      </c>
      <c r="I53" t="str">
        <f t="shared" si="12"/>
        <v>N</v>
      </c>
      <c r="J53" t="str">
        <f t="shared" si="13"/>
        <v>FN</v>
      </c>
      <c r="K53">
        <f>COUNTIF($D$3:$D53,"N")</f>
        <v>32</v>
      </c>
      <c r="L53">
        <f>COUNTIF($D$3:$D53,"T")</f>
        <v>19</v>
      </c>
      <c r="M53">
        <f t="shared" si="6"/>
        <v>0.5</v>
      </c>
      <c r="N53">
        <f t="shared" si="7"/>
        <v>0.69841269841269837</v>
      </c>
    </row>
    <row r="54" spans="1:14" x14ac:dyDescent="0.3">
      <c r="A54">
        <v>2515.5</v>
      </c>
      <c r="B54">
        <v>46</v>
      </c>
      <c r="C54">
        <v>1072.1199999999999</v>
      </c>
      <c r="D54" t="s">
        <v>4</v>
      </c>
      <c r="E54">
        <f t="shared" si="8"/>
        <v>0</v>
      </c>
      <c r="F54">
        <f t="shared" si="9"/>
        <v>-0.63486093895257623</v>
      </c>
      <c r="G54">
        <f t="shared" si="10"/>
        <v>0.46999081317418195</v>
      </c>
      <c r="H54">
        <f t="shared" si="11"/>
        <v>-0.12018119195440141</v>
      </c>
      <c r="I54" t="str">
        <f t="shared" si="12"/>
        <v>N</v>
      </c>
      <c r="J54" t="str">
        <f t="shared" si="13"/>
        <v>PN</v>
      </c>
      <c r="K54">
        <f>COUNTIF($D$3:$D54,"N")</f>
        <v>33</v>
      </c>
      <c r="L54">
        <f>COUNTIF($D$3:$D54,"T")</f>
        <v>19</v>
      </c>
      <c r="M54">
        <f t="shared" si="6"/>
        <v>0.484375</v>
      </c>
      <c r="N54">
        <f t="shared" si="7"/>
        <v>0.69841269841269837</v>
      </c>
    </row>
    <row r="55" spans="1:14" x14ac:dyDescent="0.3">
      <c r="A55">
        <v>2436.0300000000002</v>
      </c>
      <c r="B55">
        <v>40</v>
      </c>
      <c r="C55">
        <v>955.21</v>
      </c>
      <c r="D55" t="s">
        <v>4</v>
      </c>
      <c r="E55">
        <f t="shared" si="8"/>
        <v>0</v>
      </c>
      <c r="F55">
        <f t="shared" si="9"/>
        <v>-0.64353022044921238</v>
      </c>
      <c r="G55">
        <f t="shared" si="10"/>
        <v>0.47456575263857642</v>
      </c>
      <c r="H55">
        <f t="shared" si="11"/>
        <v>-0.10182487760992981</v>
      </c>
      <c r="I55" t="str">
        <f t="shared" si="12"/>
        <v>N</v>
      </c>
      <c r="J55" t="str">
        <f t="shared" si="13"/>
        <v>PN</v>
      </c>
      <c r="K55">
        <f>COUNTIF($D$3:$D55,"N")</f>
        <v>34</v>
      </c>
      <c r="L55">
        <f>COUNTIF($D$3:$D55,"T")</f>
        <v>19</v>
      </c>
      <c r="M55">
        <f t="shared" si="6"/>
        <v>0.46875</v>
      </c>
      <c r="N55">
        <f t="shared" si="7"/>
        <v>0.69841269841269837</v>
      </c>
    </row>
    <row r="56" spans="1:14" x14ac:dyDescent="0.3">
      <c r="A56">
        <v>1493.55</v>
      </c>
      <c r="B56">
        <v>22</v>
      </c>
      <c r="C56">
        <v>536.44000000000005</v>
      </c>
      <c r="D56" t="s">
        <v>4</v>
      </c>
      <c r="E56">
        <f t="shared" si="8"/>
        <v>0</v>
      </c>
      <c r="F56">
        <f t="shared" si="9"/>
        <v>-0.64591864207104421</v>
      </c>
      <c r="G56">
        <f t="shared" si="10"/>
        <v>0.47581921366324859</v>
      </c>
      <c r="H56">
        <f t="shared" si="11"/>
        <v>-9.6798658051655717E-2</v>
      </c>
      <c r="I56" t="str">
        <f t="shared" si="12"/>
        <v>N</v>
      </c>
      <c r="J56" t="str">
        <f t="shared" si="13"/>
        <v>PN</v>
      </c>
      <c r="K56">
        <f>COUNTIF($D$3:$D56,"N")</f>
        <v>35</v>
      </c>
      <c r="L56">
        <f>COUNTIF($D$3:$D56,"T")</f>
        <v>19</v>
      </c>
      <c r="M56">
        <f t="shared" si="6"/>
        <v>0.453125</v>
      </c>
      <c r="N56">
        <f t="shared" si="7"/>
        <v>0.69841269841269837</v>
      </c>
    </row>
    <row r="57" spans="1:14" x14ac:dyDescent="0.3">
      <c r="A57">
        <v>3371.59</v>
      </c>
      <c r="B57">
        <v>55</v>
      </c>
      <c r="C57">
        <v>1317.44</v>
      </c>
      <c r="D57" t="s">
        <v>4</v>
      </c>
      <c r="E57">
        <f t="shared" si="8"/>
        <v>0</v>
      </c>
      <c r="F57">
        <f t="shared" si="9"/>
        <v>-0.64617285121705148</v>
      </c>
      <c r="G57">
        <f t="shared" si="10"/>
        <v>0.47595244827785022</v>
      </c>
      <c r="H57">
        <f t="shared" si="11"/>
        <v>-9.6264477099805512E-2</v>
      </c>
      <c r="I57" t="str">
        <f t="shared" si="12"/>
        <v>N</v>
      </c>
      <c r="J57" t="str">
        <f t="shared" si="13"/>
        <v>PN</v>
      </c>
      <c r="K57">
        <f>COUNTIF($D$3:$D57,"N")</f>
        <v>36</v>
      </c>
      <c r="L57">
        <f>COUNTIF($D$3:$D57,"T")</f>
        <v>19</v>
      </c>
      <c r="M57">
        <f t="shared" si="6"/>
        <v>0.4375</v>
      </c>
      <c r="N57">
        <f t="shared" si="7"/>
        <v>0.69841269841269837</v>
      </c>
    </row>
    <row r="58" spans="1:14" x14ac:dyDescent="0.3">
      <c r="A58">
        <v>2204.8000000000002</v>
      </c>
      <c r="B58">
        <v>43</v>
      </c>
      <c r="C58">
        <v>1061.3499999999999</v>
      </c>
      <c r="D58" t="s">
        <v>4</v>
      </c>
      <c r="E58">
        <f t="shared" si="8"/>
        <v>0</v>
      </c>
      <c r="F58">
        <f t="shared" si="9"/>
        <v>-0.65590209827170276</v>
      </c>
      <c r="G58">
        <f t="shared" si="10"/>
        <v>0.48102631390728529</v>
      </c>
      <c r="H58">
        <f t="shared" si="11"/>
        <v>-7.5931205433075577E-2</v>
      </c>
      <c r="I58" t="str">
        <f t="shared" si="12"/>
        <v>N</v>
      </c>
      <c r="J58" t="str">
        <f t="shared" si="13"/>
        <v>PN</v>
      </c>
      <c r="K58">
        <f>COUNTIF($D$3:$D58,"N")</f>
        <v>37</v>
      </c>
      <c r="L58">
        <f>COUNTIF($D$3:$D58,"T")</f>
        <v>19</v>
      </c>
      <c r="M58">
        <f t="shared" si="6"/>
        <v>0.421875</v>
      </c>
      <c r="N58">
        <f t="shared" si="7"/>
        <v>0.69841269841269837</v>
      </c>
    </row>
    <row r="59" spans="1:14" x14ac:dyDescent="0.3">
      <c r="A59">
        <v>1754</v>
      </c>
      <c r="B59">
        <v>26</v>
      </c>
      <c r="C59">
        <v>677.12</v>
      </c>
      <c r="D59" t="s">
        <v>4</v>
      </c>
      <c r="E59">
        <f t="shared" si="8"/>
        <v>0</v>
      </c>
      <c r="F59">
        <f t="shared" si="9"/>
        <v>-0.66219573123744713</v>
      </c>
      <c r="G59">
        <f t="shared" si="10"/>
        <v>0.48428228710892579</v>
      </c>
      <c r="H59">
        <f t="shared" si="11"/>
        <v>-6.2891573216777796E-2</v>
      </c>
      <c r="I59" t="str">
        <f t="shared" si="12"/>
        <v>N</v>
      </c>
      <c r="J59" t="str">
        <f t="shared" si="13"/>
        <v>PN</v>
      </c>
      <c r="K59">
        <f>COUNTIF($D$3:$D59,"N")</f>
        <v>38</v>
      </c>
      <c r="L59">
        <f>COUNTIF($D$3:$D59,"T")</f>
        <v>19</v>
      </c>
      <c r="M59">
        <f t="shared" si="6"/>
        <v>0.40625</v>
      </c>
      <c r="N59">
        <f t="shared" si="7"/>
        <v>0.69841269841269837</v>
      </c>
    </row>
    <row r="60" spans="1:14" x14ac:dyDescent="0.3">
      <c r="A60">
        <v>1959.15</v>
      </c>
      <c r="B60">
        <v>42</v>
      </c>
      <c r="C60">
        <v>1063.79</v>
      </c>
      <c r="D60" t="s">
        <v>5</v>
      </c>
      <c r="E60">
        <f t="shared" si="8"/>
        <v>1</v>
      </c>
      <c r="F60">
        <f t="shared" si="9"/>
        <v>-0.72192274638875409</v>
      </c>
      <c r="G60">
        <f t="shared" si="10"/>
        <v>0.48581725399149067</v>
      </c>
      <c r="H60">
        <f t="shared" si="11"/>
        <v>-5.6746206655021891E-2</v>
      </c>
      <c r="I60" t="str">
        <f t="shared" si="12"/>
        <v>N</v>
      </c>
      <c r="J60" t="str">
        <f t="shared" si="13"/>
        <v>FN</v>
      </c>
      <c r="K60">
        <f>COUNTIF($D$3:$D60,"N")</f>
        <v>38</v>
      </c>
      <c r="L60">
        <f>COUNTIF($D$3:$D60,"T")</f>
        <v>20</v>
      </c>
      <c r="M60">
        <f t="shared" si="6"/>
        <v>0.40625</v>
      </c>
      <c r="N60">
        <f t="shared" si="7"/>
        <v>0.68253968253968256</v>
      </c>
    </row>
    <row r="61" spans="1:14" x14ac:dyDescent="0.3">
      <c r="A61">
        <v>1768.25</v>
      </c>
      <c r="B61">
        <v>36</v>
      </c>
      <c r="C61">
        <v>948.77</v>
      </c>
      <c r="D61" t="s">
        <v>5</v>
      </c>
      <c r="E61">
        <f t="shared" si="8"/>
        <v>1</v>
      </c>
      <c r="F61">
        <f t="shared" si="9"/>
        <v>-0.71181820243310079</v>
      </c>
      <c r="G61">
        <f t="shared" si="10"/>
        <v>0.49075110094608748</v>
      </c>
      <c r="H61">
        <f t="shared" si="11"/>
        <v>-3.6999816658463136E-2</v>
      </c>
      <c r="I61" t="str">
        <f t="shared" si="12"/>
        <v>N</v>
      </c>
      <c r="J61" t="str">
        <f t="shared" si="13"/>
        <v>FN</v>
      </c>
      <c r="K61">
        <f>COUNTIF($D$3:$D61,"N")</f>
        <v>38</v>
      </c>
      <c r="L61">
        <f>COUNTIF($D$3:$D61,"T")</f>
        <v>21</v>
      </c>
      <c r="M61">
        <f t="shared" si="6"/>
        <v>0.40625</v>
      </c>
      <c r="N61">
        <f t="shared" si="7"/>
        <v>0.66666666666666663</v>
      </c>
    </row>
    <row r="62" spans="1:14" x14ac:dyDescent="0.3">
      <c r="A62">
        <v>3226.92</v>
      </c>
      <c r="B62">
        <v>55</v>
      </c>
      <c r="C62">
        <v>1398.32</v>
      </c>
      <c r="D62" t="s">
        <v>4</v>
      </c>
      <c r="E62">
        <f t="shared" si="8"/>
        <v>0</v>
      </c>
      <c r="F62">
        <f t="shared" si="9"/>
        <v>-0.67492721675660305</v>
      </c>
      <c r="G62">
        <f t="shared" si="10"/>
        <v>0.49080651998812719</v>
      </c>
      <c r="H62">
        <f t="shared" si="11"/>
        <v>-3.6778065067627541E-2</v>
      </c>
      <c r="I62" t="str">
        <f t="shared" si="12"/>
        <v>N</v>
      </c>
      <c r="J62" t="str">
        <f t="shared" si="13"/>
        <v>PN</v>
      </c>
      <c r="K62">
        <f>COUNTIF($D$3:$D62,"N")</f>
        <v>39</v>
      </c>
      <c r="L62">
        <f>COUNTIF($D$3:$D62,"T")</f>
        <v>21</v>
      </c>
      <c r="M62">
        <f t="shared" si="6"/>
        <v>0.390625</v>
      </c>
      <c r="N62">
        <f t="shared" si="7"/>
        <v>0.66666666666666663</v>
      </c>
    </row>
    <row r="63" spans="1:14" x14ac:dyDescent="0.3">
      <c r="A63">
        <v>3030.75</v>
      </c>
      <c r="B63">
        <v>32</v>
      </c>
      <c r="C63">
        <v>892.65</v>
      </c>
      <c r="D63" t="s">
        <v>4</v>
      </c>
      <c r="E63">
        <f t="shared" si="8"/>
        <v>0</v>
      </c>
      <c r="F63">
        <f t="shared" si="9"/>
        <v>-0.68879972844189286</v>
      </c>
      <c r="G63">
        <f t="shared" si="10"/>
        <v>0.49782154200118517</v>
      </c>
      <c r="H63">
        <f t="shared" si="11"/>
        <v>-8.7138871332895218E-3</v>
      </c>
      <c r="I63" t="str">
        <f t="shared" si="12"/>
        <v>N</v>
      </c>
      <c r="J63" t="str">
        <f t="shared" si="13"/>
        <v>PN</v>
      </c>
      <c r="K63">
        <f>COUNTIF($D$3:$D63,"N")</f>
        <v>40</v>
      </c>
      <c r="L63">
        <f>COUNTIF($D$3:$D63,"T")</f>
        <v>21</v>
      </c>
      <c r="M63">
        <f t="shared" si="6"/>
        <v>0.375</v>
      </c>
      <c r="N63">
        <f t="shared" si="7"/>
        <v>0.66666666666666663</v>
      </c>
    </row>
    <row r="64" spans="1:14" x14ac:dyDescent="0.3">
      <c r="A64">
        <v>3341.04</v>
      </c>
      <c r="B64">
        <v>51</v>
      </c>
      <c r="C64">
        <v>1350.12</v>
      </c>
      <c r="D64" t="s">
        <v>4</v>
      </c>
      <c r="E64">
        <f t="shared" si="8"/>
        <v>0</v>
      </c>
      <c r="F64">
        <f t="shared" si="9"/>
        <v>-0.69181454139884713</v>
      </c>
      <c r="G64">
        <f t="shared" si="10"/>
        <v>0.49933323624037929</v>
      </c>
      <c r="H64">
        <f t="shared" si="11"/>
        <v>-2.6670566194219592E-3</v>
      </c>
      <c r="I64" t="str">
        <f t="shared" si="12"/>
        <v>N</v>
      </c>
      <c r="J64" t="str">
        <f t="shared" si="13"/>
        <v>PN</v>
      </c>
      <c r="K64">
        <f>COUNTIF($D$3:$D64,"N")</f>
        <v>41</v>
      </c>
      <c r="L64">
        <f>COUNTIF($D$3:$D64,"T")</f>
        <v>21</v>
      </c>
      <c r="M64">
        <f t="shared" si="6"/>
        <v>0.359375</v>
      </c>
      <c r="N64">
        <f t="shared" si="7"/>
        <v>0.66666666666666663</v>
      </c>
    </row>
    <row r="65" spans="1:14" x14ac:dyDescent="0.3">
      <c r="A65">
        <v>1484.95</v>
      </c>
      <c r="B65">
        <v>37</v>
      </c>
      <c r="C65">
        <v>1023.25</v>
      </c>
      <c r="D65" t="s">
        <v>5</v>
      </c>
      <c r="E65">
        <f t="shared" si="8"/>
        <v>1</v>
      </c>
      <c r="F65">
        <f t="shared" si="9"/>
        <v>-0.69295267091355428</v>
      </c>
      <c r="G65">
        <f t="shared" si="10"/>
        <v>0.50009726428230938</v>
      </c>
      <c r="H65">
        <f t="shared" si="11"/>
        <v>3.8905713414522092E-4</v>
      </c>
      <c r="I65" t="str">
        <f t="shared" si="12"/>
        <v>T</v>
      </c>
      <c r="J65" t="str">
        <f t="shared" si="13"/>
        <v>PP</v>
      </c>
      <c r="K65">
        <f>COUNTIF($D$3:$D65,"N")</f>
        <v>41</v>
      </c>
      <c r="L65">
        <f>COUNTIF($D$3:$D65,"T")</f>
        <v>22</v>
      </c>
      <c r="M65">
        <f t="shared" si="6"/>
        <v>0.359375</v>
      </c>
      <c r="N65">
        <f t="shared" si="7"/>
        <v>0.65079365079365081</v>
      </c>
    </row>
    <row r="66" spans="1:14" x14ac:dyDescent="0.3">
      <c r="A66">
        <v>2862.35</v>
      </c>
      <c r="B66">
        <v>55</v>
      </c>
      <c r="C66">
        <v>1456.44</v>
      </c>
      <c r="D66" t="s">
        <v>4</v>
      </c>
      <c r="E66">
        <f t="shared" si="8"/>
        <v>0</v>
      </c>
      <c r="F66">
        <f t="shared" si="9"/>
        <v>-0.69613593355574999</v>
      </c>
      <c r="G66">
        <f t="shared" si="10"/>
        <v>0.50149214555991251</v>
      </c>
      <c r="H66">
        <f t="shared" si="11"/>
        <v>5.968599958462828E-3</v>
      </c>
      <c r="I66" t="str">
        <f t="shared" si="12"/>
        <v>T</v>
      </c>
      <c r="J66" t="str">
        <f t="shared" si="13"/>
        <v>FP</v>
      </c>
      <c r="K66">
        <f>COUNTIF($D$3:$D66,"N")</f>
        <v>42</v>
      </c>
      <c r="L66">
        <f>COUNTIF($D$3:$D66,"T")</f>
        <v>22</v>
      </c>
      <c r="M66">
        <f t="shared" si="6"/>
        <v>0.34375</v>
      </c>
      <c r="N66">
        <f t="shared" si="7"/>
        <v>0.65079365079365081</v>
      </c>
    </row>
    <row r="67" spans="1:14" x14ac:dyDescent="0.3">
      <c r="A67">
        <v>1792.57</v>
      </c>
      <c r="B67">
        <v>21</v>
      </c>
      <c r="C67">
        <v>664.72</v>
      </c>
      <c r="D67" t="s">
        <v>5</v>
      </c>
      <c r="E67">
        <f t="shared" ref="E67:E98" si="14">IF(D67="T",1,0)</f>
        <v>1</v>
      </c>
      <c r="F67">
        <f t="shared" ref="F67:F98" si="15">E67*H67-LN(1+EXP(H67))</f>
        <v>-0.68570489589002981</v>
      </c>
      <c r="G67">
        <f t="shared" ref="G67:G98" si="16">1/(1+EXP(-H67))</f>
        <v>0.50373502365010014</v>
      </c>
      <c r="H67">
        <f t="shared" ref="H67:H98" si="17">$Q$2*B67+$Q$3*C67+$Q$4</f>
        <v>1.4940372503466026E-2</v>
      </c>
      <c r="I67" t="str">
        <f t="shared" ref="I67:I98" si="18">IF(G67&gt;$Q$18,"T","N")</f>
        <v>T</v>
      </c>
      <c r="J67" t="str">
        <f t="shared" ref="J67:J98" si="19">IF(D67="N",IF(I67="N","PN","FP"),IF(I67="N","FN","PP"))</f>
        <v>PP</v>
      </c>
      <c r="K67">
        <f>COUNTIF($D$3:$D67,"N")</f>
        <v>42</v>
      </c>
      <c r="L67">
        <f>COUNTIF($D$3:$D67,"T")</f>
        <v>23</v>
      </c>
      <c r="M67">
        <f t="shared" si="6"/>
        <v>0.34375</v>
      </c>
      <c r="N67">
        <f t="shared" si="7"/>
        <v>0.63492063492063489</v>
      </c>
    </row>
    <row r="68" spans="1:14" x14ac:dyDescent="0.3">
      <c r="A68">
        <v>2638</v>
      </c>
      <c r="B68">
        <v>48</v>
      </c>
      <c r="C68">
        <v>1308.47</v>
      </c>
      <c r="D68" t="s">
        <v>4</v>
      </c>
      <c r="E68">
        <f t="shared" si="14"/>
        <v>0</v>
      </c>
      <c r="F68">
        <f t="shared" si="15"/>
        <v>-0.70262719726806955</v>
      </c>
      <c r="G68">
        <f t="shared" si="16"/>
        <v>0.5047176115049099</v>
      </c>
      <c r="H68">
        <f t="shared" si="17"/>
        <v>1.8871006020182379E-2</v>
      </c>
      <c r="I68" t="str">
        <f t="shared" si="18"/>
        <v>T</v>
      </c>
      <c r="J68" t="str">
        <f t="shared" si="19"/>
        <v>FP</v>
      </c>
      <c r="K68">
        <f>COUNTIF($D$3:$D68,"N")</f>
        <v>43</v>
      </c>
      <c r="L68">
        <f>COUNTIF($D$3:$D68,"T")</f>
        <v>23</v>
      </c>
      <c r="M68">
        <f t="shared" ref="M68:M129" si="20">($K$129-K68)/$K$129</f>
        <v>0.328125</v>
      </c>
      <c r="N68">
        <f t="shared" ref="N68:N129" si="21">($L$129-L68)/$L$129</f>
        <v>0.63492063492063489</v>
      </c>
    </row>
    <row r="69" spans="1:14" x14ac:dyDescent="0.3">
      <c r="A69">
        <v>2393.77</v>
      </c>
      <c r="B69">
        <v>46</v>
      </c>
      <c r="C69">
        <v>1305.79</v>
      </c>
      <c r="D69" t="s">
        <v>5</v>
      </c>
      <c r="E69">
        <f t="shared" si="14"/>
        <v>1</v>
      </c>
      <c r="F69">
        <f t="shared" si="15"/>
        <v>-0.66764065478457679</v>
      </c>
      <c r="G69">
        <f t="shared" si="16"/>
        <v>0.51291730030738525</v>
      </c>
      <c r="H69">
        <f t="shared" si="17"/>
        <v>5.1680700967940696E-2</v>
      </c>
      <c r="I69" t="str">
        <f t="shared" si="18"/>
        <v>T</v>
      </c>
      <c r="J69" t="str">
        <f t="shared" si="19"/>
        <v>PP</v>
      </c>
      <c r="K69">
        <f>COUNTIF($D$3:$D69,"N")</f>
        <v>43</v>
      </c>
      <c r="L69">
        <f>COUNTIF($D$3:$D69,"T")</f>
        <v>24</v>
      </c>
      <c r="M69">
        <f t="shared" si="20"/>
        <v>0.328125</v>
      </c>
      <c r="N69">
        <f t="shared" si="21"/>
        <v>0.61904761904761907</v>
      </c>
    </row>
    <row r="70" spans="1:14" x14ac:dyDescent="0.3">
      <c r="A70">
        <v>2083.86</v>
      </c>
      <c r="B70">
        <v>40</v>
      </c>
      <c r="C70">
        <v>1165</v>
      </c>
      <c r="D70" t="s">
        <v>4</v>
      </c>
      <c r="E70">
        <f t="shared" si="14"/>
        <v>0</v>
      </c>
      <c r="F70">
        <f t="shared" si="15"/>
        <v>-0.71972808475023164</v>
      </c>
      <c r="G70">
        <f t="shared" si="16"/>
        <v>0.51311537068242186</v>
      </c>
      <c r="H70">
        <f t="shared" si="17"/>
        <v>5.2473519771754351E-2</v>
      </c>
      <c r="I70" t="str">
        <f t="shared" si="18"/>
        <v>T</v>
      </c>
      <c r="J70" t="str">
        <f t="shared" si="19"/>
        <v>FP</v>
      </c>
      <c r="K70">
        <f>COUNTIF($D$3:$D70,"N")</f>
        <v>44</v>
      </c>
      <c r="L70">
        <f>COUNTIF($D$3:$D70,"T")</f>
        <v>24</v>
      </c>
      <c r="M70">
        <f t="shared" si="20"/>
        <v>0.3125</v>
      </c>
      <c r="N70">
        <f t="shared" si="21"/>
        <v>0.61904761904761907</v>
      </c>
    </row>
    <row r="71" spans="1:14" x14ac:dyDescent="0.3">
      <c r="A71">
        <v>2189</v>
      </c>
      <c r="B71">
        <v>40</v>
      </c>
      <c r="C71">
        <v>1168.58</v>
      </c>
      <c r="D71" t="s">
        <v>5</v>
      </c>
      <c r="E71">
        <f t="shared" si="14"/>
        <v>1</v>
      </c>
      <c r="F71">
        <f t="shared" si="15"/>
        <v>-0.6659734377781994</v>
      </c>
      <c r="G71">
        <f t="shared" si="16"/>
        <v>0.5137731580053313</v>
      </c>
      <c r="H71">
        <f t="shared" si="17"/>
        <v>5.5106573123326952E-2</v>
      </c>
      <c r="I71" t="str">
        <f t="shared" si="18"/>
        <v>T</v>
      </c>
      <c r="J71" t="str">
        <f t="shared" si="19"/>
        <v>PP</v>
      </c>
      <c r="K71">
        <f>COUNTIF($D$3:$D71,"N")</f>
        <v>44</v>
      </c>
      <c r="L71">
        <f>COUNTIF($D$3:$D71,"T")</f>
        <v>25</v>
      </c>
      <c r="M71">
        <f t="shared" si="20"/>
        <v>0.3125</v>
      </c>
      <c r="N71">
        <f t="shared" si="21"/>
        <v>0.60317460317460314</v>
      </c>
    </row>
    <row r="72" spans="1:14" x14ac:dyDescent="0.3">
      <c r="A72">
        <v>2339.8000000000002</v>
      </c>
      <c r="B72">
        <v>46</v>
      </c>
      <c r="C72">
        <v>1321.33</v>
      </c>
      <c r="D72" t="s">
        <v>5</v>
      </c>
      <c r="E72">
        <f t="shared" si="14"/>
        <v>1</v>
      </c>
      <c r="F72">
        <f t="shared" si="15"/>
        <v>-0.66208985437254042</v>
      </c>
      <c r="G72">
        <f t="shared" si="16"/>
        <v>0.51577231835636872</v>
      </c>
      <c r="H72">
        <f t="shared" si="17"/>
        <v>6.3110211885102407E-2</v>
      </c>
      <c r="I72" t="str">
        <f t="shared" si="18"/>
        <v>T</v>
      </c>
      <c r="J72" t="str">
        <f t="shared" si="19"/>
        <v>PP</v>
      </c>
      <c r="K72">
        <f>COUNTIF($D$3:$D72,"N")</f>
        <v>44</v>
      </c>
      <c r="L72">
        <f>COUNTIF($D$3:$D72,"T")</f>
        <v>26</v>
      </c>
      <c r="M72">
        <f t="shared" si="20"/>
        <v>0.3125</v>
      </c>
      <c r="N72">
        <f t="shared" si="21"/>
        <v>0.58730158730158732</v>
      </c>
    </row>
    <row r="73" spans="1:14" x14ac:dyDescent="0.3">
      <c r="A73">
        <v>2517.88</v>
      </c>
      <c r="B73">
        <v>28</v>
      </c>
      <c r="C73">
        <v>907.46</v>
      </c>
      <c r="D73" t="s">
        <v>4</v>
      </c>
      <c r="E73">
        <f t="shared" si="14"/>
        <v>0</v>
      </c>
      <c r="F73">
        <f t="shared" si="15"/>
        <v>-0.72966054268016844</v>
      </c>
      <c r="G73">
        <f t="shared" si="16"/>
        <v>0.51792739460698389</v>
      </c>
      <c r="H73">
        <f t="shared" si="17"/>
        <v>7.1740331282121206E-2</v>
      </c>
      <c r="I73" t="str">
        <f t="shared" si="18"/>
        <v>T</v>
      </c>
      <c r="J73" t="str">
        <f t="shared" si="19"/>
        <v>FP</v>
      </c>
      <c r="K73">
        <f>COUNTIF($D$3:$D73,"N")</f>
        <v>45</v>
      </c>
      <c r="L73">
        <f>COUNTIF($D$3:$D73,"T")</f>
        <v>26</v>
      </c>
      <c r="M73">
        <f t="shared" si="20"/>
        <v>0.296875</v>
      </c>
      <c r="N73">
        <f t="shared" si="21"/>
        <v>0.58730158730158732</v>
      </c>
    </row>
    <row r="74" spans="1:14" x14ac:dyDescent="0.3">
      <c r="A74">
        <v>2904.48</v>
      </c>
      <c r="B74">
        <v>52</v>
      </c>
      <c r="C74">
        <v>1482.07</v>
      </c>
      <c r="D74" t="s">
        <v>5</v>
      </c>
      <c r="E74">
        <f t="shared" si="14"/>
        <v>1</v>
      </c>
      <c r="F74">
        <f t="shared" si="15"/>
        <v>-0.65539273118613317</v>
      </c>
      <c r="G74">
        <f t="shared" si="16"/>
        <v>0.5192381015432338</v>
      </c>
      <c r="H74">
        <f t="shared" si="17"/>
        <v>7.6990413853320561E-2</v>
      </c>
      <c r="I74" t="str">
        <f t="shared" si="18"/>
        <v>T</v>
      </c>
      <c r="J74" t="str">
        <f t="shared" si="19"/>
        <v>PP</v>
      </c>
      <c r="K74">
        <f>COUNTIF($D$3:$D74,"N")</f>
        <v>45</v>
      </c>
      <c r="L74">
        <f>COUNTIF($D$3:$D74,"T")</f>
        <v>27</v>
      </c>
      <c r="M74">
        <f t="shared" si="20"/>
        <v>0.296875</v>
      </c>
      <c r="N74">
        <f t="shared" si="21"/>
        <v>0.5714285714285714</v>
      </c>
    </row>
    <row r="75" spans="1:14" x14ac:dyDescent="0.3">
      <c r="A75">
        <v>2075.5500000000002</v>
      </c>
      <c r="B75">
        <v>34</v>
      </c>
      <c r="C75">
        <v>1069.3900000000001</v>
      </c>
      <c r="D75" t="s">
        <v>5</v>
      </c>
      <c r="E75">
        <f t="shared" si="14"/>
        <v>1</v>
      </c>
      <c r="F75">
        <f t="shared" si="15"/>
        <v>-0.65083419583798729</v>
      </c>
      <c r="G75">
        <f t="shared" si="16"/>
        <v>0.52161046993761695</v>
      </c>
      <c r="H75">
        <f t="shared" si="17"/>
        <v>8.6495766068320379E-2</v>
      </c>
      <c r="I75" t="str">
        <f t="shared" si="18"/>
        <v>T</v>
      </c>
      <c r="J75" t="str">
        <f t="shared" si="19"/>
        <v>PP</v>
      </c>
      <c r="K75">
        <f>COUNTIF($D$3:$D75,"N")</f>
        <v>45</v>
      </c>
      <c r="L75">
        <f>COUNTIF($D$3:$D75,"T")</f>
        <v>28</v>
      </c>
      <c r="M75">
        <f t="shared" si="20"/>
        <v>0.296875</v>
      </c>
      <c r="N75">
        <f t="shared" si="21"/>
        <v>0.55555555555555558</v>
      </c>
    </row>
    <row r="76" spans="1:14" x14ac:dyDescent="0.3">
      <c r="A76">
        <v>1791.4</v>
      </c>
      <c r="B76">
        <v>21</v>
      </c>
      <c r="C76">
        <v>803.12</v>
      </c>
      <c r="D76" t="s">
        <v>5</v>
      </c>
      <c r="E76">
        <f t="shared" si="14"/>
        <v>1</v>
      </c>
      <c r="F76">
        <f t="shared" si="15"/>
        <v>-0.6364834360310816</v>
      </c>
      <c r="G76">
        <f t="shared" si="16"/>
        <v>0.5291499457152038</v>
      </c>
      <c r="H76">
        <f t="shared" si="17"/>
        <v>0.11673215570392881</v>
      </c>
      <c r="I76" t="str">
        <f t="shared" si="18"/>
        <v>T</v>
      </c>
      <c r="J76" t="str">
        <f t="shared" si="19"/>
        <v>PP</v>
      </c>
      <c r="K76">
        <f>COUNTIF($D$3:$D76,"N")</f>
        <v>45</v>
      </c>
      <c r="L76">
        <f>COUNTIF($D$3:$D76,"T")</f>
        <v>29</v>
      </c>
      <c r="M76">
        <f t="shared" si="20"/>
        <v>0.296875</v>
      </c>
      <c r="N76">
        <f t="shared" si="21"/>
        <v>0.53968253968253965</v>
      </c>
    </row>
    <row r="77" spans="1:14" x14ac:dyDescent="0.3">
      <c r="A77">
        <v>2065.17</v>
      </c>
      <c r="B77">
        <v>36</v>
      </c>
      <c r="C77">
        <v>1169.33</v>
      </c>
      <c r="D77" t="s">
        <v>5</v>
      </c>
      <c r="E77">
        <f t="shared" si="14"/>
        <v>1</v>
      </c>
      <c r="F77">
        <f t="shared" si="15"/>
        <v>-0.63249599858851147</v>
      </c>
      <c r="G77">
        <f t="shared" si="16"/>
        <v>0.53126411026972786</v>
      </c>
      <c r="H77">
        <f t="shared" si="17"/>
        <v>0.12521980547082928</v>
      </c>
      <c r="I77" t="str">
        <f t="shared" si="18"/>
        <v>T</v>
      </c>
      <c r="J77" t="str">
        <f t="shared" si="19"/>
        <v>PP</v>
      </c>
      <c r="K77">
        <f>COUNTIF($D$3:$D77,"N")</f>
        <v>45</v>
      </c>
      <c r="L77">
        <f>COUNTIF($D$3:$D77,"T")</f>
        <v>30</v>
      </c>
      <c r="M77">
        <f t="shared" si="20"/>
        <v>0.296875</v>
      </c>
      <c r="N77">
        <f t="shared" si="21"/>
        <v>0.52380952380952384</v>
      </c>
    </row>
    <row r="78" spans="1:14" x14ac:dyDescent="0.3">
      <c r="A78">
        <v>1710.14</v>
      </c>
      <c r="B78">
        <v>46</v>
      </c>
      <c r="C78">
        <v>1414.02</v>
      </c>
      <c r="D78" t="s">
        <v>5</v>
      </c>
      <c r="E78">
        <f t="shared" si="14"/>
        <v>1</v>
      </c>
      <c r="F78">
        <f t="shared" si="15"/>
        <v>-0.62965865150547962</v>
      </c>
      <c r="G78">
        <f t="shared" si="16"/>
        <v>0.53277363144837298</v>
      </c>
      <c r="H78">
        <f t="shared" si="17"/>
        <v>0.1312827580184181</v>
      </c>
      <c r="I78" t="str">
        <f t="shared" si="18"/>
        <v>T</v>
      </c>
      <c r="J78" t="str">
        <f t="shared" si="19"/>
        <v>PP</v>
      </c>
      <c r="K78">
        <f>COUNTIF($D$3:$D78,"N")</f>
        <v>45</v>
      </c>
      <c r="L78">
        <f>COUNTIF($D$3:$D78,"T")</f>
        <v>31</v>
      </c>
      <c r="M78">
        <f t="shared" si="20"/>
        <v>0.296875</v>
      </c>
      <c r="N78">
        <f t="shared" si="21"/>
        <v>0.50793650793650791</v>
      </c>
    </row>
    <row r="79" spans="1:14" x14ac:dyDescent="0.3">
      <c r="A79">
        <v>2412.9</v>
      </c>
      <c r="B79">
        <v>46</v>
      </c>
      <c r="C79">
        <v>1415.08</v>
      </c>
      <c r="D79" t="s">
        <v>5</v>
      </c>
      <c r="E79">
        <f t="shared" si="14"/>
        <v>1</v>
      </c>
      <c r="F79">
        <f t="shared" si="15"/>
        <v>-0.62929446852977344</v>
      </c>
      <c r="G79">
        <f t="shared" si="16"/>
        <v>0.5329676938698219</v>
      </c>
      <c r="H79">
        <f t="shared" si="17"/>
        <v>0.13206237716720776</v>
      </c>
      <c r="I79" t="str">
        <f t="shared" si="18"/>
        <v>T</v>
      </c>
      <c r="J79" t="str">
        <f t="shared" si="19"/>
        <v>PP</v>
      </c>
      <c r="K79">
        <f>COUNTIF($D$3:$D79,"N")</f>
        <v>45</v>
      </c>
      <c r="L79">
        <f>COUNTIF($D$3:$D79,"T")</f>
        <v>32</v>
      </c>
      <c r="M79">
        <f t="shared" si="20"/>
        <v>0.296875</v>
      </c>
      <c r="N79">
        <f t="shared" si="21"/>
        <v>0.49206349206349204</v>
      </c>
    </row>
    <row r="80" spans="1:14" x14ac:dyDescent="0.3">
      <c r="A80">
        <v>3359.82</v>
      </c>
      <c r="B80">
        <v>45</v>
      </c>
      <c r="C80">
        <v>1397.03</v>
      </c>
      <c r="D80" t="s">
        <v>4</v>
      </c>
      <c r="E80">
        <f t="shared" si="14"/>
        <v>0</v>
      </c>
      <c r="F80">
        <f t="shared" si="15"/>
        <v>-0.76355201544489704</v>
      </c>
      <c r="G80">
        <f t="shared" si="16"/>
        <v>0.53399178462178121</v>
      </c>
      <c r="H80">
        <f t="shared" si="17"/>
        <v>0.13617719070120465</v>
      </c>
      <c r="I80" t="str">
        <f t="shared" si="18"/>
        <v>T</v>
      </c>
      <c r="J80" t="str">
        <f t="shared" si="19"/>
        <v>FP</v>
      </c>
      <c r="K80">
        <f>COUNTIF($D$3:$D80,"N")</f>
        <v>46</v>
      </c>
      <c r="L80">
        <f>COUNTIF($D$3:$D80,"T")</f>
        <v>32</v>
      </c>
      <c r="M80">
        <f t="shared" si="20"/>
        <v>0.28125</v>
      </c>
      <c r="N80">
        <f t="shared" si="21"/>
        <v>0.49206349206349204</v>
      </c>
    </row>
    <row r="81" spans="1:14" x14ac:dyDescent="0.3">
      <c r="A81">
        <v>2522.9</v>
      </c>
      <c r="B81">
        <v>22</v>
      </c>
      <c r="C81">
        <v>860.52</v>
      </c>
      <c r="D81" t="s">
        <v>4</v>
      </c>
      <c r="E81">
        <f t="shared" si="14"/>
        <v>0</v>
      </c>
      <c r="F81">
        <f t="shared" si="15"/>
        <v>-0.76642938808330219</v>
      </c>
      <c r="G81">
        <f t="shared" si="16"/>
        <v>0.53533073665421571</v>
      </c>
      <c r="H81">
        <f t="shared" si="17"/>
        <v>0.14155886434434123</v>
      </c>
      <c r="I81" t="str">
        <f t="shared" si="18"/>
        <v>T</v>
      </c>
      <c r="J81" t="str">
        <f t="shared" si="19"/>
        <v>FP</v>
      </c>
      <c r="K81">
        <f>COUNTIF($D$3:$D81,"N")</f>
        <v>47</v>
      </c>
      <c r="L81">
        <f>COUNTIF($D$3:$D81,"T")</f>
        <v>32</v>
      </c>
      <c r="M81">
        <f t="shared" si="20"/>
        <v>0.265625</v>
      </c>
      <c r="N81">
        <f t="shared" si="21"/>
        <v>0.49206349206349204</v>
      </c>
    </row>
    <row r="82" spans="1:14" x14ac:dyDescent="0.3">
      <c r="A82">
        <v>2175.61</v>
      </c>
      <c r="B82">
        <v>33</v>
      </c>
      <c r="C82">
        <v>1122.24</v>
      </c>
      <c r="D82" t="s">
        <v>4</v>
      </c>
      <c r="E82">
        <f t="shared" si="14"/>
        <v>0</v>
      </c>
      <c r="F82">
        <f t="shared" si="15"/>
        <v>-0.76707086037604377</v>
      </c>
      <c r="G82">
        <f t="shared" si="16"/>
        <v>0.53562871352976804</v>
      </c>
      <c r="H82">
        <f t="shared" si="17"/>
        <v>0.14275680379966388</v>
      </c>
      <c r="I82" t="str">
        <f t="shared" si="18"/>
        <v>T</v>
      </c>
      <c r="J82" t="str">
        <f t="shared" si="19"/>
        <v>FP</v>
      </c>
      <c r="K82">
        <f>COUNTIF($D$3:$D82,"N")</f>
        <v>48</v>
      </c>
      <c r="L82">
        <f>COUNTIF($D$3:$D82,"T")</f>
        <v>32</v>
      </c>
      <c r="M82">
        <f t="shared" si="20"/>
        <v>0.25</v>
      </c>
      <c r="N82">
        <f t="shared" si="21"/>
        <v>0.49206349206349204</v>
      </c>
    </row>
    <row r="83" spans="1:14" x14ac:dyDescent="0.3">
      <c r="A83">
        <v>2575.73</v>
      </c>
      <c r="B83">
        <v>39</v>
      </c>
      <c r="C83">
        <v>1274.9100000000001</v>
      </c>
      <c r="D83" t="s">
        <v>4</v>
      </c>
      <c r="E83">
        <f t="shared" si="14"/>
        <v>0</v>
      </c>
      <c r="F83">
        <f t="shared" si="15"/>
        <v>-0.77133417157077511</v>
      </c>
      <c r="G83">
        <f t="shared" si="16"/>
        <v>0.537604258659792</v>
      </c>
      <c r="H83">
        <f t="shared" si="17"/>
        <v>0.15070160338039867</v>
      </c>
      <c r="I83" t="str">
        <f t="shared" si="18"/>
        <v>T</v>
      </c>
      <c r="J83" t="str">
        <f t="shared" si="19"/>
        <v>FP</v>
      </c>
      <c r="K83">
        <f>COUNTIF($D$3:$D83,"N")</f>
        <v>49</v>
      </c>
      <c r="L83">
        <f>COUNTIF($D$3:$D83,"T")</f>
        <v>32</v>
      </c>
      <c r="M83">
        <f t="shared" si="20"/>
        <v>0.234375</v>
      </c>
      <c r="N83">
        <f t="shared" si="21"/>
        <v>0.49206349206349204</v>
      </c>
    </row>
    <row r="84" spans="1:14" x14ac:dyDescent="0.3">
      <c r="A84">
        <v>2285.13</v>
      </c>
      <c r="B84">
        <v>43</v>
      </c>
      <c r="C84">
        <v>1373.8</v>
      </c>
      <c r="D84" t="s">
        <v>5</v>
      </c>
      <c r="E84">
        <f t="shared" si="14"/>
        <v>1</v>
      </c>
      <c r="F84">
        <f t="shared" si="15"/>
        <v>-0.61916757592859417</v>
      </c>
      <c r="G84">
        <f t="shared" si="16"/>
        <v>0.53839242192420844</v>
      </c>
      <c r="H84">
        <f t="shared" si="17"/>
        <v>0.15387257101912527</v>
      </c>
      <c r="I84" t="str">
        <f t="shared" si="18"/>
        <v>T</v>
      </c>
      <c r="J84" t="str">
        <f t="shared" si="19"/>
        <v>PP</v>
      </c>
      <c r="K84">
        <f>COUNTIF($D$3:$D84,"N")</f>
        <v>49</v>
      </c>
      <c r="L84">
        <f>COUNTIF($D$3:$D84,"T")</f>
        <v>33</v>
      </c>
      <c r="M84">
        <f t="shared" si="20"/>
        <v>0.234375</v>
      </c>
      <c r="N84">
        <f t="shared" si="21"/>
        <v>0.47619047619047616</v>
      </c>
    </row>
    <row r="85" spans="1:14" x14ac:dyDescent="0.3">
      <c r="A85">
        <v>2005.44</v>
      </c>
      <c r="B85">
        <v>41</v>
      </c>
      <c r="C85">
        <v>1333.03</v>
      </c>
      <c r="D85" t="s">
        <v>5</v>
      </c>
      <c r="E85">
        <f t="shared" si="14"/>
        <v>1</v>
      </c>
      <c r="F85">
        <f t="shared" si="15"/>
        <v>-0.61695707500009278</v>
      </c>
      <c r="G85">
        <f t="shared" si="16"/>
        <v>0.53958385521982988</v>
      </c>
      <c r="H85">
        <f t="shared" si="17"/>
        <v>0.15866746089386613</v>
      </c>
      <c r="I85" t="str">
        <f t="shared" si="18"/>
        <v>T</v>
      </c>
      <c r="J85" t="str">
        <f t="shared" si="19"/>
        <v>PP</v>
      </c>
      <c r="K85">
        <f>COUNTIF($D$3:$D85,"N")</f>
        <v>49</v>
      </c>
      <c r="L85">
        <f>COUNTIF($D$3:$D85,"T")</f>
        <v>34</v>
      </c>
      <c r="M85">
        <f t="shared" si="20"/>
        <v>0.234375</v>
      </c>
      <c r="N85">
        <f t="shared" si="21"/>
        <v>0.46031746031746029</v>
      </c>
    </row>
    <row r="86" spans="1:14" x14ac:dyDescent="0.3">
      <c r="A86">
        <v>2765.06</v>
      </c>
      <c r="B86">
        <v>37</v>
      </c>
      <c r="C86">
        <v>1249.3499999999999</v>
      </c>
      <c r="D86" t="s">
        <v>4</v>
      </c>
      <c r="E86">
        <f t="shared" si="14"/>
        <v>0</v>
      </c>
      <c r="F86">
        <f t="shared" si="15"/>
        <v>-0.77995772888856363</v>
      </c>
      <c r="G86">
        <f t="shared" si="16"/>
        <v>0.54157461095363302</v>
      </c>
      <c r="H86">
        <f t="shared" si="17"/>
        <v>0.16668329255050812</v>
      </c>
      <c r="I86" t="str">
        <f t="shared" si="18"/>
        <v>T</v>
      </c>
      <c r="J86" t="str">
        <f t="shared" si="19"/>
        <v>FP</v>
      </c>
      <c r="K86">
        <f>COUNTIF($D$3:$D86,"N")</f>
        <v>50</v>
      </c>
      <c r="L86">
        <f>COUNTIF($D$3:$D86,"T")</f>
        <v>34</v>
      </c>
      <c r="M86">
        <f t="shared" si="20"/>
        <v>0.21875</v>
      </c>
      <c r="N86">
        <f t="shared" si="21"/>
        <v>0.46031746031746029</v>
      </c>
    </row>
    <row r="87" spans="1:14" x14ac:dyDescent="0.3">
      <c r="A87">
        <v>1139.76</v>
      </c>
      <c r="B87">
        <v>43</v>
      </c>
      <c r="C87">
        <v>1446.94</v>
      </c>
      <c r="D87" t="s">
        <v>5</v>
      </c>
      <c r="E87">
        <f t="shared" si="14"/>
        <v>1</v>
      </c>
      <c r="F87">
        <f t="shared" si="15"/>
        <v>-0.59469503688478031</v>
      </c>
      <c r="G87">
        <f t="shared" si="16"/>
        <v>0.55173079775711209</v>
      </c>
      <c r="H87">
        <f t="shared" si="17"/>
        <v>0.20766629228561267</v>
      </c>
      <c r="I87" t="str">
        <f t="shared" si="18"/>
        <v>T</v>
      </c>
      <c r="J87" t="str">
        <f t="shared" si="19"/>
        <v>PP</v>
      </c>
      <c r="K87">
        <f>COUNTIF($D$3:$D87,"N")</f>
        <v>50</v>
      </c>
      <c r="L87">
        <f>COUNTIF($D$3:$D87,"T")</f>
        <v>35</v>
      </c>
      <c r="M87">
        <f t="shared" si="20"/>
        <v>0.21875</v>
      </c>
      <c r="N87">
        <f t="shared" si="21"/>
        <v>0.44444444444444442</v>
      </c>
    </row>
    <row r="88" spans="1:14" x14ac:dyDescent="0.3">
      <c r="A88">
        <v>2675.05</v>
      </c>
      <c r="B88">
        <v>23</v>
      </c>
      <c r="C88">
        <v>981.55</v>
      </c>
      <c r="D88" t="s">
        <v>4</v>
      </c>
      <c r="E88">
        <f t="shared" si="14"/>
        <v>0</v>
      </c>
      <c r="F88">
        <f t="shared" si="15"/>
        <v>-0.80540981769644471</v>
      </c>
      <c r="G88">
        <f t="shared" si="16"/>
        <v>0.5530952604456123</v>
      </c>
      <c r="H88">
        <f t="shared" si="17"/>
        <v>0.2131847866050241</v>
      </c>
      <c r="I88" t="str">
        <f t="shared" si="18"/>
        <v>T</v>
      </c>
      <c r="J88" t="str">
        <f t="shared" si="19"/>
        <v>FP</v>
      </c>
      <c r="K88">
        <f>COUNTIF($D$3:$D88,"N")</f>
        <v>51</v>
      </c>
      <c r="L88">
        <f>COUNTIF($D$3:$D88,"T")</f>
        <v>35</v>
      </c>
      <c r="M88">
        <f t="shared" si="20"/>
        <v>0.203125</v>
      </c>
      <c r="N88">
        <f t="shared" si="21"/>
        <v>0.44444444444444442</v>
      </c>
    </row>
    <row r="89" spans="1:14" x14ac:dyDescent="0.3">
      <c r="A89">
        <v>2183.3200000000002</v>
      </c>
      <c r="B89">
        <v>34</v>
      </c>
      <c r="C89">
        <v>1243.93</v>
      </c>
      <c r="D89" t="s">
        <v>5</v>
      </c>
      <c r="E89">
        <f t="shared" si="14"/>
        <v>1</v>
      </c>
      <c r="F89">
        <f t="shared" si="15"/>
        <v>-0.59147307852146302</v>
      </c>
      <c r="G89">
        <f t="shared" si="16"/>
        <v>0.55351131825640154</v>
      </c>
      <c r="H89">
        <f t="shared" si="17"/>
        <v>0.21486814930393289</v>
      </c>
      <c r="I89" t="str">
        <f t="shared" si="18"/>
        <v>T</v>
      </c>
      <c r="J89" t="str">
        <f t="shared" si="19"/>
        <v>PP</v>
      </c>
      <c r="K89">
        <f>COUNTIF($D$3:$D89,"N")</f>
        <v>51</v>
      </c>
      <c r="L89">
        <f>COUNTIF($D$3:$D89,"T")</f>
        <v>36</v>
      </c>
      <c r="M89">
        <f t="shared" si="20"/>
        <v>0.203125</v>
      </c>
      <c r="N89">
        <f t="shared" si="21"/>
        <v>0.42857142857142855</v>
      </c>
    </row>
    <row r="90" spans="1:14" x14ac:dyDescent="0.3">
      <c r="A90">
        <v>2382.87</v>
      </c>
      <c r="B90">
        <v>38</v>
      </c>
      <c r="C90">
        <v>1348.21</v>
      </c>
      <c r="D90" t="s">
        <v>5</v>
      </c>
      <c r="E90">
        <f t="shared" si="14"/>
        <v>1</v>
      </c>
      <c r="F90">
        <f t="shared" si="15"/>
        <v>-0.58829355630465829</v>
      </c>
      <c r="G90">
        <f t="shared" si="16"/>
        <v>0.55527402058066877</v>
      </c>
      <c r="H90">
        <f t="shared" si="17"/>
        <v>0.22200340676527891</v>
      </c>
      <c r="I90" t="str">
        <f t="shared" si="18"/>
        <v>T</v>
      </c>
      <c r="J90" t="str">
        <f t="shared" si="19"/>
        <v>PP</v>
      </c>
      <c r="K90">
        <f>COUNTIF($D$3:$D90,"N")</f>
        <v>51</v>
      </c>
      <c r="L90">
        <f>COUNTIF($D$3:$D90,"T")</f>
        <v>37</v>
      </c>
      <c r="M90">
        <f t="shared" si="20"/>
        <v>0.203125</v>
      </c>
      <c r="N90">
        <f t="shared" si="21"/>
        <v>0.41269841269841268</v>
      </c>
    </row>
    <row r="91" spans="1:14" x14ac:dyDescent="0.3">
      <c r="A91">
        <v>1939.33</v>
      </c>
      <c r="B91">
        <v>22</v>
      </c>
      <c r="C91">
        <v>981.09</v>
      </c>
      <c r="D91" t="s">
        <v>4</v>
      </c>
      <c r="E91">
        <f t="shared" si="14"/>
        <v>0</v>
      </c>
      <c r="F91">
        <f t="shared" si="15"/>
        <v>-0.81487715617714629</v>
      </c>
      <c r="G91">
        <f t="shared" si="16"/>
        <v>0.55730629379154606</v>
      </c>
      <c r="H91">
        <f t="shared" si="17"/>
        <v>0.2302368650703514</v>
      </c>
      <c r="I91" t="str">
        <f t="shared" si="18"/>
        <v>T</v>
      </c>
      <c r="J91" t="str">
        <f t="shared" si="19"/>
        <v>FP</v>
      </c>
      <c r="K91">
        <f>COUNTIF($D$3:$D91,"N")</f>
        <v>52</v>
      </c>
      <c r="L91">
        <f>COUNTIF($D$3:$D91,"T")</f>
        <v>37</v>
      </c>
      <c r="M91">
        <f t="shared" si="20"/>
        <v>0.1875</v>
      </c>
      <c r="N91">
        <f t="shared" si="21"/>
        <v>0.41269841269841268</v>
      </c>
    </row>
    <row r="92" spans="1:14" x14ac:dyDescent="0.3">
      <c r="A92">
        <v>3113.02</v>
      </c>
      <c r="B92">
        <v>36</v>
      </c>
      <c r="C92">
        <v>1312.45</v>
      </c>
      <c r="D92" t="s">
        <v>4</v>
      </c>
      <c r="E92">
        <f t="shared" si="14"/>
        <v>0</v>
      </c>
      <c r="F92">
        <f t="shared" si="15"/>
        <v>-0.81501439212909854</v>
      </c>
      <c r="G92">
        <f t="shared" si="16"/>
        <v>0.55736704311514995</v>
      </c>
      <c r="H92">
        <f t="shared" si="17"/>
        <v>0.23048310035269531</v>
      </c>
      <c r="I92" t="str">
        <f t="shared" si="18"/>
        <v>T</v>
      </c>
      <c r="J92" t="str">
        <f t="shared" si="19"/>
        <v>FP</v>
      </c>
      <c r="K92">
        <f>COUNTIF($D$3:$D92,"N")</f>
        <v>53</v>
      </c>
      <c r="L92">
        <f>COUNTIF($D$3:$D92,"T")</f>
        <v>37</v>
      </c>
      <c r="M92">
        <f t="shared" si="20"/>
        <v>0.171875</v>
      </c>
      <c r="N92">
        <f t="shared" si="21"/>
        <v>0.41269841269841268</v>
      </c>
    </row>
    <row r="93" spans="1:14" x14ac:dyDescent="0.3">
      <c r="A93">
        <v>2585.31</v>
      </c>
      <c r="B93">
        <v>26</v>
      </c>
      <c r="C93">
        <v>1083.48</v>
      </c>
      <c r="D93" t="s">
        <v>5</v>
      </c>
      <c r="E93">
        <f t="shared" si="14"/>
        <v>1</v>
      </c>
      <c r="F93">
        <f t="shared" si="15"/>
        <v>-0.58210100607112558</v>
      </c>
      <c r="G93">
        <f t="shared" si="16"/>
        <v>0.55872325159214997</v>
      </c>
      <c r="H93">
        <f t="shared" si="17"/>
        <v>0.23598204687960994</v>
      </c>
      <c r="I93" t="str">
        <f t="shared" si="18"/>
        <v>T</v>
      </c>
      <c r="J93" t="str">
        <f t="shared" si="19"/>
        <v>PP</v>
      </c>
      <c r="K93">
        <f>COUNTIF($D$3:$D93,"N")</f>
        <v>53</v>
      </c>
      <c r="L93">
        <f>COUNTIF($D$3:$D93,"T")</f>
        <v>38</v>
      </c>
      <c r="M93">
        <f t="shared" si="20"/>
        <v>0.171875</v>
      </c>
      <c r="N93">
        <f t="shared" si="21"/>
        <v>0.3968253968253968</v>
      </c>
    </row>
    <row r="94" spans="1:14" x14ac:dyDescent="0.3">
      <c r="A94">
        <v>2618.96</v>
      </c>
      <c r="B94">
        <v>41</v>
      </c>
      <c r="C94">
        <v>1474.51</v>
      </c>
      <c r="D94" t="s">
        <v>4</v>
      </c>
      <c r="E94">
        <f t="shared" si="14"/>
        <v>0</v>
      </c>
      <c r="F94">
        <f t="shared" si="15"/>
        <v>-0.8331127799829886</v>
      </c>
      <c r="G94">
        <f t="shared" si="16"/>
        <v>0.56530592883095465</v>
      </c>
      <c r="H94">
        <f t="shared" si="17"/>
        <v>0.26272455256439703</v>
      </c>
      <c r="I94" t="str">
        <f t="shared" si="18"/>
        <v>T</v>
      </c>
      <c r="J94" t="str">
        <f t="shared" si="19"/>
        <v>FP</v>
      </c>
      <c r="K94">
        <f>COUNTIF($D$3:$D94,"N")</f>
        <v>54</v>
      </c>
      <c r="L94">
        <f>COUNTIF($D$3:$D94,"T")</f>
        <v>38</v>
      </c>
      <c r="M94">
        <f t="shared" si="20"/>
        <v>0.15625</v>
      </c>
      <c r="N94">
        <f t="shared" si="21"/>
        <v>0.3968253968253968</v>
      </c>
    </row>
    <row r="95" spans="1:14" x14ac:dyDescent="0.3">
      <c r="A95">
        <v>2281.11</v>
      </c>
      <c r="B95">
        <v>36</v>
      </c>
      <c r="C95">
        <v>1359.92</v>
      </c>
      <c r="D95" t="s">
        <v>5</v>
      </c>
      <c r="E95">
        <f t="shared" si="14"/>
        <v>1</v>
      </c>
      <c r="F95">
        <f t="shared" si="15"/>
        <v>-0.56922749484434387</v>
      </c>
      <c r="G95">
        <f t="shared" si="16"/>
        <v>0.56596247880271955</v>
      </c>
      <c r="H95">
        <f t="shared" si="17"/>
        <v>0.26539679940273836</v>
      </c>
      <c r="I95" t="str">
        <f t="shared" si="18"/>
        <v>T</v>
      </c>
      <c r="J95" t="str">
        <f t="shared" si="19"/>
        <v>PP</v>
      </c>
      <c r="K95">
        <f>COUNTIF($D$3:$D95,"N")</f>
        <v>54</v>
      </c>
      <c r="L95">
        <f>COUNTIF($D$3:$D95,"T")</f>
        <v>39</v>
      </c>
      <c r="M95">
        <f t="shared" si="20"/>
        <v>0.15625</v>
      </c>
      <c r="N95">
        <f t="shared" si="21"/>
        <v>0.38095238095238093</v>
      </c>
    </row>
    <row r="96" spans="1:14" x14ac:dyDescent="0.3">
      <c r="A96">
        <v>2679.69</v>
      </c>
      <c r="B96">
        <v>46</v>
      </c>
      <c r="C96">
        <v>1614.2</v>
      </c>
      <c r="D96" t="s">
        <v>5</v>
      </c>
      <c r="E96">
        <f t="shared" si="14"/>
        <v>1</v>
      </c>
      <c r="F96">
        <f t="shared" si="15"/>
        <v>-0.56355564683758486</v>
      </c>
      <c r="G96">
        <f t="shared" si="16"/>
        <v>0.56918165266241039</v>
      </c>
      <c r="H96">
        <f t="shared" si="17"/>
        <v>0.27851309877758473</v>
      </c>
      <c r="I96" t="str">
        <f t="shared" si="18"/>
        <v>T</v>
      </c>
      <c r="J96" t="str">
        <f t="shared" si="19"/>
        <v>PP</v>
      </c>
      <c r="K96">
        <f>COUNTIF($D$3:$D96,"N")</f>
        <v>54</v>
      </c>
      <c r="L96">
        <f>COUNTIF($D$3:$D96,"T")</f>
        <v>40</v>
      </c>
      <c r="M96">
        <f t="shared" si="20"/>
        <v>0.15625</v>
      </c>
      <c r="N96">
        <f t="shared" si="21"/>
        <v>0.36507936507936506</v>
      </c>
    </row>
    <row r="97" spans="1:14" x14ac:dyDescent="0.3">
      <c r="A97">
        <v>2324.6</v>
      </c>
      <c r="B97">
        <v>30</v>
      </c>
      <c r="C97">
        <v>1247.71</v>
      </c>
      <c r="D97" t="s">
        <v>5</v>
      </c>
      <c r="E97">
        <f t="shared" si="14"/>
        <v>1</v>
      </c>
      <c r="F97">
        <f t="shared" si="15"/>
        <v>-0.55981816815602303</v>
      </c>
      <c r="G97">
        <f t="shared" si="16"/>
        <v>0.57131293728965438</v>
      </c>
      <c r="H97">
        <f t="shared" si="17"/>
        <v>0.28720991563335302</v>
      </c>
      <c r="I97" t="str">
        <f t="shared" si="18"/>
        <v>T</v>
      </c>
      <c r="J97" t="str">
        <f t="shared" si="19"/>
        <v>PP</v>
      </c>
      <c r="K97">
        <f>COUNTIF($D$3:$D97,"N")</f>
        <v>54</v>
      </c>
      <c r="L97">
        <f>COUNTIF($D$3:$D97,"T")</f>
        <v>41</v>
      </c>
      <c r="M97">
        <f t="shared" si="20"/>
        <v>0.15625</v>
      </c>
      <c r="N97">
        <f t="shared" si="21"/>
        <v>0.34920634920634919</v>
      </c>
    </row>
    <row r="98" spans="1:14" x14ac:dyDescent="0.3">
      <c r="A98">
        <v>1726.08</v>
      </c>
      <c r="B98">
        <v>27</v>
      </c>
      <c r="C98">
        <v>1186.6500000000001</v>
      </c>
      <c r="D98" t="s">
        <v>5</v>
      </c>
      <c r="E98">
        <f t="shared" si="14"/>
        <v>1</v>
      </c>
      <c r="F98">
        <f t="shared" si="15"/>
        <v>-0.55671141035885252</v>
      </c>
      <c r="G98">
        <f t="shared" si="16"/>
        <v>0.57309062820991952</v>
      </c>
      <c r="H98">
        <f t="shared" si="17"/>
        <v>0.29447212197295003</v>
      </c>
      <c r="I98" t="str">
        <f t="shared" si="18"/>
        <v>T</v>
      </c>
      <c r="J98" t="str">
        <f t="shared" si="19"/>
        <v>PP</v>
      </c>
      <c r="K98">
        <f>COUNTIF($D$3:$D98,"N")</f>
        <v>54</v>
      </c>
      <c r="L98">
        <f>COUNTIF($D$3:$D98,"T")</f>
        <v>42</v>
      </c>
      <c r="M98">
        <f t="shared" si="20"/>
        <v>0.15625</v>
      </c>
      <c r="N98">
        <f t="shared" si="21"/>
        <v>0.33333333333333331</v>
      </c>
    </row>
    <row r="99" spans="1:14" x14ac:dyDescent="0.3">
      <c r="A99">
        <v>2586.6799999999998</v>
      </c>
      <c r="B99">
        <v>54</v>
      </c>
      <c r="C99">
        <v>1829.39</v>
      </c>
      <c r="D99" t="s">
        <v>5</v>
      </c>
      <c r="E99">
        <f t="shared" ref="E99:E130" si="22">IF(D99="T",1,0)</f>
        <v>1</v>
      </c>
      <c r="F99">
        <f t="shared" ref="F99:F130" si="23">E99*H99-LN(1+EXP(H99))</f>
        <v>-0.55535175633312783</v>
      </c>
      <c r="G99">
        <f t="shared" ref="G99:G130" si="24">1/(1+EXP(-H99))</f>
        <v>0.57387036315442641</v>
      </c>
      <c r="H99">
        <f t="shared" ref="H99:H129" si="25">$Q$2*B99+$Q$3*C99+$Q$4</f>
        <v>0.29765991082902704</v>
      </c>
      <c r="I99" t="str">
        <f t="shared" ref="I99:I129" si="26">IF(G99&gt;$Q$18,"T","N")</f>
        <v>T</v>
      </c>
      <c r="J99" t="str">
        <f t="shared" ref="J99:J130" si="27">IF(D99="N",IF(I99="N","PN","FP"),IF(I99="N","FN","PP"))</f>
        <v>PP</v>
      </c>
      <c r="K99">
        <f>COUNTIF($D$3:$D99,"N")</f>
        <v>54</v>
      </c>
      <c r="L99">
        <f>COUNTIF($D$3:$D99,"T")</f>
        <v>43</v>
      </c>
      <c r="M99">
        <f t="shared" si="20"/>
        <v>0.15625</v>
      </c>
      <c r="N99">
        <f t="shared" si="21"/>
        <v>0.31746031746031744</v>
      </c>
    </row>
    <row r="100" spans="1:14" x14ac:dyDescent="0.3">
      <c r="A100">
        <v>1881.84</v>
      </c>
      <c r="B100">
        <v>26</v>
      </c>
      <c r="C100">
        <v>1194.8900000000001</v>
      </c>
      <c r="D100" t="s">
        <v>5</v>
      </c>
      <c r="E100">
        <f t="shared" si="22"/>
        <v>1</v>
      </c>
      <c r="F100">
        <f t="shared" si="23"/>
        <v>-0.54676722270233258</v>
      </c>
      <c r="G100">
        <f t="shared" si="24"/>
        <v>0.57881797868843021</v>
      </c>
      <c r="H100">
        <f t="shared" si="25"/>
        <v>0.31792296137645654</v>
      </c>
      <c r="I100" t="str">
        <f t="shared" si="26"/>
        <v>T</v>
      </c>
      <c r="J100" t="str">
        <f t="shared" si="27"/>
        <v>PP</v>
      </c>
      <c r="K100">
        <f>COUNTIF($D$3:$D100,"N")</f>
        <v>54</v>
      </c>
      <c r="L100">
        <f>COUNTIF($D$3:$D100,"T")</f>
        <v>44</v>
      </c>
      <c r="M100">
        <f t="shared" si="20"/>
        <v>0.15625</v>
      </c>
      <c r="N100">
        <f t="shared" si="21"/>
        <v>0.30158730158730157</v>
      </c>
    </row>
    <row r="101" spans="1:14" x14ac:dyDescent="0.3">
      <c r="A101">
        <v>2098.2800000000002</v>
      </c>
      <c r="B101">
        <v>44</v>
      </c>
      <c r="C101">
        <v>1626.91</v>
      </c>
      <c r="D101" t="s">
        <v>5</v>
      </c>
      <c r="E101">
        <f t="shared" si="22"/>
        <v>1</v>
      </c>
      <c r="F101">
        <f t="shared" si="23"/>
        <v>-0.54478237020073439</v>
      </c>
      <c r="G101">
        <f t="shared" si="24"/>
        <v>0.57996798792320137</v>
      </c>
      <c r="H101">
        <f t="shared" si="25"/>
        <v>0.32264198117805359</v>
      </c>
      <c r="I101" t="str">
        <f t="shared" si="26"/>
        <v>T</v>
      </c>
      <c r="J101" t="str">
        <f t="shared" si="27"/>
        <v>PP</v>
      </c>
      <c r="K101">
        <f>COUNTIF($D$3:$D101,"N")</f>
        <v>54</v>
      </c>
      <c r="L101">
        <f>COUNTIF($D$3:$D101,"T")</f>
        <v>45</v>
      </c>
      <c r="M101">
        <f t="shared" si="20"/>
        <v>0.15625</v>
      </c>
      <c r="N101">
        <f t="shared" si="21"/>
        <v>0.2857142857142857</v>
      </c>
    </row>
    <row r="102" spans="1:14" x14ac:dyDescent="0.3">
      <c r="A102">
        <v>1865.75</v>
      </c>
      <c r="B102">
        <v>26</v>
      </c>
      <c r="C102">
        <v>1211.93</v>
      </c>
      <c r="D102" t="s">
        <v>5</v>
      </c>
      <c r="E102">
        <f t="shared" si="22"/>
        <v>1</v>
      </c>
      <c r="F102">
        <f t="shared" si="23"/>
        <v>-0.54150778870396254</v>
      </c>
      <c r="G102">
        <f t="shared" si="24"/>
        <v>0.58187025322674324</v>
      </c>
      <c r="H102">
        <f t="shared" si="25"/>
        <v>0.33045570693813203</v>
      </c>
      <c r="I102" t="str">
        <f t="shared" si="26"/>
        <v>T</v>
      </c>
      <c r="J102" t="str">
        <f t="shared" si="27"/>
        <v>PP</v>
      </c>
      <c r="K102">
        <f>COUNTIF($D$3:$D102,"N")</f>
        <v>54</v>
      </c>
      <c r="L102">
        <f>COUNTIF($D$3:$D102,"T")</f>
        <v>46</v>
      </c>
      <c r="M102">
        <f t="shared" si="20"/>
        <v>0.15625</v>
      </c>
      <c r="N102">
        <f t="shared" si="21"/>
        <v>0.26984126984126983</v>
      </c>
    </row>
    <row r="103" spans="1:14" x14ac:dyDescent="0.3">
      <c r="A103">
        <v>1947.45</v>
      </c>
      <c r="B103">
        <v>25</v>
      </c>
      <c r="C103">
        <v>1191.56</v>
      </c>
      <c r="D103" t="s">
        <v>5</v>
      </c>
      <c r="E103">
        <f t="shared" si="22"/>
        <v>1</v>
      </c>
      <c r="F103">
        <f t="shared" si="23"/>
        <v>-0.54050143826910846</v>
      </c>
      <c r="G103">
        <f t="shared" si="24"/>
        <v>0.58245611334995784</v>
      </c>
      <c r="H103">
        <f t="shared" si="25"/>
        <v>0.33286418422194747</v>
      </c>
      <c r="I103" t="str">
        <f t="shared" si="26"/>
        <v>T</v>
      </c>
      <c r="J103" t="str">
        <f t="shared" si="27"/>
        <v>PP</v>
      </c>
      <c r="K103">
        <f>COUNTIF($D$3:$D103,"N")</f>
        <v>54</v>
      </c>
      <c r="L103">
        <f>COUNTIF($D$3:$D103,"T")</f>
        <v>47</v>
      </c>
      <c r="M103">
        <f t="shared" si="20"/>
        <v>0.15625</v>
      </c>
      <c r="N103">
        <f t="shared" si="21"/>
        <v>0.25396825396825395</v>
      </c>
    </row>
    <row r="104" spans="1:14" x14ac:dyDescent="0.3">
      <c r="A104">
        <v>3251.37</v>
      </c>
      <c r="B104">
        <v>60</v>
      </c>
      <c r="C104">
        <v>2024.76</v>
      </c>
      <c r="D104" t="s">
        <v>5</v>
      </c>
      <c r="E104">
        <f t="shared" si="22"/>
        <v>1</v>
      </c>
      <c r="F104">
        <f t="shared" si="23"/>
        <v>-0.53877241644687146</v>
      </c>
      <c r="G104">
        <f t="shared" si="24"/>
        <v>0.58346406381350191</v>
      </c>
      <c r="H104">
        <f t="shared" si="25"/>
        <v>0.33701012329025132</v>
      </c>
      <c r="I104" t="str">
        <f t="shared" si="26"/>
        <v>T</v>
      </c>
      <c r="J104" t="str">
        <f t="shared" si="27"/>
        <v>PP</v>
      </c>
      <c r="K104">
        <f>COUNTIF($D$3:$D104,"N")</f>
        <v>54</v>
      </c>
      <c r="L104">
        <f>COUNTIF($D$3:$D104,"T")</f>
        <v>48</v>
      </c>
      <c r="M104">
        <f t="shared" si="20"/>
        <v>0.15625</v>
      </c>
      <c r="N104">
        <f t="shared" si="21"/>
        <v>0.23809523809523808</v>
      </c>
    </row>
    <row r="105" spans="1:14" x14ac:dyDescent="0.3">
      <c r="A105">
        <v>2452.0300000000002</v>
      </c>
      <c r="B105">
        <v>23</v>
      </c>
      <c r="C105">
        <v>1154.8499999999999</v>
      </c>
      <c r="D105" t="s">
        <v>4</v>
      </c>
      <c r="E105">
        <f t="shared" si="22"/>
        <v>0</v>
      </c>
      <c r="F105">
        <f t="shared" si="23"/>
        <v>-0.87790505984560041</v>
      </c>
      <c r="G105">
        <f t="shared" si="24"/>
        <v>0.58434723211116302</v>
      </c>
      <c r="H105">
        <f t="shared" si="25"/>
        <v>0.34064516253450533</v>
      </c>
      <c r="I105" t="str">
        <f t="shared" si="26"/>
        <v>T</v>
      </c>
      <c r="J105" t="str">
        <f t="shared" si="27"/>
        <v>FP</v>
      </c>
      <c r="K105">
        <f>COUNTIF($D$3:$D105,"N")</f>
        <v>55</v>
      </c>
      <c r="L105">
        <f>COUNTIF($D$3:$D105,"T")</f>
        <v>48</v>
      </c>
      <c r="M105">
        <f t="shared" si="20"/>
        <v>0.140625</v>
      </c>
      <c r="N105">
        <f t="shared" si="21"/>
        <v>0.23809523809523808</v>
      </c>
    </row>
    <row r="106" spans="1:14" x14ac:dyDescent="0.3">
      <c r="A106">
        <v>2179.02</v>
      </c>
      <c r="B106">
        <v>41</v>
      </c>
      <c r="C106">
        <v>1614.2</v>
      </c>
      <c r="D106" t="s">
        <v>5</v>
      </c>
      <c r="E106">
        <f t="shared" si="22"/>
        <v>1</v>
      </c>
      <c r="F106">
        <f t="shared" si="23"/>
        <v>-0.52701812055449682</v>
      </c>
      <c r="G106">
        <f t="shared" si="24"/>
        <v>0.59036273816336937</v>
      </c>
      <c r="H106">
        <f t="shared" si="25"/>
        <v>0.36546511755914163</v>
      </c>
      <c r="I106" t="str">
        <f t="shared" si="26"/>
        <v>T</v>
      </c>
      <c r="J106" t="str">
        <f t="shared" si="27"/>
        <v>PP</v>
      </c>
      <c r="K106">
        <f>COUNTIF($D$3:$D106,"N")</f>
        <v>55</v>
      </c>
      <c r="L106">
        <f>COUNTIF($D$3:$D106,"T")</f>
        <v>49</v>
      </c>
      <c r="M106">
        <f t="shared" si="20"/>
        <v>0.140625</v>
      </c>
      <c r="N106">
        <f t="shared" si="21"/>
        <v>0.22222222222222221</v>
      </c>
    </row>
    <row r="107" spans="1:14" x14ac:dyDescent="0.3">
      <c r="A107">
        <v>1968.18</v>
      </c>
      <c r="B107">
        <v>23</v>
      </c>
      <c r="C107">
        <v>1234.3499999999999</v>
      </c>
      <c r="D107" t="s">
        <v>5</v>
      </c>
      <c r="E107">
        <f t="shared" si="22"/>
        <v>1</v>
      </c>
      <c r="F107">
        <f t="shared" si="23"/>
        <v>-0.51336986600016421</v>
      </c>
      <c r="G107">
        <f t="shared" si="24"/>
        <v>0.5984753949641759</v>
      </c>
      <c r="H107">
        <f t="shared" si="25"/>
        <v>0.39911659869373067</v>
      </c>
      <c r="I107" t="str">
        <f t="shared" si="26"/>
        <v>T</v>
      </c>
      <c r="J107" t="str">
        <f t="shared" si="27"/>
        <v>PP</v>
      </c>
      <c r="K107">
        <f>COUNTIF($D$3:$D107,"N")</f>
        <v>55</v>
      </c>
      <c r="L107">
        <f>COUNTIF($D$3:$D107,"T")</f>
        <v>50</v>
      </c>
      <c r="M107">
        <f t="shared" si="20"/>
        <v>0.140625</v>
      </c>
      <c r="N107">
        <f t="shared" si="21"/>
        <v>0.20634920634920634</v>
      </c>
    </row>
    <row r="108" spans="1:14" x14ac:dyDescent="0.3">
      <c r="A108">
        <v>2150.71</v>
      </c>
      <c r="B108">
        <v>28</v>
      </c>
      <c r="C108">
        <v>1366.23</v>
      </c>
      <c r="D108" t="s">
        <v>5</v>
      </c>
      <c r="E108">
        <f t="shared" si="22"/>
        <v>1</v>
      </c>
      <c r="F108">
        <f t="shared" si="23"/>
        <v>-0.50934891778873204</v>
      </c>
      <c r="G108">
        <f t="shared" si="24"/>
        <v>0.60088667810665652</v>
      </c>
      <c r="H108">
        <f t="shared" si="25"/>
        <v>0.40916096985781708</v>
      </c>
      <c r="I108" t="str">
        <f t="shared" si="26"/>
        <v>T</v>
      </c>
      <c r="J108" t="str">
        <f t="shared" si="27"/>
        <v>PP</v>
      </c>
      <c r="K108">
        <f>COUNTIF($D$3:$D108,"N")</f>
        <v>55</v>
      </c>
      <c r="L108">
        <f>COUNTIF($D$3:$D108,"T")</f>
        <v>51</v>
      </c>
      <c r="M108">
        <f t="shared" si="20"/>
        <v>0.140625</v>
      </c>
      <c r="N108">
        <f t="shared" si="21"/>
        <v>0.19047619047619047</v>
      </c>
    </row>
    <row r="109" spans="1:14" x14ac:dyDescent="0.3">
      <c r="A109">
        <v>2862.21</v>
      </c>
      <c r="B109">
        <v>55</v>
      </c>
      <c r="C109">
        <v>2014.51</v>
      </c>
      <c r="D109" t="s">
        <v>5</v>
      </c>
      <c r="E109">
        <f t="shared" si="22"/>
        <v>1</v>
      </c>
      <c r="F109">
        <f t="shared" si="23"/>
        <v>-0.50645671764398914</v>
      </c>
      <c r="G109">
        <f t="shared" si="24"/>
        <v>0.60262707822360784</v>
      </c>
      <c r="H109">
        <f t="shared" si="25"/>
        <v>0.41642337200096485</v>
      </c>
      <c r="I109" t="str">
        <f t="shared" si="26"/>
        <v>T</v>
      </c>
      <c r="J109" t="str">
        <f t="shared" si="27"/>
        <v>PP</v>
      </c>
      <c r="K109">
        <f>COUNTIF($D$3:$D109,"N")</f>
        <v>55</v>
      </c>
      <c r="L109">
        <f>COUNTIF($D$3:$D109,"T")</f>
        <v>52</v>
      </c>
      <c r="M109">
        <f t="shared" si="20"/>
        <v>0.140625</v>
      </c>
      <c r="N109">
        <f t="shared" si="21"/>
        <v>0.17460317460317459</v>
      </c>
    </row>
    <row r="110" spans="1:14" x14ac:dyDescent="0.3">
      <c r="A110">
        <v>2469.0500000000002</v>
      </c>
      <c r="B110">
        <v>34</v>
      </c>
      <c r="C110">
        <v>1538.35</v>
      </c>
      <c r="D110" t="s">
        <v>5</v>
      </c>
      <c r="E110">
        <f t="shared" si="22"/>
        <v>1</v>
      </c>
      <c r="F110">
        <f t="shared" si="23"/>
        <v>-0.50052789015880061</v>
      </c>
      <c r="G110">
        <f t="shared" si="24"/>
        <v>0.60621056264184037</v>
      </c>
      <c r="H110">
        <f t="shared" si="25"/>
        <v>0.43141104532907909</v>
      </c>
      <c r="I110" t="str">
        <f t="shared" si="26"/>
        <v>T</v>
      </c>
      <c r="J110" t="str">
        <f t="shared" si="27"/>
        <v>PP</v>
      </c>
      <c r="K110">
        <f>COUNTIF($D$3:$D110,"N")</f>
        <v>55</v>
      </c>
      <c r="L110">
        <f>COUNTIF($D$3:$D110,"T")</f>
        <v>53</v>
      </c>
      <c r="M110">
        <f t="shared" si="20"/>
        <v>0.140625</v>
      </c>
      <c r="N110">
        <f t="shared" si="21"/>
        <v>0.15873015873015872</v>
      </c>
    </row>
    <row r="111" spans="1:14" x14ac:dyDescent="0.3">
      <c r="A111">
        <v>2497.25</v>
      </c>
      <c r="B111">
        <v>37</v>
      </c>
      <c r="C111">
        <v>1610.19</v>
      </c>
      <c r="D111" t="s">
        <v>4</v>
      </c>
      <c r="E111">
        <f t="shared" si="22"/>
        <v>0</v>
      </c>
      <c r="F111">
        <f t="shared" si="23"/>
        <v>-0.93234295102398035</v>
      </c>
      <c r="G111">
        <f t="shared" si="24"/>
        <v>0.60636962755797308</v>
      </c>
      <c r="H111">
        <f t="shared" si="25"/>
        <v>0.43207741863472066</v>
      </c>
      <c r="I111" t="str">
        <f t="shared" si="26"/>
        <v>T</v>
      </c>
      <c r="J111" t="str">
        <f t="shared" si="27"/>
        <v>FP</v>
      </c>
      <c r="K111">
        <f>COUNTIF($D$3:$D111,"N")</f>
        <v>56</v>
      </c>
      <c r="L111">
        <f>COUNTIF($D$3:$D111,"T")</f>
        <v>53</v>
      </c>
      <c r="M111">
        <f t="shared" si="20"/>
        <v>0.125</v>
      </c>
      <c r="N111">
        <f t="shared" si="21"/>
        <v>0.15873015873015872</v>
      </c>
    </row>
    <row r="112" spans="1:14" x14ac:dyDescent="0.3">
      <c r="A112">
        <v>2351.91</v>
      </c>
      <c r="B112">
        <v>22</v>
      </c>
      <c r="C112">
        <v>1265.6500000000001</v>
      </c>
      <c r="D112" t="s">
        <v>5</v>
      </c>
      <c r="E112">
        <f t="shared" si="22"/>
        <v>1</v>
      </c>
      <c r="F112">
        <f t="shared" si="23"/>
        <v>-0.49733944443173844</v>
      </c>
      <c r="G112">
        <f t="shared" si="24"/>
        <v>0.60814651682230747</v>
      </c>
      <c r="H112">
        <f t="shared" si="25"/>
        <v>0.43952783203222784</v>
      </c>
      <c r="I112" t="str">
        <f t="shared" si="26"/>
        <v>T</v>
      </c>
      <c r="J112" t="str">
        <f t="shared" si="27"/>
        <v>PP</v>
      </c>
      <c r="K112">
        <f>COUNTIF($D$3:$D112,"N")</f>
        <v>56</v>
      </c>
      <c r="L112">
        <f>COUNTIF($D$3:$D112,"T")</f>
        <v>54</v>
      </c>
      <c r="M112">
        <f t="shared" si="20"/>
        <v>0.125</v>
      </c>
      <c r="N112">
        <f t="shared" si="21"/>
        <v>0.14285714285714285</v>
      </c>
    </row>
    <row r="113" spans="1:14" x14ac:dyDescent="0.3">
      <c r="A113">
        <v>1621.56</v>
      </c>
      <c r="B113">
        <v>32</v>
      </c>
      <c r="C113">
        <v>1520.06</v>
      </c>
      <c r="D113" t="s">
        <v>5</v>
      </c>
      <c r="E113">
        <f t="shared" si="22"/>
        <v>1</v>
      </c>
      <c r="F113">
        <f t="shared" si="23"/>
        <v>-0.49218308890873269</v>
      </c>
      <c r="G113">
        <f t="shared" si="24"/>
        <v>0.61129043508740344</v>
      </c>
      <c r="H113">
        <f t="shared" si="25"/>
        <v>0.45273974507626508</v>
      </c>
      <c r="I113" t="str">
        <f t="shared" si="26"/>
        <v>T</v>
      </c>
      <c r="J113" t="str">
        <f t="shared" si="27"/>
        <v>PP</v>
      </c>
      <c r="K113">
        <f>COUNTIF($D$3:$D113,"N")</f>
        <v>56</v>
      </c>
      <c r="L113">
        <f>COUNTIF($D$3:$D113,"T")</f>
        <v>55</v>
      </c>
      <c r="M113">
        <f t="shared" si="20"/>
        <v>0.125</v>
      </c>
      <c r="N113">
        <f t="shared" si="21"/>
        <v>0.12698412698412698</v>
      </c>
    </row>
    <row r="114" spans="1:14" x14ac:dyDescent="0.3">
      <c r="A114">
        <v>2821.67</v>
      </c>
      <c r="B114">
        <v>39</v>
      </c>
      <c r="C114">
        <v>1710.11</v>
      </c>
      <c r="D114" t="s">
        <v>5</v>
      </c>
      <c r="E114">
        <f t="shared" si="22"/>
        <v>1</v>
      </c>
      <c r="F114">
        <f t="shared" si="23"/>
        <v>-0.48520668874035716</v>
      </c>
      <c r="G114">
        <f t="shared" si="24"/>
        <v>0.61556995223670308</v>
      </c>
      <c r="H114">
        <f t="shared" si="25"/>
        <v>0.47078674824196937</v>
      </c>
      <c r="I114" t="str">
        <f t="shared" si="26"/>
        <v>T</v>
      </c>
      <c r="J114" t="str">
        <f t="shared" si="27"/>
        <v>PP</v>
      </c>
      <c r="K114">
        <f>COUNTIF($D$3:$D114,"N")</f>
        <v>56</v>
      </c>
      <c r="L114">
        <f>COUNTIF($D$3:$D114,"T")</f>
        <v>56</v>
      </c>
      <c r="M114">
        <f t="shared" si="20"/>
        <v>0.125</v>
      </c>
      <c r="N114">
        <f t="shared" si="21"/>
        <v>0.1111111111111111</v>
      </c>
    </row>
    <row r="115" spans="1:14" x14ac:dyDescent="0.3">
      <c r="A115">
        <v>1619.92</v>
      </c>
      <c r="B115">
        <v>21</v>
      </c>
      <c r="C115">
        <v>1309.1600000000001</v>
      </c>
      <c r="D115" t="s">
        <v>5</v>
      </c>
      <c r="E115">
        <f t="shared" si="22"/>
        <v>1</v>
      </c>
      <c r="F115">
        <f t="shared" si="23"/>
        <v>-0.47827480290447749</v>
      </c>
      <c r="G115">
        <f t="shared" si="24"/>
        <v>0.61985183649027387</v>
      </c>
      <c r="H115">
        <f t="shared" si="25"/>
        <v>0.48891939537706625</v>
      </c>
      <c r="I115" t="str">
        <f t="shared" si="26"/>
        <v>T</v>
      </c>
      <c r="J115" t="str">
        <f t="shared" si="27"/>
        <v>PP</v>
      </c>
      <c r="K115">
        <f>COUNTIF($D$3:$D115,"N")</f>
        <v>56</v>
      </c>
      <c r="L115">
        <f>COUNTIF($D$3:$D115,"T")</f>
        <v>57</v>
      </c>
      <c r="M115">
        <f t="shared" si="20"/>
        <v>0.125</v>
      </c>
      <c r="N115">
        <f t="shared" si="21"/>
        <v>9.5238095238095233E-2</v>
      </c>
    </row>
    <row r="116" spans="1:14" x14ac:dyDescent="0.3">
      <c r="A116">
        <v>3324.86</v>
      </c>
      <c r="B116">
        <v>37</v>
      </c>
      <c r="C116">
        <v>1729.92</v>
      </c>
      <c r="D116" t="s">
        <v>4</v>
      </c>
      <c r="E116">
        <f t="shared" si="22"/>
        <v>0</v>
      </c>
      <c r="F116">
        <f t="shared" si="23"/>
        <v>-0.98665939690313909</v>
      </c>
      <c r="G116">
        <f t="shared" si="24"/>
        <v>0.62717994309353431</v>
      </c>
      <c r="H116">
        <f t="shared" si="25"/>
        <v>0.52013760795980324</v>
      </c>
      <c r="I116" t="str">
        <f t="shared" si="26"/>
        <v>T</v>
      </c>
      <c r="J116" t="str">
        <f t="shared" si="27"/>
        <v>FP</v>
      </c>
      <c r="K116">
        <f>COUNTIF($D$3:$D116,"N")</f>
        <v>57</v>
      </c>
      <c r="L116">
        <f>COUNTIF($D$3:$D116,"T")</f>
        <v>57</v>
      </c>
      <c r="M116">
        <f t="shared" si="20"/>
        <v>0.109375</v>
      </c>
      <c r="N116">
        <f t="shared" si="21"/>
        <v>9.5238095238095233E-2</v>
      </c>
    </row>
    <row r="117" spans="1:14" x14ac:dyDescent="0.3">
      <c r="A117">
        <v>3191.57</v>
      </c>
      <c r="B117">
        <v>32</v>
      </c>
      <c r="C117">
        <v>1616.2</v>
      </c>
      <c r="D117" t="s">
        <v>4</v>
      </c>
      <c r="E117">
        <f t="shared" si="22"/>
        <v>0</v>
      </c>
      <c r="F117">
        <f t="shared" si="23"/>
        <v>-0.98873797616467851</v>
      </c>
      <c r="G117">
        <f t="shared" si="24"/>
        <v>0.62795407430684436</v>
      </c>
      <c r="H117">
        <f t="shared" si="25"/>
        <v>0.52344973089196234</v>
      </c>
      <c r="I117" t="str">
        <f t="shared" si="26"/>
        <v>T</v>
      </c>
      <c r="J117" t="str">
        <f t="shared" si="27"/>
        <v>FP</v>
      </c>
      <c r="K117">
        <f>COUNTIF($D$3:$D117,"N")</f>
        <v>58</v>
      </c>
      <c r="L117">
        <f>COUNTIF($D$3:$D117,"T")</f>
        <v>57</v>
      </c>
      <c r="M117">
        <f t="shared" si="20"/>
        <v>9.375E-2</v>
      </c>
      <c r="N117">
        <f t="shared" si="21"/>
        <v>9.5238095238095233E-2</v>
      </c>
    </row>
    <row r="118" spans="1:14" x14ac:dyDescent="0.3">
      <c r="A118">
        <v>2943.01</v>
      </c>
      <c r="B118">
        <v>25</v>
      </c>
      <c r="C118">
        <v>1466.37</v>
      </c>
      <c r="D118" t="s">
        <v>4</v>
      </c>
      <c r="E118">
        <f t="shared" si="22"/>
        <v>0</v>
      </c>
      <c r="F118">
        <f t="shared" si="23"/>
        <v>-0.99599657238718964</v>
      </c>
      <c r="G118">
        <f t="shared" si="24"/>
        <v>0.63064482809601885</v>
      </c>
      <c r="H118">
        <f t="shared" si="25"/>
        <v>0.53498412599448497</v>
      </c>
      <c r="I118" t="str">
        <f t="shared" si="26"/>
        <v>T</v>
      </c>
      <c r="J118" t="str">
        <f t="shared" si="27"/>
        <v>FP</v>
      </c>
      <c r="K118">
        <f>COUNTIF($D$3:$D118,"N")</f>
        <v>59</v>
      </c>
      <c r="L118">
        <f>COUNTIF($D$3:$D118,"T")</f>
        <v>57</v>
      </c>
      <c r="M118">
        <f t="shared" si="20"/>
        <v>7.8125E-2</v>
      </c>
      <c r="N118">
        <f t="shared" si="21"/>
        <v>9.5238095238095233E-2</v>
      </c>
    </row>
    <row r="119" spans="1:14" x14ac:dyDescent="0.3">
      <c r="A119">
        <v>2108.46</v>
      </c>
      <c r="B119">
        <v>22</v>
      </c>
      <c r="C119">
        <v>1430.59</v>
      </c>
      <c r="D119" t="s">
        <v>5</v>
      </c>
      <c r="E119">
        <f t="shared" si="22"/>
        <v>1</v>
      </c>
      <c r="F119">
        <f t="shared" si="23"/>
        <v>-0.4515403058587304</v>
      </c>
      <c r="G119">
        <f t="shared" si="24"/>
        <v>0.63664676525575525</v>
      </c>
      <c r="H119">
        <f t="shared" si="25"/>
        <v>0.56083951354295247</v>
      </c>
      <c r="I119" t="str">
        <f t="shared" si="26"/>
        <v>T</v>
      </c>
      <c r="J119" t="str">
        <f t="shared" si="27"/>
        <v>PP</v>
      </c>
      <c r="K119">
        <f>COUNTIF($D$3:$D119,"N")</f>
        <v>59</v>
      </c>
      <c r="L119">
        <f>COUNTIF($D$3:$D119,"T")</f>
        <v>58</v>
      </c>
      <c r="M119">
        <f t="shared" si="20"/>
        <v>7.8125E-2</v>
      </c>
      <c r="N119">
        <f t="shared" si="21"/>
        <v>7.9365079365079361E-2</v>
      </c>
    </row>
    <row r="120" spans="1:14" x14ac:dyDescent="0.3">
      <c r="A120">
        <v>3003.61</v>
      </c>
      <c r="B120">
        <v>26</v>
      </c>
      <c r="C120">
        <v>1527.22</v>
      </c>
      <c r="D120" t="s">
        <v>4</v>
      </c>
      <c r="E120">
        <f t="shared" si="22"/>
        <v>0</v>
      </c>
      <c r="F120">
        <f t="shared" si="23"/>
        <v>-1.0133406303244055</v>
      </c>
      <c r="G120">
        <f t="shared" si="24"/>
        <v>0.6369957113500504</v>
      </c>
      <c r="H120">
        <f t="shared" si="25"/>
        <v>0.56234827431727874</v>
      </c>
      <c r="I120" t="str">
        <f t="shared" si="26"/>
        <v>T</v>
      </c>
      <c r="J120" t="str">
        <f t="shared" si="27"/>
        <v>FP</v>
      </c>
      <c r="K120">
        <f>COUNTIF($D$3:$D120,"N")</f>
        <v>60</v>
      </c>
      <c r="L120">
        <f>COUNTIF($D$3:$D120,"T")</f>
        <v>58</v>
      </c>
      <c r="M120">
        <f t="shared" si="20"/>
        <v>6.25E-2</v>
      </c>
      <c r="N120">
        <f t="shared" si="21"/>
        <v>7.9365079365079361E-2</v>
      </c>
    </row>
    <row r="121" spans="1:14" x14ac:dyDescent="0.3">
      <c r="A121">
        <v>3069.06</v>
      </c>
      <c r="B121">
        <v>21</v>
      </c>
      <c r="C121">
        <v>1532.68</v>
      </c>
      <c r="D121" t="s">
        <v>4</v>
      </c>
      <c r="E121">
        <f t="shared" si="22"/>
        <v>0</v>
      </c>
      <c r="F121">
        <f t="shared" si="23"/>
        <v>-1.072235265116509</v>
      </c>
      <c r="G121">
        <f t="shared" si="24"/>
        <v>0.65775734128744123</v>
      </c>
      <c r="H121">
        <f t="shared" si="25"/>
        <v>0.65331606720486568</v>
      </c>
      <c r="I121" t="str">
        <f t="shared" si="26"/>
        <v>T</v>
      </c>
      <c r="J121" t="str">
        <f t="shared" si="27"/>
        <v>FP</v>
      </c>
      <c r="K121">
        <f>COUNTIF($D$3:$D121,"N")</f>
        <v>61</v>
      </c>
      <c r="L121">
        <f>COUNTIF($D$3:$D121,"T")</f>
        <v>58</v>
      </c>
      <c r="M121">
        <f t="shared" si="20"/>
        <v>4.6875E-2</v>
      </c>
      <c r="N121">
        <f t="shared" si="21"/>
        <v>7.9365079365079361E-2</v>
      </c>
    </row>
    <row r="122" spans="1:14" x14ac:dyDescent="0.3">
      <c r="A122">
        <v>3026.08</v>
      </c>
      <c r="B122">
        <v>22</v>
      </c>
      <c r="C122">
        <v>1587.3</v>
      </c>
      <c r="D122" t="s">
        <v>4</v>
      </c>
      <c r="E122">
        <f t="shared" si="22"/>
        <v>0</v>
      </c>
      <c r="F122">
        <f t="shared" si="23"/>
        <v>-1.0872786021563554</v>
      </c>
      <c r="G122">
        <f t="shared" si="24"/>
        <v>0.66286728131141437</v>
      </c>
      <c r="H122">
        <f t="shared" si="25"/>
        <v>0.67609811430411249</v>
      </c>
      <c r="I122" t="str">
        <f t="shared" si="26"/>
        <v>T</v>
      </c>
      <c r="J122" t="str">
        <f t="shared" si="27"/>
        <v>FP</v>
      </c>
      <c r="K122">
        <f>COUNTIF($D$3:$D122,"N")</f>
        <v>62</v>
      </c>
      <c r="L122">
        <f>COUNTIF($D$3:$D122,"T")</f>
        <v>58</v>
      </c>
      <c r="M122">
        <f t="shared" si="20"/>
        <v>3.125E-2</v>
      </c>
      <c r="N122">
        <f t="shared" si="21"/>
        <v>7.9365079365079361E-2</v>
      </c>
    </row>
    <row r="123" spans="1:14" x14ac:dyDescent="0.3">
      <c r="A123">
        <v>4072.09</v>
      </c>
      <c r="B123">
        <v>28</v>
      </c>
      <c r="C123">
        <v>1732.84</v>
      </c>
      <c r="D123" t="s">
        <v>4</v>
      </c>
      <c r="E123">
        <f t="shared" si="22"/>
        <v>0</v>
      </c>
      <c r="F123">
        <f t="shared" si="23"/>
        <v>-1.0890696607662163</v>
      </c>
      <c r="G123">
        <f t="shared" si="24"/>
        <v>0.66347056535007909</v>
      </c>
      <c r="H123">
        <f t="shared" si="25"/>
        <v>0.67879887187459231</v>
      </c>
      <c r="I123" t="str">
        <f t="shared" si="26"/>
        <v>T</v>
      </c>
      <c r="J123" t="str">
        <f t="shared" si="27"/>
        <v>FP</v>
      </c>
      <c r="K123">
        <f>COUNTIF($D$3:$D123,"N")</f>
        <v>63</v>
      </c>
      <c r="L123">
        <f>COUNTIF($D$3:$D123,"T")</f>
        <v>58</v>
      </c>
      <c r="M123">
        <f t="shared" si="20"/>
        <v>1.5625E-2</v>
      </c>
      <c r="N123">
        <f t="shared" si="21"/>
        <v>7.9365079365079361E-2</v>
      </c>
    </row>
    <row r="124" spans="1:14" x14ac:dyDescent="0.3">
      <c r="A124">
        <v>2643.86</v>
      </c>
      <c r="B124">
        <v>51</v>
      </c>
      <c r="C124">
        <v>2308.48</v>
      </c>
      <c r="D124" t="s">
        <v>5</v>
      </c>
      <c r="E124">
        <f t="shared" si="22"/>
        <v>1</v>
      </c>
      <c r="F124">
        <f t="shared" si="23"/>
        <v>-0.40245762131048957</v>
      </c>
      <c r="G124">
        <f t="shared" si="24"/>
        <v>0.66867467588218643</v>
      </c>
      <c r="H124">
        <f t="shared" si="25"/>
        <v>0.70219691265800255</v>
      </c>
      <c r="I124" t="str">
        <f t="shared" si="26"/>
        <v>T</v>
      </c>
      <c r="J124" t="str">
        <f t="shared" si="27"/>
        <v>PP</v>
      </c>
      <c r="K124">
        <f>COUNTIF($D$3:$D124,"N")</f>
        <v>63</v>
      </c>
      <c r="L124">
        <f>COUNTIF($D$3:$D124,"T")</f>
        <v>59</v>
      </c>
      <c r="M124">
        <f t="shared" si="20"/>
        <v>1.5625E-2</v>
      </c>
      <c r="N124">
        <f t="shared" si="21"/>
        <v>6.3492063492063489E-2</v>
      </c>
    </row>
    <row r="125" spans="1:14" x14ac:dyDescent="0.3">
      <c r="A125">
        <v>2054.13</v>
      </c>
      <c r="B125">
        <v>24</v>
      </c>
      <c r="C125">
        <v>1726.28</v>
      </c>
      <c r="D125" t="s">
        <v>5</v>
      </c>
      <c r="E125">
        <f t="shared" si="22"/>
        <v>1</v>
      </c>
      <c r="F125">
        <f t="shared" si="23"/>
        <v>-0.38894945572887263</v>
      </c>
      <c r="G125">
        <f t="shared" si="24"/>
        <v>0.67776852646439334</v>
      </c>
      <c r="H125">
        <f t="shared" si="25"/>
        <v>0.74353567405449783</v>
      </c>
      <c r="I125" t="str">
        <f t="shared" si="26"/>
        <v>T</v>
      </c>
      <c r="J125" t="str">
        <f t="shared" si="27"/>
        <v>PP</v>
      </c>
      <c r="K125">
        <f>COUNTIF($D$3:$D125,"N")</f>
        <v>63</v>
      </c>
      <c r="L125">
        <f>COUNTIF($D$3:$D125,"T")</f>
        <v>60</v>
      </c>
      <c r="M125">
        <f t="shared" si="20"/>
        <v>1.5625E-2</v>
      </c>
      <c r="N125">
        <f t="shared" si="21"/>
        <v>4.7619047619047616E-2</v>
      </c>
    </row>
    <row r="126" spans="1:14" x14ac:dyDescent="0.3">
      <c r="A126">
        <v>2883.8</v>
      </c>
      <c r="B126">
        <v>23</v>
      </c>
      <c r="C126">
        <v>1731.57</v>
      </c>
      <c r="D126" t="s">
        <v>5</v>
      </c>
      <c r="E126">
        <f t="shared" si="22"/>
        <v>1</v>
      </c>
      <c r="F126">
        <f t="shared" si="23"/>
        <v>-0.38214133074077528</v>
      </c>
      <c r="G126">
        <f t="shared" si="24"/>
        <v>0.6823986024898312</v>
      </c>
      <c r="H126">
        <f t="shared" si="25"/>
        <v>0.76481681865712758</v>
      </c>
      <c r="I126" t="str">
        <f t="shared" si="26"/>
        <v>T</v>
      </c>
      <c r="J126" t="str">
        <f t="shared" si="27"/>
        <v>PP</v>
      </c>
      <c r="K126">
        <f>COUNTIF($D$3:$D126,"N")</f>
        <v>63</v>
      </c>
      <c r="L126">
        <f>COUNTIF($D$3:$D126,"T")</f>
        <v>61</v>
      </c>
      <c r="M126">
        <f t="shared" si="20"/>
        <v>1.5625E-2</v>
      </c>
      <c r="N126">
        <f t="shared" si="21"/>
        <v>3.1746031746031744E-2</v>
      </c>
    </row>
    <row r="127" spans="1:14" x14ac:dyDescent="0.3">
      <c r="A127">
        <v>2466.62</v>
      </c>
      <c r="B127">
        <v>33</v>
      </c>
      <c r="C127">
        <v>2004.51</v>
      </c>
      <c r="D127" t="s">
        <v>5</v>
      </c>
      <c r="E127">
        <f t="shared" si="22"/>
        <v>1</v>
      </c>
      <c r="F127">
        <f t="shared" si="23"/>
        <v>-0.37369455004713048</v>
      </c>
      <c r="G127">
        <f t="shared" si="24"/>
        <v>0.68818708644155147</v>
      </c>
      <c r="H127">
        <f t="shared" si="25"/>
        <v>0.79165735700972384</v>
      </c>
      <c r="I127" t="str">
        <f t="shared" si="26"/>
        <v>T</v>
      </c>
      <c r="J127" t="str">
        <f t="shared" si="27"/>
        <v>PP</v>
      </c>
      <c r="K127">
        <f>COUNTIF($D$3:$D127,"N")</f>
        <v>63</v>
      </c>
      <c r="L127">
        <f>COUNTIF($D$3:$D127,"T")</f>
        <v>62</v>
      </c>
      <c r="M127">
        <f t="shared" si="20"/>
        <v>1.5625E-2</v>
      </c>
      <c r="N127">
        <f t="shared" si="21"/>
        <v>1.5873015873015872E-2</v>
      </c>
    </row>
    <row r="128" spans="1:14" x14ac:dyDescent="0.3">
      <c r="A128">
        <v>2007.24</v>
      </c>
      <c r="B128">
        <v>21</v>
      </c>
      <c r="C128">
        <v>1746.16</v>
      </c>
      <c r="D128" t="s">
        <v>5</v>
      </c>
      <c r="E128">
        <f t="shared" si="22"/>
        <v>1</v>
      </c>
      <c r="F128">
        <f t="shared" si="23"/>
        <v>-0.36790998621018289</v>
      </c>
      <c r="G128">
        <f t="shared" si="24"/>
        <v>0.6921794845832695</v>
      </c>
      <c r="H128">
        <f t="shared" si="25"/>
        <v>0.81032842181205367</v>
      </c>
      <c r="I128" t="str">
        <f t="shared" si="26"/>
        <v>T</v>
      </c>
      <c r="J128" t="str">
        <f t="shared" si="27"/>
        <v>PP</v>
      </c>
      <c r="K128">
        <f>COUNTIF($D$3:$D128,"N")</f>
        <v>63</v>
      </c>
      <c r="L128">
        <f>COUNTIF($D$3:$D128,"T")</f>
        <v>63</v>
      </c>
      <c r="M128">
        <f t="shared" si="20"/>
        <v>1.5625E-2</v>
      </c>
      <c r="N128">
        <f t="shared" si="21"/>
        <v>0</v>
      </c>
    </row>
    <row r="129" spans="1:14" x14ac:dyDescent="0.3">
      <c r="A129">
        <v>3696.84</v>
      </c>
      <c r="B129">
        <v>49</v>
      </c>
      <c r="C129">
        <v>2624.39</v>
      </c>
      <c r="D129" t="s">
        <v>4</v>
      </c>
      <c r="E129">
        <f t="shared" si="22"/>
        <v>0</v>
      </c>
      <c r="F129">
        <f t="shared" si="23"/>
        <v>-1.2909303390260742</v>
      </c>
      <c r="G129">
        <f t="shared" si="24"/>
        <v>0.72498519297177133</v>
      </c>
      <c r="H129">
        <f t="shared" si="25"/>
        <v>0.96932629120283753</v>
      </c>
      <c r="I129" t="str">
        <f t="shared" si="26"/>
        <v>T</v>
      </c>
      <c r="J129" t="str">
        <f t="shared" si="27"/>
        <v>FP</v>
      </c>
      <c r="K129">
        <f>COUNTIF($D$3:$D129,"N")</f>
        <v>64</v>
      </c>
      <c r="L129">
        <f>COUNTIF($D$3:$D129,"T")</f>
        <v>63</v>
      </c>
      <c r="M129">
        <f t="shared" si="20"/>
        <v>0</v>
      </c>
      <c r="N129">
        <f t="shared" si="21"/>
        <v>0</v>
      </c>
    </row>
  </sheetData>
  <sortState xmlns:xlrd2="http://schemas.microsoft.com/office/spreadsheetml/2017/richdata2" ref="A3:J130">
    <sortCondition ref="G3:G1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3090-8D68-423E-BCCB-307191131EBB}">
  <dimension ref="A1"/>
  <sheetViews>
    <sheetView tabSelected="1" workbookViewId="0">
      <selection activeCell="I15" sqref="I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RatyWiek</vt:lpstr>
      <vt:lpstr>RatyWiekWyd</vt:lpstr>
      <vt:lpstr>RatyWiekDoch</vt:lpstr>
      <vt:lpstr>OCR2</vt:lpstr>
      <vt:lpstr>OCR1</vt:lpstr>
      <vt:lpstr>Krzywe OCR razem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2022-06-02T09:56:28Z</dcterms:created>
  <dcterms:modified xsi:type="dcterms:W3CDTF">2022-06-06T12:59:12Z</dcterms:modified>
</cp:coreProperties>
</file>