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C:\projekt\MojaStrona\"/>
    </mc:Choice>
  </mc:AlternateContent>
  <xr:revisionPtr revIDLastSave="0" documentId="13_ncr:1_{65965D88-AC3C-4E88-869E-390021EE03CB}" xr6:coauthVersionLast="47" xr6:coauthVersionMax="47" xr10:uidLastSave="{00000000-0000-0000-0000-000000000000}"/>
  <bookViews>
    <workbookView xWindow="28680" yWindow="-120" windowWidth="29040" windowHeight="15720" xr2:uid="{6C8A7688-3D37-40FF-92D9-191A411A0847}"/>
  </bookViews>
  <sheets>
    <sheet name="Arkusz1" sheetId="1" r:id="rId1"/>
    <sheet name="bra-pol zamówienie" sheetId="2" r:id="rId2"/>
    <sheet name="WYDAJNOSCI" sheetId="5" state="hidden" r:id="rId3"/>
    <sheet name="gomak zamowienie" sheetId="3" r:id="rId4"/>
    <sheet name="ZAMÓWIENIA PAPIER" sheetId="7" r:id="rId5"/>
    <sheet name="WYNAGRODZENIA_KOMPETENCJE" sheetId="6" r:id="rId6"/>
    <sheet name="bra-pol odbiory" sheetId="4" r:id="rId7"/>
  </sheets>
  <definedNames>
    <definedName name="_xlnm.Print_Area" localSheetId="0">Arkusz1!$A$1:$N$35</definedName>
    <definedName name="PRZESUNIECIE">OFFSET(Arkusz1!$P$2,0,0,MAX(Arkusz1!$O$2:$O$60))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1" l="1"/>
  <c r="E68" i="1"/>
  <c r="F68" i="1"/>
  <c r="G68" i="1"/>
  <c r="C68" i="1"/>
  <c r="C6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2" i="1"/>
  <c r="O2" i="1" l="1"/>
  <c r="O3" i="1" s="1"/>
  <c r="O4" i="1" s="1"/>
  <c r="O5" i="1" l="1"/>
  <c r="O6" i="1" l="1"/>
  <c r="O7" i="1" l="1"/>
  <c r="O8" i="1" s="1"/>
  <c r="O9" i="1" l="1"/>
  <c r="O10" i="1" s="1"/>
  <c r="O11" i="1" s="1"/>
  <c r="O12" i="1" l="1"/>
  <c r="O13" i="1" l="1"/>
  <c r="O14" i="1" s="1"/>
  <c r="O15" i="1" s="1"/>
  <c r="O16" i="1" l="1"/>
  <c r="O17" i="1" s="1"/>
  <c r="O18" i="1" s="1"/>
  <c r="O19" i="1" s="1"/>
  <c r="O20" i="1" l="1"/>
  <c r="O21" i="1" s="1"/>
  <c r="O22" i="1" s="1"/>
  <c r="O23" i="1" s="1"/>
  <c r="O24" i="1" s="1"/>
  <c r="O25" i="1" l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P4" i="1" l="1"/>
  <c r="P3" i="1"/>
  <c r="O45" i="1"/>
  <c r="O46" i="1" s="1"/>
  <c r="P5" i="1"/>
  <c r="P6" i="1"/>
  <c r="O47" i="1" l="1"/>
  <c r="P7" i="1"/>
  <c r="O48" i="1" l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P2" i="1" s="1"/>
  <c r="P8" i="1" l="1"/>
  <c r="P10" i="1"/>
  <c r="P53" i="1"/>
  <c r="P28" i="1"/>
  <c r="P20" i="1"/>
  <c r="P52" i="1"/>
  <c r="P13" i="1"/>
  <c r="P55" i="1"/>
  <c r="P56" i="1"/>
  <c r="P44" i="1"/>
  <c r="P9" i="1"/>
  <c r="P19" i="1"/>
  <c r="P27" i="1"/>
  <c r="P51" i="1"/>
  <c r="P59" i="1"/>
  <c r="P24" i="1"/>
  <c r="P43" i="1"/>
  <c r="P60" i="1"/>
  <c r="P23" i="1"/>
  <c r="P37" i="1"/>
  <c r="P39" i="1"/>
  <c r="P29" i="1"/>
  <c r="P12" i="1"/>
  <c r="P31" i="1"/>
  <c r="P11" i="1"/>
  <c r="P49" i="1"/>
  <c r="P45" i="1"/>
  <c r="P33" i="1"/>
  <c r="P40" i="1"/>
  <c r="P17" i="1"/>
  <c r="P48" i="1"/>
  <c r="P32" i="1"/>
  <c r="P21" i="1"/>
  <c r="P25" i="1"/>
  <c r="P16" i="1"/>
  <c r="P15" i="1"/>
  <c r="P36" i="1"/>
  <c r="P47" i="1"/>
  <c r="P41" i="1"/>
  <c r="P63" i="1"/>
  <c r="P35" i="1"/>
  <c r="P64" i="1"/>
  <c r="P57" i="1"/>
  <c r="P42" i="1"/>
  <c r="P46" i="1"/>
  <c r="P26" i="1"/>
  <c r="P34" i="1"/>
  <c r="P18" i="1"/>
  <c r="P62" i="1"/>
  <c r="P65" i="1"/>
  <c r="P22" i="1"/>
  <c r="P61" i="1"/>
  <c r="P50" i="1"/>
  <c r="P58" i="1"/>
  <c r="P54" i="1"/>
  <c r="P14" i="1"/>
  <c r="P38" i="1"/>
  <c r="P30" i="1"/>
  <c r="Q2" i="1" l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<sst xmlns="http://schemas.openxmlformats.org/spreadsheetml/2006/main" count="497" uniqueCount="307">
  <si>
    <t>HSH MA5 Terminarz w oklejce drukowanej  na 2025 ZS/4/2024/DARST/06/DK/TKR</t>
  </si>
  <si>
    <t xml:space="preserve">Weterynaria w Praktyce 9/24 Numer ISSN: 1732-1999 </t>
  </si>
  <si>
    <t>Sztancowanie - wycinanie użytku z wykrojnika</t>
  </si>
  <si>
    <t>MEDI PRO Teczki ZS-1/24/ZANRA</t>
  </si>
  <si>
    <t>Teczki krishome</t>
  </si>
  <si>
    <t>Sztancowanie</t>
  </si>
  <si>
    <t xml:space="preserve">Folia soft touch aksamitna na zewnętrznych stronach </t>
  </si>
  <si>
    <t>format: 219 x 290</t>
  </si>
  <si>
    <t>format: 610 x 430</t>
  </si>
  <si>
    <t>format: 570 x 403</t>
  </si>
  <si>
    <t>BMW Teczki</t>
  </si>
  <si>
    <t>ilość arkuszy: 690</t>
  </si>
  <si>
    <t>ilość arkuszy: 1380</t>
  </si>
  <si>
    <t>ilość arkuszy: 1002</t>
  </si>
  <si>
    <t>ilość arkuszy: 700</t>
  </si>
  <si>
    <t>ilość arkuszy: 350</t>
  </si>
  <si>
    <t>ilość arkuszy: 500</t>
  </si>
  <si>
    <t>ilość naddatku: 30</t>
  </si>
  <si>
    <t>ilość naddatku: 51</t>
  </si>
  <si>
    <t>ilość naddatku: 40</t>
  </si>
  <si>
    <t>Folia matowa nierysująca na zewnętrznych stronach</t>
  </si>
  <si>
    <t>Folia matowa na zewnętrznych stronach</t>
  </si>
  <si>
    <t>jbl</t>
  </si>
  <si>
    <t>arabia</t>
  </si>
  <si>
    <t>ZLECENIE</t>
  </si>
  <si>
    <t>PLIKI</t>
  </si>
  <si>
    <t>TAK</t>
  </si>
  <si>
    <t>NIE</t>
  </si>
  <si>
    <t>NAZWA</t>
  </si>
  <si>
    <t>MATERIAŁ</t>
  </si>
  <si>
    <t>ILOŚĆ</t>
  </si>
  <si>
    <t>DATA DRUKU</t>
  </si>
  <si>
    <t xml:space="preserve">TERMIN </t>
  </si>
  <si>
    <t>OKŁADKA</t>
  </si>
  <si>
    <t>ŚRODKI</t>
  </si>
  <si>
    <t>FARBA</t>
  </si>
  <si>
    <t>jangar - Karty katalogowe/60 kart z uszlachetnieniem</t>
  </si>
  <si>
    <t>Folia błysk 1+1</t>
  </si>
  <si>
    <t>format: 450 x 320</t>
  </si>
  <si>
    <t>ilość arkuszy: 150</t>
  </si>
  <si>
    <t>ilość arkuszy: 450 + 150</t>
  </si>
  <si>
    <t>ilość naddatku: 60</t>
  </si>
  <si>
    <t>Folia matowa nierysująca na zewn. Stronach</t>
  </si>
  <si>
    <t>Profilc wzornik 01.08.2022 - OKLEJKA</t>
  </si>
  <si>
    <t>Profilc wzornik 01.08.2022 - WYKLEJKA</t>
  </si>
  <si>
    <t>DO WYSŁANIA</t>
  </si>
  <si>
    <t>WYSŁANE</t>
  </si>
  <si>
    <t>21512   ADK SYSTEM BLOCZKI FIRMOWE (NOTESY) A5- 102szt</t>
  </si>
  <si>
    <t>21511   ADK SYSTEM BLOCZKI FIRMOWE (NOTESY) A6 - 102szt</t>
  </si>
  <si>
    <t>DATA</t>
  </si>
  <si>
    <t>TERMIN</t>
  </si>
  <si>
    <t>ILOŚĆ PRZYRZĄDÓW</t>
  </si>
  <si>
    <t>FALCERKA</t>
  </si>
  <si>
    <t>NA GODZINE</t>
  </si>
  <si>
    <t>DRUK OFFSETOWY</t>
  </si>
  <si>
    <t>NARZĘDZIA</t>
  </si>
  <si>
    <t>CZYNNOŚĆ</t>
  </si>
  <si>
    <t>FALCOWANIE</t>
  </si>
  <si>
    <t>SKŁADANIE I KLEJENIE</t>
  </si>
  <si>
    <t>DUŻE TORBY</t>
  </si>
  <si>
    <t>MAŁE TORBY</t>
  </si>
  <si>
    <t>DARIX OKŁADKI SKÓRA</t>
  </si>
  <si>
    <t>KLEJENIE</t>
  </si>
  <si>
    <t>wynagrodzeniami</t>
  </si>
  <si>
    <t>nadgodziny</t>
  </si>
  <si>
    <t>4500-5100</t>
  </si>
  <si>
    <t xml:space="preserve"> </t>
  </si>
  <si>
    <t>folia błysk na zewn. Stronach</t>
  </si>
  <si>
    <t>sztancowanie - kalendarz czterodzielny</t>
  </si>
  <si>
    <t>ilość arkuszy: 300</t>
  </si>
  <si>
    <t>ilość naddatku: 50</t>
  </si>
  <si>
    <t>FOLIA MATOWA nie rysująca - na zewnętrznych stronach    450x320 </t>
  </si>
  <si>
    <t>DODRUK</t>
  </si>
  <si>
    <t>Lakierowanie lakierem UV - wybiórczo    450x320</t>
  </si>
  <si>
    <t>Klingspor - Terminarz w oklejce drukowanej A6 - Dazar</t>
  </si>
  <si>
    <t>Klingspor - Terminarz w oklejce drukowanej B6 - Dazar</t>
  </si>
  <si>
    <t>220 x 315 mm</t>
  </si>
  <si>
    <t>860 x 315 mm</t>
  </si>
  <si>
    <t>registry</t>
  </si>
  <si>
    <t>HORAUF</t>
  </si>
  <si>
    <t>HEIDELBERG</t>
  </si>
  <si>
    <t>CYFRA</t>
  </si>
  <si>
    <t>NAŚWIETLARNIA</t>
  </si>
  <si>
    <t>TŁOCZENIE</t>
  </si>
  <si>
    <t>ZAWIESZANIE</t>
  </si>
  <si>
    <t>DARIX</t>
  </si>
  <si>
    <t>GILOTYNA</t>
  </si>
  <si>
    <t>DUPLO</t>
  </si>
  <si>
    <t>ZBIERACZKA</t>
  </si>
  <si>
    <t>OKLEJARKA+TRÓJNÓŻ</t>
  </si>
  <si>
    <t>IECHO</t>
  </si>
  <si>
    <t>PRACOWNIK / MASZYNA</t>
  </si>
  <si>
    <t>IWONA</t>
  </si>
  <si>
    <t>ILONA</t>
  </si>
  <si>
    <t>MAGDALENA</t>
  </si>
  <si>
    <t>OLENA</t>
  </si>
  <si>
    <t>GABRYSIA</t>
  </si>
  <si>
    <t>MARIA</t>
  </si>
  <si>
    <t>EWA</t>
  </si>
  <si>
    <t>AZIZ</t>
  </si>
  <si>
    <t>GRZEGORZ</t>
  </si>
  <si>
    <t>PAWEŁ</t>
  </si>
  <si>
    <t>DARIUSZ</t>
  </si>
  <si>
    <t>BIGÓWKA</t>
  </si>
  <si>
    <t>Z POMOCĄ</t>
  </si>
  <si>
    <t xml:space="preserve">montanStal Kalendarz czterodzielny, z kalendarium ST-1, 2 kpl, koperta </t>
  </si>
  <si>
    <t>niedziela odpada</t>
  </si>
  <si>
    <t>PONIEDZIAŁEK</t>
  </si>
  <si>
    <t>WTOREK</t>
  </si>
  <si>
    <t>ŚRODA</t>
  </si>
  <si>
    <t>CZWARTEK</t>
  </si>
  <si>
    <t>PIĄTEK</t>
  </si>
  <si>
    <t>GOTOWE</t>
  </si>
  <si>
    <t>PSYCHOTERAPEUTA</t>
  </si>
  <si>
    <t>kreda matowa 150g 500x700</t>
  </si>
  <si>
    <t>KARTON JEDNOSTRONNIE POWLEKANY GC2 255g 1000x700</t>
  </si>
  <si>
    <t>kreda matowa 250g 500x700</t>
  </si>
  <si>
    <t>kreda matowa 135g 430x610</t>
  </si>
  <si>
    <t>papier offset 80g 500x700</t>
  </si>
  <si>
    <t>21565 JAS</t>
  </si>
  <si>
    <t>21566 JAS</t>
  </si>
  <si>
    <t>teczki krishome</t>
  </si>
  <si>
    <t>GC1 jednostronnie powlekany orientboard 1000x700</t>
  </si>
  <si>
    <t>paleta</t>
  </si>
  <si>
    <t>cobra plecy</t>
  </si>
  <si>
    <t>teczki bmw</t>
  </si>
  <si>
    <t>Spiralowanie kalendarza biurkowego</t>
  </si>
  <si>
    <t xml:space="preserve">Doradca nr 37 czasopismo 76+4   ISSN 2450-1956 </t>
  </si>
  <si>
    <t xml:space="preserve">PRESTON  MB5N/ST/B Terminarz w oklejce drukowanej </t>
  </si>
  <si>
    <t xml:space="preserve">JAS Kalendarz ST offset, kalendarium ze stanów </t>
  </si>
  <si>
    <t xml:space="preserve">JAS  - piramidka 2025, stojak kaszerowany </t>
  </si>
  <si>
    <t>Folia błysk na zewn. str.</t>
  </si>
  <si>
    <t>Folia matowa nierysująca na zewn. str.</t>
  </si>
  <si>
    <t>Folia błysk na główce</t>
  </si>
  <si>
    <t>Folia matowa na oklejce</t>
  </si>
  <si>
    <t>format: 600 x 315</t>
  </si>
  <si>
    <t>format: 315 x 440</t>
  </si>
  <si>
    <t>format: 700 x 500</t>
  </si>
  <si>
    <t>ilość arkuszy : 2720 + 150</t>
  </si>
  <si>
    <t>ilość arkuszy : 101 + 28</t>
  </si>
  <si>
    <t>ilość arkuszy : 1900 + 60</t>
  </si>
  <si>
    <t>ilość arkuszy : 680 + 68</t>
  </si>
  <si>
    <t>ilość arkuszy : 685 + 41</t>
  </si>
  <si>
    <t>offset 80g 700x500</t>
  </si>
  <si>
    <t>21569 (somfy)</t>
  </si>
  <si>
    <t>papier offset 150g 700x500</t>
  </si>
  <si>
    <t>montanstal</t>
  </si>
  <si>
    <t>SOMFY KALENDARZ ST st-1</t>
  </si>
  <si>
    <t>SPECOL KALENDARZ</t>
  </si>
  <si>
    <t>KARTON GC-2 270G PLECY - 500ark. 1000x700</t>
  </si>
  <si>
    <t>biaform</t>
  </si>
  <si>
    <t>GMINA ŻORY KALENDARZ SJ OFFSET</t>
  </si>
  <si>
    <t xml:space="preserve">KARTON GC-2 270G PLECY - 800ark. 700x500 </t>
  </si>
  <si>
    <t xml:space="preserve">PAPIER ST-2024 KREDA MATOWA 150G -600ark. 500x700 </t>
  </si>
  <si>
    <t>ANONS TYDZ. 37</t>
  </si>
  <si>
    <t>KARTON GC-2 270G PLECY - 200ark. 1000x700</t>
  </si>
  <si>
    <t xml:space="preserve">PAPIER ST-2024 KREDA MATOWA 150G -400ark. 500x700 </t>
  </si>
  <si>
    <t>CBJ KALENDARZ ST CYFRA</t>
  </si>
  <si>
    <t>klingspor</t>
  </si>
  <si>
    <t>zakładki</t>
  </si>
  <si>
    <t>superauto</t>
  </si>
  <si>
    <t>KREDA MATOWA 150g oklejka - 1650ark. 430X610 (21555/21576)</t>
  </si>
  <si>
    <t>KREDA MATOWA 150g oklejka - 400ark. 500x700 (21575)</t>
  </si>
  <si>
    <t>KARTON GC-2 270G PLECY - 1800ark. 1000x700 (21577/21554/21574)</t>
  </si>
  <si>
    <t>PAPIER ST-2024 KREDA MATOWA 150G -2150ark. 500x700 (21574/21577/21554)</t>
  </si>
  <si>
    <t>21555/21576</t>
  </si>
  <si>
    <t>21577/21554/21574</t>
  </si>
  <si>
    <t>21574/21577/21554</t>
  </si>
  <si>
    <t>KREDA MATOWA 300g 440x630 - 800ark.</t>
  </si>
  <si>
    <t>KREDA MATOWA 170g 440x630 - 5600ark.</t>
  </si>
  <si>
    <t>zamówione przed poprawą zlecenia - JACEK</t>
  </si>
  <si>
    <t>offset 140g 430x610</t>
  </si>
  <si>
    <t>offset 140g 700x500</t>
  </si>
  <si>
    <t>1350ark.</t>
  </si>
  <si>
    <t>400ark.</t>
  </si>
  <si>
    <t>1000ark.</t>
  </si>
  <si>
    <t>domówienie do tego zlecenia, Jacek zmienił trochę koncepcje</t>
  </si>
  <si>
    <t xml:space="preserve"> Atlas Copco MB5/ST/B Terminarz w oklejce drukowanej</t>
  </si>
  <si>
    <t>Specol Kalendarz ST offset , kalendarium ST-1, gł. f. mat + wyb.UV, kop. ST</t>
  </si>
  <si>
    <t>ATLAS COPCO - Kalendarz ST offset, kalendarium ze stanów</t>
  </si>
  <si>
    <t>CBJ Kalendarz ST cyfra, kalendarium ze stanów</t>
  </si>
  <si>
    <t>Somfy - Kalendarz ST offset, kalendarium ST-1, gł. Kaliko beż, kop. ST</t>
  </si>
  <si>
    <t>CBJ MB5/ST/B Terminarz w oklejce drukowanej</t>
  </si>
  <si>
    <t>CBJ MA4/ST/B Terminarz w oklejce drukowanej</t>
  </si>
  <si>
    <t>GMINA ŻORY 2024 Kalendarz SJ offset, kalendarium ze stanów</t>
  </si>
  <si>
    <t>ANMAR KALENDARZ ST 2025 CYFRA</t>
  </si>
  <si>
    <t>KARTON GC-1 300G ORIENT BOARD PLECY - 280ark. 1000x700</t>
  </si>
  <si>
    <t>KREDA MATOWA 150g - 450ark 500x700</t>
  </si>
  <si>
    <t>KALENDARZ ANMAR SJ CYFRA KRAFT</t>
  </si>
  <si>
    <t>format: 610x430</t>
  </si>
  <si>
    <t>format: 700x500</t>
  </si>
  <si>
    <t>format: 600x315</t>
  </si>
  <si>
    <t>ilość arkuszy: 226 ilość naddatku: 39</t>
  </si>
  <si>
    <t>ilość arkuszy: 126 ilość naddatku: 51</t>
  </si>
  <si>
    <t>ilość arkuszy: 51 ilość naddatku: 24</t>
  </si>
  <si>
    <t>ilość arkuszy: 101 ilość naddatku: 28</t>
  </si>
  <si>
    <t>ilość arkuszy: 56 ilość naddatku: 28</t>
  </si>
  <si>
    <t>ilość arkuszy: 781 ilość naddatku: 99</t>
  </si>
  <si>
    <t>ilość arkuszy: 780 ilość naddatku: 83</t>
  </si>
  <si>
    <t>ilość arkuszy: 753 ilość naddatku: 0</t>
  </si>
  <si>
    <t>ilość arkuszy: 502 ilość naddatku: 0</t>
  </si>
  <si>
    <t>ilość arkuszy: 222 ilość naddatku: 0</t>
  </si>
  <si>
    <t>ilość arkuszy: 3120 ilość naddatku: 0</t>
  </si>
  <si>
    <t>Folia MATOWA 1+0</t>
  </si>
  <si>
    <t>Sztancowanie PLECY</t>
  </si>
  <si>
    <t>Folia Aksamitna (Soft Touch)</t>
  </si>
  <si>
    <t>Lakierowanie  UV WYBIÓRCZO</t>
  </si>
  <si>
    <t>GŁÓWKA Folia matowa</t>
  </si>
  <si>
    <t>lakier UV WYBIÓRCZO na główce</t>
  </si>
  <si>
    <t>Folia BŁYSK 1+0 GŁÓWKA</t>
  </si>
  <si>
    <t>Folia MATOWA NIERYSUJĄCA 1+0</t>
  </si>
  <si>
    <t>Folia MATOWA NIERYSUJĄCA 1+0 - GŁÓWKA</t>
  </si>
  <si>
    <t>ANONS 16-17.09.2024</t>
  </si>
  <si>
    <t>BRAK</t>
  </si>
  <si>
    <t>ANONS 23-24.09.2024</t>
  </si>
  <si>
    <t>WWP 10</t>
  </si>
  <si>
    <t>DORDCA</t>
  </si>
  <si>
    <t>JANGAR</t>
  </si>
  <si>
    <t>HSH</t>
  </si>
  <si>
    <t>krafliner ekologiczny 300g 700x100 - 70ark</t>
  </si>
  <si>
    <t>70rk.</t>
  </si>
  <si>
    <t>KREDA MATOWA 170g - 750ark 500x700</t>
  </si>
  <si>
    <t>750rk.</t>
  </si>
  <si>
    <t>PROFILC</t>
  </si>
  <si>
    <t>PRESTON</t>
  </si>
  <si>
    <t>SZTANCOWANIE KOPERTA ST</t>
  </si>
  <si>
    <t>610X430</t>
  </si>
  <si>
    <t>OK. 5000 ARK</t>
  </si>
  <si>
    <t>OPM 5/24 Numer ISSN: 1641-7348</t>
  </si>
  <si>
    <t>Folia MATOWA 1+1</t>
  </si>
  <si>
    <t>Folia MATOWA NIERYSUJĄCA na zewnętrznych stronach</t>
  </si>
  <si>
    <t>lakier UV WYBIÓRCZO - na wszystkich stronach</t>
  </si>
  <si>
    <t>lakier UV WYBIÓRCZO - na zewnętrznych stronach</t>
  </si>
  <si>
    <t>Folia BŁYSK -  na zewnętrznych stronach</t>
  </si>
  <si>
    <t>Folia BŁYSK GŁÓWKA - na zewnętrznych stronach</t>
  </si>
  <si>
    <t>Sztancowanie register - wypustka mała 5,4</t>
  </si>
  <si>
    <t>format: 450 x 320 / arkuszy: 17 + naddatek</t>
  </si>
  <si>
    <t>format: 450 x 320 / arkuszy: 301 + naddatek</t>
  </si>
  <si>
    <t>format: 700 x 500 / arkuszy: 126 + naddatek</t>
  </si>
  <si>
    <t>format: 600 x 315 / arkuszy: 502 + naddatek</t>
  </si>
  <si>
    <t>format: 450 x 320 / arkuszy: 101 + naddatek</t>
  </si>
  <si>
    <t>format: 860 x 315 / arkuszy: 210 + naddatek</t>
  </si>
  <si>
    <t>format: 219 x 290 / arkuszy: 700 + naddatek</t>
  </si>
  <si>
    <t>ADK  Wizytówki 2024</t>
  </si>
  <si>
    <t>Stalrem A5/ST/B Terminarz KREACJA 20254</t>
  </si>
  <si>
    <t>AMBASADA ARABII TorbaT5 H</t>
  </si>
  <si>
    <t>ANMAR Kalendarz ST 2025 cyfra, kalendarium ze stanów</t>
  </si>
  <si>
    <t xml:space="preserve">Stalrem B5/ST/B Terminarz KREACJA 2025 </t>
  </si>
  <si>
    <t>Stalrem B5/ST/B Terminarz KREACJA 2025</t>
  </si>
  <si>
    <t xml:space="preserve">Delta Kalendarz czterodzielny, z zewnątrz pureocean + sito </t>
  </si>
  <si>
    <t xml:space="preserve">SZEF PUBLIKACJA </t>
  </si>
  <si>
    <t>ANONS NA 20.09</t>
  </si>
  <si>
    <t>NA STANIE</t>
  </si>
  <si>
    <t>ANONS</t>
  </si>
  <si>
    <t>format: 610 x 430 / arkuszy: 400 + naddatek</t>
  </si>
  <si>
    <t>format: 600 x 410 / arkuszy: 400 + naddatek</t>
  </si>
  <si>
    <t xml:space="preserve">AMG KATALOG </t>
  </si>
  <si>
    <t>FOLIA SOFT TOUCH NA ZEWNĘTRZNYCH STRONACH</t>
  </si>
  <si>
    <t>LAKIEROWANIE UV WYBIÓRCZO</t>
  </si>
  <si>
    <t>format: 210x297 / arkuszy 100 + naddatek</t>
  </si>
  <si>
    <t>KRISHOME</t>
  </si>
  <si>
    <t>MAMBACAR WIZYTÓWKI</t>
  </si>
  <si>
    <t>KREDA MATOWA 350g - 3650 ark. 500x700</t>
  </si>
  <si>
    <t>ANONS NA 19.09.2024</t>
  </si>
  <si>
    <t>offset 80g - 13300 ark. 440x630</t>
  </si>
  <si>
    <t>ARPANEL</t>
  </si>
  <si>
    <t>mambacar - Wizytówki</t>
  </si>
  <si>
    <t>Arpanel Kalendarz spiralowany ST cyfra 2025, kalendarium ST-1,  ZS/2/2024/KRYZI/05/DK/KDI</t>
  </si>
  <si>
    <t>format: 700 x 500 / arkuszy: 3334 + naddatek</t>
  </si>
  <si>
    <t>format: 430 x 305 / arkuszy: 552 + naddatek</t>
  </si>
  <si>
    <t>format: 700 x 330 / arkuszy: 552 + naddatek</t>
  </si>
  <si>
    <t>Folia BŁYSK - 1+1</t>
  </si>
  <si>
    <t>FOLIA BŁYSK 1+0 PLECY</t>
  </si>
  <si>
    <t>Folia BŁYSK 1+0 GŁOWA</t>
  </si>
  <si>
    <t>SP PARTNERS</t>
  </si>
  <si>
    <t>ANONS NA 16-17.09.2024</t>
  </si>
  <si>
    <t>KREDA MATOWA 350g - 44x63 - 550 arkuszy</t>
  </si>
  <si>
    <t>80g offset</t>
  </si>
  <si>
    <t>GÓMAK INTRO NASZE BLOCZKI ST-1</t>
  </si>
  <si>
    <t>ASCO MB5/ST/B TERMINARZ</t>
  </si>
  <si>
    <t>Sztancowanie - plecy</t>
  </si>
  <si>
    <t>SBB NOTES PUR 2024</t>
  </si>
  <si>
    <t>SBB A6 TERMINARZ W OKL. DRUKOWANEJ</t>
  </si>
  <si>
    <t>OFFSET : 4</t>
  </si>
  <si>
    <t>offset 80g - 8200ark. 430X610</t>
  </si>
  <si>
    <t>oklejka kreda matowa 150g -  800ark.500x350</t>
  </si>
  <si>
    <t>wyklejka przód i tył 430x610 offset 140g - 430x610</t>
  </si>
  <si>
    <t>ELAMED INNA PUBLIKACJA</t>
  </si>
  <si>
    <t>SBB KALENDARZ ST YFRA KALENDARIUM Z ZEWN.</t>
  </si>
  <si>
    <t>DALSZY HORYZONT</t>
  </si>
  <si>
    <t>laser spec Bloczki firmowe (notesy) klejone bez okładki</t>
  </si>
  <si>
    <t>OFFSET / CYFRA</t>
  </si>
  <si>
    <t>połączenie</t>
  </si>
  <si>
    <t>SZEF PUBLIKACJA  (b)</t>
  </si>
  <si>
    <t>( 21603 ) PSYCHOTERAPEUTA (b)</t>
  </si>
  <si>
    <t>( BRAK ) ELAMED INNA PUBLIKACJA (b)</t>
  </si>
  <si>
    <t>( 21604 ) MAMBACAR WIZYTÓWKI (b)</t>
  </si>
  <si>
    <t>( 21615 ) laser spec Bloczki firmowe (notesy) klejone bez okładki (b)</t>
  </si>
  <si>
    <t>( 21613 ) SBB A6 TERMINARZ W OKL. DRUKOWANEJ (b)</t>
  </si>
  <si>
    <t>( 21583 ) ANMAR KALENDARZ ST 2025 CYFRA (b)</t>
  </si>
  <si>
    <t xml:space="preserve">(  ) </t>
  </si>
  <si>
    <t>( 21614 ) SBB KALENDARZ ST YFRA KALENDARIUM Z ZEWN. (b)</t>
  </si>
  <si>
    <t>2024_09_16</t>
  </si>
  <si>
    <t>2024_09_17</t>
  </si>
  <si>
    <t>2024_09_18</t>
  </si>
  <si>
    <t>2024_09_19</t>
  </si>
  <si>
    <t>2024_09_20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</si>
</sst>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8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u/>
      <sz val="14"/>
      <color theme="10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ill="1" applyBorder="1"/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0" xfId="0" applyFont="1"/>
    <xf numFmtId="0" fontId="0" fillId="5" borderId="3" xfId="0" applyFill="1" applyBorder="1" applyAlignment="1">
      <alignment horizontal="center"/>
    </xf>
    <xf numFmtId="0" fontId="0" fillId="5" borderId="1" xfId="0" applyFill="1" applyBorder="1"/>
    <xf numFmtId="14" fontId="0" fillId="4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3" borderId="0" xfId="0" applyFill="1"/>
    <xf numFmtId="0" fontId="3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6B91399C-C918-4DA3-B273-2C01CE1649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B5CF-6A30-42C4-99B8-2854231B2D57}">
  <sheetPr codeName="Arkusz1"/>
  <dimension ref="A1:Q74"/>
  <sheetViews>
    <sheetView tabSelected="1" zoomScale="70" zoomScaleNormal="7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C65" sqref="C65"/>
    </sheetView>
  </sheetViews>
  <sheetFormatPr defaultRowHeight="15" x14ac:dyDescent="0.25"/>
  <cols>
    <col min="1" max="1" width="9.140625" style="6"/>
    <col min="2" max="2" width="38.5703125" style="40" bestFit="1" customWidth="1"/>
    <col min="3" max="3" width="31.42578125" style="6" bestFit="1" customWidth="1"/>
    <col min="4" max="4" width="34.7109375" style="6" bestFit="1" customWidth="1"/>
    <col min="5" max="5" width="53.5703125" style="6" bestFit="1" customWidth="1"/>
    <col min="6" max="6" width="46.5703125" style="6" customWidth="1"/>
    <col min="7" max="7" width="27" style="6" bestFit="1" customWidth="1"/>
    <col min="8" max="8" width="61.5703125" style="6" bestFit="1" customWidth="1"/>
    <col min="9" max="9" width="50.5703125" style="6" bestFit="1" customWidth="1"/>
    <col min="10" max="10" width="23.140625" style="43" bestFit="1" customWidth="1"/>
    <col min="11" max="11" width="32.28515625" style="4" bestFit="1" customWidth="1"/>
    <col min="12" max="12" width="64.5703125" style="4" customWidth="1"/>
    <col min="13" max="13" width="50.140625" style="4" bestFit="1" customWidth="1"/>
    <col min="14" max="14" width="47.28515625" style="4" bestFit="1" customWidth="1"/>
    <col min="15" max="15" width="17.85546875" bestFit="1" customWidth="1"/>
    <col min="16" max="16" width="25" bestFit="1" customWidth="1"/>
    <col min="17" max="17" width="32.5703125" bestFit="1" customWidth="1"/>
  </cols>
  <sheetData>
    <row r="1" spans="1:17" x14ac:dyDescent="0.25">
      <c r="A1" s="1"/>
      <c r="B1" s="8" t="s">
        <v>112</v>
      </c>
      <c r="C1" s="1" t="s">
        <v>24</v>
      </c>
      <c r="D1" s="1" t="s">
        <v>25</v>
      </c>
      <c r="E1" s="1" t="s">
        <v>28</v>
      </c>
      <c r="F1" s="1" t="s">
        <v>292</v>
      </c>
      <c r="G1" s="1" t="s">
        <v>30</v>
      </c>
      <c r="H1" s="1" t="s">
        <v>51</v>
      </c>
      <c r="I1" s="8" t="s">
        <v>29</v>
      </c>
      <c r="J1" s="8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7" x14ac:dyDescent="0.25">
      <c r="A2" s="8">
        <v>1</v>
      </c>
      <c r="B2" s="8"/>
      <c r="C2" s="8"/>
      <c r="D2" s="8"/>
      <c r="E2" s="8" t="str">
        <f>"( "&amp;C2&amp;" ) "&amp;IF(D2="tak",F2&amp;" (p)",IF(D2="nie",F2&amp;" (b)",""))</f>
        <v xml:space="preserve">(  ) </v>
      </c>
      <c r="F2" s="8"/>
      <c r="G2" s="8"/>
      <c r="H2" s="8"/>
      <c r="I2" s="8"/>
      <c r="J2" s="8"/>
      <c r="K2" s="8"/>
      <c r="L2" s="8"/>
      <c r="M2" s="8"/>
      <c r="N2" s="8"/>
      <c r="O2" t="b">
        <f>IF(COUNTIF($B$69:$L$74,E2),FALSE,COUNT($O$1:O1)+1)</f>
        <v>0</v>
      </c>
      <c r="P2" t="str">
        <f>INDEX($E$2:$E$65,MATCH(ROWS($P$2:P2),$O$2:$O$65,0))</f>
        <v xml:space="preserve">(  ) </v>
      </c>
      <c r="Q2" t="str" cm="1">
        <f t="array" aca="1" ref="Q2:Q13" ca="1">OFFSET($P$2,0,0,MAX($O$2:$O$65))</f>
        <v xml:space="preserve">(  ) </v>
      </c>
    </row>
    <row r="3" spans="1:17" x14ac:dyDescent="0.25">
      <c r="A3" s="8">
        <v>2</v>
      </c>
      <c r="B3" s="8"/>
      <c r="C3" s="8"/>
      <c r="D3" s="8"/>
      <c r="E3" s="8" t="str">
        <f t="shared" ref="E3:E65" si="0">"( "&amp;C3&amp;" ) "&amp;IF(D3="tak",F3&amp;" (p)",IF(D3="nie",F3&amp;" (b)",""))</f>
        <v xml:space="preserve">(  ) </v>
      </c>
      <c r="F3" s="8"/>
      <c r="G3" s="8"/>
      <c r="H3" s="8"/>
      <c r="I3" s="8"/>
      <c r="J3" s="8"/>
      <c r="K3" s="8"/>
      <c r="L3" s="8"/>
      <c r="M3" s="8"/>
      <c r="N3" s="8"/>
      <c r="O3" t="b">
        <f>IF(COUNTIF($B$69:$L$74,E3),FALSE,COUNT($O$1:O2)+1)</f>
        <v>0</v>
      </c>
      <c r="P3" t="str">
        <f>INDEX($E$2:$E$65,MATCH(ROWS($P$2:P3),$O$2:$O$65,0))</f>
        <v xml:space="preserve">(  ) </v>
      </c>
      <c r="Q3" t="str">
        <f ca="1"/>
        <v xml:space="preserve">(  ) </v>
      </c>
    </row>
    <row r="4" spans="1:17" x14ac:dyDescent="0.25">
      <c r="A4" s="8">
        <v>3</v>
      </c>
      <c r="B4" s="8"/>
      <c r="C4" s="8"/>
      <c r="D4" s="8"/>
      <c r="E4" s="8" t="str">
        <f t="shared" si="0"/>
        <v xml:space="preserve">(  ) </v>
      </c>
      <c r="F4" s="8"/>
      <c r="G4" s="8"/>
      <c r="H4" s="8"/>
      <c r="I4" s="8"/>
      <c r="J4" s="8"/>
      <c r="K4" s="8"/>
      <c r="L4" s="8"/>
      <c r="M4" s="8"/>
      <c r="N4" s="8"/>
      <c r="O4" t="b">
        <f>IF(COUNTIF($B$69:$L$74,E4),FALSE,COUNT($O$1:O3)+1)</f>
        <v>0</v>
      </c>
      <c r="P4" t="str">
        <f>INDEX($E$2:$E$65,MATCH(ROWS($P$2:P4),$O$2:$O$65,0))</f>
        <v xml:space="preserve">(  ) </v>
      </c>
      <c r="Q4" t="str">
        <f ca="1"/>
        <v xml:space="preserve">(  ) </v>
      </c>
    </row>
    <row r="5" spans="1:17" x14ac:dyDescent="0.25">
      <c r="A5" s="8">
        <v>4</v>
      </c>
      <c r="B5" s="8"/>
      <c r="C5" s="8"/>
      <c r="D5" s="8"/>
      <c r="E5" s="8" t="str">
        <f t="shared" si="0"/>
        <v xml:space="preserve">(  ) </v>
      </c>
      <c r="F5" s="8"/>
      <c r="G5" s="8"/>
      <c r="H5" s="8"/>
      <c r="I5" s="8"/>
      <c r="J5" s="8"/>
      <c r="K5" s="8"/>
      <c r="L5" s="8"/>
      <c r="M5" s="8"/>
      <c r="N5" s="8"/>
      <c r="O5" t="b">
        <f>IF(COUNTIF($B$69:$L$74,E5),FALSE,COUNT($O$1:O4)+1)</f>
        <v>0</v>
      </c>
      <c r="P5" t="str">
        <f>INDEX($E$2:$E$65,MATCH(ROWS($P$2:P5),$O$2:$O$65,0))</f>
        <v xml:space="preserve">(  ) </v>
      </c>
      <c r="Q5" t="str">
        <f ca="1"/>
        <v xml:space="preserve">(  ) </v>
      </c>
    </row>
    <row r="6" spans="1:17" x14ac:dyDescent="0.25">
      <c r="A6" s="8">
        <v>5</v>
      </c>
      <c r="B6" s="8"/>
      <c r="C6" s="8"/>
      <c r="D6" s="8"/>
      <c r="E6" s="8" t="str">
        <f t="shared" si="0"/>
        <v xml:space="preserve">(  ) </v>
      </c>
      <c r="F6" s="8"/>
      <c r="G6" s="8"/>
      <c r="H6" s="8"/>
      <c r="I6" s="8"/>
      <c r="J6" s="8"/>
      <c r="K6" s="8"/>
      <c r="L6" s="8"/>
      <c r="M6" s="8"/>
      <c r="N6" s="8"/>
      <c r="O6" t="b">
        <f>IF(COUNTIF($B$69:$L$74,E6),FALSE,COUNT($O$1:O5)+1)</f>
        <v>0</v>
      </c>
      <c r="P6" t="str">
        <f>INDEX($E$2:$E$65,MATCH(ROWS($P$2:P6),$O$2:$O$65,0))</f>
        <v>( BRAK ) WWP 10 (b)</v>
      </c>
      <c r="Q6" t="str">
        <f ca="1"/>
        <v>( BRAK ) WWP 10 (b)</v>
      </c>
    </row>
    <row r="7" spans="1:17" x14ac:dyDescent="0.25">
      <c r="A7" s="8">
        <v>6</v>
      </c>
      <c r="B7" s="8"/>
      <c r="C7" s="8"/>
      <c r="D7" s="8"/>
      <c r="E7" s="8" t="str">
        <f t="shared" si="0"/>
        <v xml:space="preserve">(  ) </v>
      </c>
      <c r="F7" s="8"/>
      <c r="G7" s="8"/>
      <c r="H7" s="8"/>
      <c r="I7" s="8"/>
      <c r="J7" s="8"/>
      <c r="K7" s="8"/>
      <c r="L7" s="8"/>
      <c r="M7" s="8"/>
      <c r="N7" s="8"/>
      <c r="O7" t="b">
        <f>IF(COUNTIF($B$69:$L$74,E7),FALSE,COUNT($O$1:O6)+1)</f>
        <v>0</v>
      </c>
      <c r="P7" t="str">
        <f>INDEX($E$2:$E$65,MATCH(ROWS($P$2:P7),$O$2:$O$65,0))</f>
        <v xml:space="preserve">(  ) </v>
      </c>
      <c r="Q7" t="str">
        <f ca="1"/>
        <v xml:space="preserve">(  ) </v>
      </c>
    </row>
    <row r="8" spans="1:17" x14ac:dyDescent="0.25">
      <c r="A8" s="8">
        <v>7</v>
      </c>
      <c r="B8" s="8"/>
      <c r="C8" s="8"/>
      <c r="D8" s="8"/>
      <c r="E8" s="8" t="str">
        <f t="shared" si="0"/>
        <v xml:space="preserve">(  ) </v>
      </c>
      <c r="F8" s="8"/>
      <c r="G8" s="8"/>
      <c r="H8" s="8"/>
      <c r="I8" s="8"/>
      <c r="J8" s="8"/>
      <c r="K8" s="8"/>
      <c r="L8" s="8"/>
      <c r="M8" s="8"/>
      <c r="N8" s="8"/>
      <c r="O8" t="b">
        <f>IF(COUNTIF($B$69:$L$74,E8),FALSE,COUNT($O$1:O7)+1)</f>
        <v>0</v>
      </c>
      <c r="P8" t="str">
        <f>INDEX($E$2:$E$65,MATCH(ROWS($P$2:P8),$O$2:$O$65,0))</f>
        <v>( BRAK ) SZEF PUBLIKACJA  (b)</v>
      </c>
      <c r="Q8" t="str">
        <f ca="1"/>
        <v>( BRAK ) SZEF PUBLIKACJA  (b)</v>
      </c>
    </row>
    <row r="9" spans="1:17" x14ac:dyDescent="0.25">
      <c r="A9" s="8">
        <v>8</v>
      </c>
      <c r="B9" s="8"/>
      <c r="C9" s="8"/>
      <c r="D9" s="8"/>
      <c r="E9" s="8" t="str">
        <f t="shared" si="0"/>
        <v xml:space="preserve">(  ) </v>
      </c>
      <c r="F9" s="8"/>
      <c r="G9" s="8"/>
      <c r="H9" s="8"/>
      <c r="I9" s="8"/>
      <c r="J9" s="8"/>
      <c r="K9" s="8"/>
      <c r="L9" s="8"/>
      <c r="M9" s="8"/>
      <c r="N9" s="8"/>
      <c r="O9" t="b">
        <f>IF(COUNTIF($B$69:$L$74,E9),FALSE,COUNT($O$1:O8)+1)</f>
        <v>0</v>
      </c>
      <c r="P9" t="str">
        <f>INDEX($E$2:$E$65,MATCH(ROWS($P$2:P9),$O$2:$O$65,0))</f>
        <v>( 21584 ) KALENDARZ ANMAR SJ CYFRA KRAFT (b)</v>
      </c>
      <c r="Q9" t="str">
        <f ca="1"/>
        <v>( 21584 ) KALENDARZ ANMAR SJ CYFRA KRAFT (b)</v>
      </c>
    </row>
    <row r="10" spans="1:17" x14ac:dyDescent="0.25">
      <c r="A10" s="8">
        <v>9</v>
      </c>
      <c r="B10" s="8"/>
      <c r="C10" s="8"/>
      <c r="D10" s="8"/>
      <c r="E10" s="8" t="str">
        <f t="shared" si="0"/>
        <v xml:space="preserve">(  ) </v>
      </c>
      <c r="F10" s="8"/>
      <c r="G10" s="8"/>
      <c r="H10" s="8"/>
      <c r="I10" s="8"/>
      <c r="J10" s="8"/>
      <c r="K10" s="8"/>
      <c r="L10" s="8"/>
      <c r="M10" s="8"/>
      <c r="N10" s="8"/>
      <c r="O10" t="b">
        <f>IF(COUNTIF($B$69:$L$74,E10),FALSE,COUNT($O$1:O9)+1)</f>
        <v>0</v>
      </c>
      <c r="P10" t="str">
        <f>INDEX($E$2:$E$65,MATCH(ROWS($P$2:P10),$O$2:$O$65,0))</f>
        <v>( 21605 ) ARPANEL (p)</v>
      </c>
      <c r="Q10" t="str">
        <f ca="1"/>
        <v>( 21605 ) ARPANEL (p)</v>
      </c>
    </row>
    <row r="11" spans="1:17" x14ac:dyDescent="0.25">
      <c r="A11" s="8">
        <v>10</v>
      </c>
      <c r="B11" s="8"/>
      <c r="C11" s="8"/>
      <c r="D11" s="8"/>
      <c r="E11" s="8" t="str">
        <f t="shared" si="0"/>
        <v xml:space="preserve">(  ) </v>
      </c>
      <c r="F11" s="8"/>
      <c r="G11" s="8"/>
      <c r="H11" s="8"/>
      <c r="I11" s="8"/>
      <c r="J11" s="8"/>
      <c r="K11" s="8"/>
      <c r="L11" s="8"/>
      <c r="M11" s="8"/>
      <c r="N11" s="8"/>
      <c r="O11" t="b">
        <f>IF(COUNTIF($B$69:$L$74,E11),FALSE,COUNT($O$1:O10)+1)</f>
        <v>0</v>
      </c>
      <c r="P11" t="str">
        <f>INDEX($E$2:$E$65,MATCH(ROWS($P$2:P11),$O$2:$O$65,0))</f>
        <v>( 21611 ) ASCO MB5/ST/B TERMINARZ (b)</v>
      </c>
      <c r="Q11" t="str">
        <f ca="1"/>
        <v>( 21611 ) ASCO MB5/ST/B TERMINARZ (b)</v>
      </c>
    </row>
    <row r="12" spans="1:17" x14ac:dyDescent="0.25">
      <c r="A12" s="8">
        <v>11</v>
      </c>
      <c r="B12" s="8"/>
      <c r="C12" s="8"/>
      <c r="D12" s="8"/>
      <c r="E12" s="8" t="str">
        <f t="shared" si="0"/>
        <v xml:space="preserve">(  ) </v>
      </c>
      <c r="F12" s="40"/>
      <c r="G12" s="8"/>
      <c r="H12" s="8"/>
      <c r="I12" s="8"/>
      <c r="J12" s="8"/>
      <c r="K12" s="8"/>
      <c r="L12" s="8"/>
      <c r="M12" s="8"/>
      <c r="N12" s="8"/>
      <c r="O12" t="b">
        <f>IF(COUNTIF($B$69:$L$74,E12),FALSE,COUNT($O$1:O11)+1)</f>
        <v>0</v>
      </c>
      <c r="P12" t="str">
        <f>INDEX($E$2:$E$65,MATCH(ROWS($P$2:P12),$O$2:$O$65,0))</f>
        <v>( 21612 ) SBB NOTES PUR 2024 (b)</v>
      </c>
      <c r="Q12" t="str">
        <f ca="1"/>
        <v>( 21612 ) SBB NOTES PUR 2024 (b)</v>
      </c>
    </row>
    <row r="13" spans="1:17" x14ac:dyDescent="0.25">
      <c r="A13" s="8">
        <v>12</v>
      </c>
      <c r="B13" s="8"/>
      <c r="C13" s="8"/>
      <c r="D13" s="8"/>
      <c r="E13" s="8" t="str">
        <f t="shared" si="0"/>
        <v xml:space="preserve">(  ) </v>
      </c>
      <c r="F13" s="8"/>
      <c r="G13" s="8"/>
      <c r="H13" s="8"/>
      <c r="I13" s="8"/>
      <c r="J13" s="9"/>
      <c r="K13" s="9"/>
      <c r="L13" s="8"/>
      <c r="M13" s="8"/>
      <c r="N13" s="8"/>
      <c r="O13" t="b">
        <f>IF(COUNTIF($B$69:$L$74,E13),FALSE,COUNT($O$1:O12)+1)</f>
        <v>0</v>
      </c>
      <c r="P13">
        <f>INDEX($E$2:$E$65,MATCH(ROWS($P$2:P13),$O$2:$O$65,0))</f>
        <v>0</v>
      </c>
      <c r="Q13">
        <f ca="1"/>
        <v>0</v>
      </c>
    </row>
    <row r="14" spans="1:17" x14ac:dyDescent="0.25">
      <c r="A14" s="8">
        <v>13</v>
      </c>
      <c r="B14" s="8"/>
      <c r="C14" s="8"/>
      <c r="D14" s="8"/>
      <c r="E14" s="8" t="str">
        <f t="shared" si="0"/>
        <v xml:space="preserve">(  ) </v>
      </c>
      <c r="F14" s="8"/>
      <c r="G14" s="8"/>
      <c r="H14" s="8"/>
      <c r="I14" s="8"/>
      <c r="J14" s="9"/>
      <c r="K14" s="8"/>
      <c r="L14" s="8"/>
      <c r="M14" s="8"/>
      <c r="N14" s="8"/>
      <c r="O14" t="b">
        <f>IF(COUNTIF($B$69:$L$74,E14),FALSE,COUNT($O$1:O13)+1)</f>
        <v>0</v>
      </c>
      <c r="P14" t="e">
        <f>INDEX($E$2:$E$65,MATCH(ROWS($P$2:P14),$O$2:$O$65,0))</f>
        <v>#N/A</v>
      </c>
    </row>
    <row r="15" spans="1:17" x14ac:dyDescent="0.25">
      <c r="A15" s="8">
        <v>14</v>
      </c>
      <c r="B15" s="8"/>
      <c r="C15" s="8"/>
      <c r="D15" s="8"/>
      <c r="E15" s="8" t="str">
        <f t="shared" si="0"/>
        <v xml:space="preserve">(  ) </v>
      </c>
      <c r="F15" s="8"/>
      <c r="G15" s="8"/>
      <c r="H15" s="8"/>
      <c r="I15" s="8"/>
      <c r="J15" s="9"/>
      <c r="K15" s="8"/>
      <c r="L15" s="8"/>
      <c r="M15" s="8"/>
      <c r="N15" s="8"/>
      <c r="O15" t="b">
        <f>IF(COUNTIF($B$69:$L$74,E15),FALSE,COUNT($O$1:O14)+1)</f>
        <v>0</v>
      </c>
      <c r="P15" t="e">
        <f>INDEX($E$2:$E$65,MATCH(ROWS($P$2:P15),$O$2:$O$65,0))</f>
        <v>#N/A</v>
      </c>
    </row>
    <row r="16" spans="1:17" x14ac:dyDescent="0.25">
      <c r="A16" s="8">
        <v>15</v>
      </c>
      <c r="B16" s="8"/>
      <c r="C16" s="8"/>
      <c r="D16" s="8"/>
      <c r="E16" s="8" t="str">
        <f t="shared" si="0"/>
        <v xml:space="preserve">(  ) </v>
      </c>
      <c r="F16" s="8"/>
      <c r="G16" s="8"/>
      <c r="H16" s="8"/>
      <c r="I16" s="8"/>
      <c r="J16" s="9"/>
      <c r="K16" s="9"/>
      <c r="L16" s="30"/>
      <c r="M16" s="30"/>
      <c r="N16" s="8"/>
      <c r="O16" t="b">
        <f>IF(COUNTIF($B$69:$L$74,E16),FALSE,COUNT($O$1:O15)+1)</f>
        <v>0</v>
      </c>
      <c r="P16" t="e">
        <f>INDEX($E$2:$E$65,MATCH(ROWS($P$2:P16),$O$2:$O$65,0))</f>
        <v>#N/A</v>
      </c>
    </row>
    <row r="17" spans="1:16" x14ac:dyDescent="0.25">
      <c r="A17" s="8">
        <v>16</v>
      </c>
      <c r="B17" s="8"/>
      <c r="C17" s="8"/>
      <c r="D17" s="8"/>
      <c r="E17" s="8" t="str">
        <f t="shared" si="0"/>
        <v xml:space="preserve">(  ) </v>
      </c>
      <c r="F17" s="8"/>
      <c r="G17" s="8"/>
      <c r="H17" s="8"/>
      <c r="I17" s="8"/>
      <c r="J17" s="9"/>
      <c r="K17" s="9"/>
      <c r="L17" s="8"/>
      <c r="M17" s="8"/>
      <c r="N17" s="8"/>
      <c r="O17" t="b">
        <f>IF(COUNTIF($B$69:$L$74,E17),FALSE,COUNT($O$1:O16)+1)</f>
        <v>0</v>
      </c>
      <c r="P17" t="e">
        <f>INDEX($E$2:$E$65,MATCH(ROWS($P$2:P17),$O$2:$O$65,0))</f>
        <v>#N/A</v>
      </c>
    </row>
    <row r="18" spans="1:16" x14ac:dyDescent="0.25">
      <c r="A18" s="8">
        <v>17</v>
      </c>
      <c r="B18" s="8"/>
      <c r="C18" s="8"/>
      <c r="D18" s="8"/>
      <c r="E18" s="8" t="str">
        <f t="shared" si="0"/>
        <v xml:space="preserve">(  ) </v>
      </c>
      <c r="F18" s="8"/>
      <c r="G18" s="8"/>
      <c r="H18" s="8"/>
      <c r="I18" s="8"/>
      <c r="J18" s="9"/>
      <c r="K18" s="9"/>
      <c r="L18" s="8"/>
      <c r="M18" s="8"/>
      <c r="N18" s="8"/>
      <c r="O18" t="b">
        <f>IF(COUNTIF($B$69:$L$74,E18),FALSE,COUNT($O$1:O17)+1)</f>
        <v>0</v>
      </c>
      <c r="P18" t="e">
        <f>INDEX($E$2:$E$65,MATCH(ROWS($P$2:P18),$O$2:$O$65,0))</f>
        <v>#N/A</v>
      </c>
    </row>
    <row r="19" spans="1:16" x14ac:dyDescent="0.25">
      <c r="A19" s="8">
        <v>18</v>
      </c>
      <c r="B19" s="8"/>
      <c r="C19" s="8"/>
      <c r="D19" s="8"/>
      <c r="E19" s="8" t="str">
        <f t="shared" si="0"/>
        <v xml:space="preserve">(  ) </v>
      </c>
      <c r="F19" s="8"/>
      <c r="G19" s="8"/>
      <c r="H19" s="8"/>
      <c r="I19" s="8"/>
      <c r="J19" s="9"/>
      <c r="K19" s="9"/>
      <c r="L19" s="8"/>
      <c r="M19" s="8"/>
      <c r="N19" s="8"/>
      <c r="O19" t="b">
        <f>IF(COUNTIF($B$69:$L$74,E19),FALSE,COUNT($O$1:O18)+1)</f>
        <v>0</v>
      </c>
      <c r="P19" t="e">
        <f>INDEX($E$2:$E$65,MATCH(ROWS($P$2:P19),$O$2:$O$65,0))</f>
        <v>#N/A</v>
      </c>
    </row>
    <row r="20" spans="1:16" x14ac:dyDescent="0.25">
      <c r="A20" s="8">
        <v>19</v>
      </c>
      <c r="B20" s="8"/>
      <c r="C20" s="8"/>
      <c r="D20" s="8"/>
      <c r="E20" s="8" t="str">
        <f t="shared" si="0"/>
        <v xml:space="preserve">(  ) </v>
      </c>
      <c r="F20" s="8"/>
      <c r="G20" s="8"/>
      <c r="H20" s="8"/>
      <c r="I20" s="8"/>
      <c r="J20" s="9"/>
      <c r="K20" s="8"/>
      <c r="L20" s="8"/>
      <c r="M20" s="8"/>
      <c r="N20" s="8"/>
      <c r="O20" t="b">
        <f>IF(COUNTIF($B$69:$L$74,E20),FALSE,COUNT($O$1:O19)+1)</f>
        <v>0</v>
      </c>
      <c r="P20" t="e">
        <f>INDEX($E$2:$E$65,MATCH(ROWS($P$2:P20),$O$2:$O$65,0))</f>
        <v>#N/A</v>
      </c>
    </row>
    <row r="21" spans="1:16" x14ac:dyDescent="0.25">
      <c r="A21" s="8">
        <v>20</v>
      </c>
      <c r="B21" s="8"/>
      <c r="C21" s="8"/>
      <c r="D21" s="8"/>
      <c r="E21" s="8" t="str">
        <f t="shared" si="0"/>
        <v xml:space="preserve">(  ) </v>
      </c>
      <c r="F21" s="8"/>
      <c r="G21" s="8"/>
      <c r="H21" s="8"/>
      <c r="I21" s="8"/>
      <c r="J21" s="9"/>
      <c r="K21" s="8"/>
      <c r="L21" s="8"/>
      <c r="M21" s="8"/>
      <c r="N21" s="8"/>
      <c r="O21" t="b">
        <f>IF(COUNTIF($B$69:$L$74,E21),FALSE,COUNT($O$1:O20)+1)</f>
        <v>0</v>
      </c>
      <c r="P21" t="e">
        <f>INDEX($E$2:$E$65,MATCH(ROWS($P$2:P21),$O$2:$O$65,0))</f>
        <v>#N/A</v>
      </c>
    </row>
    <row r="22" spans="1:16" x14ac:dyDescent="0.25">
      <c r="A22" s="8">
        <v>21</v>
      </c>
      <c r="B22" s="8"/>
      <c r="C22" s="8"/>
      <c r="D22" s="8"/>
      <c r="E22" s="8" t="str">
        <f t="shared" si="0"/>
        <v xml:space="preserve">(  ) </v>
      </c>
      <c r="F22" s="8"/>
      <c r="G22" s="8"/>
      <c r="H22" s="8"/>
      <c r="I22" s="8"/>
      <c r="J22" s="8"/>
      <c r="K22" s="8"/>
      <c r="L22" s="30"/>
      <c r="M22" s="30"/>
      <c r="N22" s="8"/>
      <c r="O22" t="b">
        <f>IF(COUNTIF($B$69:$L$74,E22),FALSE,COUNT($O$1:O21)+1)</f>
        <v>0</v>
      </c>
      <c r="P22" t="e">
        <f>INDEX($E$2:$E$65,MATCH(ROWS($P$2:P22),$O$2:$O$65,0))</f>
        <v>#N/A</v>
      </c>
    </row>
    <row r="23" spans="1:16" x14ac:dyDescent="0.25">
      <c r="A23" s="8">
        <v>22</v>
      </c>
      <c r="B23" s="8"/>
      <c r="C23" s="8"/>
      <c r="D23" s="8"/>
      <c r="E23" s="8" t="str">
        <f t="shared" si="0"/>
        <v xml:space="preserve">(  ) </v>
      </c>
      <c r="F23" s="8"/>
      <c r="G23" s="8"/>
      <c r="H23" s="8"/>
      <c r="I23" s="8"/>
      <c r="J23" s="8"/>
      <c r="K23" s="8"/>
      <c r="L23" s="30"/>
      <c r="M23" s="8"/>
      <c r="N23" s="8"/>
      <c r="O23" t="b">
        <f>IF(COUNTIF($B$69:$L$74,E23),FALSE,COUNT($O$1:O22)+1)</f>
        <v>0</v>
      </c>
      <c r="P23" t="e">
        <f>INDEX($E$2:$E$65,MATCH(ROWS($P$2:P23),$O$2:$O$65,0))</f>
        <v>#N/A</v>
      </c>
    </row>
    <row r="24" spans="1:16" x14ac:dyDescent="0.25">
      <c r="A24" s="8">
        <v>23</v>
      </c>
      <c r="B24" s="8"/>
      <c r="C24" s="1"/>
      <c r="D24" s="1"/>
      <c r="E24" s="8" t="str">
        <f t="shared" si="0"/>
        <v xml:space="preserve">(  ) </v>
      </c>
      <c r="F24" s="1"/>
      <c r="G24" s="8"/>
      <c r="H24" s="8"/>
      <c r="I24" s="1"/>
      <c r="J24" s="8"/>
      <c r="K24" s="1"/>
      <c r="L24" s="8"/>
      <c r="M24" s="8"/>
      <c r="N24" s="8"/>
      <c r="O24" t="b">
        <f>IF(COUNTIF($B$69:$L$74,E24),FALSE,COUNT($O$1:O23)+1)</f>
        <v>0</v>
      </c>
      <c r="P24" t="e">
        <f>INDEX($E$2:$E$65,MATCH(ROWS($P$2:P24),$O$2:$O$65,0))</f>
        <v>#N/A</v>
      </c>
    </row>
    <row r="25" spans="1:16" x14ac:dyDescent="0.25">
      <c r="A25" s="8">
        <v>24</v>
      </c>
      <c r="B25" s="8"/>
      <c r="C25" s="1"/>
      <c r="D25" s="1"/>
      <c r="E25" s="8" t="str">
        <f t="shared" si="0"/>
        <v xml:space="preserve">(  ) </v>
      </c>
      <c r="F25" s="1"/>
      <c r="G25" s="1"/>
      <c r="H25" s="8"/>
      <c r="I25" s="1"/>
      <c r="J25" s="30"/>
      <c r="K25" s="3"/>
      <c r="L25" s="30"/>
      <c r="M25" s="30"/>
      <c r="N25" s="30"/>
      <c r="O25" t="b">
        <f>IF(COUNTIF($B$69:$L$74,E25),FALSE,COUNT($O$1:O24)+1)</f>
        <v>0</v>
      </c>
      <c r="P25" t="e">
        <f>INDEX($E$2:$E$65,MATCH(ROWS($P$2:P25),$O$2:$O$65,0))</f>
        <v>#N/A</v>
      </c>
    </row>
    <row r="26" spans="1:16" x14ac:dyDescent="0.25">
      <c r="A26" s="8">
        <v>25</v>
      </c>
      <c r="B26" s="8"/>
      <c r="C26" s="1"/>
      <c r="D26" s="1"/>
      <c r="E26" s="8" t="str">
        <f t="shared" si="0"/>
        <v xml:space="preserve">(  ) </v>
      </c>
      <c r="F26" s="1"/>
      <c r="G26" s="8"/>
      <c r="H26" s="8"/>
      <c r="I26" s="1"/>
      <c r="J26" s="30"/>
      <c r="K26" s="3"/>
      <c r="L26" s="30"/>
      <c r="M26" s="30"/>
      <c r="N26" s="30"/>
      <c r="O26" t="b">
        <f>IF(COUNTIF($B$69:$L$74,E26),FALSE,COUNT($O$1:O25)+1)</f>
        <v>0</v>
      </c>
      <c r="P26" t="e">
        <f>INDEX($E$2:$E$65,MATCH(ROWS($P$2:P26),$O$2:$O$65,0))</f>
        <v>#N/A</v>
      </c>
    </row>
    <row r="27" spans="1:16" s="38" customFormat="1" x14ac:dyDescent="0.25">
      <c r="A27" s="8">
        <v>26</v>
      </c>
      <c r="B27" s="8"/>
      <c r="C27" s="8"/>
      <c r="D27" s="8"/>
      <c r="E27" s="8" t="str">
        <f t="shared" si="0"/>
        <v xml:space="preserve">(  ) </v>
      </c>
      <c r="F27" s="8"/>
      <c r="G27" s="8"/>
      <c r="H27" s="8"/>
      <c r="I27" s="8"/>
      <c r="J27" s="30"/>
      <c r="K27" s="30"/>
      <c r="L27" s="30"/>
      <c r="M27" s="30"/>
      <c r="N27" s="30"/>
      <c r="O27" t="b">
        <f>IF(COUNTIF($B$69:$L$74,E27),FALSE,COUNT($O$1:O26)+1)</f>
        <v>0</v>
      </c>
      <c r="P27" t="e">
        <f>INDEX($E$2:$E$65,MATCH(ROWS($P$2:P27),$O$2:$O$65,0))</f>
        <v>#N/A</v>
      </c>
    </row>
    <row r="28" spans="1:16" x14ac:dyDescent="0.25">
      <c r="A28" s="8">
        <v>27</v>
      </c>
      <c r="B28" s="8"/>
      <c r="C28" s="1"/>
      <c r="D28" s="1"/>
      <c r="E28" s="8" t="str">
        <f t="shared" si="0"/>
        <v xml:space="preserve">(  ) </v>
      </c>
      <c r="F28" s="1"/>
      <c r="G28" s="8"/>
      <c r="H28" s="8"/>
      <c r="I28" s="1"/>
      <c r="J28" s="30"/>
      <c r="K28" s="3"/>
      <c r="L28" s="3"/>
      <c r="M28" s="3"/>
      <c r="N28" s="3"/>
      <c r="O28" t="b">
        <f>IF(COUNTIF($B$69:$L$74,E28),FALSE,COUNT($O$1:O27)+1)</f>
        <v>0</v>
      </c>
      <c r="P28" t="e">
        <f>INDEX($E$2:$E$65,MATCH(ROWS($P$2:P28),$O$2:$O$65,0))</f>
        <v>#N/A</v>
      </c>
    </row>
    <row r="29" spans="1:16" x14ac:dyDescent="0.25">
      <c r="A29" s="8">
        <v>28</v>
      </c>
      <c r="B29" s="8"/>
      <c r="C29" s="1"/>
      <c r="D29" s="1"/>
      <c r="E29" s="8" t="str">
        <f t="shared" si="0"/>
        <v xml:space="preserve">(  ) </v>
      </c>
      <c r="F29" s="1"/>
      <c r="G29" s="8"/>
      <c r="H29" s="8"/>
      <c r="I29" s="1"/>
      <c r="J29" s="30"/>
      <c r="K29" s="3"/>
      <c r="L29" s="3"/>
      <c r="M29" s="3"/>
      <c r="N29" s="3"/>
      <c r="O29" t="b">
        <f>IF(COUNTIF($B$69:$L$74,E29),FALSE,COUNT($O$1:O28)+1)</f>
        <v>0</v>
      </c>
      <c r="P29" t="e">
        <f>INDEX($E$2:$E$65,MATCH(ROWS($P$2:P29),$O$2:$O$65,0))</f>
        <v>#N/A</v>
      </c>
    </row>
    <row r="30" spans="1:16" x14ac:dyDescent="0.25">
      <c r="A30" s="8">
        <v>29</v>
      </c>
      <c r="B30" s="8"/>
      <c r="C30" s="1"/>
      <c r="D30" s="1"/>
      <c r="E30" s="8" t="str">
        <f t="shared" si="0"/>
        <v xml:space="preserve">(  ) </v>
      </c>
      <c r="F30" s="1"/>
      <c r="G30" s="8"/>
      <c r="H30" s="8"/>
      <c r="I30" s="1"/>
      <c r="J30" s="30"/>
      <c r="K30" s="3"/>
      <c r="L30" s="8"/>
      <c r="M30" s="3"/>
      <c r="N30" s="3"/>
      <c r="O30" t="b">
        <f>IF(COUNTIF($B$69:$L$74,E30),FALSE,COUNT($O$1:O29)+1)</f>
        <v>0</v>
      </c>
      <c r="P30" t="e">
        <f>INDEX($E$2:$E$65,MATCH(ROWS($P$2:P30),$O$2:$O$65,0))</f>
        <v>#N/A</v>
      </c>
    </row>
    <row r="31" spans="1:16" x14ac:dyDescent="0.25">
      <c r="A31" s="1">
        <v>31</v>
      </c>
      <c r="B31" s="12" t="s">
        <v>147</v>
      </c>
      <c r="C31" s="1"/>
      <c r="D31" s="1"/>
      <c r="E31" s="8" t="str">
        <f t="shared" si="0"/>
        <v xml:space="preserve">(  ) </v>
      </c>
      <c r="F31" s="1"/>
      <c r="G31" s="8"/>
      <c r="H31" s="8"/>
      <c r="I31" s="1"/>
      <c r="J31" s="30"/>
      <c r="K31" s="3"/>
      <c r="L31" s="3"/>
      <c r="M31" s="3"/>
      <c r="N31" s="3"/>
      <c r="O31">
        <f>IF(COUNTIF($B$69:$L$74,B31),FALSE,COUNT($O$1:O30)+1)</f>
        <v>1</v>
      </c>
      <c r="P31" t="e">
        <f>INDEX($E$2:$E$65,MATCH(ROWS($P$2:P31),$O$2:$O$65,0))</f>
        <v>#N/A</v>
      </c>
    </row>
    <row r="32" spans="1:16" x14ac:dyDescent="0.25">
      <c r="A32" s="1">
        <v>32</v>
      </c>
      <c r="B32" s="12" t="s">
        <v>148</v>
      </c>
      <c r="C32" s="1"/>
      <c r="D32" s="1"/>
      <c r="E32" s="8" t="str">
        <f t="shared" si="0"/>
        <v xml:space="preserve">(  ) </v>
      </c>
      <c r="F32" s="1"/>
      <c r="G32" s="8"/>
      <c r="H32" s="8"/>
      <c r="I32" s="1"/>
      <c r="J32" s="30"/>
      <c r="K32" s="3"/>
      <c r="L32" s="3"/>
      <c r="M32" s="3"/>
      <c r="N32" s="3"/>
      <c r="O32">
        <f>IF(COUNTIF($B$69:$L$74,B32),FALSE,COUNT($O$1:O31)+1)</f>
        <v>2</v>
      </c>
      <c r="P32" t="e">
        <f>INDEX($E$2:$E$65,MATCH(ROWS($P$2:P32),$O$2:$O$65,0))</f>
        <v>#N/A</v>
      </c>
    </row>
    <row r="33" spans="1:16" x14ac:dyDescent="0.25">
      <c r="A33" s="1">
        <v>33</v>
      </c>
      <c r="B33" s="8"/>
      <c r="C33" s="1"/>
      <c r="D33" s="1"/>
      <c r="E33" s="8" t="str">
        <f t="shared" si="0"/>
        <v xml:space="preserve">(  ) </v>
      </c>
      <c r="F33" s="1"/>
      <c r="G33" s="8"/>
      <c r="H33" s="8"/>
      <c r="I33" s="1"/>
      <c r="J33" s="30"/>
      <c r="K33" s="3"/>
      <c r="L33" s="30"/>
      <c r="M33" s="30"/>
      <c r="N33" s="3"/>
      <c r="O33" t="b">
        <f>IF(COUNTIF($B$69:$L$74,E33),FALSE,COUNT($O$1:O32)+1)</f>
        <v>0</v>
      </c>
      <c r="P33" t="e">
        <f>INDEX($E$2:$E$65,MATCH(ROWS($P$2:P33),$O$2:$O$65,0))</f>
        <v>#N/A</v>
      </c>
    </row>
    <row r="34" spans="1:16" x14ac:dyDescent="0.25">
      <c r="A34" s="1">
        <v>34</v>
      </c>
      <c r="B34" s="8"/>
      <c r="C34" s="1"/>
      <c r="D34" s="1"/>
      <c r="E34" s="8" t="str">
        <f t="shared" si="0"/>
        <v xml:space="preserve">(  ) </v>
      </c>
      <c r="F34" s="8"/>
      <c r="G34" s="8"/>
      <c r="H34" s="8"/>
      <c r="I34" s="8"/>
      <c r="J34" s="30"/>
      <c r="K34" s="3"/>
      <c r="L34" s="3"/>
      <c r="M34" s="3"/>
      <c r="N34" s="3"/>
      <c r="O34" t="b">
        <f>IF(COUNTIF($B$69:$L$74,E34),FALSE,COUNT($O$1:O33)+1)</f>
        <v>0</v>
      </c>
      <c r="P34" t="e">
        <f>INDEX($E$2:$E$65,MATCH(ROWS($P$2:P34),$O$2:$O$65,0))</f>
        <v>#N/A</v>
      </c>
    </row>
    <row r="35" spans="1:16" x14ac:dyDescent="0.25">
      <c r="A35" s="1">
        <v>35</v>
      </c>
      <c r="B35" s="12" t="s">
        <v>151</v>
      </c>
      <c r="C35" s="1"/>
      <c r="D35" s="1"/>
      <c r="E35" s="8" t="str">
        <f t="shared" si="0"/>
        <v xml:space="preserve">(  ) </v>
      </c>
      <c r="F35" s="1"/>
      <c r="G35" s="8"/>
      <c r="H35" s="8">
        <v>2</v>
      </c>
      <c r="I35" s="1" t="s">
        <v>26</v>
      </c>
      <c r="J35" s="30" t="s">
        <v>154</v>
      </c>
      <c r="K35" s="3"/>
      <c r="L35" s="30" t="s">
        <v>152</v>
      </c>
      <c r="M35" s="30" t="s">
        <v>153</v>
      </c>
      <c r="N35" s="3"/>
      <c r="O35">
        <f>IF(COUNTIF($B$69:$L$74,B35),FALSE,COUNT($O$1:O34)+1)</f>
        <v>3</v>
      </c>
      <c r="P35" t="e">
        <f>INDEX($E$2:$E$65,MATCH(ROWS($P$2:P35),$O$2:$O$65,0))</f>
        <v>#N/A</v>
      </c>
    </row>
    <row r="36" spans="1:16" x14ac:dyDescent="0.25">
      <c r="A36" s="1">
        <v>36</v>
      </c>
      <c r="B36" s="8"/>
      <c r="C36" s="1"/>
      <c r="D36" s="1"/>
      <c r="E36" s="8" t="str">
        <f t="shared" si="0"/>
        <v xml:space="preserve">(  ) </v>
      </c>
      <c r="F36" s="1"/>
      <c r="G36" s="8"/>
      <c r="H36" s="8"/>
      <c r="I36" s="1"/>
      <c r="J36" s="30"/>
      <c r="K36" s="3"/>
      <c r="L36" s="30"/>
      <c r="M36" s="30"/>
      <c r="N36" s="3"/>
      <c r="O36" t="b">
        <f>IF(COUNTIF($B$69:$L$74,E36),FALSE,COUNT($O$1:O35)+1)</f>
        <v>0</v>
      </c>
      <c r="P36" t="e">
        <f>INDEX($E$2:$E$65,MATCH(ROWS($P$2:P36),$O$2:$O$65,0))</f>
        <v>#N/A</v>
      </c>
    </row>
    <row r="37" spans="1:16" x14ac:dyDescent="0.25">
      <c r="A37" s="1">
        <v>37</v>
      </c>
      <c r="B37" s="44"/>
      <c r="C37" s="45"/>
      <c r="D37" s="45"/>
      <c r="E37" s="8" t="str">
        <f t="shared" si="0"/>
        <v xml:space="preserve">(  ) </v>
      </c>
      <c r="F37" s="1"/>
      <c r="G37" s="44"/>
      <c r="H37" s="44"/>
      <c r="I37" s="1"/>
      <c r="J37" s="30"/>
      <c r="K37" s="3"/>
      <c r="L37" s="30"/>
      <c r="M37" s="30"/>
      <c r="N37" s="3"/>
      <c r="O37" t="b">
        <f>IF(COUNTIF($B$69:$L$74,E37),FALSE,COUNT($O$1:O36)+1)</f>
        <v>0</v>
      </c>
      <c r="P37" t="e">
        <f>INDEX($E$2:$E$65,MATCH(ROWS($P$2:P37),$O$2:$O$65,0))</f>
        <v>#N/A</v>
      </c>
    </row>
    <row r="38" spans="1:16" x14ac:dyDescent="0.25">
      <c r="A38" s="1">
        <v>38</v>
      </c>
      <c r="B38" s="12" t="s">
        <v>157</v>
      </c>
      <c r="C38" s="1"/>
      <c r="D38" s="1"/>
      <c r="E38" s="8" t="str">
        <f t="shared" si="0"/>
        <v xml:space="preserve">(  ) </v>
      </c>
      <c r="F38" s="1"/>
      <c r="G38" s="8"/>
      <c r="H38" s="8">
        <v>2</v>
      </c>
      <c r="I38" s="1" t="s">
        <v>26</v>
      </c>
      <c r="J38" s="30" t="s">
        <v>154</v>
      </c>
      <c r="K38" s="3"/>
      <c r="L38" s="30" t="s">
        <v>155</v>
      </c>
      <c r="M38" s="30" t="s">
        <v>156</v>
      </c>
      <c r="N38" s="3"/>
      <c r="O38">
        <f>IF(COUNTIF($B$69:$L$74,B38),FALSE,COUNT($O$1:O37)+1)</f>
        <v>4</v>
      </c>
      <c r="P38" t="e">
        <f>INDEX($E$2:$E$65,MATCH(ROWS($P$2:P38),$O$2:$O$65,0))</f>
        <v>#N/A</v>
      </c>
    </row>
    <row r="39" spans="1:16" x14ac:dyDescent="0.25">
      <c r="A39" s="1">
        <v>39</v>
      </c>
      <c r="B39" s="8"/>
      <c r="C39" s="1"/>
      <c r="D39" s="1"/>
      <c r="E39" s="8" t="str">
        <f t="shared" si="0"/>
        <v xml:space="preserve">(  ) </v>
      </c>
      <c r="F39" s="1"/>
      <c r="G39" s="8"/>
      <c r="H39" s="8"/>
      <c r="I39" s="1"/>
      <c r="J39" s="30"/>
      <c r="K39" s="3"/>
      <c r="L39" s="30"/>
      <c r="M39" s="3"/>
      <c r="N39" s="3"/>
      <c r="O39" t="b">
        <f>IF(COUNTIF($B$69:$L$74,E39),FALSE,COUNT($O$1:O38)+1)</f>
        <v>0</v>
      </c>
      <c r="P39" t="e">
        <f>INDEX($E$2:$E$65,MATCH(ROWS($P$2:P39),$O$2:$O$65,0))</f>
        <v>#N/A</v>
      </c>
    </row>
    <row r="40" spans="1:16" x14ac:dyDescent="0.25">
      <c r="A40" s="1">
        <v>40</v>
      </c>
      <c r="B40" s="8"/>
      <c r="C40" s="1">
        <v>21583</v>
      </c>
      <c r="D40" s="1" t="s">
        <v>27</v>
      </c>
      <c r="E40" s="8" t="str">
        <f t="shared" si="0"/>
        <v>( 21583 ) ANMAR KALENDARZ ST 2025 CYFRA (b)</v>
      </c>
      <c r="F40" s="5" t="s">
        <v>185</v>
      </c>
      <c r="G40" s="5">
        <v>502</v>
      </c>
      <c r="H40" s="8">
        <v>2</v>
      </c>
      <c r="I40" s="1" t="s">
        <v>252</v>
      </c>
      <c r="J40" s="30"/>
      <c r="K40" s="3"/>
      <c r="L40" s="30" t="s">
        <v>186</v>
      </c>
      <c r="M40" s="30" t="s">
        <v>187</v>
      </c>
      <c r="N40" s="3"/>
      <c r="O40" t="b">
        <f>IF(COUNTIF($B$69:$L$74,E40),FALSE,COUNT($O$1:O39)+1)</f>
        <v>0</v>
      </c>
      <c r="P40" t="e">
        <f>INDEX($E$2:$E$65,MATCH(ROWS($P$2:P40),$O$2:$O$65,0))</f>
        <v>#N/A</v>
      </c>
    </row>
    <row r="41" spans="1:16" x14ac:dyDescent="0.25">
      <c r="A41" s="1">
        <v>41</v>
      </c>
      <c r="B41" s="8"/>
      <c r="C41" s="1"/>
      <c r="D41" s="1"/>
      <c r="E41" s="8" t="str">
        <f t="shared" si="0"/>
        <v xml:space="preserve">(  ) </v>
      </c>
      <c r="F41" s="1"/>
      <c r="G41" s="8"/>
      <c r="H41" s="8"/>
      <c r="I41" s="1"/>
      <c r="J41" s="30"/>
      <c r="K41" s="3"/>
      <c r="L41" s="3"/>
      <c r="M41" s="3"/>
      <c r="N41" s="3"/>
      <c r="O41" t="b">
        <f>IF(COUNTIF($B$69:$L$74,E41),FALSE,COUNT($O$1:O40)+1)</f>
        <v>0</v>
      </c>
      <c r="P41" t="e">
        <f>INDEX($E$2:$E$65,MATCH(ROWS($P$2:P41),$O$2:$O$65,0))</f>
        <v>#N/A</v>
      </c>
    </row>
    <row r="42" spans="1:16" x14ac:dyDescent="0.25">
      <c r="A42" s="1">
        <v>42</v>
      </c>
      <c r="B42" s="8"/>
      <c r="C42" s="1" t="s">
        <v>213</v>
      </c>
      <c r="D42" s="1" t="s">
        <v>27</v>
      </c>
      <c r="E42" s="8" t="str">
        <f t="shared" si="0"/>
        <v>( BRAK ) ELAMED INNA PUBLIKACJA (b)</v>
      </c>
      <c r="F42" s="1" t="s">
        <v>287</v>
      </c>
      <c r="G42" s="1"/>
      <c r="H42" s="8"/>
      <c r="I42" s="1" t="s">
        <v>26</v>
      </c>
      <c r="J42" s="30" t="s">
        <v>212</v>
      </c>
      <c r="K42" s="3"/>
      <c r="L42" s="3"/>
      <c r="M42" s="3"/>
      <c r="N42" s="3"/>
      <c r="O42" t="b">
        <f>IF(COUNTIF($B$69:$L$74,E42),FALSE,COUNT($O$1:O41)+1)</f>
        <v>0</v>
      </c>
      <c r="P42" t="e">
        <f>INDEX($E$2:$E$65,MATCH(ROWS($P$2:P42),$O$2:$O$65,0))</f>
        <v>#N/A</v>
      </c>
    </row>
    <row r="43" spans="1:16" x14ac:dyDescent="0.25">
      <c r="A43" s="1">
        <v>43</v>
      </c>
      <c r="B43" s="8"/>
      <c r="C43" s="1" t="s">
        <v>213</v>
      </c>
      <c r="D43" s="1" t="s">
        <v>27</v>
      </c>
      <c r="E43" s="8" t="str">
        <f t="shared" si="0"/>
        <v>( BRAK ) WWP 10 (b)</v>
      </c>
      <c r="F43" s="1" t="s">
        <v>215</v>
      </c>
      <c r="G43" s="1"/>
      <c r="H43" s="1"/>
      <c r="I43" s="1" t="s">
        <v>26</v>
      </c>
      <c r="J43" s="30" t="s">
        <v>214</v>
      </c>
      <c r="K43" s="3"/>
      <c r="L43" s="3"/>
      <c r="M43" s="3"/>
      <c r="N43" s="3"/>
      <c r="O43">
        <f>IF(COUNTIF($B$69:$L$74,E43),FALSE,COUNT($O$1:O42)+1)</f>
        <v>5</v>
      </c>
      <c r="P43" t="e">
        <f>INDEX($E$2:$E$65,MATCH(ROWS($P$2:P43),$O$2:$O$65,0))</f>
        <v>#N/A</v>
      </c>
    </row>
    <row r="44" spans="1:16" x14ac:dyDescent="0.25">
      <c r="A44" s="1">
        <v>44</v>
      </c>
      <c r="B44" s="8"/>
      <c r="C44" s="1"/>
      <c r="D44" s="1"/>
      <c r="E44" s="8" t="str">
        <f t="shared" si="0"/>
        <v xml:space="preserve">(  ) </v>
      </c>
      <c r="F44" s="1"/>
      <c r="G44" s="8"/>
      <c r="H44" s="1"/>
      <c r="I44" s="1"/>
      <c r="J44" s="41"/>
      <c r="K44" s="3"/>
      <c r="L44" s="30"/>
      <c r="M44" s="3"/>
      <c r="N44" s="3"/>
      <c r="O44" t="b">
        <f>IF(COUNTIF($B$69:$L$74,E44),FALSE,COUNT($O$1:O43)+1)</f>
        <v>0</v>
      </c>
      <c r="P44" t="e">
        <f>INDEX($E$2:$E$65,MATCH(ROWS($P$2:P44),$O$2:$O$65,0))</f>
        <v>#N/A</v>
      </c>
    </row>
    <row r="45" spans="1:16" x14ac:dyDescent="0.25">
      <c r="A45" s="1">
        <v>45</v>
      </c>
      <c r="B45" s="12" t="s">
        <v>274</v>
      </c>
      <c r="C45" s="1"/>
      <c r="D45" s="1"/>
      <c r="E45" s="8" t="str">
        <f t="shared" si="0"/>
        <v xml:space="preserve">(  ) </v>
      </c>
      <c r="F45" s="1"/>
      <c r="G45" s="12">
        <v>2000</v>
      </c>
      <c r="H45" s="1">
        <v>2</v>
      </c>
      <c r="I45" s="1" t="s">
        <v>26</v>
      </c>
      <c r="J45" s="30" t="s">
        <v>275</v>
      </c>
      <c r="K45" s="3"/>
      <c r="L45" s="30" t="s">
        <v>276</v>
      </c>
      <c r="M45" s="3" t="s">
        <v>277</v>
      </c>
      <c r="N45" s="3"/>
      <c r="O45">
        <f>IF(COUNTIF($B$69:$L$74,B45),FALSE,COUNT($O$1:O44)+1)</f>
        <v>6</v>
      </c>
      <c r="P45" t="e">
        <f>INDEX($E$2:$E$65,MATCH(ROWS($P$2:P45),$O$2:$O$65,0))</f>
        <v>#N/A</v>
      </c>
    </row>
    <row r="46" spans="1:16" x14ac:dyDescent="0.25">
      <c r="A46" s="1">
        <v>46</v>
      </c>
      <c r="B46" s="8"/>
      <c r="C46" s="6">
        <v>21603</v>
      </c>
      <c r="D46" s="1" t="s">
        <v>27</v>
      </c>
      <c r="E46" s="8" t="str">
        <f t="shared" si="0"/>
        <v>( 21603 ) PSYCHOTERAPEUTA (b)</v>
      </c>
      <c r="F46" s="5" t="s">
        <v>113</v>
      </c>
      <c r="G46" s="5">
        <v>505</v>
      </c>
      <c r="H46" s="1">
        <v>32</v>
      </c>
      <c r="I46" s="1" t="s">
        <v>252</v>
      </c>
      <c r="J46" s="30" t="s">
        <v>253</v>
      </c>
      <c r="K46" s="3"/>
      <c r="L46" s="30" t="s">
        <v>264</v>
      </c>
      <c r="M46" s="3"/>
      <c r="N46" s="3"/>
      <c r="O46" t="b">
        <f>IF(COUNTIF($B$69:$L$74,E46),FALSE,COUNT($O$1:O45)+1)</f>
        <v>0</v>
      </c>
      <c r="P46" t="e">
        <f>INDEX($E$2:$E$65,MATCH(ROWS($P$2:P46),$O$2:$O$65,0))</f>
        <v>#N/A</v>
      </c>
    </row>
    <row r="47" spans="1:16" x14ac:dyDescent="0.25">
      <c r="A47" s="1">
        <v>47</v>
      </c>
      <c r="B47" s="8"/>
      <c r="C47" s="1"/>
      <c r="D47" s="1"/>
      <c r="E47" s="8" t="str">
        <f t="shared" si="0"/>
        <v xml:space="preserve">(  ) </v>
      </c>
      <c r="F47" s="1"/>
      <c r="G47" s="8"/>
      <c r="H47" s="1"/>
      <c r="I47" s="1"/>
      <c r="J47" s="30"/>
      <c r="K47" s="3"/>
      <c r="L47" s="3"/>
      <c r="M47" s="3"/>
      <c r="N47" s="3"/>
      <c r="O47" t="b">
        <f>IF(COUNTIF($B$69:$L$74,E47),FALSE,COUNT($O$1:O46)+1)</f>
        <v>0</v>
      </c>
      <c r="P47" t="e">
        <f>INDEX($E$2:$E$65,MATCH(ROWS($P$2:P47),$O$2:$O$65,0))</f>
        <v>#N/A</v>
      </c>
    </row>
    <row r="48" spans="1:16" x14ac:dyDescent="0.25">
      <c r="A48" s="1">
        <v>48</v>
      </c>
      <c r="B48" s="8"/>
      <c r="C48" s="1" t="s">
        <v>213</v>
      </c>
      <c r="D48" s="1" t="s">
        <v>27</v>
      </c>
      <c r="E48" s="8" t="str">
        <f t="shared" si="0"/>
        <v>( BRAK ) SZEF PUBLIKACJA  (b)</v>
      </c>
      <c r="F48" s="1" t="s">
        <v>250</v>
      </c>
      <c r="G48" s="1">
        <v>2000</v>
      </c>
      <c r="H48" s="1">
        <v>120</v>
      </c>
      <c r="I48" s="1" t="s">
        <v>27</v>
      </c>
      <c r="J48" s="30" t="s">
        <v>251</v>
      </c>
      <c r="K48" s="37">
        <v>45573</v>
      </c>
      <c r="L48" s="3"/>
      <c r="M48" s="3"/>
      <c r="N48" s="3"/>
      <c r="O48">
        <f>IF(COUNTIF($B$69:$L$74,E48),FALSE,COUNT($O$1:O47)+1)</f>
        <v>7</v>
      </c>
      <c r="P48" t="e">
        <f>INDEX($E$2:$E$65,MATCH(ROWS($P$2:P48),$O$2:$O$65,0))</f>
        <v>#N/A</v>
      </c>
    </row>
    <row r="49" spans="1:16" x14ac:dyDescent="0.25">
      <c r="A49" s="1">
        <v>49</v>
      </c>
      <c r="B49" s="8"/>
      <c r="C49" s="1">
        <v>21584</v>
      </c>
      <c r="D49" s="1" t="s">
        <v>27</v>
      </c>
      <c r="E49" s="8" t="str">
        <f t="shared" si="0"/>
        <v>( 21584 ) KALENDARZ ANMAR SJ CYFRA KRAFT (b)</v>
      </c>
      <c r="F49" s="1" t="s">
        <v>188</v>
      </c>
      <c r="G49" s="1">
        <v>362</v>
      </c>
      <c r="H49" s="1"/>
      <c r="I49" s="1" t="s">
        <v>26</v>
      </c>
      <c r="J49" s="30"/>
      <c r="K49" s="3"/>
      <c r="L49" s="3"/>
      <c r="M49" s="30" t="s">
        <v>219</v>
      </c>
      <c r="N49" s="3"/>
      <c r="O49">
        <f>IF(COUNTIF($B$69:$L$74,E49),FALSE,COUNT($O$1:O48)+1)</f>
        <v>8</v>
      </c>
      <c r="P49" t="e">
        <f>INDEX($E$2:$E$65,MATCH(ROWS($P$2:P49),$O$2:$O$65,0))</f>
        <v>#N/A</v>
      </c>
    </row>
    <row r="50" spans="1:16" x14ac:dyDescent="0.25">
      <c r="A50" s="1">
        <v>50</v>
      </c>
      <c r="B50" s="8"/>
      <c r="C50" s="1">
        <v>21604</v>
      </c>
      <c r="D50" s="1" t="s">
        <v>27</v>
      </c>
      <c r="E50" s="8" t="str">
        <f t="shared" si="0"/>
        <v>( 21604 ) MAMBACAR WIZYTÓWKI (b)</v>
      </c>
      <c r="F50" s="5" t="s">
        <v>261</v>
      </c>
      <c r="G50" s="5">
        <v>200000</v>
      </c>
      <c r="H50" s="1">
        <v>2</v>
      </c>
      <c r="I50" s="1" t="s">
        <v>26</v>
      </c>
      <c r="J50" s="30" t="s">
        <v>263</v>
      </c>
      <c r="K50" s="3"/>
      <c r="L50" s="30" t="s">
        <v>262</v>
      </c>
      <c r="M50" s="30"/>
      <c r="N50" s="3"/>
      <c r="O50" t="b">
        <f>IF(COUNTIF($B$69:$L$74,E50),FALSE,COUNT($O$1:O49)+1)</f>
        <v>0</v>
      </c>
      <c r="P50" t="e">
        <f>INDEX($E$2:$E$65,MATCH(ROWS($P$2:P50),$O$2:$O$65,0))</f>
        <v>#N/A</v>
      </c>
    </row>
    <row r="51" spans="1:16" x14ac:dyDescent="0.25">
      <c r="A51" s="1">
        <v>51</v>
      </c>
      <c r="B51" s="8"/>
      <c r="C51" s="1">
        <v>21605</v>
      </c>
      <c r="D51" s="1" t="s">
        <v>26</v>
      </c>
      <c r="E51" s="8" t="str">
        <f t="shared" si="0"/>
        <v>( 21605 ) ARPANEL (p)</v>
      </c>
      <c r="F51" s="5" t="s">
        <v>265</v>
      </c>
      <c r="G51" s="5">
        <v>552</v>
      </c>
      <c r="H51" s="8" t="s">
        <v>81</v>
      </c>
      <c r="I51" s="1" t="s">
        <v>252</v>
      </c>
      <c r="J51" s="30"/>
      <c r="K51" s="3" t="s">
        <v>278</v>
      </c>
      <c r="L51" s="3"/>
      <c r="M51" s="30"/>
      <c r="N51" s="3"/>
      <c r="O51">
        <f>IF(COUNTIF($B$69:$L$74,E51),FALSE,COUNT($O$1:O50)+1)</f>
        <v>9</v>
      </c>
      <c r="P51" t="e">
        <f>INDEX($E$2:$E$65,MATCH(ROWS($P$2:P51),$O$2:$O$65,0))</f>
        <v>#N/A</v>
      </c>
    </row>
    <row r="52" spans="1:16" x14ac:dyDescent="0.25">
      <c r="A52" s="1">
        <v>52</v>
      </c>
      <c r="B52" s="8"/>
      <c r="C52" s="1">
        <v>21611</v>
      </c>
      <c r="D52" s="1" t="s">
        <v>27</v>
      </c>
      <c r="E52" s="8" t="str">
        <f t="shared" si="0"/>
        <v>( 21611 ) ASCO MB5/ST/B TERMINARZ (b)</v>
      </c>
      <c r="F52" s="5" t="s">
        <v>279</v>
      </c>
      <c r="G52" s="5">
        <v>202</v>
      </c>
      <c r="H52" s="8" t="s">
        <v>81</v>
      </c>
      <c r="I52" s="1" t="s">
        <v>27</v>
      </c>
      <c r="J52" s="30"/>
      <c r="K52" s="3"/>
      <c r="L52" s="3"/>
      <c r="M52" s="30"/>
      <c r="N52" s="3"/>
      <c r="O52">
        <f>IF(COUNTIF($B$69:$L$74,E52),FALSE,COUNT($O$1:O51)+1)</f>
        <v>10</v>
      </c>
      <c r="P52" t="e">
        <f>INDEX($E$2:$E$65,MATCH(ROWS($P$2:P52),$O$2:$O$65,0))</f>
        <v>#N/A</v>
      </c>
    </row>
    <row r="53" spans="1:16" x14ac:dyDescent="0.25">
      <c r="A53" s="1">
        <v>53</v>
      </c>
      <c r="B53" s="8"/>
      <c r="C53" s="1">
        <v>21612</v>
      </c>
      <c r="D53" s="1" t="s">
        <v>27</v>
      </c>
      <c r="E53" s="8" t="str">
        <f t="shared" si="0"/>
        <v>( 21612 ) SBB NOTES PUR 2024 (b)</v>
      </c>
      <c r="F53" s="5" t="s">
        <v>281</v>
      </c>
      <c r="G53" s="5">
        <v>410</v>
      </c>
      <c r="H53" s="1" t="s">
        <v>81</v>
      </c>
      <c r="I53" s="1" t="s">
        <v>252</v>
      </c>
      <c r="J53" s="30"/>
      <c r="K53" s="18" t="s">
        <v>284</v>
      </c>
      <c r="L53" s="18" t="s">
        <v>285</v>
      </c>
      <c r="M53" s="18" t="s">
        <v>286</v>
      </c>
      <c r="N53" s="3"/>
      <c r="O53">
        <f>IF(COUNTIF($B$69:$L$74,E53),FALSE,COUNT($O$1:O52)+1)</f>
        <v>11</v>
      </c>
      <c r="P53" t="e">
        <f>INDEX($E$2:$E$65,MATCH(ROWS($P$2:P53),$O$2:$O$65,0))</f>
        <v>#N/A</v>
      </c>
    </row>
    <row r="54" spans="1:16" x14ac:dyDescent="0.25">
      <c r="A54" s="1">
        <v>54</v>
      </c>
      <c r="B54" s="8"/>
      <c r="C54" s="1">
        <v>21613</v>
      </c>
      <c r="D54" s="1" t="s">
        <v>27</v>
      </c>
      <c r="E54" s="8" t="str">
        <f t="shared" si="0"/>
        <v>( 21613 ) SBB A6 TERMINARZ W OKL. DRUKOWANEJ (b)</v>
      </c>
      <c r="F54" s="5" t="s">
        <v>282</v>
      </c>
      <c r="G54" s="5">
        <v>302</v>
      </c>
      <c r="H54" s="1" t="s">
        <v>283</v>
      </c>
      <c r="I54" s="1" t="s">
        <v>27</v>
      </c>
      <c r="J54" s="30"/>
      <c r="K54" s="3"/>
      <c r="L54" s="3"/>
      <c r="M54" s="3"/>
      <c r="N54" s="3"/>
      <c r="O54" t="b">
        <f>IF(COUNTIF($B$69:$L$74,E54),FALSE,COUNT($O$1:O53)+1)</f>
        <v>0</v>
      </c>
      <c r="P54" t="e">
        <f>INDEX($E$2:$E$65,MATCH(ROWS($P$2:P54),$O$2:$O$65,0))</f>
        <v>#N/A</v>
      </c>
    </row>
    <row r="55" spans="1:16" x14ac:dyDescent="0.25">
      <c r="A55" s="1">
        <v>55</v>
      </c>
      <c r="B55" s="8"/>
      <c r="C55" s="1">
        <v>21614</v>
      </c>
      <c r="D55" s="1" t="s">
        <v>27</v>
      </c>
      <c r="E55" s="8" t="str">
        <f t="shared" si="0"/>
        <v>( 21614 ) SBB KALENDARZ ST YFRA KALENDARIUM Z ZEWN. (b)</v>
      </c>
      <c r="F55" s="5" t="s">
        <v>288</v>
      </c>
      <c r="G55" s="5">
        <v>404</v>
      </c>
      <c r="H55" s="1" t="s">
        <v>81</v>
      </c>
      <c r="I55" s="1" t="s">
        <v>27</v>
      </c>
      <c r="J55" s="30"/>
      <c r="K55" s="3"/>
      <c r="L55" s="3"/>
      <c r="M55" s="30"/>
      <c r="N55" s="3"/>
      <c r="O55" t="b">
        <f>IF(COUNTIF($B$69:$L$74,E55),FALSE,COUNT($O$1:O54)+1)</f>
        <v>0</v>
      </c>
      <c r="P55" t="e">
        <f>INDEX($E$2:$E$65,MATCH(ROWS($P$2:P55),$O$2:$O$65,0))</f>
        <v>#N/A</v>
      </c>
    </row>
    <row r="56" spans="1:16" x14ac:dyDescent="0.25">
      <c r="A56" s="1"/>
      <c r="B56" s="8"/>
      <c r="C56" s="1">
        <v>21615</v>
      </c>
      <c r="D56" s="1" t="s">
        <v>27</v>
      </c>
      <c r="E56" s="8" t="str">
        <f t="shared" si="0"/>
        <v>( 21615 ) laser spec Bloczki firmowe (notesy) klejone bez okładki (b)</v>
      </c>
      <c r="F56" s="5" t="s">
        <v>290</v>
      </c>
      <c r="G56" s="5">
        <v>302</v>
      </c>
      <c r="H56" s="1" t="s">
        <v>291</v>
      </c>
      <c r="I56" s="1" t="s">
        <v>27</v>
      </c>
      <c r="J56" s="30"/>
      <c r="K56" s="3"/>
      <c r="L56" s="3"/>
      <c r="M56" s="30"/>
      <c r="N56" s="3"/>
      <c r="O56" t="b">
        <f>IF(COUNTIF($B$69:$L$74,E56),FALSE,COUNT($O$1:O55)+1)</f>
        <v>0</v>
      </c>
      <c r="P56" t="e">
        <f>INDEX($E$2:$E$65,MATCH(ROWS($P$2:P56),$O$2:$O$65,0))</f>
        <v>#N/A</v>
      </c>
    </row>
    <row r="57" spans="1:16" x14ac:dyDescent="0.25">
      <c r="A57" s="1"/>
      <c r="B57" s="8"/>
      <c r="C57" s="1"/>
      <c r="D57" s="1"/>
      <c r="E57" s="8" t="str">
        <f t="shared" si="0"/>
        <v xml:space="preserve">(  ) </v>
      </c>
      <c r="F57" s="1"/>
      <c r="G57" s="1"/>
      <c r="H57" s="1"/>
      <c r="I57" s="1"/>
      <c r="J57" s="30"/>
      <c r="K57" s="3"/>
      <c r="L57" s="3"/>
      <c r="M57" s="30"/>
      <c r="N57" s="3"/>
      <c r="O57" t="b">
        <f>IF(COUNTIF($B$69:$L$74,E57),FALSE,COUNT($O$1:O56)+1)</f>
        <v>0</v>
      </c>
      <c r="P57" t="e">
        <f>INDEX($E$2:$E$65,MATCH(ROWS($P$2:P57),$O$2:$O$65,0))</f>
        <v>#N/A</v>
      </c>
    </row>
    <row r="58" spans="1:16" x14ac:dyDescent="0.25">
      <c r="A58" s="1"/>
      <c r="B58" s="8"/>
      <c r="C58" s="1"/>
      <c r="D58" s="1"/>
      <c r="E58" s="8" t="str">
        <f t="shared" si="0"/>
        <v xml:space="preserve">(  ) </v>
      </c>
      <c r="F58" s="1"/>
      <c r="G58" s="1"/>
      <c r="H58" s="1"/>
      <c r="I58" s="1"/>
      <c r="J58" s="30"/>
      <c r="K58" s="3"/>
      <c r="L58" s="3"/>
      <c r="M58" s="30"/>
      <c r="N58" s="3"/>
      <c r="O58" t="b">
        <f>IF(COUNTIF($B$69:$L$74,E58),FALSE,COUNT($O$1:O57)+1)</f>
        <v>0</v>
      </c>
      <c r="P58" t="e">
        <f>INDEX($E$2:$E$65,MATCH(ROWS($P$2:P58),$O$2:$O$65,0))</f>
        <v>#N/A</v>
      </c>
    </row>
    <row r="59" spans="1:16" x14ac:dyDescent="0.25">
      <c r="A59" s="1"/>
      <c r="B59" s="8"/>
      <c r="C59" s="1"/>
      <c r="D59" s="1"/>
      <c r="E59" s="8" t="str">
        <f t="shared" si="0"/>
        <v xml:space="preserve">(  ) </v>
      </c>
      <c r="F59" s="1"/>
      <c r="G59" s="1"/>
      <c r="H59" s="1"/>
      <c r="I59" s="1"/>
      <c r="J59" s="30"/>
      <c r="K59" s="3"/>
      <c r="L59" s="3"/>
      <c r="M59" s="30"/>
      <c r="N59" s="3"/>
      <c r="O59" t="b">
        <f>IF(COUNTIF($B$69:$L$74,E59),FALSE,COUNT($O$1:O58)+1)</f>
        <v>0</v>
      </c>
      <c r="P59" t="e">
        <f>INDEX($E$2:$E$65,MATCH(ROWS($P$2:P59),$O$2:$O$65,0))</f>
        <v>#N/A</v>
      </c>
    </row>
    <row r="60" spans="1:16" x14ac:dyDescent="0.25">
      <c r="A60" s="1"/>
      <c r="B60" s="8"/>
      <c r="C60" s="1"/>
      <c r="D60" s="1"/>
      <c r="E60" s="8" t="str">
        <f t="shared" si="0"/>
        <v xml:space="preserve">(  ) </v>
      </c>
      <c r="F60" s="1"/>
      <c r="G60" s="1"/>
      <c r="H60" s="1"/>
      <c r="I60" s="1"/>
      <c r="J60" s="30"/>
      <c r="K60" s="3"/>
      <c r="L60" s="3"/>
      <c r="M60" s="30"/>
      <c r="N60" s="3"/>
      <c r="O60" t="b">
        <f>IF(COUNTIF($B$69:$L$74,E60),FALSE,COUNT($O$1:O59)+1)</f>
        <v>0</v>
      </c>
      <c r="P60" t="e">
        <f>INDEX($E$2:$E$65,MATCH(ROWS($P$2:P60),$O$2:$O$65,0))</f>
        <v>#N/A</v>
      </c>
    </row>
    <row r="61" spans="1:16" x14ac:dyDescent="0.25">
      <c r="A61" s="1"/>
      <c r="B61" s="8"/>
      <c r="C61" s="1"/>
      <c r="D61" s="1"/>
      <c r="E61" s="8" t="str">
        <f t="shared" si="0"/>
        <v xml:space="preserve">(  ) </v>
      </c>
      <c r="F61" s="1"/>
      <c r="G61" s="1"/>
      <c r="H61" s="1"/>
      <c r="I61" s="1"/>
      <c r="J61" s="30"/>
      <c r="K61" s="3"/>
      <c r="L61" s="3"/>
      <c r="M61" s="30"/>
      <c r="N61" s="3"/>
      <c r="O61" t="b">
        <f>IF(COUNTIF($B$69:$L$74,E61),FALSE,COUNT($O$1:O60)+1)</f>
        <v>0</v>
      </c>
      <c r="P61" t="e">
        <f>INDEX($E$2:$E$65,MATCH(ROWS($P$2:P61),$O$2:$O$65,0))</f>
        <v>#N/A</v>
      </c>
    </row>
    <row r="62" spans="1:16" x14ac:dyDescent="0.25">
      <c r="A62" s="1"/>
      <c r="B62" s="8"/>
      <c r="C62" s="1"/>
      <c r="D62" s="1"/>
      <c r="E62" s="8" t="str">
        <f t="shared" si="0"/>
        <v xml:space="preserve">(  ) </v>
      </c>
      <c r="F62" s="1"/>
      <c r="G62" s="1"/>
      <c r="H62" s="1"/>
      <c r="I62" s="1"/>
      <c r="J62" s="30"/>
      <c r="K62" s="3"/>
      <c r="L62" s="3"/>
      <c r="M62" s="30"/>
      <c r="N62" s="3"/>
      <c r="O62" t="b">
        <f>IF(COUNTIF($B$69:$L$74,E62),FALSE,COUNT($O$1:O61)+1)</f>
        <v>0</v>
      </c>
      <c r="P62" t="e">
        <f>INDEX($E$2:$E$65,MATCH(ROWS($P$2:P62),$O$2:$O$65,0))</f>
        <v>#N/A</v>
      </c>
    </row>
    <row r="63" spans="1:16" x14ac:dyDescent="0.25">
      <c r="A63" s="1"/>
      <c r="B63" s="8"/>
      <c r="C63" s="1"/>
      <c r="D63" s="1"/>
      <c r="E63" s="8" t="str">
        <f t="shared" si="0"/>
        <v xml:space="preserve">(  ) </v>
      </c>
      <c r="F63" s="1"/>
      <c r="G63" s="1"/>
      <c r="H63" s="1"/>
      <c r="I63" s="1"/>
      <c r="J63" s="30"/>
      <c r="K63" s="3"/>
      <c r="L63" s="3"/>
      <c r="M63" s="30"/>
      <c r="N63" s="3"/>
      <c r="O63" t="b">
        <f>IF(COUNTIF($B$69:$L$74,E63),FALSE,COUNT($O$1:O62)+1)</f>
        <v>0</v>
      </c>
      <c r="P63" t="e">
        <f>INDEX($E$2:$E$65,MATCH(ROWS($P$2:P63),$O$2:$O$65,0))</f>
        <v>#N/A</v>
      </c>
    </row>
    <row r="64" spans="1:16" x14ac:dyDescent="0.25">
      <c r="A64" s="1"/>
      <c r="B64" s="8"/>
      <c r="C64" s="1"/>
      <c r="D64" s="1"/>
      <c r="E64" s="8" t="str">
        <f t="shared" si="0"/>
        <v xml:space="preserve">(  ) </v>
      </c>
      <c r="F64" s="1"/>
      <c r="G64" s="1"/>
      <c r="H64" s="1"/>
      <c r="I64" s="1"/>
      <c r="J64" s="30"/>
      <c r="K64" s="3"/>
      <c r="L64" s="3"/>
      <c r="M64" s="30"/>
      <c r="N64" s="3"/>
      <c r="O64" t="b">
        <f>IF(COUNTIF($B$69:$L$74,E64),FALSE,COUNT($O$1:O63)+1)</f>
        <v>0</v>
      </c>
      <c r="P64" t="e">
        <f>INDEX($E$2:$E$65,MATCH(ROWS($P$2:P64),$O$2:$O$65,0))</f>
        <v>#N/A</v>
      </c>
    </row>
    <row r="65" spans="1:16" ht="18.75" x14ac:dyDescent="0.25">
      <c r="A65" s="1"/>
      <c r="B65" s="8"/>
      <c r="C65" s="52" t="str">
        <f>HYPERLINK("C:\projekt\MojaStrona\INDEX.HTML","ODŚWIEŻ")</f>
        <v>ODŚWIEŻ</v>
      </c>
      <c r="D65" s="1"/>
      <c r="E65" s="8"/>
      <c r="F65" s="1"/>
      <c r="G65" s="1"/>
      <c r="H65" s="1"/>
      <c r="I65" s="1"/>
      <c r="J65" s="30"/>
      <c r="K65" s="3"/>
      <c r="L65" s="3"/>
      <c r="M65" s="30"/>
      <c r="N65" s="3"/>
      <c r="O65">
        <f>IF(COUNTIF($B$69:$L$74,E65),FALSE,COUNT($O$1:O64)+1)</f>
        <v>12</v>
      </c>
      <c r="P65" t="e">
        <f>INDEX($E$2:$E$65,MATCH(ROWS($P$2:P65),$O$2:$O$65,0))</f>
        <v>#N/A</v>
      </c>
    </row>
    <row r="66" spans="1:16" x14ac:dyDescent="0.25">
      <c r="C66" s="1" t="s">
        <v>302</v>
      </c>
      <c r="D66" s="1" t="s">
        <v>303</v>
      </c>
      <c r="E66" s="1" t="s">
        <v>304</v>
      </c>
      <c r="F66" s="1" t="s">
        <v>305</v>
      </c>
      <c r="G66" s="1" t="s">
        <v>306</v>
      </c>
    </row>
    <row r="67" spans="1:16" x14ac:dyDescent="0.25">
      <c r="B67" s="6" t="s">
        <v>49</v>
      </c>
      <c r="C67" s="17" t="s">
        <v>107</v>
      </c>
      <c r="D67" s="17" t="s">
        <v>108</v>
      </c>
      <c r="E67" s="17" t="s">
        <v>109</v>
      </c>
      <c r="F67" s="17" t="s">
        <v>110</v>
      </c>
      <c r="G67" s="42" t="s">
        <v>111</v>
      </c>
      <c r="H67" s="17" t="s">
        <v>253</v>
      </c>
    </row>
    <row r="68" spans="1:16" x14ac:dyDescent="0.25">
      <c r="B68" s="17"/>
      <c r="C68" s="6" t="str">
        <f>C67&amp;" \ "&amp;C66</f>
        <v>PONIEDZIAŁEK \ 2024_09_16</v>
      </c>
      <c r="D68" s="6" t="str">
        <f t="shared" ref="D68:G68" si="1">D67&amp;" \ "&amp;D66</f>
        <v>WTOREK \ 2024_09_17</v>
      </c>
      <c r="E68" s="6" t="str">
        <f t="shared" si="1"/>
        <v>ŚRODA \ 2024_09_18</v>
      </c>
      <c r="F68" s="6" t="str">
        <f t="shared" si="1"/>
        <v>CZWARTEK \ 2024_09_19</v>
      </c>
      <c r="G68" s="6" t="str">
        <f t="shared" si="1"/>
        <v>PIĄTEK \ 2024_09_20</v>
      </c>
      <c r="J68" s="49" t="s">
        <v>289</v>
      </c>
      <c r="K68" s="50"/>
      <c r="L68" s="51"/>
    </row>
    <row r="69" spans="1:16" x14ac:dyDescent="0.25">
      <c r="B69" s="8"/>
      <c r="C69" s="8" t="s">
        <v>294</v>
      </c>
      <c r="D69" s="8" t="s">
        <v>295</v>
      </c>
      <c r="E69" s="8" t="s">
        <v>295</v>
      </c>
      <c r="F69" s="8" t="s">
        <v>296</v>
      </c>
      <c r="G69" s="8" t="s">
        <v>293</v>
      </c>
      <c r="H69" s="8" t="s">
        <v>290</v>
      </c>
      <c r="J69" s="8"/>
      <c r="K69" s="8"/>
      <c r="L69" s="8"/>
    </row>
    <row r="70" spans="1:16" x14ac:dyDescent="0.25">
      <c r="B70" s="8"/>
      <c r="C70" s="8" t="s">
        <v>300</v>
      </c>
      <c r="D70" s="8" t="s">
        <v>300</v>
      </c>
      <c r="E70" s="8" t="s">
        <v>300</v>
      </c>
      <c r="F70" s="8" t="s">
        <v>300</v>
      </c>
      <c r="G70" s="8" t="s">
        <v>300</v>
      </c>
      <c r="H70" s="8" t="s">
        <v>301</v>
      </c>
      <c r="J70" s="8"/>
      <c r="K70" s="8"/>
      <c r="L70" s="8"/>
    </row>
    <row r="71" spans="1:16" x14ac:dyDescent="0.25">
      <c r="B71" s="8"/>
      <c r="C71" s="8" t="s">
        <v>300</v>
      </c>
      <c r="D71" s="8" t="s">
        <v>300</v>
      </c>
      <c r="E71" s="8" t="s">
        <v>300</v>
      </c>
      <c r="F71" s="8" t="s">
        <v>300</v>
      </c>
      <c r="G71" s="8" t="s">
        <v>300</v>
      </c>
      <c r="H71" s="8" t="s">
        <v>297</v>
      </c>
      <c r="J71" s="8"/>
      <c r="K71" s="8"/>
      <c r="L71" s="8"/>
    </row>
    <row r="72" spans="1:16" x14ac:dyDescent="0.25">
      <c r="B72" s="8"/>
      <c r="C72" s="8" t="s">
        <v>300</v>
      </c>
      <c r="D72" s="8" t="s">
        <v>300</v>
      </c>
      <c r="E72" s="8" t="s">
        <v>300</v>
      </c>
      <c r="F72" s="8" t="s">
        <v>300</v>
      </c>
      <c r="G72" s="8" t="s">
        <v>300</v>
      </c>
      <c r="H72" s="8" t="s">
        <v>298</v>
      </c>
      <c r="J72" s="8"/>
      <c r="K72" s="8"/>
      <c r="L72" s="8"/>
    </row>
    <row r="73" spans="1:16" x14ac:dyDescent="0.25">
      <c r="B73" s="8"/>
      <c r="C73" s="8" t="s">
        <v>300</v>
      </c>
      <c r="D73" s="8" t="s">
        <v>300</v>
      </c>
      <c r="E73" s="8" t="s">
        <v>300</v>
      </c>
      <c r="F73" s="8" t="s">
        <v>300</v>
      </c>
      <c r="G73" s="8" t="s">
        <v>300</v>
      </c>
      <c r="H73" s="8" t="s">
        <v>299</v>
      </c>
      <c r="J73" s="8"/>
      <c r="K73" s="8"/>
      <c r="L73" s="8"/>
    </row>
    <row r="74" spans="1:16" x14ac:dyDescent="0.25">
      <c r="B74" s="1"/>
      <c r="C74" s="1"/>
      <c r="D74" s="1"/>
      <c r="E74" s="1"/>
      <c r="F74" s="1"/>
      <c r="G74" s="30"/>
      <c r="H74" s="3"/>
      <c r="J74" s="3"/>
      <c r="K74" s="3"/>
      <c r="L74" s="3"/>
    </row>
  </sheetData>
  <mergeCells count="1">
    <mergeCell ref="J68:L68"/>
  </mergeCells>
  <phoneticPr fontId="8" type="noConversion"/>
  <conditionalFormatting sqref="D1:D65 B68 B72:B74 D78:D1048576">
    <cfRule type="containsText" dxfId="8" priority="2" operator="containsText" text="NIE">
      <formula>NOT(ISERROR(SEARCH("NIE",B1)))</formula>
    </cfRule>
    <cfRule type="containsText" dxfId="7" priority="3" operator="containsText" text="TAK">
      <formula>NOT(ISERROR(SEARCH("TAK",B1)))</formula>
    </cfRule>
  </conditionalFormatting>
  <conditionalFormatting sqref="I78:I1048576 I1:I67 H67 F74 F69 F67">
    <cfRule type="containsText" dxfId="6" priority="4" operator="containsText" text="NIE">
      <formula>NOT(ISERROR(SEARCH("NIE",F1)))</formula>
    </cfRule>
    <cfRule type="containsText" dxfId="5" priority="5" operator="containsText" text="ZAMÓWIONY">
      <formula>NOT(ISERROR(SEARCH("ZAMÓWIONY",F1)))</formula>
    </cfRule>
    <cfRule type="containsText" dxfId="4" priority="6" operator="containsText" text="TAK">
      <formula>NOT(ISERROR(SEARCH("TAK",F1)))</formula>
    </cfRule>
  </conditionalFormatting>
  <conditionalFormatting sqref="I2:I65">
    <cfRule type="containsText" dxfId="3" priority="1" operator="containsText" text="NA STANIE">
      <formula>NOT(ISERROR(SEARCH("NA STANIE",I2)))</formula>
    </cfRule>
  </conditionalFormatting>
  <dataValidations count="3">
    <dataValidation type="list" allowBlank="1" showInputMessage="1" showErrorMessage="1" sqref="D2:D65" xr:uid="{915BBD01-EBCA-4676-A00C-AA14AFD92FB8}">
      <formula1>"TAK,NIE"</formula1>
    </dataValidation>
    <dataValidation type="list" allowBlank="1" showInputMessage="1" showErrorMessage="1" sqref="I2:I65" xr:uid="{9290CDC2-8A95-47A5-9295-5404F2969BC9}">
      <formula1>"TAK,NIE,ZAMÓWIONY,NA STANIE"</formula1>
    </dataValidation>
    <dataValidation type="list" allowBlank="1" showInputMessage="1" showErrorMessage="1" sqref="J69:L73 B69:H73" xr:uid="{308971B1-D0CA-4CC1-B296-097B5362726A}">
      <formula1>PRZESUNIECIE</formula1>
    </dataValidation>
  </dataValidations>
  <pageMargins left="0.7" right="0.7" top="0.75" bottom="0.75" header="0.3" footer="0.3"/>
  <pageSetup paperSize="9" scale="55" orientation="landscape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372-387A-4DC8-8419-183AA3F00F70}">
  <sheetPr codeName="Arkusz6">
    <tabColor theme="0"/>
  </sheetPr>
  <dimension ref="A2:I54"/>
  <sheetViews>
    <sheetView topLeftCell="A16" zoomScale="85" zoomScaleNormal="85" workbookViewId="0">
      <selection activeCell="C23" sqref="C23"/>
    </sheetView>
  </sheetViews>
  <sheetFormatPr defaultRowHeight="15" x14ac:dyDescent="0.25"/>
  <cols>
    <col min="2" max="2" width="60.5703125" bestFit="1" customWidth="1"/>
    <col min="3" max="3" width="39" style="4" bestFit="1" customWidth="1"/>
    <col min="4" max="4" width="33.85546875" bestFit="1" customWidth="1"/>
    <col min="5" max="5" width="66.7109375" bestFit="1" customWidth="1"/>
    <col min="6" max="6" width="92.5703125" bestFit="1" customWidth="1"/>
    <col min="7" max="7" width="10.7109375" bestFit="1" customWidth="1"/>
    <col min="9" max="9" width="13.28515625" bestFit="1" customWidth="1"/>
  </cols>
  <sheetData>
    <row r="2" spans="1:9" x14ac:dyDescent="0.25">
      <c r="A2" s="12">
        <v>21540</v>
      </c>
      <c r="B2" s="12" t="s">
        <v>5</v>
      </c>
      <c r="C2" s="12" t="s">
        <v>7</v>
      </c>
      <c r="D2" s="12" t="s">
        <v>11</v>
      </c>
      <c r="E2" s="12" t="s">
        <v>17</v>
      </c>
      <c r="F2" s="12" t="s">
        <v>1</v>
      </c>
      <c r="G2" s="2"/>
      <c r="I2" s="11" t="s">
        <v>46</v>
      </c>
    </row>
    <row r="3" spans="1:9" x14ac:dyDescent="0.25">
      <c r="A3" s="12">
        <v>21540</v>
      </c>
      <c r="B3" s="12" t="s">
        <v>5</v>
      </c>
      <c r="C3" s="12" t="s">
        <v>7</v>
      </c>
      <c r="D3" s="12" t="s">
        <v>12</v>
      </c>
      <c r="E3" s="12" t="s">
        <v>17</v>
      </c>
      <c r="F3" s="12" t="s">
        <v>1</v>
      </c>
      <c r="G3" s="2"/>
      <c r="I3" s="10" t="s">
        <v>45</v>
      </c>
    </row>
    <row r="4" spans="1:9" x14ac:dyDescent="0.25">
      <c r="A4" s="12">
        <v>21542</v>
      </c>
      <c r="B4" s="12" t="s">
        <v>6</v>
      </c>
      <c r="C4" s="12" t="s">
        <v>8</v>
      </c>
      <c r="D4" s="12" t="s">
        <v>13</v>
      </c>
      <c r="E4" s="12" t="s">
        <v>18</v>
      </c>
      <c r="F4" s="12" t="s">
        <v>10</v>
      </c>
      <c r="G4" s="2"/>
    </row>
    <row r="5" spans="1:9" x14ac:dyDescent="0.25">
      <c r="A5" s="12">
        <v>21542</v>
      </c>
      <c r="B5" s="12" t="s">
        <v>2</v>
      </c>
      <c r="C5" s="12" t="s">
        <v>9</v>
      </c>
      <c r="D5" s="12" t="s">
        <v>13</v>
      </c>
      <c r="E5" s="12" t="s">
        <v>17</v>
      </c>
      <c r="F5" s="12" t="s">
        <v>10</v>
      </c>
      <c r="G5" s="2"/>
    </row>
    <row r="6" spans="1:9" x14ac:dyDescent="0.25">
      <c r="A6" s="12">
        <v>21513</v>
      </c>
      <c r="B6" s="12" t="s">
        <v>2</v>
      </c>
      <c r="C6" s="12" t="s">
        <v>9</v>
      </c>
      <c r="D6" s="12" t="s">
        <v>14</v>
      </c>
      <c r="E6" s="12" t="s">
        <v>17</v>
      </c>
      <c r="F6" s="12" t="s">
        <v>3</v>
      </c>
      <c r="G6" s="2"/>
    </row>
    <row r="7" spans="1:9" x14ac:dyDescent="0.25">
      <c r="A7" s="12">
        <v>21534</v>
      </c>
      <c r="B7" s="12" t="s">
        <v>20</v>
      </c>
      <c r="C7" s="12" t="s">
        <v>8</v>
      </c>
      <c r="D7" s="12" t="s">
        <v>15</v>
      </c>
      <c r="E7" s="12" t="s">
        <v>19</v>
      </c>
      <c r="F7" s="12" t="s">
        <v>0</v>
      </c>
      <c r="G7" s="2"/>
    </row>
    <row r="8" spans="1:9" x14ac:dyDescent="0.25">
      <c r="A8" s="12">
        <v>21544</v>
      </c>
      <c r="B8" s="12" t="s">
        <v>21</v>
      </c>
      <c r="C8" s="12" t="s">
        <v>8</v>
      </c>
      <c r="D8" s="12" t="s">
        <v>16</v>
      </c>
      <c r="E8" s="12" t="s">
        <v>19</v>
      </c>
      <c r="F8" s="12" t="s">
        <v>4</v>
      </c>
      <c r="G8" s="2"/>
    </row>
    <row r="9" spans="1:9" x14ac:dyDescent="0.25">
      <c r="A9" s="12">
        <v>21544</v>
      </c>
      <c r="B9" s="12" t="s">
        <v>2</v>
      </c>
      <c r="C9" s="12" t="s">
        <v>9</v>
      </c>
      <c r="D9" s="12" t="s">
        <v>16</v>
      </c>
      <c r="E9" s="12" t="s">
        <v>17</v>
      </c>
      <c r="F9" s="12" t="s">
        <v>4</v>
      </c>
      <c r="G9" s="2"/>
    </row>
    <row r="10" spans="1:9" x14ac:dyDescent="0.25">
      <c r="A10" s="12">
        <v>21439</v>
      </c>
      <c r="B10" s="12" t="s">
        <v>71</v>
      </c>
      <c r="C10" s="12" t="s">
        <v>38</v>
      </c>
      <c r="D10" s="47" t="s">
        <v>72</v>
      </c>
      <c r="E10" s="47"/>
      <c r="F10" s="12" t="s">
        <v>75</v>
      </c>
      <c r="G10" s="19">
        <v>45534</v>
      </c>
    </row>
    <row r="11" spans="1:9" x14ac:dyDescent="0.25">
      <c r="A11" s="12">
        <v>21439</v>
      </c>
      <c r="B11" s="12" t="s">
        <v>73</v>
      </c>
      <c r="C11" s="12" t="s">
        <v>38</v>
      </c>
      <c r="D11" s="47"/>
      <c r="E11" s="47"/>
      <c r="F11" s="12" t="s">
        <v>75</v>
      </c>
      <c r="G11" s="19">
        <v>45534</v>
      </c>
    </row>
    <row r="12" spans="1:9" x14ac:dyDescent="0.25">
      <c r="A12" s="12">
        <v>21440</v>
      </c>
      <c r="B12" s="12" t="s">
        <v>71</v>
      </c>
      <c r="C12" s="12" t="s">
        <v>38</v>
      </c>
      <c r="D12" s="47"/>
      <c r="E12" s="47"/>
      <c r="F12" s="12" t="s">
        <v>74</v>
      </c>
      <c r="G12" s="19">
        <v>45534</v>
      </c>
    </row>
    <row r="13" spans="1:9" x14ac:dyDescent="0.25">
      <c r="A13" s="12">
        <v>21440</v>
      </c>
      <c r="B13" s="12" t="s">
        <v>73</v>
      </c>
      <c r="C13" s="12" t="s">
        <v>38</v>
      </c>
      <c r="D13" s="47"/>
      <c r="E13" s="47"/>
      <c r="F13" s="12" t="s">
        <v>74</v>
      </c>
      <c r="G13" s="19">
        <v>45534</v>
      </c>
    </row>
    <row r="14" spans="1:9" x14ac:dyDescent="0.25">
      <c r="A14" s="12">
        <v>21517</v>
      </c>
      <c r="B14" s="12" t="s">
        <v>67</v>
      </c>
      <c r="C14" s="12" t="s">
        <v>76</v>
      </c>
      <c r="D14" s="12" t="s">
        <v>69</v>
      </c>
      <c r="E14" s="12" t="s">
        <v>70</v>
      </c>
      <c r="F14" s="12" t="s">
        <v>105</v>
      </c>
      <c r="G14" s="19">
        <v>45534</v>
      </c>
    </row>
    <row r="15" spans="1:9" x14ac:dyDescent="0.25">
      <c r="A15" s="12">
        <v>21517</v>
      </c>
      <c r="B15" s="12" t="s">
        <v>68</v>
      </c>
      <c r="C15" s="12" t="s">
        <v>77</v>
      </c>
      <c r="D15" s="12"/>
      <c r="E15" s="12"/>
      <c r="F15" s="12" t="s">
        <v>105</v>
      </c>
      <c r="G15" s="19">
        <v>45534</v>
      </c>
    </row>
    <row r="16" spans="1:9" x14ac:dyDescent="0.25">
      <c r="A16" s="12">
        <v>21550</v>
      </c>
      <c r="B16" s="12" t="s">
        <v>37</v>
      </c>
      <c r="C16" s="12" t="s">
        <v>38</v>
      </c>
      <c r="D16" s="12" t="s">
        <v>40</v>
      </c>
      <c r="E16" s="12" t="s">
        <v>41</v>
      </c>
      <c r="F16" s="12" t="s">
        <v>36</v>
      </c>
      <c r="G16" s="19">
        <v>45534</v>
      </c>
    </row>
    <row r="17" spans="1:7" x14ac:dyDescent="0.25">
      <c r="A17" s="12">
        <v>21547</v>
      </c>
      <c r="B17" s="12" t="s">
        <v>42</v>
      </c>
      <c r="C17" s="12" t="s">
        <v>8</v>
      </c>
      <c r="D17" s="12" t="s">
        <v>39</v>
      </c>
      <c r="E17" s="12" t="s">
        <v>19</v>
      </c>
      <c r="F17" s="12" t="s">
        <v>43</v>
      </c>
      <c r="G17" s="19">
        <v>45534</v>
      </c>
    </row>
    <row r="18" spans="1:7" x14ac:dyDescent="0.25">
      <c r="A18" s="12">
        <v>21547</v>
      </c>
      <c r="B18" s="12" t="s">
        <v>42</v>
      </c>
      <c r="C18" s="12" t="s">
        <v>8</v>
      </c>
      <c r="D18" s="12" t="s">
        <v>39</v>
      </c>
      <c r="E18" s="12" t="s">
        <v>19</v>
      </c>
      <c r="F18" s="12" t="s">
        <v>44</v>
      </c>
      <c r="G18" s="19">
        <v>45534</v>
      </c>
    </row>
    <row r="19" spans="1:7" x14ac:dyDescent="0.25">
      <c r="A19" s="12">
        <v>21560</v>
      </c>
      <c r="B19" s="12" t="s">
        <v>131</v>
      </c>
      <c r="C19" s="12" t="s">
        <v>136</v>
      </c>
      <c r="D19" s="12" t="s">
        <v>140</v>
      </c>
      <c r="E19" s="12"/>
      <c r="F19" s="12" t="s">
        <v>127</v>
      </c>
      <c r="G19" s="19">
        <v>45538</v>
      </c>
    </row>
    <row r="20" spans="1:7" x14ac:dyDescent="0.25">
      <c r="A20" s="12">
        <v>21567</v>
      </c>
      <c r="B20" s="12" t="s">
        <v>132</v>
      </c>
      <c r="C20" s="12" t="s">
        <v>38</v>
      </c>
      <c r="D20" s="12" t="s">
        <v>139</v>
      </c>
      <c r="E20" s="12"/>
      <c r="F20" s="12" t="s">
        <v>128</v>
      </c>
      <c r="G20" s="19">
        <v>45538</v>
      </c>
    </row>
    <row r="21" spans="1:7" x14ac:dyDescent="0.25">
      <c r="A21" s="5">
        <v>21565</v>
      </c>
      <c r="B21" s="5" t="s">
        <v>280</v>
      </c>
      <c r="C21" s="5" t="s">
        <v>135</v>
      </c>
      <c r="D21" s="5" t="s">
        <v>138</v>
      </c>
      <c r="E21" s="5"/>
      <c r="F21" s="5" t="s">
        <v>129</v>
      </c>
      <c r="G21" s="19">
        <v>45538</v>
      </c>
    </row>
    <row r="22" spans="1:7" x14ac:dyDescent="0.25">
      <c r="A22" s="5">
        <v>21565</v>
      </c>
      <c r="B22" s="5" t="s">
        <v>133</v>
      </c>
      <c r="C22" s="5" t="s">
        <v>137</v>
      </c>
      <c r="D22" s="5" t="s">
        <v>141</v>
      </c>
      <c r="E22" s="5"/>
      <c r="F22" s="5" t="s">
        <v>129</v>
      </c>
      <c r="G22" s="19">
        <v>45538</v>
      </c>
    </row>
    <row r="23" spans="1:7" x14ac:dyDescent="0.25">
      <c r="A23" s="5">
        <v>21566</v>
      </c>
      <c r="B23" s="5" t="s">
        <v>134</v>
      </c>
      <c r="C23" s="5" t="s">
        <v>8</v>
      </c>
      <c r="D23" s="5" t="s">
        <v>142</v>
      </c>
      <c r="E23" s="5"/>
      <c r="F23" s="5" t="s">
        <v>130</v>
      </c>
      <c r="G23" s="19">
        <v>45538</v>
      </c>
    </row>
    <row r="24" spans="1:7" x14ac:dyDescent="0.25">
      <c r="A24" s="5">
        <v>21554</v>
      </c>
      <c r="B24" s="5" t="s">
        <v>203</v>
      </c>
      <c r="C24" s="5" t="s">
        <v>190</v>
      </c>
      <c r="D24" s="5" t="s">
        <v>198</v>
      </c>
      <c r="E24" s="10"/>
      <c r="F24" s="5" t="s">
        <v>179</v>
      </c>
      <c r="G24" s="34">
        <v>45540</v>
      </c>
    </row>
    <row r="25" spans="1:7" x14ac:dyDescent="0.25">
      <c r="A25" s="5">
        <v>21554</v>
      </c>
      <c r="B25" s="5" t="s">
        <v>204</v>
      </c>
      <c r="C25" s="5" t="s">
        <v>191</v>
      </c>
      <c r="D25" s="5" t="s">
        <v>202</v>
      </c>
      <c r="E25" s="10"/>
      <c r="F25" s="5" t="s">
        <v>179</v>
      </c>
      <c r="G25" s="34">
        <v>45540</v>
      </c>
    </row>
    <row r="26" spans="1:7" x14ac:dyDescent="0.25">
      <c r="A26" s="5">
        <v>21555</v>
      </c>
      <c r="B26" s="5" t="s">
        <v>205</v>
      </c>
      <c r="C26" s="5" t="s">
        <v>189</v>
      </c>
      <c r="D26" s="5" t="s">
        <v>197</v>
      </c>
      <c r="E26" s="10"/>
      <c r="F26" s="5" t="s">
        <v>177</v>
      </c>
      <c r="G26" s="34">
        <v>45540</v>
      </c>
    </row>
    <row r="27" spans="1:7" x14ac:dyDescent="0.25">
      <c r="A27" s="5">
        <v>21555</v>
      </c>
      <c r="B27" s="5" t="s">
        <v>206</v>
      </c>
      <c r="C27" s="5" t="s">
        <v>189</v>
      </c>
      <c r="D27" s="5" t="s">
        <v>197</v>
      </c>
      <c r="E27" s="10"/>
      <c r="F27" s="5" t="s">
        <v>177</v>
      </c>
      <c r="G27" s="34">
        <v>45540</v>
      </c>
    </row>
    <row r="28" spans="1:7" x14ac:dyDescent="0.25">
      <c r="A28" s="12">
        <v>21572</v>
      </c>
      <c r="B28" s="12" t="s">
        <v>204</v>
      </c>
      <c r="C28" s="12" t="s">
        <v>191</v>
      </c>
      <c r="D28" s="12" t="s">
        <v>199</v>
      </c>
      <c r="E28" s="11"/>
      <c r="F28" s="12" t="s">
        <v>181</v>
      </c>
      <c r="G28" s="34">
        <v>45540</v>
      </c>
    </row>
    <row r="29" spans="1:7" x14ac:dyDescent="0.25">
      <c r="A29" s="5">
        <v>21573</v>
      </c>
      <c r="B29" s="5" t="s">
        <v>207</v>
      </c>
      <c r="C29" s="5" t="s">
        <v>190</v>
      </c>
      <c r="D29" s="5" t="s">
        <v>193</v>
      </c>
      <c r="E29" s="10"/>
      <c r="F29" s="5" t="s">
        <v>178</v>
      </c>
      <c r="G29" s="34">
        <v>45540</v>
      </c>
    </row>
    <row r="30" spans="1:7" x14ac:dyDescent="0.25">
      <c r="A30" s="5">
        <v>21573</v>
      </c>
      <c r="B30" s="5" t="s">
        <v>208</v>
      </c>
      <c r="C30" s="5" t="s">
        <v>190</v>
      </c>
      <c r="D30" s="5" t="s">
        <v>193</v>
      </c>
      <c r="E30" s="10"/>
      <c r="F30" s="5" t="s">
        <v>178</v>
      </c>
      <c r="G30" s="34">
        <v>45540</v>
      </c>
    </row>
    <row r="31" spans="1:7" x14ac:dyDescent="0.25">
      <c r="A31" s="5">
        <v>21573</v>
      </c>
      <c r="B31" s="5" t="s">
        <v>204</v>
      </c>
      <c r="C31" s="5" t="s">
        <v>191</v>
      </c>
      <c r="D31" s="5" t="s">
        <v>200</v>
      </c>
      <c r="E31" s="10"/>
      <c r="F31" s="5" t="s">
        <v>178</v>
      </c>
      <c r="G31" s="34">
        <v>45540</v>
      </c>
    </row>
    <row r="32" spans="1:7" x14ac:dyDescent="0.25">
      <c r="A32" s="12">
        <v>21574</v>
      </c>
      <c r="B32" s="12" t="s">
        <v>209</v>
      </c>
      <c r="C32" s="12" t="s">
        <v>190</v>
      </c>
      <c r="D32" s="12" t="s">
        <v>192</v>
      </c>
      <c r="E32" s="11"/>
      <c r="F32" s="12" t="s">
        <v>184</v>
      </c>
      <c r="G32" s="34">
        <v>45540</v>
      </c>
    </row>
    <row r="33" spans="1:7" x14ac:dyDescent="0.25">
      <c r="A33" s="5">
        <v>21575</v>
      </c>
      <c r="B33" s="5" t="s">
        <v>210</v>
      </c>
      <c r="C33" s="5" t="s">
        <v>190</v>
      </c>
      <c r="D33" s="5" t="s">
        <v>194</v>
      </c>
      <c r="E33" s="10"/>
      <c r="F33" s="5" t="s">
        <v>183</v>
      </c>
      <c r="G33" s="34">
        <v>45540</v>
      </c>
    </row>
    <row r="34" spans="1:7" x14ac:dyDescent="0.25">
      <c r="A34" s="5">
        <v>21576</v>
      </c>
      <c r="B34" s="5" t="s">
        <v>210</v>
      </c>
      <c r="C34" s="5" t="s">
        <v>189</v>
      </c>
      <c r="D34" s="5" t="s">
        <v>195</v>
      </c>
      <c r="E34" s="10"/>
      <c r="F34" s="5" t="s">
        <v>182</v>
      </c>
      <c r="G34" s="34">
        <v>45540</v>
      </c>
    </row>
    <row r="35" spans="1:7" x14ac:dyDescent="0.25">
      <c r="A35" s="5">
        <v>21577</v>
      </c>
      <c r="B35" s="5" t="s">
        <v>211</v>
      </c>
      <c r="C35" s="5" t="s">
        <v>190</v>
      </c>
      <c r="D35" s="5" t="s">
        <v>196</v>
      </c>
      <c r="E35" s="10"/>
      <c r="F35" s="5" t="s">
        <v>180</v>
      </c>
      <c r="G35" s="34">
        <v>45540</v>
      </c>
    </row>
    <row r="36" spans="1:7" x14ac:dyDescent="0.25">
      <c r="A36" s="46">
        <v>21577</v>
      </c>
      <c r="B36" s="46" t="s">
        <v>204</v>
      </c>
      <c r="C36" s="46" t="s">
        <v>191</v>
      </c>
      <c r="D36" s="46" t="s">
        <v>201</v>
      </c>
      <c r="E36" s="10"/>
      <c r="F36" s="46" t="s">
        <v>180</v>
      </c>
      <c r="G36" s="36">
        <v>45540</v>
      </c>
    </row>
    <row r="37" spans="1:7" x14ac:dyDescent="0.25">
      <c r="A37" s="27"/>
      <c r="B37" s="12" t="s">
        <v>225</v>
      </c>
      <c r="C37" s="12" t="s">
        <v>226</v>
      </c>
      <c r="D37" s="12" t="s">
        <v>227</v>
      </c>
      <c r="E37" s="27"/>
      <c r="F37" s="27"/>
      <c r="G37" s="25">
        <v>45541</v>
      </c>
    </row>
    <row r="38" spans="1:7" x14ac:dyDescent="0.25">
      <c r="A38" s="12">
        <v>21562</v>
      </c>
      <c r="B38" s="12" t="s">
        <v>229</v>
      </c>
      <c r="C38" s="12" t="s">
        <v>236</v>
      </c>
      <c r="D38" s="12"/>
      <c r="E38" s="12"/>
      <c r="F38" s="12" t="s">
        <v>243</v>
      </c>
    </row>
    <row r="39" spans="1:7" x14ac:dyDescent="0.25">
      <c r="A39" s="12">
        <v>21562</v>
      </c>
      <c r="B39" s="12" t="s">
        <v>231</v>
      </c>
      <c r="C39" s="12" t="s">
        <v>236</v>
      </c>
      <c r="D39" s="12"/>
      <c r="E39" s="12"/>
      <c r="F39" s="12" t="s">
        <v>243</v>
      </c>
    </row>
    <row r="40" spans="1:7" x14ac:dyDescent="0.25">
      <c r="A40" s="12">
        <v>21594</v>
      </c>
      <c r="B40" s="12" t="s">
        <v>230</v>
      </c>
      <c r="C40" s="12" t="s">
        <v>237</v>
      </c>
      <c r="D40" s="12"/>
      <c r="E40" s="12"/>
      <c r="F40" s="12" t="s">
        <v>244</v>
      </c>
    </row>
    <row r="41" spans="1:7" x14ac:dyDescent="0.25">
      <c r="A41" s="12">
        <v>21594</v>
      </c>
      <c r="B41" s="12" t="s">
        <v>232</v>
      </c>
      <c r="C41" s="12" t="s">
        <v>237</v>
      </c>
      <c r="D41" s="12"/>
      <c r="E41" s="12"/>
      <c r="F41" s="12" t="s">
        <v>244</v>
      </c>
    </row>
    <row r="42" spans="1:7" x14ac:dyDescent="0.25">
      <c r="A42" s="12">
        <v>21580</v>
      </c>
      <c r="B42" s="12" t="s">
        <v>233</v>
      </c>
      <c r="C42" s="12" t="s">
        <v>254</v>
      </c>
      <c r="D42" s="12"/>
      <c r="E42" s="12"/>
      <c r="F42" s="12" t="s">
        <v>245</v>
      </c>
    </row>
    <row r="43" spans="1:7" x14ac:dyDescent="0.25">
      <c r="A43" s="12">
        <v>21580</v>
      </c>
      <c r="B43" s="12" t="s">
        <v>5</v>
      </c>
      <c r="C43" s="12" t="s">
        <v>255</v>
      </c>
      <c r="D43" s="12"/>
      <c r="E43" s="12"/>
      <c r="F43" s="12" t="s">
        <v>245</v>
      </c>
    </row>
    <row r="44" spans="1:7" x14ac:dyDescent="0.25">
      <c r="A44" s="12">
        <v>21583</v>
      </c>
      <c r="B44" s="12" t="s">
        <v>234</v>
      </c>
      <c r="C44" s="12" t="s">
        <v>238</v>
      </c>
      <c r="D44" s="12"/>
      <c r="E44" s="12"/>
      <c r="F44" s="12" t="s">
        <v>246</v>
      </c>
    </row>
    <row r="45" spans="1:7" x14ac:dyDescent="0.25">
      <c r="A45" s="12">
        <v>21583</v>
      </c>
      <c r="B45" s="12" t="s">
        <v>204</v>
      </c>
      <c r="C45" s="12" t="s">
        <v>239</v>
      </c>
      <c r="D45" s="12"/>
      <c r="E45" s="12"/>
      <c r="F45" s="12" t="s">
        <v>246</v>
      </c>
    </row>
    <row r="46" spans="1:7" x14ac:dyDescent="0.25">
      <c r="A46" s="12">
        <v>21595</v>
      </c>
      <c r="B46" s="12" t="s">
        <v>230</v>
      </c>
      <c r="C46" s="12" t="s">
        <v>240</v>
      </c>
      <c r="D46" s="12"/>
      <c r="E46" s="12"/>
      <c r="F46" s="12" t="s">
        <v>247</v>
      </c>
    </row>
    <row r="47" spans="1:7" x14ac:dyDescent="0.25">
      <c r="A47" s="12">
        <v>21595</v>
      </c>
      <c r="B47" s="12" t="s">
        <v>232</v>
      </c>
      <c r="C47" s="12" t="s">
        <v>240</v>
      </c>
      <c r="D47" s="12"/>
      <c r="E47" s="12"/>
      <c r="F47" s="12" t="s">
        <v>248</v>
      </c>
    </row>
    <row r="48" spans="1:7" x14ac:dyDescent="0.25">
      <c r="A48" s="12">
        <v>21586</v>
      </c>
      <c r="B48" s="12" t="s">
        <v>5</v>
      </c>
      <c r="C48" s="12" t="s">
        <v>241</v>
      </c>
      <c r="D48" s="12"/>
      <c r="E48" s="12"/>
      <c r="F48" s="12" t="s">
        <v>249</v>
      </c>
    </row>
    <row r="49" spans="1:6" x14ac:dyDescent="0.25">
      <c r="A49" s="35">
        <v>21588</v>
      </c>
      <c r="B49" s="35" t="s">
        <v>235</v>
      </c>
      <c r="C49" s="35" t="s">
        <v>242</v>
      </c>
      <c r="D49" s="35"/>
      <c r="E49" s="35"/>
      <c r="F49" s="35" t="s">
        <v>228</v>
      </c>
    </row>
    <row r="50" spans="1:6" x14ac:dyDescent="0.25">
      <c r="A50" s="12">
        <v>21456</v>
      </c>
      <c r="B50" s="12" t="s">
        <v>257</v>
      </c>
      <c r="C50" s="18" t="s">
        <v>259</v>
      </c>
      <c r="D50" s="27"/>
      <c r="E50" s="27"/>
      <c r="F50" s="12" t="s">
        <v>256</v>
      </c>
    </row>
    <row r="51" spans="1:6" x14ac:dyDescent="0.25">
      <c r="A51" s="12">
        <v>21456</v>
      </c>
      <c r="B51" s="12" t="s">
        <v>258</v>
      </c>
      <c r="C51" s="18" t="s">
        <v>259</v>
      </c>
      <c r="D51" s="27"/>
      <c r="E51" s="27"/>
      <c r="F51" s="12" t="s">
        <v>256</v>
      </c>
    </row>
    <row r="52" spans="1:6" x14ac:dyDescent="0.25">
      <c r="A52" s="39">
        <v>21604</v>
      </c>
      <c r="B52" s="39" t="s">
        <v>271</v>
      </c>
      <c r="C52" s="39" t="s">
        <v>268</v>
      </c>
      <c r="D52" s="39"/>
      <c r="E52" s="39"/>
      <c r="F52" s="39" t="s">
        <v>266</v>
      </c>
    </row>
    <row r="53" spans="1:6" x14ac:dyDescent="0.25">
      <c r="A53" s="39">
        <v>21605</v>
      </c>
      <c r="B53" s="39" t="s">
        <v>273</v>
      </c>
      <c r="C53" s="39" t="s">
        <v>269</v>
      </c>
      <c r="D53" s="39"/>
      <c r="E53" s="39"/>
      <c r="F53" s="39" t="s">
        <v>267</v>
      </c>
    </row>
    <row r="54" spans="1:6" x14ac:dyDescent="0.25">
      <c r="A54" s="39">
        <v>21605</v>
      </c>
      <c r="B54" s="39" t="s">
        <v>272</v>
      </c>
      <c r="C54" s="39" t="s">
        <v>270</v>
      </c>
      <c r="D54" s="39"/>
      <c r="E54" s="39"/>
      <c r="F54" s="39" t="s">
        <v>267</v>
      </c>
    </row>
  </sheetData>
  <mergeCells count="1">
    <mergeCell ref="D10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8D38-E621-4E16-8735-6B0F14F697F6}">
  <sheetPr codeName="Arkusz4">
    <tabColor rgb="FF92D050"/>
  </sheetPr>
  <dimension ref="A1:C6"/>
  <sheetViews>
    <sheetView workbookViewId="0">
      <selection activeCell="A7" sqref="A7"/>
    </sheetView>
  </sheetViews>
  <sheetFormatPr defaultRowHeight="15" x14ac:dyDescent="0.25"/>
  <cols>
    <col min="1" max="1" width="21" bestFit="1" customWidth="1"/>
    <col min="2" max="2" width="12" bestFit="1" customWidth="1"/>
    <col min="3" max="3" width="20.140625" bestFit="1" customWidth="1"/>
  </cols>
  <sheetData>
    <row r="1" spans="1:3" x14ac:dyDescent="0.25">
      <c r="B1" t="s">
        <v>53</v>
      </c>
      <c r="C1" t="s">
        <v>56</v>
      </c>
    </row>
    <row r="2" spans="1:3" x14ac:dyDescent="0.25">
      <c r="A2" t="s">
        <v>52</v>
      </c>
      <c r="B2">
        <v>6000</v>
      </c>
      <c r="C2" t="s">
        <v>57</v>
      </c>
    </row>
    <row r="3" spans="1:3" x14ac:dyDescent="0.25">
      <c r="A3" t="s">
        <v>59</v>
      </c>
      <c r="B3">
        <v>12</v>
      </c>
      <c r="C3" t="s">
        <v>58</v>
      </c>
    </row>
    <row r="4" spans="1:3" x14ac:dyDescent="0.25">
      <c r="A4" t="s">
        <v>60</v>
      </c>
      <c r="B4">
        <v>16</v>
      </c>
      <c r="C4" t="s">
        <v>58</v>
      </c>
    </row>
    <row r="5" spans="1:3" x14ac:dyDescent="0.25">
      <c r="A5" t="s">
        <v>54</v>
      </c>
      <c r="B5">
        <v>3</v>
      </c>
      <c r="C5" t="s">
        <v>55</v>
      </c>
    </row>
    <row r="6" spans="1:3" x14ac:dyDescent="0.25">
      <c r="A6" t="s">
        <v>61</v>
      </c>
      <c r="B6">
        <v>45</v>
      </c>
      <c r="C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9551-8BEF-4059-B11E-8EDB972CC4B5}">
  <sheetPr codeName="Arkusz7"/>
  <dimension ref="A1:L7"/>
  <sheetViews>
    <sheetView workbookViewId="0">
      <selection activeCell="C4" sqref="A1:C4"/>
    </sheetView>
  </sheetViews>
  <sheetFormatPr defaultRowHeight="15" x14ac:dyDescent="0.25"/>
  <cols>
    <col min="1" max="1" width="10.140625" bestFit="1" customWidth="1"/>
    <col min="2" max="2" width="68.28515625" bestFit="1" customWidth="1"/>
    <col min="3" max="3" width="10.140625" bestFit="1" customWidth="1"/>
  </cols>
  <sheetData>
    <row r="1" spans="1:12" x14ac:dyDescent="0.25">
      <c r="A1" s="20" t="s">
        <v>49</v>
      </c>
      <c r="B1" s="21" t="s">
        <v>28</v>
      </c>
      <c r="C1" s="21" t="s">
        <v>50</v>
      </c>
    </row>
    <row r="2" spans="1:12" x14ac:dyDescent="0.25">
      <c r="A2" s="22">
        <v>45537</v>
      </c>
      <c r="B2" s="23" t="s">
        <v>47</v>
      </c>
      <c r="C2" s="24"/>
    </row>
    <row r="3" spans="1:12" x14ac:dyDescent="0.25">
      <c r="A3" s="22">
        <v>45537</v>
      </c>
      <c r="B3" s="23" t="s">
        <v>48</v>
      </c>
      <c r="C3" s="24"/>
    </row>
    <row r="4" spans="1:12" x14ac:dyDescent="0.25">
      <c r="A4" s="25">
        <v>45537</v>
      </c>
      <c r="B4" s="26" t="s">
        <v>113</v>
      </c>
      <c r="C4" s="27"/>
    </row>
    <row r="7" spans="1:12" x14ac:dyDescent="0.25">
      <c r="A7">
        <v>21566</v>
      </c>
      <c r="B7" t="s">
        <v>126</v>
      </c>
      <c r="C7">
        <v>270</v>
      </c>
      <c r="D7">
        <v>350</v>
      </c>
      <c r="E7">
        <v>1370</v>
      </c>
      <c r="F7">
        <v>0</v>
      </c>
      <c r="L7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9C43-02C8-468F-8A1C-DF3EC89395C1}">
  <sheetPr codeName="Arkusz2"/>
  <dimension ref="A2:D21"/>
  <sheetViews>
    <sheetView workbookViewId="0">
      <selection activeCell="A19" sqref="A19"/>
    </sheetView>
  </sheetViews>
  <sheetFormatPr defaultRowHeight="15" x14ac:dyDescent="0.25"/>
  <cols>
    <col min="1" max="1" width="69.7109375" bestFit="1" customWidth="1"/>
    <col min="3" max="3" width="17.7109375" bestFit="1" customWidth="1"/>
    <col min="4" max="4" width="40.140625" bestFit="1" customWidth="1"/>
  </cols>
  <sheetData>
    <row r="2" spans="1:4" x14ac:dyDescent="0.25">
      <c r="A2" s="28" t="s">
        <v>115</v>
      </c>
      <c r="B2" s="28">
        <v>1100</v>
      </c>
      <c r="C2" s="28" t="s">
        <v>119</v>
      </c>
    </row>
    <row r="3" spans="1:4" x14ac:dyDescent="0.25">
      <c r="A3" s="28" t="s">
        <v>114</v>
      </c>
      <c r="B3" s="28">
        <v>1050</v>
      </c>
      <c r="C3" s="28" t="s">
        <v>119</v>
      </c>
    </row>
    <row r="4" spans="1:4" x14ac:dyDescent="0.25">
      <c r="A4" s="28" t="s">
        <v>116</v>
      </c>
      <c r="B4" s="28">
        <v>1670</v>
      </c>
      <c r="C4" s="28" t="s">
        <v>120</v>
      </c>
    </row>
    <row r="5" spans="1:4" x14ac:dyDescent="0.25">
      <c r="A5" s="28" t="s">
        <v>117</v>
      </c>
      <c r="B5" s="28">
        <v>1050</v>
      </c>
      <c r="C5" s="28" t="s">
        <v>120</v>
      </c>
    </row>
    <row r="6" spans="1:4" x14ac:dyDescent="0.25">
      <c r="A6" s="28" t="s">
        <v>118</v>
      </c>
      <c r="B6" s="28">
        <v>1500</v>
      </c>
      <c r="C6" s="28" t="s">
        <v>120</v>
      </c>
    </row>
    <row r="7" spans="1:4" x14ac:dyDescent="0.25">
      <c r="A7" s="28" t="s">
        <v>122</v>
      </c>
      <c r="B7" s="29" t="s">
        <v>123</v>
      </c>
      <c r="C7" s="28" t="s">
        <v>121</v>
      </c>
    </row>
    <row r="8" spans="1:4" x14ac:dyDescent="0.25">
      <c r="A8" s="28" t="s">
        <v>143</v>
      </c>
      <c r="B8" s="28">
        <v>14000</v>
      </c>
      <c r="C8" s="28" t="s">
        <v>144</v>
      </c>
    </row>
    <row r="9" spans="1:4" x14ac:dyDescent="0.25">
      <c r="A9" s="28" t="s">
        <v>145</v>
      </c>
      <c r="B9" s="28">
        <v>1000</v>
      </c>
      <c r="C9" s="28" t="s">
        <v>144</v>
      </c>
      <c r="D9" s="31" t="s">
        <v>170</v>
      </c>
    </row>
    <row r="10" spans="1:4" x14ac:dyDescent="0.25">
      <c r="A10" s="29" t="s">
        <v>149</v>
      </c>
      <c r="B10" s="28">
        <v>350</v>
      </c>
      <c r="C10" s="28">
        <v>21572</v>
      </c>
    </row>
    <row r="11" spans="1:4" x14ac:dyDescent="0.25">
      <c r="A11" s="28" t="s">
        <v>162</v>
      </c>
      <c r="B11" s="28">
        <v>400</v>
      </c>
      <c r="C11" s="28">
        <v>21575</v>
      </c>
      <c r="D11" t="s">
        <v>123</v>
      </c>
    </row>
    <row r="12" spans="1:4" x14ac:dyDescent="0.25">
      <c r="A12" s="28" t="s">
        <v>161</v>
      </c>
      <c r="B12" s="28">
        <v>1650</v>
      </c>
      <c r="C12" s="28" t="s">
        <v>165</v>
      </c>
      <c r="D12" t="s">
        <v>123</v>
      </c>
    </row>
    <row r="13" spans="1:4" x14ac:dyDescent="0.25">
      <c r="A13" s="28" t="s">
        <v>163</v>
      </c>
      <c r="B13" s="28">
        <v>1800</v>
      </c>
      <c r="C13" s="28" t="s">
        <v>166</v>
      </c>
      <c r="D13" t="s">
        <v>123</v>
      </c>
    </row>
    <row r="14" spans="1:4" x14ac:dyDescent="0.25">
      <c r="A14" s="28" t="s">
        <v>164</v>
      </c>
      <c r="B14" s="28">
        <v>2150</v>
      </c>
      <c r="C14" s="28" t="s">
        <v>167</v>
      </c>
      <c r="D14" t="s">
        <v>123</v>
      </c>
    </row>
    <row r="15" spans="1:4" x14ac:dyDescent="0.25">
      <c r="A15" s="29" t="s">
        <v>169</v>
      </c>
      <c r="B15" s="29"/>
      <c r="C15" s="29">
        <v>21579</v>
      </c>
    </row>
    <row r="16" spans="1:4" x14ac:dyDescent="0.25">
      <c r="A16" s="32" t="s">
        <v>168</v>
      </c>
      <c r="B16" s="32"/>
      <c r="C16" s="32">
        <v>21579</v>
      </c>
    </row>
    <row r="17" spans="1:4" x14ac:dyDescent="0.25">
      <c r="A17" s="29" t="s">
        <v>171</v>
      </c>
      <c r="B17" s="29" t="s">
        <v>173</v>
      </c>
      <c r="C17" s="28">
        <v>21569</v>
      </c>
      <c r="D17" s="48" t="s">
        <v>176</v>
      </c>
    </row>
    <row r="18" spans="1:4" x14ac:dyDescent="0.25">
      <c r="A18" s="29" t="s">
        <v>172</v>
      </c>
      <c r="B18" s="29" t="s">
        <v>174</v>
      </c>
      <c r="C18" s="28">
        <v>21569</v>
      </c>
      <c r="D18" s="48"/>
    </row>
    <row r="19" spans="1:4" x14ac:dyDescent="0.25">
      <c r="A19" s="28" t="s">
        <v>143</v>
      </c>
      <c r="B19" s="33" t="s">
        <v>175</v>
      </c>
      <c r="C19" s="28">
        <v>21569</v>
      </c>
      <c r="D19" s="48"/>
    </row>
    <row r="20" spans="1:4" x14ac:dyDescent="0.25">
      <c r="A20" s="29" t="s">
        <v>219</v>
      </c>
      <c r="B20" s="29" t="s">
        <v>220</v>
      </c>
      <c r="C20" s="28">
        <v>21584</v>
      </c>
    </row>
    <row r="21" spans="1:4" x14ac:dyDescent="0.25">
      <c r="A21" s="29" t="s">
        <v>221</v>
      </c>
      <c r="B21" s="29" t="s">
        <v>222</v>
      </c>
      <c r="C21" s="28">
        <v>21580</v>
      </c>
    </row>
  </sheetData>
  <mergeCells count="1">
    <mergeCell ref="D17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E4FF-5F06-4702-A9EB-2428DA79C4FC}">
  <sheetPr codeName="Arkusz3"/>
  <dimension ref="A1:O15"/>
  <sheetViews>
    <sheetView workbookViewId="0">
      <selection activeCell="D1" sqref="D1"/>
    </sheetView>
  </sheetViews>
  <sheetFormatPr defaultRowHeight="15" x14ac:dyDescent="0.25"/>
  <cols>
    <col min="1" max="1" width="16.7109375" style="14" customWidth="1"/>
    <col min="2" max="4" width="15.85546875" style="14" customWidth="1"/>
    <col min="5" max="15" width="15.85546875" customWidth="1"/>
  </cols>
  <sheetData>
    <row r="1" spans="1:15" x14ac:dyDescent="0.25">
      <c r="A1" s="13"/>
      <c r="B1" s="13" t="s">
        <v>64</v>
      </c>
      <c r="C1" s="14" t="s">
        <v>106</v>
      </c>
      <c r="D1" s="14" t="s">
        <v>65</v>
      </c>
    </row>
    <row r="2" spans="1:15" x14ac:dyDescent="0.25">
      <c r="A2" s="13" t="s">
        <v>63</v>
      </c>
      <c r="B2" s="15">
        <v>1.5</v>
      </c>
    </row>
    <row r="3" spans="1:15" x14ac:dyDescent="0.25">
      <c r="A3" s="14" t="s">
        <v>66</v>
      </c>
    </row>
    <row r="4" spans="1:15" x14ac:dyDescent="0.25">
      <c r="A4" s="13" t="s">
        <v>91</v>
      </c>
      <c r="B4" s="13" t="s">
        <v>80</v>
      </c>
      <c r="C4" s="13" t="s">
        <v>81</v>
      </c>
      <c r="D4" s="13" t="s">
        <v>82</v>
      </c>
      <c r="E4" s="13" t="s">
        <v>83</v>
      </c>
      <c r="F4" s="13" t="s">
        <v>84</v>
      </c>
      <c r="G4" s="13" t="s">
        <v>85</v>
      </c>
      <c r="H4" s="13" t="s">
        <v>79</v>
      </c>
      <c r="I4" s="13" t="s">
        <v>86</v>
      </c>
      <c r="J4" s="13" t="s">
        <v>87</v>
      </c>
      <c r="K4" s="13" t="s">
        <v>88</v>
      </c>
      <c r="L4" s="13" t="s">
        <v>103</v>
      </c>
      <c r="M4" s="13" t="s">
        <v>89</v>
      </c>
      <c r="N4" s="13" t="s">
        <v>52</v>
      </c>
      <c r="O4" s="13" t="s">
        <v>90</v>
      </c>
    </row>
    <row r="5" spans="1:15" x14ac:dyDescent="0.25">
      <c r="A5" s="13" t="s">
        <v>92</v>
      </c>
      <c r="B5" s="13"/>
      <c r="C5" s="13"/>
      <c r="D5" s="13"/>
      <c r="E5" s="16" t="s">
        <v>104</v>
      </c>
      <c r="F5" s="16" t="s">
        <v>104</v>
      </c>
      <c r="G5" s="16"/>
      <c r="H5" s="16"/>
      <c r="I5" s="16"/>
      <c r="J5" s="16" t="s">
        <v>26</v>
      </c>
      <c r="K5" s="16" t="s">
        <v>26</v>
      </c>
      <c r="L5" s="16" t="s">
        <v>26</v>
      </c>
      <c r="M5" s="16" t="s">
        <v>26</v>
      </c>
      <c r="N5" s="16" t="s">
        <v>26</v>
      </c>
      <c r="O5" s="16"/>
    </row>
    <row r="6" spans="1:15" x14ac:dyDescent="0.25">
      <c r="A6" s="13" t="s">
        <v>93</v>
      </c>
      <c r="B6" s="13"/>
      <c r="C6" s="13"/>
      <c r="D6" s="13"/>
      <c r="E6" s="16"/>
      <c r="F6" s="16" t="s">
        <v>26</v>
      </c>
      <c r="G6" s="16" t="s">
        <v>26</v>
      </c>
      <c r="H6" s="16"/>
      <c r="I6" s="16"/>
      <c r="J6" s="16"/>
      <c r="K6" s="16" t="s">
        <v>26</v>
      </c>
      <c r="L6" s="16" t="s">
        <v>26</v>
      </c>
      <c r="M6" s="16"/>
      <c r="N6" s="16"/>
      <c r="O6" s="16"/>
    </row>
    <row r="7" spans="1:15" x14ac:dyDescent="0.25">
      <c r="A7" s="13" t="s">
        <v>94</v>
      </c>
      <c r="B7" s="13"/>
      <c r="C7" s="13" t="s">
        <v>104</v>
      </c>
      <c r="D7" s="13"/>
      <c r="E7" s="16"/>
      <c r="F7" s="16" t="s">
        <v>26</v>
      </c>
      <c r="G7" s="16"/>
      <c r="H7" s="16"/>
      <c r="I7" s="16"/>
      <c r="J7" s="16" t="s">
        <v>104</v>
      </c>
      <c r="K7" s="16" t="s">
        <v>26</v>
      </c>
      <c r="L7" s="16" t="s">
        <v>26</v>
      </c>
      <c r="M7" s="16"/>
      <c r="N7" s="16"/>
      <c r="O7" s="16" t="s">
        <v>26</v>
      </c>
    </row>
    <row r="8" spans="1:15" x14ac:dyDescent="0.25">
      <c r="A8" s="13" t="s">
        <v>95</v>
      </c>
      <c r="B8" s="13"/>
      <c r="C8" s="13"/>
      <c r="D8" s="13"/>
      <c r="E8" s="16"/>
      <c r="F8" s="16" t="s">
        <v>26</v>
      </c>
      <c r="G8" s="16"/>
      <c r="H8" s="16"/>
      <c r="I8" s="16"/>
      <c r="J8" s="16" t="s">
        <v>104</v>
      </c>
      <c r="K8" s="16" t="s">
        <v>26</v>
      </c>
      <c r="L8" s="16"/>
      <c r="M8" s="16" t="s">
        <v>104</v>
      </c>
      <c r="N8" s="16" t="s">
        <v>26</v>
      </c>
      <c r="O8" s="16" t="s">
        <v>104</v>
      </c>
    </row>
    <row r="9" spans="1:15" x14ac:dyDescent="0.25">
      <c r="A9" s="13" t="s">
        <v>96</v>
      </c>
      <c r="B9" s="13"/>
      <c r="C9" s="13"/>
      <c r="D9" s="13"/>
      <c r="E9" s="16" t="s">
        <v>104</v>
      </c>
      <c r="F9" s="16" t="s">
        <v>104</v>
      </c>
      <c r="G9" s="16"/>
      <c r="H9" s="16"/>
      <c r="I9" s="16"/>
      <c r="J9" s="16" t="s">
        <v>26</v>
      </c>
      <c r="K9" s="16" t="s">
        <v>26</v>
      </c>
      <c r="L9" s="16"/>
      <c r="M9" s="16" t="s">
        <v>26</v>
      </c>
      <c r="N9" s="16" t="s">
        <v>26</v>
      </c>
      <c r="O9" s="16"/>
    </row>
    <row r="10" spans="1:15" x14ac:dyDescent="0.25">
      <c r="A10" s="13" t="s">
        <v>97</v>
      </c>
      <c r="B10" s="13"/>
      <c r="C10" s="13"/>
      <c r="D10" s="13"/>
      <c r="E10" s="16"/>
      <c r="F10" s="16" t="s">
        <v>26</v>
      </c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25">
      <c r="A11" s="13" t="s">
        <v>98</v>
      </c>
      <c r="B11" s="13"/>
      <c r="C11" s="13"/>
      <c r="D11" s="13"/>
      <c r="E11" s="16"/>
      <c r="F11" s="16"/>
      <c r="G11" s="16" t="s">
        <v>26</v>
      </c>
      <c r="H11" s="16"/>
      <c r="I11" s="16" t="s">
        <v>26</v>
      </c>
      <c r="J11" s="16" t="s">
        <v>104</v>
      </c>
      <c r="K11" s="16" t="s">
        <v>26</v>
      </c>
      <c r="L11" s="16" t="s">
        <v>26</v>
      </c>
      <c r="M11" s="16"/>
      <c r="N11" s="16" t="s">
        <v>26</v>
      </c>
      <c r="O11" s="16"/>
    </row>
    <row r="12" spans="1:15" x14ac:dyDescent="0.25">
      <c r="A12" s="13" t="s">
        <v>99</v>
      </c>
      <c r="B12" s="13"/>
      <c r="C12" s="13" t="s">
        <v>26</v>
      </c>
      <c r="D12" s="13"/>
      <c r="E12" s="16" t="s">
        <v>26</v>
      </c>
      <c r="F12" s="16"/>
      <c r="G12" s="16"/>
      <c r="H12" s="16" t="s">
        <v>26</v>
      </c>
      <c r="I12" s="16" t="s">
        <v>26</v>
      </c>
      <c r="J12" s="16"/>
      <c r="K12" s="16"/>
      <c r="L12" s="16"/>
      <c r="M12" s="16"/>
      <c r="N12" s="16"/>
      <c r="O12" s="16" t="s">
        <v>26</v>
      </c>
    </row>
    <row r="13" spans="1:15" x14ac:dyDescent="0.25">
      <c r="A13" s="13" t="s">
        <v>100</v>
      </c>
      <c r="B13" s="13" t="s">
        <v>26</v>
      </c>
      <c r="C13" s="13"/>
      <c r="D13" s="13" t="s">
        <v>26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3" t="s">
        <v>101</v>
      </c>
      <c r="B14" s="13"/>
      <c r="C14" s="13"/>
      <c r="D14" s="13" t="s">
        <v>26</v>
      </c>
      <c r="E14" s="16"/>
      <c r="F14" s="16"/>
      <c r="G14" s="16"/>
      <c r="H14" s="16"/>
      <c r="I14" s="16" t="s">
        <v>26</v>
      </c>
      <c r="J14" s="16"/>
      <c r="K14" s="16"/>
      <c r="L14" s="16"/>
      <c r="M14" s="16"/>
      <c r="N14" s="16"/>
      <c r="O14" s="16"/>
    </row>
    <row r="15" spans="1:15" x14ac:dyDescent="0.25">
      <c r="A15" s="13" t="s">
        <v>102</v>
      </c>
      <c r="B15" s="13"/>
      <c r="C15" s="13" t="s">
        <v>104</v>
      </c>
      <c r="D15" s="13"/>
      <c r="E15" s="16"/>
      <c r="F15" s="16"/>
      <c r="G15" s="16"/>
      <c r="H15" s="16"/>
      <c r="I15" s="16" t="s">
        <v>104</v>
      </c>
      <c r="J15" s="16"/>
      <c r="K15" s="16"/>
      <c r="L15" s="16"/>
      <c r="M15" s="16"/>
      <c r="N15" s="16"/>
      <c r="O15" s="16"/>
    </row>
  </sheetData>
  <conditionalFormatting sqref="B5:O15">
    <cfRule type="containsText" dxfId="2" priority="1" operator="containsText" text="Z POMOCĄ">
      <formula>NOT(ISERROR(SEARCH("Z POMOCĄ",B5)))</formula>
    </cfRule>
    <cfRule type="containsText" dxfId="1" priority="2" operator="containsText" text="NIE">
      <formula>NOT(ISERROR(SEARCH("NIE",B5)))</formula>
    </cfRule>
    <cfRule type="containsText" dxfId="0" priority="3" operator="containsText" text="TAK">
      <formula>NOT(ISERROR(SEARCH("TAK",B5)))</formula>
    </cfRule>
  </conditionalFormatting>
  <dataValidations count="1">
    <dataValidation type="list" allowBlank="1" showInputMessage="1" showErrorMessage="1" sqref="B5:O15" xr:uid="{F76DA5B8-789B-4836-BD4F-CF1B462B0ECA}">
      <formula1>"TAK,NIE,Z POMOCĄ"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807B-94BF-41C6-83FA-49BAEFF65DFE}">
  <sheetPr codeName="Arkusz5"/>
  <dimension ref="A1:B22"/>
  <sheetViews>
    <sheetView zoomScale="115" zoomScaleNormal="115" workbookViewId="0">
      <selection activeCell="B22" sqref="A20:B22"/>
    </sheetView>
  </sheetViews>
  <sheetFormatPr defaultRowHeight="15" x14ac:dyDescent="0.25"/>
  <cols>
    <col min="1" max="2" width="11.140625" style="6" bestFit="1" customWidth="1"/>
  </cols>
  <sheetData>
    <row r="1" spans="1:2" x14ac:dyDescent="0.25">
      <c r="A1" s="7">
        <v>45532</v>
      </c>
      <c r="B1" s="1">
        <v>21513</v>
      </c>
    </row>
    <row r="2" spans="1:2" x14ac:dyDescent="0.25">
      <c r="A2" s="1"/>
      <c r="B2" s="1">
        <v>21530</v>
      </c>
    </row>
    <row r="3" spans="1:2" x14ac:dyDescent="0.25">
      <c r="A3" s="1"/>
      <c r="B3" s="1" t="s">
        <v>22</v>
      </c>
    </row>
    <row r="4" spans="1:2" x14ac:dyDescent="0.25">
      <c r="A4" s="1"/>
      <c r="B4" s="1" t="s">
        <v>23</v>
      </c>
    </row>
    <row r="5" spans="1:2" x14ac:dyDescent="0.25">
      <c r="A5" s="1"/>
      <c r="B5" s="1">
        <v>21522</v>
      </c>
    </row>
    <row r="6" spans="1:2" x14ac:dyDescent="0.25">
      <c r="A6" s="1"/>
      <c r="B6" s="1">
        <v>21509</v>
      </c>
    </row>
    <row r="7" spans="1:2" x14ac:dyDescent="0.25">
      <c r="A7" s="1"/>
      <c r="B7" s="1">
        <v>21505</v>
      </c>
    </row>
    <row r="8" spans="1:2" x14ac:dyDescent="0.25">
      <c r="A8" s="7">
        <v>45534</v>
      </c>
      <c r="B8" s="1" t="s">
        <v>78</v>
      </c>
    </row>
    <row r="9" spans="1:2" x14ac:dyDescent="0.25">
      <c r="A9" s="7">
        <v>45537</v>
      </c>
      <c r="B9" s="1" t="s">
        <v>124</v>
      </c>
    </row>
    <row r="10" spans="1:2" x14ac:dyDescent="0.25">
      <c r="A10" s="7">
        <v>45537</v>
      </c>
      <c r="B10" s="1" t="s">
        <v>125</v>
      </c>
    </row>
    <row r="11" spans="1:2" x14ac:dyDescent="0.25">
      <c r="A11" s="7">
        <v>45538</v>
      </c>
      <c r="B11" s="1" t="s">
        <v>146</v>
      </c>
    </row>
    <row r="12" spans="1:2" x14ac:dyDescent="0.25">
      <c r="A12" s="7">
        <v>45538</v>
      </c>
      <c r="B12" s="1" t="s">
        <v>150</v>
      </c>
    </row>
    <row r="13" spans="1:2" x14ac:dyDescent="0.25">
      <c r="A13" s="7">
        <v>45539</v>
      </c>
      <c r="B13" s="1" t="s">
        <v>158</v>
      </c>
    </row>
    <row r="14" spans="1:2" x14ac:dyDescent="0.25">
      <c r="A14" s="7">
        <v>45539</v>
      </c>
      <c r="B14" s="1" t="s">
        <v>159</v>
      </c>
    </row>
    <row r="15" spans="1:2" x14ac:dyDescent="0.25">
      <c r="A15" s="7">
        <v>45539</v>
      </c>
      <c r="B15" s="1" t="s">
        <v>160</v>
      </c>
    </row>
    <row r="16" spans="1:2" x14ac:dyDescent="0.25">
      <c r="A16" s="7">
        <v>45540</v>
      </c>
      <c r="B16" s="1" t="s">
        <v>216</v>
      </c>
    </row>
    <row r="17" spans="1:2" x14ac:dyDescent="0.25">
      <c r="A17" s="7">
        <v>45540</v>
      </c>
      <c r="B17" s="1" t="s">
        <v>217</v>
      </c>
    </row>
    <row r="18" spans="1:2" x14ac:dyDescent="0.25">
      <c r="A18" s="7">
        <v>45540</v>
      </c>
      <c r="B18" s="1" t="s">
        <v>218</v>
      </c>
    </row>
    <row r="19" spans="1:2" x14ac:dyDescent="0.25">
      <c r="A19" s="7">
        <v>45541</v>
      </c>
      <c r="B19" s="1" t="s">
        <v>223</v>
      </c>
    </row>
    <row r="20" spans="1:2" x14ac:dyDescent="0.25">
      <c r="A20" s="7">
        <v>45541</v>
      </c>
      <c r="B20" s="1" t="s">
        <v>224</v>
      </c>
    </row>
    <row r="21" spans="1:2" x14ac:dyDescent="0.25">
      <c r="A21" s="7">
        <v>45544</v>
      </c>
      <c r="B21" s="1" t="s">
        <v>260</v>
      </c>
    </row>
    <row r="22" spans="1:2" x14ac:dyDescent="0.25">
      <c r="A22" s="7">
        <v>45546</v>
      </c>
      <c r="B2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Nazwane zakresy</vt:lpstr>
      </vt:variant>
      <vt:variant>
        <vt:i4>1</vt:i4>
      </vt:variant>
    </vt:vector>
  </HeadingPairs>
  <TitlesOfParts>
    <vt:vector size="8" baseType="lpstr">
      <vt:lpstr>Arkusz1</vt:lpstr>
      <vt:lpstr>bra-pol zamówienie</vt:lpstr>
      <vt:lpstr>WYDAJNOSCI</vt:lpstr>
      <vt:lpstr>gomak zamowienie</vt:lpstr>
      <vt:lpstr>ZAMÓWIENIA PAPIER</vt:lpstr>
      <vt:lpstr>WYNAGRODZENIA_KOMPETENCJE</vt:lpstr>
      <vt:lpstr>bra-pol odbiory</vt:lpstr>
      <vt:lpstr>Arkusz1!Obszar_wydruku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Długopolski</dc:creator>
  <cp:lastModifiedBy>Mateusz Długopolski</cp:lastModifiedBy>
  <cp:lastPrinted>2024-08-30T05:39:17Z</cp:lastPrinted>
  <dcterms:created xsi:type="dcterms:W3CDTF">2024-08-26T09:46:06Z</dcterms:created>
  <dcterms:modified xsi:type="dcterms:W3CDTF">2024-09-13T10:51:32Z</dcterms:modified>
</cp:coreProperties>
</file>