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gilkes\AppData\Local\Box\Box Edit\Documents\VNdG7eXi0UafTR8YrS04Kg==\"/>
    </mc:Choice>
  </mc:AlternateContent>
  <bookViews>
    <workbookView xWindow="0" yWindow="0" windowWidth="23040" windowHeight="9000" xr2:uid="{00000000-000D-0000-FFFF-FFFF00000000}"/>
  </bookViews>
  <sheets>
    <sheet name="Sheet1" sheetId="1" r:id="rId1"/>
    <sheet name="Volume" sheetId="4" r:id="rId2"/>
    <sheet name="Sheet2" sheetId="2" r:id="rId3"/>
    <sheet name="Sheet3" sheetId="3" r:id="rId4"/>
  </sheets>
  <calcPr calcId="171026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2" i="1"/>
  <c r="H2" i="1"/>
  <c r="I2" i="1"/>
  <c r="J2" i="1"/>
  <c r="L2" i="1"/>
  <c r="M2" i="1"/>
  <c r="N2" i="1"/>
  <c r="Q2" i="1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L3" i="1"/>
  <c r="M3" i="1"/>
  <c r="N3" i="1"/>
  <c r="Q3" i="1"/>
  <c r="L4" i="1"/>
  <c r="M4" i="1"/>
  <c r="N4" i="1"/>
  <c r="Q4" i="1"/>
  <c r="L5" i="1"/>
  <c r="M5" i="1"/>
  <c r="N5" i="1"/>
  <c r="Q5" i="1"/>
  <c r="L6" i="1"/>
  <c r="M6" i="1"/>
  <c r="N6" i="1"/>
  <c r="Q6" i="1"/>
  <c r="L7" i="1"/>
  <c r="M7" i="1"/>
  <c r="N7" i="1"/>
  <c r="Q7" i="1"/>
  <c r="L8" i="1"/>
  <c r="M8" i="1"/>
  <c r="N8" i="1"/>
  <c r="Q8" i="1"/>
  <c r="L9" i="1"/>
  <c r="M9" i="1"/>
  <c r="N9" i="1"/>
  <c r="Q9" i="1"/>
  <c r="L10" i="1"/>
  <c r="M10" i="1"/>
  <c r="N10" i="1"/>
  <c r="Q10" i="1"/>
  <c r="L11" i="1"/>
  <c r="M11" i="1"/>
  <c r="N11" i="1"/>
  <c r="Q11" i="1"/>
  <c r="L12" i="1"/>
  <c r="M12" i="1"/>
  <c r="N12" i="1"/>
  <c r="Q12" i="1"/>
  <c r="L13" i="1"/>
  <c r="M13" i="1"/>
  <c r="N13" i="1"/>
  <c r="Q13" i="1"/>
  <c r="K14" i="1"/>
  <c r="L14" i="1"/>
  <c r="M14" i="1"/>
  <c r="N14" i="1"/>
  <c r="Q14" i="1"/>
  <c r="L15" i="1"/>
  <c r="M15" i="1"/>
  <c r="N15" i="1"/>
  <c r="Q15" i="1"/>
  <c r="L16" i="1"/>
  <c r="M16" i="1"/>
  <c r="N16" i="1"/>
  <c r="Q16" i="1"/>
  <c r="L17" i="1"/>
  <c r="M17" i="1"/>
  <c r="N17" i="1"/>
  <c r="Q17" i="1"/>
  <c r="L18" i="1"/>
  <c r="M18" i="1"/>
  <c r="N18" i="1"/>
  <c r="Q18" i="1"/>
  <c r="L19" i="1"/>
  <c r="M19" i="1"/>
  <c r="N19" i="1"/>
  <c r="Q19" i="1"/>
  <c r="L20" i="1"/>
  <c r="M20" i="1"/>
  <c r="N20" i="1"/>
  <c r="Q20" i="1"/>
  <c r="L21" i="1"/>
  <c r="M21" i="1"/>
  <c r="N21" i="1"/>
  <c r="Q21" i="1"/>
  <c r="L22" i="1"/>
  <c r="M22" i="1"/>
  <c r="N22" i="1"/>
  <c r="Q22" i="1"/>
  <c r="L23" i="1"/>
  <c r="M23" i="1"/>
  <c r="N23" i="1"/>
  <c r="Q23" i="1"/>
  <c r="L24" i="1"/>
  <c r="M24" i="1"/>
  <c r="N24" i="1"/>
  <c r="Q24" i="1"/>
  <c r="L25" i="1"/>
  <c r="M25" i="1"/>
  <c r="N25" i="1"/>
  <c r="Q25" i="1"/>
  <c r="L26" i="1"/>
  <c r="M26" i="1"/>
  <c r="N26" i="1"/>
  <c r="Q26" i="1"/>
  <c r="L27" i="1"/>
  <c r="M27" i="1"/>
  <c r="N27" i="1"/>
  <c r="Q27" i="1"/>
  <c r="L28" i="1"/>
  <c r="M28" i="1"/>
  <c r="N28" i="1"/>
  <c r="Q28" i="1"/>
  <c r="L29" i="1"/>
  <c r="M29" i="1"/>
  <c r="N29" i="1"/>
  <c r="Q29" i="1"/>
  <c r="L30" i="1"/>
  <c r="M30" i="1"/>
  <c r="N30" i="1"/>
  <c r="Q30" i="1"/>
  <c r="L31" i="1"/>
  <c r="M31" i="1"/>
  <c r="N31" i="1"/>
  <c r="Q31" i="1"/>
  <c r="L32" i="1"/>
  <c r="M32" i="1"/>
  <c r="N32" i="1"/>
  <c r="Q32" i="1"/>
  <c r="L33" i="1"/>
  <c r="M33" i="1"/>
  <c r="N33" i="1"/>
  <c r="Q33" i="1"/>
  <c r="L34" i="1"/>
  <c r="M34" i="1"/>
  <c r="N34" i="1"/>
  <c r="Q34" i="1"/>
  <c r="Q36" i="1"/>
  <c r="O3" i="1"/>
  <c r="P3" i="1"/>
  <c r="R3" i="1"/>
  <c r="O4" i="1"/>
  <c r="P4" i="1"/>
  <c r="R4" i="1"/>
  <c r="O5" i="1"/>
  <c r="P5" i="1"/>
  <c r="R5" i="1"/>
  <c r="O6" i="1"/>
  <c r="P6" i="1"/>
  <c r="R6" i="1"/>
  <c r="O7" i="1"/>
  <c r="P7" i="1"/>
  <c r="R7" i="1"/>
  <c r="O8" i="1"/>
  <c r="P8" i="1"/>
  <c r="R8" i="1"/>
  <c r="O9" i="1"/>
  <c r="P9" i="1"/>
  <c r="R9" i="1"/>
  <c r="O10" i="1"/>
  <c r="P10" i="1"/>
  <c r="R10" i="1"/>
  <c r="O11" i="1"/>
  <c r="P11" i="1"/>
  <c r="R11" i="1"/>
  <c r="O12" i="1"/>
  <c r="P12" i="1"/>
  <c r="R12" i="1"/>
  <c r="O13" i="1"/>
  <c r="P13" i="1"/>
  <c r="R13" i="1"/>
  <c r="O14" i="1"/>
  <c r="P14" i="1"/>
  <c r="R14" i="1"/>
  <c r="O15" i="1"/>
  <c r="P15" i="1"/>
  <c r="R15" i="1"/>
  <c r="O16" i="1"/>
  <c r="P16" i="1"/>
  <c r="R16" i="1"/>
  <c r="O17" i="1"/>
  <c r="P17" i="1"/>
  <c r="R17" i="1"/>
  <c r="O18" i="1"/>
  <c r="P18" i="1"/>
  <c r="R18" i="1"/>
  <c r="O19" i="1"/>
  <c r="P19" i="1"/>
  <c r="R19" i="1"/>
  <c r="O20" i="1"/>
  <c r="P20" i="1"/>
  <c r="R20" i="1"/>
  <c r="O21" i="1"/>
  <c r="P21" i="1"/>
  <c r="R21" i="1"/>
  <c r="O22" i="1"/>
  <c r="P22" i="1"/>
  <c r="R22" i="1"/>
  <c r="O23" i="1"/>
  <c r="P23" i="1"/>
  <c r="R23" i="1"/>
  <c r="O24" i="1"/>
  <c r="P24" i="1"/>
  <c r="R24" i="1"/>
  <c r="O25" i="1"/>
  <c r="P25" i="1"/>
  <c r="R25" i="1"/>
  <c r="O26" i="1"/>
  <c r="P26" i="1"/>
  <c r="R26" i="1"/>
  <c r="O27" i="1"/>
  <c r="P27" i="1"/>
  <c r="R27" i="1"/>
  <c r="O28" i="1"/>
  <c r="P28" i="1"/>
  <c r="R28" i="1"/>
  <c r="O29" i="1"/>
  <c r="P29" i="1"/>
  <c r="R29" i="1"/>
  <c r="O30" i="1"/>
  <c r="P30" i="1"/>
  <c r="R30" i="1"/>
  <c r="O31" i="1"/>
  <c r="P31" i="1"/>
  <c r="R31" i="1"/>
  <c r="O32" i="1"/>
  <c r="P32" i="1"/>
  <c r="R32" i="1"/>
  <c r="O33" i="1"/>
  <c r="P33" i="1"/>
  <c r="R33" i="1"/>
  <c r="O34" i="1"/>
  <c r="P34" i="1"/>
  <c r="R34" i="1"/>
  <c r="O2" i="1"/>
  <c r="P2" i="1"/>
  <c r="R2" i="1"/>
  <c r="E32" i="1"/>
  <c r="U32" i="1"/>
  <c r="Z32" i="1"/>
  <c r="AE32" i="1"/>
  <c r="AB32" i="1"/>
  <c r="E33" i="1"/>
  <c r="U33" i="1"/>
  <c r="X33" i="1"/>
  <c r="Z33" i="1"/>
  <c r="V32" i="1"/>
  <c r="AE33" i="1"/>
  <c r="X32" i="1"/>
  <c r="AC32" i="1"/>
  <c r="S32" i="1"/>
  <c r="V33" i="1"/>
  <c r="AF32" i="1"/>
  <c r="AB33" i="1"/>
  <c r="AF33" i="1"/>
  <c r="AD33" i="1"/>
  <c r="AH33" i="1"/>
  <c r="AD32" i="1"/>
  <c r="AG32" i="1"/>
  <c r="E3" i="1"/>
  <c r="AB3" i="1"/>
  <c r="E4" i="1"/>
  <c r="AB4" i="1"/>
  <c r="E5" i="1"/>
  <c r="AB5" i="1"/>
  <c r="E6" i="1"/>
  <c r="AB6" i="1"/>
  <c r="E7" i="1"/>
  <c r="U7" i="1"/>
  <c r="E8" i="1"/>
  <c r="Z8" i="1"/>
  <c r="E9" i="1"/>
  <c r="AB9" i="1"/>
  <c r="E10" i="1"/>
  <c r="U10" i="1"/>
  <c r="E11" i="1"/>
  <c r="U11" i="1"/>
  <c r="E12" i="1"/>
  <c r="AB12" i="1"/>
  <c r="E13" i="1"/>
  <c r="Z13" i="1"/>
  <c r="E14" i="1"/>
  <c r="AB14" i="1"/>
  <c r="E15" i="1"/>
  <c r="AB15" i="1"/>
  <c r="E19" i="1"/>
  <c r="AB19" i="1"/>
  <c r="E20" i="1"/>
  <c r="U20" i="1"/>
  <c r="E21" i="1"/>
  <c r="AB21" i="1"/>
  <c r="E23" i="1"/>
  <c r="AB23" i="1"/>
  <c r="E24" i="1"/>
  <c r="AB24" i="1"/>
  <c r="E25" i="1"/>
  <c r="AB25" i="1"/>
  <c r="E26" i="1"/>
  <c r="AB26" i="1"/>
  <c r="E27" i="1"/>
  <c r="AB27" i="1"/>
  <c r="E28" i="1"/>
  <c r="AB28" i="1"/>
  <c r="E29" i="1"/>
  <c r="U29" i="1"/>
  <c r="E16" i="1"/>
  <c r="AB16" i="1"/>
  <c r="E17" i="1"/>
  <c r="Z17" i="1"/>
  <c r="E18" i="1"/>
  <c r="Z18" i="1"/>
  <c r="E22" i="1"/>
  <c r="AB22" i="1"/>
  <c r="E30" i="1"/>
  <c r="AB30" i="1"/>
  <c r="E31" i="1"/>
  <c r="AB31" i="1"/>
  <c r="E34" i="1"/>
  <c r="U34" i="1"/>
  <c r="E2" i="1"/>
  <c r="X2" i="1"/>
  <c r="U26" i="1"/>
  <c r="AG33" i="1"/>
  <c r="AI33" i="1"/>
  <c r="AH32" i="1"/>
  <c r="AI32" i="1"/>
  <c r="AC33" i="1"/>
  <c r="S33" i="1"/>
  <c r="U22" i="1"/>
  <c r="X22" i="1"/>
  <c r="X8" i="1"/>
  <c r="U13" i="1"/>
  <c r="Z22" i="1"/>
  <c r="U8" i="1"/>
  <c r="Z4" i="1"/>
  <c r="U4" i="1"/>
  <c r="X4" i="1"/>
  <c r="AB8" i="1"/>
  <c r="X34" i="1"/>
  <c r="U27" i="1"/>
  <c r="AB29" i="1"/>
  <c r="X27" i="1"/>
  <c r="Z27" i="1"/>
  <c r="Z7" i="1"/>
  <c r="U23" i="1"/>
  <c r="X23" i="1"/>
  <c r="Z23" i="1"/>
  <c r="U17" i="1"/>
  <c r="U15" i="1"/>
  <c r="X15" i="1"/>
  <c r="Z31" i="1"/>
  <c r="Z15" i="1"/>
  <c r="X7" i="1"/>
  <c r="Z14" i="1"/>
  <c r="X29" i="1"/>
  <c r="Z2" i="1"/>
  <c r="AB2" i="1"/>
  <c r="U14" i="1"/>
  <c r="Z34" i="1"/>
  <c r="AB34" i="1"/>
  <c r="AB7" i="1"/>
  <c r="X11" i="1"/>
  <c r="Z21" i="1"/>
  <c r="AB11" i="1"/>
  <c r="U21" i="1"/>
  <c r="X18" i="1"/>
  <c r="X10" i="1"/>
  <c r="X3" i="1"/>
  <c r="Z20" i="1"/>
  <c r="Z11" i="1"/>
  <c r="AB18" i="1"/>
  <c r="U18" i="1"/>
  <c r="U3" i="1"/>
  <c r="X26" i="1"/>
  <c r="X14" i="1"/>
  <c r="Z26" i="1"/>
  <c r="X21" i="1"/>
  <c r="Z3" i="1"/>
  <c r="AB10" i="1"/>
  <c r="U31" i="1"/>
  <c r="X13" i="1"/>
  <c r="Z25" i="1"/>
  <c r="Z6" i="1"/>
  <c r="AB17" i="1"/>
  <c r="AB13" i="1"/>
  <c r="U25" i="1"/>
  <c r="V11" i="1"/>
  <c r="U6" i="1"/>
  <c r="X31" i="1"/>
  <c r="X20" i="1"/>
  <c r="Z29" i="1"/>
  <c r="Z10" i="1"/>
  <c r="AB20" i="1"/>
  <c r="U2" i="1"/>
  <c r="X17" i="1"/>
  <c r="X25" i="1"/>
  <c r="X6" i="1"/>
  <c r="U30" i="1"/>
  <c r="U16" i="1"/>
  <c r="U28" i="1"/>
  <c r="U24" i="1"/>
  <c r="U19" i="1"/>
  <c r="U12" i="1"/>
  <c r="U9" i="1"/>
  <c r="U5" i="1"/>
  <c r="Z30" i="1"/>
  <c r="Z16" i="1"/>
  <c r="Z28" i="1"/>
  <c r="Z24" i="1"/>
  <c r="Z19" i="1"/>
  <c r="Z12" i="1"/>
  <c r="Z9" i="1"/>
  <c r="Z5" i="1"/>
  <c r="X30" i="1"/>
  <c r="X16" i="1"/>
  <c r="X28" i="1"/>
  <c r="X24" i="1"/>
  <c r="X19" i="1"/>
  <c r="X12" i="1"/>
  <c r="X9" i="1"/>
  <c r="X5" i="1"/>
  <c r="AC2" i="1"/>
  <c r="V34" i="1"/>
  <c r="V31" i="1"/>
  <c r="V30" i="1"/>
  <c r="V22" i="1"/>
  <c r="V18" i="1"/>
  <c r="V17" i="1"/>
  <c r="V16" i="1"/>
  <c r="V2" i="1"/>
  <c r="V3" i="1"/>
  <c r="V4" i="1"/>
  <c r="V5" i="1"/>
  <c r="V6" i="1"/>
  <c r="V7" i="1"/>
  <c r="V8" i="1"/>
  <c r="V9" i="1"/>
  <c r="V10" i="1"/>
  <c r="V12" i="1"/>
  <c r="V13" i="1"/>
  <c r="V14" i="1"/>
  <c r="V15" i="1"/>
  <c r="V19" i="1"/>
  <c r="V20" i="1"/>
  <c r="V21" i="1"/>
  <c r="V23" i="1"/>
  <c r="V24" i="1"/>
  <c r="V25" i="1"/>
  <c r="V26" i="1"/>
  <c r="V27" i="1"/>
  <c r="V28" i="1"/>
  <c r="V29" i="1"/>
  <c r="AF22" i="1"/>
  <c r="AF18" i="1"/>
  <c r="AC30" i="1"/>
  <c r="S30" i="1"/>
  <c r="AF34" i="1"/>
  <c r="AF16" i="1"/>
  <c r="AC17" i="1"/>
  <c r="S17" i="1"/>
  <c r="AE29" i="1"/>
  <c r="AE27" i="1"/>
  <c r="AE4" i="1"/>
  <c r="AE28" i="1"/>
  <c r="AF29" i="1"/>
  <c r="AF28" i="1"/>
  <c r="AF27" i="1"/>
  <c r="AF23" i="1"/>
  <c r="AE17" i="1"/>
  <c r="AC18" i="1"/>
  <c r="S18" i="1"/>
  <c r="AE30" i="1"/>
  <c r="AC34" i="1"/>
  <c r="S34" i="1"/>
  <c r="AC31" i="1"/>
  <c r="S31" i="1"/>
  <c r="AD29" i="1"/>
  <c r="AC29" i="1"/>
  <c r="S29" i="1"/>
  <c r="AD28" i="1"/>
  <c r="AC28" i="1"/>
  <c r="S28" i="1"/>
  <c r="AD27" i="1"/>
  <c r="AC27" i="1"/>
  <c r="S27" i="1"/>
  <c r="AD23" i="1"/>
  <c r="AC6" i="1"/>
  <c r="S6" i="1"/>
  <c r="S2" i="1"/>
  <c r="AD16" i="1"/>
  <c r="AC16" i="1"/>
  <c r="S16" i="1"/>
  <c r="AD22" i="1"/>
  <c r="AC22" i="1"/>
  <c r="S22" i="1"/>
  <c r="AD31" i="1"/>
  <c r="AC9" i="1"/>
  <c r="S9" i="1"/>
  <c r="AC26" i="1"/>
  <c r="S26" i="1"/>
  <c r="AD26" i="1"/>
  <c r="AE26" i="1"/>
  <c r="AF26" i="1"/>
  <c r="AE25" i="1"/>
  <c r="AF25" i="1"/>
  <c r="AD25" i="1"/>
  <c r="AC25" i="1"/>
  <c r="S25" i="1"/>
  <c r="AC24" i="1"/>
  <c r="S24" i="1"/>
  <c r="AD24" i="1"/>
  <c r="AE24" i="1"/>
  <c r="AF24" i="1"/>
  <c r="AE23" i="1"/>
  <c r="AC23" i="1"/>
  <c r="S23" i="1"/>
  <c r="AC21" i="1"/>
  <c r="S21" i="1"/>
  <c r="AE21" i="1"/>
  <c r="AF21" i="1"/>
  <c r="AC20" i="1"/>
  <c r="S20" i="1"/>
  <c r="AE20" i="1"/>
  <c r="AC19" i="1"/>
  <c r="S19" i="1"/>
  <c r="AE19" i="1"/>
  <c r="AF15" i="1"/>
  <c r="AE15" i="1"/>
  <c r="AC15" i="1"/>
  <c r="S15" i="1"/>
  <c r="AC14" i="1"/>
  <c r="S14" i="1"/>
  <c r="AC13" i="1"/>
  <c r="S13" i="1"/>
  <c r="AF13" i="1"/>
  <c r="AC12" i="1"/>
  <c r="S12" i="1"/>
  <c r="AC11" i="1"/>
  <c r="S11" i="1"/>
  <c r="AE10" i="1"/>
  <c r="AC10" i="1"/>
  <c r="S10" i="1"/>
  <c r="AD10" i="1"/>
  <c r="AE9" i="1"/>
  <c r="AF9" i="1"/>
  <c r="AD8" i="1"/>
  <c r="AE8" i="1"/>
  <c r="AC8" i="1"/>
  <c r="S8" i="1"/>
  <c r="AD7" i="1"/>
  <c r="AE7" i="1"/>
  <c r="AC7" i="1"/>
  <c r="S7" i="1"/>
  <c r="AE2" i="1"/>
  <c r="AD4" i="1"/>
  <c r="AC4" i="1"/>
  <c r="S4" i="1"/>
  <c r="AC3" i="1"/>
  <c r="S3" i="1"/>
  <c r="AC5" i="1"/>
  <c r="S5" i="1"/>
  <c r="AF5" i="1"/>
  <c r="AF20" i="1"/>
  <c r="AF19" i="1"/>
  <c r="AF7" i="1"/>
  <c r="AD3" i="1"/>
  <c r="AE3" i="1"/>
  <c r="AD18" i="1"/>
  <c r="AD20" i="1"/>
  <c r="AD19" i="1"/>
  <c r="AD15" i="1"/>
  <c r="AE5" i="1"/>
  <c r="AD5" i="1"/>
  <c r="AF11" i="1"/>
  <c r="AF6" i="1"/>
  <c r="AF4" i="1"/>
  <c r="AE34" i="1"/>
  <c r="AD21" i="1"/>
  <c r="AD9" i="1"/>
  <c r="AD34" i="1"/>
  <c r="AF10" i="1"/>
  <c r="AF8" i="1"/>
  <c r="AE18" i="1"/>
  <c r="AE14" i="1"/>
  <c r="AF14" i="1"/>
  <c r="AD14" i="1"/>
  <c r="AF31" i="1"/>
  <c r="AD2" i="1"/>
  <c r="AF12" i="1"/>
  <c r="AD6" i="1"/>
  <c r="AF30" i="1"/>
  <c r="AE6" i="1"/>
  <c r="AF17" i="1"/>
  <c r="AD12" i="1"/>
  <c r="AE11" i="1"/>
  <c r="AE31" i="1"/>
  <c r="AF3" i="1"/>
  <c r="AF2" i="1"/>
  <c r="AE12" i="1"/>
  <c r="AD11" i="1"/>
  <c r="AE13" i="1"/>
  <c r="AD13" i="1"/>
  <c r="AE16" i="1"/>
  <c r="AD17" i="1"/>
  <c r="AE22" i="1"/>
  <c r="AD30" i="1"/>
  <c r="AH4" i="1"/>
  <c r="AH29" i="1"/>
  <c r="AG28" i="1"/>
  <c r="AH27" i="1"/>
  <c r="AH23" i="1"/>
  <c r="AH28" i="1"/>
  <c r="AH31" i="1"/>
  <c r="AG18" i="1"/>
  <c r="AG23" i="1"/>
  <c r="AI23" i="1"/>
  <c r="AG15" i="1"/>
  <c r="AH16" i="1"/>
  <c r="AG27" i="1"/>
  <c r="AG29" i="1"/>
  <c r="AH24" i="1"/>
  <c r="AH22" i="1"/>
  <c r="AG34" i="1"/>
  <c r="AG24" i="1"/>
  <c r="AG10" i="1"/>
  <c r="AG26" i="1"/>
  <c r="AH26" i="1"/>
  <c r="AG25" i="1"/>
  <c r="AH25" i="1"/>
  <c r="AG21" i="1"/>
  <c r="AG20" i="1"/>
  <c r="AH20" i="1"/>
  <c r="AG19" i="1"/>
  <c r="AH19" i="1"/>
  <c r="AH10" i="1"/>
  <c r="AG9" i="1"/>
  <c r="AH8" i="1"/>
  <c r="AH6" i="1"/>
  <c r="AG7" i="1"/>
  <c r="AH2" i="1"/>
  <c r="AG5" i="1"/>
  <c r="AG3" i="1"/>
  <c r="AH5" i="1"/>
  <c r="AH9" i="1"/>
  <c r="AH7" i="1"/>
  <c r="AH17" i="1"/>
  <c r="AH15" i="1"/>
  <c r="AH18" i="1"/>
  <c r="AG8" i="1"/>
  <c r="AG4" i="1"/>
  <c r="AH21" i="1"/>
  <c r="AH30" i="1"/>
  <c r="AH12" i="1"/>
  <c r="AH34" i="1"/>
  <c r="AG16" i="1"/>
  <c r="AG22" i="1"/>
  <c r="AG17" i="1"/>
  <c r="AH13" i="1"/>
  <c r="AG11" i="1"/>
  <c r="AH11" i="1"/>
  <c r="AG6" i="1"/>
  <c r="AG13" i="1"/>
  <c r="AG2" i="1"/>
  <c r="AG31" i="1"/>
  <c r="AG14" i="1"/>
  <c r="AH14" i="1"/>
  <c r="AH3" i="1"/>
  <c r="AG30" i="1"/>
  <c r="AG12" i="1"/>
  <c r="AI34" i="1"/>
  <c r="AI4" i="1"/>
  <c r="AI16" i="1"/>
  <c r="AI15" i="1"/>
  <c r="AI29" i="1"/>
  <c r="AI28" i="1"/>
  <c r="AI31" i="1"/>
  <c r="AI27" i="1"/>
  <c r="AI3" i="1"/>
  <c r="AI18" i="1"/>
  <c r="AI5" i="1"/>
  <c r="AI22" i="1"/>
  <c r="AI25" i="1"/>
  <c r="AI24" i="1"/>
  <c r="AI20" i="1"/>
  <c r="AI19" i="1"/>
  <c r="AI6" i="1"/>
  <c r="AI2" i="1"/>
  <c r="AI26" i="1"/>
  <c r="AI30" i="1"/>
  <c r="AI17" i="1"/>
  <c r="AI10" i="1"/>
  <c r="AI9" i="1"/>
  <c r="AI21" i="1"/>
  <c r="AI8" i="1"/>
  <c r="AI7" i="1"/>
  <c r="AI12" i="1"/>
  <c r="AI13" i="1"/>
  <c r="AI11" i="1"/>
  <c r="AI14" i="1"/>
</calcChain>
</file>

<file path=xl/sharedStrings.xml><?xml version="1.0" encoding="utf-8"?>
<sst xmlns="http://schemas.openxmlformats.org/spreadsheetml/2006/main" count="60" uniqueCount="55">
  <si>
    <t>Set</t>
  </si>
  <si>
    <t>Day</t>
  </si>
  <si>
    <t>Mouse</t>
  </si>
  <si>
    <r>
      <t>area (px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</si>
  <si>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area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</si>
  <si>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Tumor area (px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</si>
  <si>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Tumor area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</si>
  <si>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Tumor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</si>
  <si>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Tumor radius (mm</t>
    </r>
    <r>
      <rPr>
        <b/>
        <sz val="11"/>
        <color theme="1"/>
        <rFont val="Calibri"/>
        <family val="2"/>
        <scheme val="minor"/>
      </rPr>
      <t>)</t>
    </r>
  </si>
  <si>
    <t>Predicted Tumor Volume (mm^3)</t>
  </si>
  <si>
    <r>
      <t>Necrotic area (px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</si>
  <si>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Necrotic area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</si>
  <si>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Necrotic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</si>
  <si>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Necrotic Radius (mm)</t>
  </si>
  <si>
    <r>
      <t>Viable area (px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</si>
  <si>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Viable area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</si>
  <si>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Viable Rim (mm)</t>
  </si>
  <si>
    <t>Necrotic / Viable</t>
  </si>
  <si>
    <t>Viable Areas I&amp;II Ratio</t>
  </si>
  <si>
    <t>DAPI%</t>
  </si>
  <si>
    <r>
      <t>DAPI area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</si>
  <si>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Density</t>
  </si>
  <si>
    <t>RFP%area</t>
  </si>
  <si>
    <r>
      <t>RFP area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</si>
  <si>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GFP%area</t>
  </si>
  <si>
    <r>
      <t>GFP area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</si>
  <si>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Double%area</t>
  </si>
  <si>
    <r>
      <t>Double area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</si>
  <si>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Viable area II (um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</si>
  <si>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RFP</t>
    </r>
    <r>
      <rPr>
        <vertAlign val="subscript"/>
        <sz val="11"/>
        <color theme="1"/>
        <rFont val="Calibri"/>
        <family val="2"/>
        <scheme val="minor"/>
      </rPr>
      <t>viab</t>
    </r>
    <r>
      <rPr>
        <sz val="11"/>
        <color theme="1"/>
        <rFont val="Calibri"/>
        <family val="2"/>
        <scheme val="minor"/>
      </rPr>
      <t>%</t>
    </r>
  </si>
  <si>
    <r>
      <t>GFP</t>
    </r>
    <r>
      <rPr>
        <vertAlign val="subscript"/>
        <sz val="11"/>
        <color theme="1"/>
        <rFont val="Calibri"/>
        <family val="2"/>
        <scheme val="minor"/>
      </rPr>
      <t>viab</t>
    </r>
    <r>
      <rPr>
        <sz val="11"/>
        <color theme="1"/>
        <rFont val="Calibri"/>
        <family val="2"/>
        <scheme val="minor"/>
      </rPr>
      <t>%</t>
    </r>
  </si>
  <si>
    <r>
      <t>Double</t>
    </r>
    <r>
      <rPr>
        <vertAlign val="subscript"/>
        <sz val="11"/>
        <color theme="1"/>
        <rFont val="Calibri"/>
        <family val="2"/>
        <scheme val="minor"/>
      </rPr>
      <t>viab</t>
    </r>
    <r>
      <rPr>
        <sz val="11"/>
        <color theme="1"/>
        <rFont val="Calibri"/>
        <family val="2"/>
        <scheme val="minor"/>
      </rPr>
      <t>%</t>
    </r>
  </si>
  <si>
    <r>
      <t>RFP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>%</t>
    </r>
  </si>
  <si>
    <r>
      <t>GFP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>%</t>
    </r>
  </si>
  <si>
    <r>
      <t>Double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%</t>
    </r>
  </si>
  <si>
    <t>Volume measured by caliper</t>
  </si>
  <si>
    <t>Radius back calculated</t>
  </si>
  <si>
    <t>Area back calculated</t>
  </si>
  <si>
    <t>Volume</t>
  </si>
  <si>
    <t>Tumor area</t>
  </si>
  <si>
    <t>Necrotic area</t>
  </si>
  <si>
    <t>Viable area</t>
  </si>
  <si>
    <t>Viable rim</t>
  </si>
  <si>
    <t>DAPI area</t>
  </si>
  <si>
    <t>RFP area</t>
  </si>
  <si>
    <t>GFP area</t>
  </si>
  <si>
    <t>Double area</t>
  </si>
  <si>
    <t>RFP%</t>
  </si>
  <si>
    <t>GFP%</t>
  </si>
  <si>
    <t>Double %</t>
  </si>
  <si>
    <t>RFP Ratio</t>
  </si>
  <si>
    <t>GFP Ratio</t>
  </si>
  <si>
    <t>Double Ratio</t>
  </si>
  <si>
    <t xml:space="preserve"> RFP Ratio</t>
  </si>
  <si>
    <t xml:space="preserve">GFP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</si>
</sst>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Fill="1"/>
    <xf numFmtId="0" fontId="6" fillId="0" borderId="0" xfId="0" applyFont="1"/>
    <xf numFmtId="0" fontId="0" fillId="0" borderId="0" xfId="0" applyFont="1"/>
    <xf numFmtId="0" fontId="3" fillId="0" borderId="0" xfId="0" applyFont="1"/>
    <xf numFmtId="0" fontId="0" fillId="9" borderId="0" xfId="0" applyFill="1" applyAlignment="1">
      <alignment horizontal="center"/>
    </xf>
    <xf numFmtId="0" fontId="0" fillId="9" borderId="0" xfId="0" applyFill="1"/>
    <xf numFmtId="0" fontId="3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2" fontId="6" fillId="0" borderId="0" xfId="0" applyNumberFormat="1" applyFont="1"/>
    <xf numFmtId="0" fontId="4" fillId="0" borderId="1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Necrotic area (um2)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63035870516186"/>
                  <c:y val="-0.19466972878390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Sheet1!$B$3:$B$35</c:f>
              <c:numCache>
                <c:formatCode>General</c:formatCode>
                <c:ptCount val="3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</c:numCache>
            </c:numRef>
          </c:xVal>
          <c:yVal>
            <c:numRef>
              <c:f>Sheet1!$L$2:$L$35</c:f>
              <c:numCache>
                <c:formatCode>General</c:formatCode>
                <c:ptCount val="34"/>
                <c:pt idx="0">
                  <c:v>1986843.7154240003</c:v>
                </c:pt>
                <c:pt idx="1">
                  <c:v>6124882.7749280008</c:v>
                </c:pt>
                <c:pt idx="2">
                  <c:v>6799841.1941600014</c:v>
                </c:pt>
                <c:pt idx="3">
                  <c:v>10155095.744976003</c:v>
                </c:pt>
                <c:pt idx="4">
                  <c:v>0</c:v>
                </c:pt>
                <c:pt idx="5">
                  <c:v>6569093.7975360015</c:v>
                </c:pt>
                <c:pt idx="6">
                  <c:v>7996617.3025760017</c:v>
                </c:pt>
                <c:pt idx="7">
                  <c:v>13628952.472016003</c:v>
                </c:pt>
                <c:pt idx="8">
                  <c:v>8137307.9202720011</c:v>
                </c:pt>
                <c:pt idx="9">
                  <c:v>18716359.702976003</c:v>
                </c:pt>
                <c:pt idx="10">
                  <c:v>21991137.829072002</c:v>
                </c:pt>
                <c:pt idx="11">
                  <c:v>15834796.417520003</c:v>
                </c:pt>
                <c:pt idx="12">
                  <c:v>24387277.176352005</c:v>
                </c:pt>
                <c:pt idx="13">
                  <c:v>13255695.494832002</c:v>
                </c:pt>
                <c:pt idx="14">
                  <c:v>5901432.9703520015</c:v>
                </c:pt>
                <c:pt idx="15">
                  <c:v>23418168.547360003</c:v>
                </c:pt>
                <c:pt idx="16">
                  <c:v>5056434.1342240013</c:v>
                </c:pt>
                <c:pt idx="17">
                  <c:v>67036658.879568011</c:v>
                </c:pt>
                <c:pt idx="18">
                  <c:v>40715222.689072005</c:v>
                </c:pt>
                <c:pt idx="19">
                  <c:v>23845885.707504004</c:v>
                </c:pt>
                <c:pt idx="20">
                  <c:v>43936729.117904007</c:v>
                </c:pt>
                <c:pt idx="21">
                  <c:v>104445789.74320002</c:v>
                </c:pt>
                <c:pt idx="22">
                  <c:v>74891346.350704014</c:v>
                </c:pt>
                <c:pt idx="23">
                  <c:v>75192178.169072017</c:v>
                </c:pt>
                <c:pt idx="24">
                  <c:v>104671486.07561602</c:v>
                </c:pt>
                <c:pt idx="25">
                  <c:v>83045503.22977601</c:v>
                </c:pt>
                <c:pt idx="26">
                  <c:v>47923707.29732801</c:v>
                </c:pt>
                <c:pt idx="27">
                  <c:v>62783496.138560012</c:v>
                </c:pt>
                <c:pt idx="28">
                  <c:v>34732900.222752005</c:v>
                </c:pt>
                <c:pt idx="29">
                  <c:v>28793015.392016005</c:v>
                </c:pt>
                <c:pt idx="30">
                  <c:v>45053550.575808011</c:v>
                </c:pt>
                <c:pt idx="31">
                  <c:v>72906191.154592007</c:v>
                </c:pt>
                <c:pt idx="32">
                  <c:v>17568072.361584004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6-4D63-9793-3477D10B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30832"/>
        <c:axId val="880142592"/>
      </c:scatterChart>
      <c:valAx>
        <c:axId val="8801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42592"/>
        <c:crosses val="autoZero"/>
        <c:crossBetween val="midCat"/>
      </c:valAx>
      <c:valAx>
        <c:axId val="8801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Viable area (um2)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4829396325461"/>
                  <c:y val="-0.1185192475940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Sheet1!$B$3:$B$35</c:f>
              <c:numCache>
                <c:formatCode>General</c:formatCode>
                <c:ptCount val="3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</c:numCache>
            </c:numRef>
          </c:xVal>
          <c:yVal>
            <c:numRef>
              <c:f>Sheet1!$P$2:$P$35</c:f>
              <c:numCache>
                <c:formatCode>General</c:formatCode>
                <c:ptCount val="34"/>
                <c:pt idx="0">
                  <c:v>3242464.3595200004</c:v>
                </c:pt>
                <c:pt idx="1">
                  <c:v>23177891.524576005</c:v>
                </c:pt>
                <c:pt idx="2">
                  <c:v>26663712.824080005</c:v>
                </c:pt>
                <c:pt idx="3">
                  <c:v>15997698.673376003</c:v>
                </c:pt>
                <c:pt idx="4">
                  <c:v>21213252.200448003</c:v>
                </c:pt>
                <c:pt idx="5">
                  <c:v>15825020.397984004</c:v>
                </c:pt>
                <c:pt idx="6">
                  <c:v>20647627.218384005</c:v>
                </c:pt>
                <c:pt idx="7">
                  <c:v>13058008.291776001</c:v>
                </c:pt>
                <c:pt idx="8">
                  <c:v>11778886.067728002</c:v>
                </c:pt>
                <c:pt idx="9">
                  <c:v>19809360.718912005</c:v>
                </c:pt>
                <c:pt idx="10">
                  <c:v>31851213.740608007</c:v>
                </c:pt>
                <c:pt idx="11">
                  <c:v>27785788.258384004</c:v>
                </c:pt>
                <c:pt idx="12">
                  <c:v>32027145.857936006</c:v>
                </c:pt>
                <c:pt idx="13">
                  <c:v>33091514.514208008</c:v>
                </c:pt>
                <c:pt idx="14">
                  <c:v>30873640.774464004</c:v>
                </c:pt>
                <c:pt idx="15">
                  <c:v>28289329.356560007</c:v>
                </c:pt>
                <c:pt idx="16">
                  <c:v>23699897.632224005</c:v>
                </c:pt>
                <c:pt idx="17">
                  <c:v>38454882.326288007</c:v>
                </c:pt>
                <c:pt idx="18">
                  <c:v>30550959.661136005</c:v>
                </c:pt>
                <c:pt idx="19">
                  <c:v>79148415.151408017</c:v>
                </c:pt>
                <c:pt idx="20">
                  <c:v>31968591.196816005</c:v>
                </c:pt>
                <c:pt idx="21">
                  <c:v>36213709.918784007</c:v>
                </c:pt>
                <c:pt idx="22">
                  <c:v>42766853.368656009</c:v>
                </c:pt>
                <c:pt idx="23">
                  <c:v>55128220.62411201</c:v>
                </c:pt>
                <c:pt idx="24">
                  <c:v>53646823.932096012</c:v>
                </c:pt>
                <c:pt idx="25">
                  <c:v>29321550.924128003</c:v>
                </c:pt>
                <c:pt idx="26">
                  <c:v>31860939.032096006</c:v>
                </c:pt>
                <c:pt idx="27">
                  <c:v>46290561.273152009</c:v>
                </c:pt>
                <c:pt idx="28">
                  <c:v>57958592.062272012</c:v>
                </c:pt>
                <c:pt idx="29">
                  <c:v>52826464.433568008</c:v>
                </c:pt>
                <c:pt idx="30">
                  <c:v>75950663.942768008</c:v>
                </c:pt>
                <c:pt idx="31">
                  <c:v>62651516.251392014</c:v>
                </c:pt>
                <c:pt idx="32">
                  <c:v>68092389.273952007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2-43AC-960E-892A7694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58416"/>
        <c:axId val="878159536"/>
      </c:scatterChart>
      <c:valAx>
        <c:axId val="8781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9536"/>
        <c:crosses val="autoZero"/>
        <c:crossBetween val="midCat"/>
      </c:valAx>
      <c:valAx>
        <c:axId val="8781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Necrotic / Viable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92475940507435"/>
                  <c:y val="-0.21471638961796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Sheet1!$B$3:$B$35</c:f>
              <c:numCache>
                <c:formatCode>General</c:formatCode>
                <c:ptCount val="3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</c:numCache>
            </c:numRef>
          </c:xVal>
          <c:yVal>
            <c:numRef>
              <c:f>Sheet1!$R$2:$R$35</c:f>
              <c:numCache>
                <c:formatCode>General</c:formatCode>
                <c:ptCount val="34"/>
                <c:pt idx="0">
                  <c:v>0.61275730281831797</c:v>
                </c:pt>
                <c:pt idx="1">
                  <c:v>0.26425539046265961</c:v>
                </c:pt>
                <c:pt idx="2">
                  <c:v>0.25502229337015148</c:v>
                </c:pt>
                <c:pt idx="3">
                  <c:v>0.63478478700667806</c:v>
                </c:pt>
                <c:pt idx="4">
                  <c:v>0</c:v>
                </c:pt>
                <c:pt idx="5">
                  <c:v>0.41510807773573916</c:v>
                </c:pt>
                <c:pt idx="6">
                  <c:v>0.38728989137580239</c:v>
                </c:pt>
                <c:pt idx="7">
                  <c:v>1.0437236803257037</c:v>
                </c:pt>
                <c:pt idx="8">
                  <c:v>0.69083849469999881</c:v>
                </c:pt>
                <c:pt idx="9">
                  <c:v>0.94482401368497904</c:v>
                </c:pt>
                <c:pt idx="10">
                  <c:v>0.69043327542130317</c:v>
                </c:pt>
                <c:pt idx="11">
                  <c:v>0.56988832817230073</c:v>
                </c:pt>
                <c:pt idx="12">
                  <c:v>0.76145646210647533</c:v>
                </c:pt>
                <c:pt idx="13">
                  <c:v>0.40057687565616262</c:v>
                </c:pt>
                <c:pt idx="14">
                  <c:v>0.19114794440547986</c:v>
                </c:pt>
                <c:pt idx="15">
                  <c:v>0.82780925104997471</c:v>
                </c:pt>
                <c:pt idx="16">
                  <c:v>0.21335257277014255</c:v>
                </c:pt>
                <c:pt idx="17">
                  <c:v>1.7432548177046772</c:v>
                </c:pt>
                <c:pt idx="18">
                  <c:v>1.3326986497535787</c:v>
                </c:pt>
                <c:pt idx="19">
                  <c:v>0.30128064676832378</c:v>
                </c:pt>
                <c:pt idx="20">
                  <c:v>1.3743717653182039</c:v>
                </c:pt>
                <c:pt idx="21">
                  <c:v>2.8841505048071343</c:v>
                </c:pt>
                <c:pt idx="22">
                  <c:v>1.7511540001582666</c:v>
                </c:pt>
                <c:pt idx="23">
                  <c:v>1.36395075548991</c:v>
                </c:pt>
                <c:pt idx="24">
                  <c:v>1.9511217701928629</c:v>
                </c:pt>
                <c:pt idx="25">
                  <c:v>2.8322343331927864</c:v>
                </c:pt>
                <c:pt idx="26">
                  <c:v>1.5041523807270942</c:v>
                </c:pt>
                <c:pt idx="27">
                  <c:v>1.3562915292404052</c:v>
                </c:pt>
                <c:pt idx="28">
                  <c:v>0.599270944770953</c:v>
                </c:pt>
                <c:pt idx="29">
                  <c:v>0.54504907153543658</c:v>
                </c:pt>
                <c:pt idx="30">
                  <c:v>0.5931949536314487</c:v>
                </c:pt>
                <c:pt idx="31">
                  <c:v>1.1636780004182605</c:v>
                </c:pt>
                <c:pt idx="32">
                  <c:v>0.25800346483515857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E-4653-A477-9A03FA6D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58976"/>
        <c:axId val="878162336"/>
      </c:scatterChart>
      <c:valAx>
        <c:axId val="8781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2336"/>
        <c:crosses val="autoZero"/>
        <c:crossBetween val="midCat"/>
      </c:valAx>
      <c:valAx>
        <c:axId val="8781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Sheet1!$B$3:$B$35</c:f>
              <c:numCache>
                <c:formatCode>General</c:formatCode>
                <c:ptCount val="3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</c:numCache>
            </c:numRef>
          </c:xVal>
          <c:yVal>
            <c:numRef>
              <c:f>Sheet1!$V$2:$V$35</c:f>
              <c:numCache>
                <c:formatCode>General</c:formatCode>
                <c:ptCount val="34"/>
                <c:pt idx="0">
                  <c:v>1.0513885110073085</c:v>
                </c:pt>
                <c:pt idx="1">
                  <c:v>0.61447371240777227</c:v>
                </c:pt>
                <c:pt idx="2">
                  <c:v>0.47139529798918023</c:v>
                </c:pt>
                <c:pt idx="3">
                  <c:v>0.13213248638979061</c:v>
                </c:pt>
                <c:pt idx="4">
                  <c:v>0.93302402589203737</c:v>
                </c:pt>
                <c:pt idx="5">
                  <c:v>0.89489558190525653</c:v>
                </c:pt>
                <c:pt idx="6">
                  <c:v>0.60760932717156257</c:v>
                </c:pt>
                <c:pt idx="7">
                  <c:v>0.57930667151714532</c:v>
                </c:pt>
                <c:pt idx="8">
                  <c:v>0.69814410133772042</c:v>
                </c:pt>
                <c:pt idx="9">
                  <c:v>0.8092946579999033</c:v>
                </c:pt>
                <c:pt idx="10">
                  <c:v>0.49106874089569191</c:v>
                </c:pt>
                <c:pt idx="11">
                  <c:v>0.68885476085766428</c:v>
                </c:pt>
                <c:pt idx="12">
                  <c:v>0.80568267632231982</c:v>
                </c:pt>
                <c:pt idx="13">
                  <c:v>0.46708997348851006</c:v>
                </c:pt>
                <c:pt idx="14">
                  <c:v>0.58825665557348861</c:v>
                </c:pt>
                <c:pt idx="15">
                  <c:v>0.78861308296178056</c:v>
                </c:pt>
                <c:pt idx="16">
                  <c:v>1.2378305723579563</c:v>
                </c:pt>
                <c:pt idx="17">
                  <c:v>0.85301392468025028</c:v>
                </c:pt>
                <c:pt idx="18">
                  <c:v>0.75053308558455445</c:v>
                </c:pt>
                <c:pt idx="19">
                  <c:v>0.3413093299451086</c:v>
                </c:pt>
                <c:pt idx="20">
                  <c:v>0.94422230497154069</c:v>
                </c:pt>
                <c:pt idx="21">
                  <c:v>0.66679952305671475</c:v>
                </c:pt>
                <c:pt idx="22">
                  <c:v>0.97272464657627833</c:v>
                </c:pt>
                <c:pt idx="23">
                  <c:v>0.68034998809940561</c:v>
                </c:pt>
                <c:pt idx="24">
                  <c:v>0.48810753878416219</c:v>
                </c:pt>
                <c:pt idx="25">
                  <c:v>1.1024171363796564</c:v>
                </c:pt>
                <c:pt idx="26">
                  <c:v>0.58508631374766462</c:v>
                </c:pt>
                <c:pt idx="27">
                  <c:v>0.46010696398122125</c:v>
                </c:pt>
                <c:pt idx="28">
                  <c:v>0.86392341801717176</c:v>
                </c:pt>
                <c:pt idx="29">
                  <c:v>1.0982127529308345</c:v>
                </c:pt>
                <c:pt idx="30">
                  <c:v>0.31888236536336528</c:v>
                </c:pt>
                <c:pt idx="31">
                  <c:v>0.54255467068918606</c:v>
                </c:pt>
                <c:pt idx="32">
                  <c:v>0.32624995766123838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C-41B6-8204-FE362C78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61216"/>
        <c:axId val="878162896"/>
      </c:scatterChart>
      <c:valAx>
        <c:axId val="8781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2896"/>
        <c:crosses val="autoZero"/>
        <c:crossBetween val="midCat"/>
      </c:valAx>
      <c:valAx>
        <c:axId val="878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Viable Rim (mm)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Sheet1!$B$3:$B$36</c:f>
              <c:numCache>
                <c:formatCode>General</c:formatCode>
                <c:ptCount val="3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</c:numCache>
            </c:numRef>
          </c:xVal>
          <c:yVal>
            <c:numRef>
              <c:f>Sheet1!$Q$2:$Q$34</c:f>
              <c:numCache>
                <c:formatCode>General</c:formatCode>
                <c:ptCount val="33"/>
                <c:pt idx="0">
                  <c:v>0.49504027527781547</c:v>
                </c:pt>
                <c:pt idx="1">
                  <c:v>1.6582088955461032</c:v>
                </c:pt>
                <c:pt idx="2">
                  <c:v>1.7929517688800256</c:v>
                </c:pt>
                <c:pt idx="3">
                  <c:v>1.0876237497045858</c:v>
                </c:pt>
                <c:pt idx="4">
                  <c:v>2.5991946450180383</c:v>
                </c:pt>
                <c:pt idx="5">
                  <c:v>1.2241603337991658</c:v>
                </c:pt>
                <c:pt idx="6">
                  <c:v>1.4244900123335229</c:v>
                </c:pt>
                <c:pt idx="7">
                  <c:v>0.83193990756583247</c:v>
                </c:pt>
                <c:pt idx="8">
                  <c:v>0.9086656443049137</c:v>
                </c:pt>
                <c:pt idx="9">
                  <c:v>1.0613224988517822</c:v>
                </c:pt>
                <c:pt idx="10">
                  <c:v>1.4945017323708809</c:v>
                </c:pt>
                <c:pt idx="11">
                  <c:v>1.4815380895350803</c:v>
                </c:pt>
                <c:pt idx="12">
                  <c:v>1.4518055115949706</c:v>
                </c:pt>
                <c:pt idx="13">
                  <c:v>1.7872648188320239</c:v>
                </c:pt>
                <c:pt idx="14">
                  <c:v>2.0513260416249475</c:v>
                </c:pt>
                <c:pt idx="15">
                  <c:v>1.3270622799021972</c:v>
                </c:pt>
                <c:pt idx="16">
                  <c:v>1.7572423792187664</c:v>
                </c:pt>
                <c:pt idx="17">
                  <c:v>1.1756830955054385</c:v>
                </c:pt>
                <c:pt idx="18">
                  <c:v>1.1631358044134812</c:v>
                </c:pt>
                <c:pt idx="19">
                  <c:v>2.9714291425711874</c:v>
                </c:pt>
                <c:pt idx="20">
                  <c:v>1.1760056379019592</c:v>
                </c:pt>
                <c:pt idx="21">
                  <c:v>0.92557522313620133</c:v>
                </c:pt>
                <c:pt idx="22">
                  <c:v>1.2376141187601331</c:v>
                </c:pt>
                <c:pt idx="23">
                  <c:v>1.5487848068337513</c:v>
                </c:pt>
                <c:pt idx="24">
                  <c:v>1.3270575904587973</c:v>
                </c:pt>
                <c:pt idx="25">
                  <c:v>0.83938961466625539</c:v>
                </c:pt>
                <c:pt idx="26">
                  <c:v>1.1340434267321768</c:v>
                </c:pt>
                <c:pt idx="27">
                  <c:v>1.4222587235414359</c:v>
                </c:pt>
                <c:pt idx="28">
                  <c:v>2.1073194589493633</c:v>
                </c:pt>
                <c:pt idx="29">
                  <c:v>2.0702191276377047</c:v>
                </c:pt>
                <c:pt idx="30">
                  <c:v>2.4198569257946385</c:v>
                </c:pt>
                <c:pt idx="31">
                  <c:v>1.7519215947325044</c:v>
                </c:pt>
                <c:pt idx="32">
                  <c:v>2.8577044965604972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6-4D91-83C2-28DDEAF9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55056"/>
        <c:axId val="878147216"/>
      </c:scatterChart>
      <c:valAx>
        <c:axId val="8781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47216"/>
        <c:crosses val="autoZero"/>
        <c:crossBetween val="midCat"/>
      </c:valAx>
      <c:valAx>
        <c:axId val="8781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Tumor</a:t>
            </a:r>
            <a:r>
              <a:rPr lang="en-US" baseline="0"/>
              <a:t>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7171296296296296"/>
          <c:w val="0.7293490813648294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Tissue measure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94728783902012"/>
                  <c:y val="9.0618985126859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Sheet1!$B$3:$B$36</c:f>
              <c:numCache>
                <c:formatCode>General</c:formatCode>
                <c:ptCount val="3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</c:numCache>
            </c:numRef>
          </c:xVal>
          <c:yVal>
            <c:numRef>
              <c:f>Sheet1!$J$2:$J$34</c:f>
              <c:numCache>
                <c:formatCode>0.00</c:formatCode>
                <c:ptCount val="33"/>
                <c:pt idx="0">
                  <c:v>9.0024450578919968</c:v>
                </c:pt>
                <c:pt idx="1">
                  <c:v>119.41455022520638</c:v>
                </c:pt>
                <c:pt idx="2">
                  <c:v>145.73109649657547</c:v>
                </c:pt>
                <c:pt idx="3">
                  <c:v>100.68650988124254</c:v>
                </c:pt>
                <c:pt idx="4">
                  <c:v>73.553783997599695</c:v>
                </c:pt>
                <c:pt idx="5">
                  <c:v>79.780172305158288</c:v>
                </c:pt>
                <c:pt idx="6">
                  <c:v>115.41179504075767</c:v>
                </c:pt>
                <c:pt idx="7">
                  <c:v>103.78696514822647</c:v>
                </c:pt>
                <c:pt idx="8">
                  <c:v>66.911945716819815</c:v>
                </c:pt>
                <c:pt idx="9">
                  <c:v>180.01980635436351</c:v>
                </c:pt>
                <c:pt idx="10">
                  <c:v>297.42684645949237</c:v>
                </c:pt>
                <c:pt idx="11">
                  <c:v>216.88592091129874</c:v>
                </c:pt>
                <c:pt idx="12">
                  <c:v>318.99168559361902</c:v>
                </c:pt>
                <c:pt idx="13">
                  <c:v>237.53605031403126</c:v>
                </c:pt>
                <c:pt idx="14">
                  <c:v>167.88985948404235</c:v>
                </c:pt>
                <c:pt idx="15">
                  <c:v>279.91387194441023</c:v>
                </c:pt>
                <c:pt idx="16">
                  <c:v>116.08988084478993</c:v>
                </c:pt>
                <c:pt idx="17">
                  <c:v>815.68146379649181</c:v>
                </c:pt>
                <c:pt idx="18">
                  <c:v>452.9177897889673</c:v>
                </c:pt>
                <c:pt idx="19">
                  <c:v>786.88982208709126</c:v>
                </c:pt>
                <c:pt idx="20">
                  <c:v>497.85452998959738</c:v>
                </c:pt>
                <c:pt idx="21">
                  <c:v>1255.8788295930933</c:v>
                </c:pt>
                <c:pt idx="22">
                  <c:v>960.78770239644575</c:v>
                </c:pt>
                <c:pt idx="23">
                  <c:v>1119.986370496518</c:v>
                </c:pt>
                <c:pt idx="24">
                  <c:v>1499.6532571605808</c:v>
                </c:pt>
                <c:pt idx="25">
                  <c:v>896.71127467353722</c:v>
                </c:pt>
                <c:pt idx="26">
                  <c:v>536.50419675334319</c:v>
                </c:pt>
                <c:pt idx="27">
                  <c:v>857.58334907172548</c:v>
                </c:pt>
                <c:pt idx="28">
                  <c:v>671.82157754941306</c:v>
                </c:pt>
                <c:pt idx="29">
                  <c:v>555.11743928121518</c:v>
                </c:pt>
                <c:pt idx="30">
                  <c:v>1002.0626673997443</c:v>
                </c:pt>
                <c:pt idx="31">
                  <c:v>1188.1751364106412</c:v>
                </c:pt>
                <c:pt idx="32">
                  <c:v>596.8493881577574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A-4E26-B7BF-AB5176870745}"/>
            </c:ext>
          </c:extLst>
        </c:ser>
        <c:ser>
          <c:idx val="1"/>
          <c:order val="1"/>
          <c:tx>
            <c:v>caliper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6980971128608924E-2"/>
                  <c:y val="0.38837634878973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Volume!$A$67:$A$195</c:f>
              <c:numCache>
                <c:formatCode>General</c:formatCode>
                <c:ptCount val="1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</c:numCache>
            </c:numRef>
          </c:xVal>
          <c:yVal>
            <c:numRef>
              <c:f>Volume!$B$67:$B$195</c:f>
              <c:numCache>
                <c:formatCode>General</c:formatCode>
                <c:ptCount val="129"/>
                <c:pt idx="0">
                  <c:v>10.90727</c:v>
                </c:pt>
                <c:pt idx="1">
                  <c:v>17.172470000000001</c:v>
                </c:pt>
                <c:pt idx="2">
                  <c:v>19.274760000000001</c:v>
                </c:pt>
                <c:pt idx="3">
                  <c:v>13.55969</c:v>
                </c:pt>
                <c:pt idx="4">
                  <c:v>14.71841</c:v>
                </c:pt>
                <c:pt idx="5">
                  <c:v>11.77711</c:v>
                </c:pt>
                <c:pt idx="6">
                  <c:v>25.642890000000001</c:v>
                </c:pt>
                <c:pt idx="7">
                  <c:v>9.2029789999999991</c:v>
                </c:pt>
                <c:pt idx="8">
                  <c:v>18.59892</c:v>
                </c:pt>
                <c:pt idx="9">
                  <c:v>3.655017</c:v>
                </c:pt>
                <c:pt idx="10">
                  <c:v>6.9499969999999998</c:v>
                </c:pt>
                <c:pt idx="11">
                  <c:v>8.1991840000000007</c:v>
                </c:pt>
                <c:pt idx="12">
                  <c:v>10.32105</c:v>
                </c:pt>
                <c:pt idx="13">
                  <c:v>9.0378290000000003</c:v>
                </c:pt>
                <c:pt idx="14">
                  <c:v>1.772589</c:v>
                </c:pt>
                <c:pt idx="15">
                  <c:v>2.0726290000000001</c:v>
                </c:pt>
                <c:pt idx="16">
                  <c:v>11.303879999999999</c:v>
                </c:pt>
                <c:pt idx="17">
                  <c:v>7.7239469999999999</c:v>
                </c:pt>
                <c:pt idx="18">
                  <c:v>43.590530000000001</c:v>
                </c:pt>
                <c:pt idx="19">
                  <c:v>43.72945</c:v>
                </c:pt>
                <c:pt idx="20">
                  <c:v>38.181080000000001</c:v>
                </c:pt>
                <c:pt idx="21">
                  <c:v>49.51605</c:v>
                </c:pt>
                <c:pt idx="22">
                  <c:v>50.1477</c:v>
                </c:pt>
                <c:pt idx="23">
                  <c:v>21.4025</c:v>
                </c:pt>
                <c:pt idx="24">
                  <c:v>7.9865279999999998</c:v>
                </c:pt>
                <c:pt idx="25">
                  <c:v>24.6767</c:v>
                </c:pt>
                <c:pt idx="26">
                  <c:v>4.4207159999999996</c:v>
                </c:pt>
                <c:pt idx="27">
                  <c:v>17.621300000000002</c:v>
                </c:pt>
                <c:pt idx="28">
                  <c:v>18.455690000000001</c:v>
                </c:pt>
                <c:pt idx="29">
                  <c:v>1.23552</c:v>
                </c:pt>
                <c:pt idx="30">
                  <c:v>17.691040000000001</c:v>
                </c:pt>
                <c:pt idx="31">
                  <c:v>53.119590000000002</c:v>
                </c:pt>
                <c:pt idx="32">
                  <c:v>31.373069999999998</c:v>
                </c:pt>
                <c:pt idx="33">
                  <c:v>24.012329999999999</c:v>
                </c:pt>
                <c:pt idx="34">
                  <c:v>37.770740000000004</c:v>
                </c:pt>
                <c:pt idx="35">
                  <c:v>26.399760000000001</c:v>
                </c:pt>
                <c:pt idx="36">
                  <c:v>12.09102</c:v>
                </c:pt>
                <c:pt idx="37">
                  <c:v>19.334340000000001</c:v>
                </c:pt>
                <c:pt idx="38">
                  <c:v>19.067489999999999</c:v>
                </c:pt>
                <c:pt idx="39">
                  <c:v>45.313110000000002</c:v>
                </c:pt>
                <c:pt idx="40">
                  <c:v>67.860789999999994</c:v>
                </c:pt>
                <c:pt idx="41">
                  <c:v>45.255209999999998</c:v>
                </c:pt>
                <c:pt idx="42">
                  <c:v>49.014769999999999</c:v>
                </c:pt>
                <c:pt idx="43">
                  <c:v>22.26099</c:v>
                </c:pt>
                <c:pt idx="44">
                  <c:v>64.876329999999996</c:v>
                </c:pt>
                <c:pt idx="45">
                  <c:v>64.176919999999996</c:v>
                </c:pt>
                <c:pt idx="46">
                  <c:v>22.071950000000001</c:v>
                </c:pt>
                <c:pt idx="47">
                  <c:v>92.234740000000002</c:v>
                </c:pt>
                <c:pt idx="48">
                  <c:v>67.209289999999996</c:v>
                </c:pt>
                <c:pt idx="49">
                  <c:v>33.042160000000003</c:v>
                </c:pt>
                <c:pt idx="50">
                  <c:v>51.562289999999997</c:v>
                </c:pt>
                <c:pt idx="51">
                  <c:v>22.64808</c:v>
                </c:pt>
                <c:pt idx="52">
                  <c:v>27.35914</c:v>
                </c:pt>
                <c:pt idx="53">
                  <c:v>53.37012</c:v>
                </c:pt>
                <c:pt idx="54">
                  <c:v>19.705100000000002</c:v>
                </c:pt>
                <c:pt idx="55">
                  <c:v>21.180720000000001</c:v>
                </c:pt>
                <c:pt idx="56">
                  <c:v>173.24930000000001</c:v>
                </c:pt>
                <c:pt idx="57">
                  <c:v>162.1224</c:v>
                </c:pt>
                <c:pt idx="58">
                  <c:v>79.772959999999998</c:v>
                </c:pt>
                <c:pt idx="59">
                  <c:v>178.95650000000001</c:v>
                </c:pt>
                <c:pt idx="60">
                  <c:v>71.050579999999997</c:v>
                </c:pt>
                <c:pt idx="61">
                  <c:v>57.20073</c:v>
                </c:pt>
                <c:pt idx="62">
                  <c:v>140.3381</c:v>
                </c:pt>
                <c:pt idx="63">
                  <c:v>134.00790000000001</c:v>
                </c:pt>
                <c:pt idx="64">
                  <c:v>160.97710000000001</c:v>
                </c:pt>
                <c:pt idx="65">
                  <c:v>56.394979999999997</c:v>
                </c:pt>
                <c:pt idx="66">
                  <c:v>117.48439999999999</c:v>
                </c:pt>
                <c:pt idx="67">
                  <c:v>95.726529999999997</c:v>
                </c:pt>
                <c:pt idx="68">
                  <c:v>124.1906</c:v>
                </c:pt>
                <c:pt idx="69">
                  <c:v>104.254</c:v>
                </c:pt>
                <c:pt idx="70">
                  <c:v>61.129150000000003</c:v>
                </c:pt>
                <c:pt idx="71">
                  <c:v>41.336530000000003</c:v>
                </c:pt>
                <c:pt idx="72">
                  <c:v>41.73292</c:v>
                </c:pt>
                <c:pt idx="73">
                  <c:v>150.58879999999999</c:v>
                </c:pt>
                <c:pt idx="74">
                  <c:v>135.01599999999999</c:v>
                </c:pt>
                <c:pt idx="75">
                  <c:v>222.69800000000001</c:v>
                </c:pt>
                <c:pt idx="76">
                  <c:v>218.7141</c:v>
                </c:pt>
                <c:pt idx="77">
                  <c:v>162.61170000000001</c:v>
                </c:pt>
                <c:pt idx="78">
                  <c:v>157.22110000000001</c:v>
                </c:pt>
                <c:pt idx="79">
                  <c:v>345.89859999999999</c:v>
                </c:pt>
                <c:pt idx="80">
                  <c:v>245.5872</c:v>
                </c:pt>
                <c:pt idx="81">
                  <c:v>299.37270000000001</c:v>
                </c:pt>
                <c:pt idx="82">
                  <c:v>228.7783</c:v>
                </c:pt>
                <c:pt idx="83">
                  <c:v>170.68629999999999</c:v>
                </c:pt>
                <c:pt idx="84">
                  <c:v>219.21850000000001</c:v>
                </c:pt>
                <c:pt idx="85">
                  <c:v>264.5222</c:v>
                </c:pt>
                <c:pt idx="86">
                  <c:v>215.8425</c:v>
                </c:pt>
                <c:pt idx="87">
                  <c:v>329.57310000000001</c:v>
                </c:pt>
                <c:pt idx="88">
                  <c:v>390.60640000000001</c:v>
                </c:pt>
                <c:pt idx="89">
                  <c:v>230.42359999999999</c:v>
                </c:pt>
                <c:pt idx="90">
                  <c:v>301.46980000000002</c:v>
                </c:pt>
                <c:pt idx="91">
                  <c:v>373.04860000000002</c:v>
                </c:pt>
                <c:pt idx="92">
                  <c:v>543.17830000000004</c:v>
                </c:pt>
                <c:pt idx="93">
                  <c:v>300.93709999999999</c:v>
                </c:pt>
                <c:pt idx="94">
                  <c:v>440.18490000000003</c:v>
                </c:pt>
                <c:pt idx="95">
                  <c:v>428.77449999999999</c:v>
                </c:pt>
                <c:pt idx="96">
                  <c:v>431.60210000000001</c:v>
                </c:pt>
                <c:pt idx="97">
                  <c:v>219.1961</c:v>
                </c:pt>
                <c:pt idx="98">
                  <c:v>396.74650000000003</c:v>
                </c:pt>
                <c:pt idx="99">
                  <c:v>225.56039999999999</c:v>
                </c:pt>
                <c:pt idx="100">
                  <c:v>528.29190000000006</c:v>
                </c:pt>
                <c:pt idx="101">
                  <c:v>255.13550000000001</c:v>
                </c:pt>
                <c:pt idx="102">
                  <c:v>518.49509999999998</c:v>
                </c:pt>
                <c:pt idx="103">
                  <c:v>322.78899999999999</c:v>
                </c:pt>
                <c:pt idx="104">
                  <c:v>407.43369999999999</c:v>
                </c:pt>
                <c:pt idx="105">
                  <c:v>629.89610000000005</c:v>
                </c:pt>
                <c:pt idx="106">
                  <c:v>636.60170000000005</c:v>
                </c:pt>
                <c:pt idx="107">
                  <c:v>518.59050000000002</c:v>
                </c:pt>
                <c:pt idx="108">
                  <c:v>467.73970000000003</c:v>
                </c:pt>
                <c:pt idx="109">
                  <c:v>361.92180000000002</c:v>
                </c:pt>
                <c:pt idx="110">
                  <c:v>557.84690000000001</c:v>
                </c:pt>
                <c:pt idx="111">
                  <c:v>505.93689999999998</c:v>
                </c:pt>
                <c:pt idx="112">
                  <c:v>400.46690000000001</c:v>
                </c:pt>
                <c:pt idx="113">
                  <c:v>702.57579999999996</c:v>
                </c:pt>
                <c:pt idx="114">
                  <c:v>561.08130000000006</c:v>
                </c:pt>
                <c:pt idx="115">
                  <c:v>389.43400000000003</c:v>
                </c:pt>
                <c:pt idx="116">
                  <c:v>1170.1880000000001</c:v>
                </c:pt>
                <c:pt idx="117">
                  <c:v>779.48910000000001</c:v>
                </c:pt>
                <c:pt idx="118">
                  <c:v>961.30619999999999</c:v>
                </c:pt>
                <c:pt idx="119">
                  <c:v>1044.0350000000001</c:v>
                </c:pt>
                <c:pt idx="120">
                  <c:v>591.09810000000004</c:v>
                </c:pt>
                <c:pt idx="121">
                  <c:v>932.99310000000003</c:v>
                </c:pt>
                <c:pt idx="122">
                  <c:v>457.14449999999999</c:v>
                </c:pt>
                <c:pt idx="123">
                  <c:v>838.97389999999996</c:v>
                </c:pt>
                <c:pt idx="124">
                  <c:v>444.58629999999999</c:v>
                </c:pt>
                <c:pt idx="126">
                  <c:v>897.15830000000005</c:v>
                </c:pt>
                <c:pt idx="127">
                  <c:v>1075.105</c:v>
                </c:pt>
                <c:pt idx="128">
                  <c:v>755.48680000000002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DA-4E26-B7BF-AB5176870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53664"/>
        <c:axId val="1418154784"/>
      </c:scatterChart>
      <c:valAx>
        <c:axId val="14181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54784"/>
        <c:crosses val="autoZero"/>
        <c:crossBetween val="midCat"/>
      </c:valAx>
      <c:valAx>
        <c:axId val="14181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5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42194373590622"/>
          <c:y val="9.3957057451151946E-2"/>
          <c:w val="0.2772963661232487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36</xdr:row>
      <xdr:rowOff>90488</xdr:rowOff>
    </xdr:from>
    <xdr:to>
      <xdr:col>8</xdr:col>
      <xdr:colOff>409575</xdr:colOff>
      <xdr:row>51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36</xdr:row>
      <xdr:rowOff>109538</xdr:rowOff>
    </xdr:from>
    <xdr:to>
      <xdr:col>19</xdr:col>
      <xdr:colOff>76200</xdr:colOff>
      <xdr:row>51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295275</xdr:colOff>
      <xdr:row>36</xdr:row>
      <xdr:rowOff>109538</xdr:rowOff>
    </xdr:from>
    <xdr:to>
      <xdr:col>25</xdr:col>
      <xdr:colOff>180975</xdr:colOff>
      <xdr:row>51</xdr:row>
      <xdr:rowOff>138113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123825</xdr:colOff>
      <xdr:row>52</xdr:row>
      <xdr:rowOff>128588</xdr:rowOff>
    </xdr:from>
    <xdr:to>
      <xdr:col>8</xdr:col>
      <xdr:colOff>438150</xdr:colOff>
      <xdr:row>67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52</xdr:row>
      <xdr:rowOff>119063</xdr:rowOff>
    </xdr:from>
    <xdr:to>
      <xdr:col>15</xdr:col>
      <xdr:colOff>76200</xdr:colOff>
      <xdr:row>67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114300</xdr:colOff>
      <xdr:row>69</xdr:row>
      <xdr:rowOff>33338</xdr:rowOff>
    </xdr:from>
    <xdr:to>
      <xdr:col>10</xdr:col>
      <xdr:colOff>714375</xdr:colOff>
      <xdr:row>84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zoomScale="80" zoomScaleNormal="80" workbookViewId="0" xr3:uid="{AEA406A1-0E4B-5B11-9CD5-51D6E497D94C}">
      <pane ySplit="1" topLeftCell="A27" activePane="bottomLeft" state="frozen"/>
      <selection pane="bottomLeft" sqref="A1:B1"/>
    </sheetView>
  </sheetViews>
  <sheetFormatPr defaultColWidth="8.85546875" defaultRowHeight="14.45"/>
  <cols>
    <col min="1" max="3" width="8.85546875" style="3"/>
    <col min="4" max="4" width="9.140625" style="3" bestFit="1" customWidth="1"/>
    <col min="5" max="5" width="9.140625" style="3" customWidth="1"/>
    <col min="6" max="6" width="10.7109375" style="3" bestFit="1" customWidth="1"/>
    <col min="7" max="7" width="16.140625" style="3" bestFit="1" customWidth="1"/>
    <col min="8" max="9" width="12" style="3" bestFit="1" customWidth="1"/>
    <col min="10" max="10" width="12" style="3" customWidth="1"/>
    <col min="11" max="14" width="12.7109375" style="3" customWidth="1"/>
    <col min="15" max="18" width="12.140625" style="3" customWidth="1"/>
    <col min="19" max="19" width="15.7109375" style="3" customWidth="1"/>
    <col min="20" max="20" width="12.7109375" style="3" customWidth="1"/>
    <col min="21" max="21" width="11.7109375" style="3" customWidth="1"/>
    <col min="22" max="22" width="12" style="3" customWidth="1"/>
    <col min="23" max="26" width="10.7109375" style="3" customWidth="1"/>
    <col min="27" max="27" width="13" style="3" customWidth="1"/>
    <col min="28" max="29" width="12.42578125" style="3" customWidth="1"/>
    <col min="30" max="30" width="8.85546875" style="3"/>
    <col min="31" max="31" width="9" style="3" customWidth="1"/>
    <col min="32" max="32" width="11.28515625" style="3" customWidth="1"/>
    <col min="33" max="33" width="10.7109375" style="3" customWidth="1"/>
    <col min="34" max="34" width="10.42578125" style="3" customWidth="1"/>
    <col min="35" max="35" width="12.5703125" style="3" customWidth="1"/>
    <col min="36" max="16384" width="8.85546875" style="3"/>
  </cols>
  <sheetData>
    <row r="1" spans="1:35" s="13" customFormat="1" ht="60">
      <c r="A1" s="24" t="s">
        <v>0</v>
      </c>
      <c r="B1" s="2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5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10" t="s">
        <v>26</v>
      </c>
      <c r="AB1" s="10" t="s">
        <v>27</v>
      </c>
      <c r="AC1" s="6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2" t="s">
        <v>33</v>
      </c>
      <c r="AI1" s="12" t="s">
        <v>34</v>
      </c>
    </row>
    <row r="2" spans="1:35" s="15" customFormat="1" ht="15">
      <c r="A2" s="23">
        <v>1</v>
      </c>
      <c r="B2" s="25">
        <v>10</v>
      </c>
      <c r="C2" s="15">
        <v>1</v>
      </c>
      <c r="D2" s="15">
        <v>7044366</v>
      </c>
      <c r="E2" s="15">
        <f t="shared" ref="E2:E34" si="0">D2*((2*1.346)^2)</f>
        <v>51049562.36822401</v>
      </c>
      <c r="F2" s="15">
        <v>721596</v>
      </c>
      <c r="G2" s="15">
        <f t="shared" ref="G2:G34" si="1">F2*((2*1.346)^2)</f>
        <v>5229308.0749440007</v>
      </c>
      <c r="H2" s="15">
        <f>G2/1000000</f>
        <v>5.2293080749440009</v>
      </c>
      <c r="I2" s="15">
        <f>SQRT(H2/3.14)</f>
        <v>1.2904978640987022</v>
      </c>
      <c r="J2" s="22">
        <f>PI()*(4/3)*I2^3</f>
        <v>9.0024450578919968</v>
      </c>
      <c r="K2" s="15">
        <v>274166</v>
      </c>
      <c r="L2" s="15">
        <f t="shared" ref="L2:L34" si="2">K2*((2*1.346)^2)</f>
        <v>1986843.7154240003</v>
      </c>
      <c r="M2" s="15">
        <f>L2/1000000</f>
        <v>1.9868437154240002</v>
      </c>
      <c r="N2" s="15">
        <f>SQRT(M2/3.14)</f>
        <v>0.79545758882088669</v>
      </c>
      <c r="O2" s="15">
        <f t="shared" ref="O2:O34" si="3">+F2-K2</f>
        <v>447430</v>
      </c>
      <c r="P2" s="15">
        <f t="shared" ref="P2:P34" si="4">O2*((2*1.346)^2)</f>
        <v>3242464.3595200004</v>
      </c>
      <c r="Q2" s="15">
        <f>I2-N2</f>
        <v>0.49504027527781547</v>
      </c>
      <c r="R2" s="15">
        <f>L2/P2</f>
        <v>0.61275730281831797</v>
      </c>
      <c r="S2" s="15">
        <f t="shared" ref="S2:S34" si="5">+AC2/P2</f>
        <v>0.51498829282792846</v>
      </c>
      <c r="T2" s="15">
        <v>6.6779999999999999</v>
      </c>
      <c r="U2" s="15">
        <f t="shared" ref="U2:U34" si="6">+T2*E2/100</f>
        <v>3409089.7749499995</v>
      </c>
      <c r="V2" s="15">
        <f t="shared" ref="V2:V34" si="7">+U2/P2</f>
        <v>1.0513885110073085</v>
      </c>
      <c r="W2" s="15">
        <v>2.8180000000000001</v>
      </c>
      <c r="X2" s="15">
        <f t="shared" ref="X2:X34" si="8">+W2*E2/100</f>
        <v>1438576.6675365525</v>
      </c>
      <c r="Y2" s="15">
        <v>1.2709999999999999</v>
      </c>
      <c r="Z2" s="15">
        <f t="shared" ref="Z2:Z34" si="9">+Y2*E2/100</f>
        <v>648839.93770012714</v>
      </c>
      <c r="AA2" s="15">
        <v>0.81799999999999995</v>
      </c>
      <c r="AB2" s="15">
        <f t="shared" ref="AB2:AB34" si="10">+AA2*E2/100</f>
        <v>417585.42017207236</v>
      </c>
      <c r="AC2" s="15">
        <f t="shared" ref="AC2:AC34" si="11">X2+Z2-AB2</f>
        <v>1669831.1850646073</v>
      </c>
      <c r="AD2" s="15">
        <f t="shared" ref="AD2:AD34" si="12">+(X2/O2)*100</f>
        <v>321.51993999878249</v>
      </c>
      <c r="AE2" s="15">
        <f t="shared" ref="AE2:AE34" si="13">+(Z2/O2)*100</f>
        <v>145.01484873614356</v>
      </c>
      <c r="AF2" s="15">
        <f t="shared" ref="AF2:AF34" si="14">+(AB2/O2)*100</f>
        <v>93.329776763308757</v>
      </c>
      <c r="AG2" s="15">
        <f t="shared" ref="AG2:AG34" si="15">+((AD2-AF2)/(AD2+AE2-AF2))*100</f>
        <v>61.143381228981966</v>
      </c>
      <c r="AH2" s="15">
        <f t="shared" ref="AH2:AH34" si="16">+((AE2-AF2)/(AD2+AE2-AF2))*100</f>
        <v>13.848975848364415</v>
      </c>
      <c r="AI2" s="15">
        <f t="shared" ref="AI2:AI34" si="17">100-AG2-AH2</f>
        <v>25.00764292265362</v>
      </c>
    </row>
    <row r="3" spans="1:35" ht="15">
      <c r="A3" s="3">
        <v>1</v>
      </c>
      <c r="B3" s="3">
        <v>14</v>
      </c>
      <c r="C3" s="3">
        <v>41</v>
      </c>
      <c r="D3" s="3">
        <v>13180150</v>
      </c>
      <c r="E3" s="3">
        <f t="shared" si="0"/>
        <v>95514754.54960002</v>
      </c>
      <c r="F3" s="3">
        <v>4043511</v>
      </c>
      <c r="G3" s="3">
        <f t="shared" si="1"/>
        <v>29302774.299504004</v>
      </c>
      <c r="H3" s="3">
        <f t="shared" ref="H3:H34" si="18">G3/1000000</f>
        <v>29.302774299504005</v>
      </c>
      <c r="I3" s="3">
        <f t="shared" ref="I3:I34" si="19">SQRT(H3/3.14)</f>
        <v>3.0548475781872799</v>
      </c>
      <c r="J3" s="22">
        <f t="shared" ref="J3:J34" si="20">PI()*(4/3)*I3^3</f>
        <v>119.41455022520638</v>
      </c>
      <c r="K3" s="3">
        <v>845177</v>
      </c>
      <c r="L3" s="3">
        <f t="shared" si="2"/>
        <v>6124882.7749280008</v>
      </c>
      <c r="M3" s="3">
        <f t="shared" ref="M3:M34" si="21">L3/1000000</f>
        <v>6.1248827749280004</v>
      </c>
      <c r="N3" s="3">
        <f t="shared" ref="N3:N34" si="22">SQRT(M3/3.14)</f>
        <v>1.3966386826411767</v>
      </c>
      <c r="O3" s="3">
        <f t="shared" si="3"/>
        <v>3198334</v>
      </c>
      <c r="P3" s="3">
        <f t="shared" si="4"/>
        <v>23177891.524576005</v>
      </c>
      <c r="Q3" s="3">
        <f t="shared" ref="Q3:Q34" si="23">I3-N3</f>
        <v>1.6582088955461032</v>
      </c>
      <c r="R3" s="3">
        <f t="shared" ref="R3:R34" si="24">L3/P3</f>
        <v>0.26425539046265961</v>
      </c>
      <c r="S3" s="3">
        <f t="shared" si="5"/>
        <v>0.7596545110673244</v>
      </c>
      <c r="T3" s="3">
        <v>14.911</v>
      </c>
      <c r="U3" s="3">
        <f t="shared" si="6"/>
        <v>14242205.050890857</v>
      </c>
      <c r="V3" s="3">
        <f t="shared" si="7"/>
        <v>0.61447371240777227</v>
      </c>
      <c r="W3" s="3">
        <v>18.3</v>
      </c>
      <c r="X3" s="3">
        <f t="shared" si="8"/>
        <v>17479200.082576804</v>
      </c>
      <c r="Y3" s="3">
        <v>3.9049999999999998</v>
      </c>
      <c r="Z3" s="3">
        <f t="shared" si="9"/>
        <v>3729851.1651618807</v>
      </c>
      <c r="AA3" s="3">
        <v>3.7709999999999999</v>
      </c>
      <c r="AB3" s="3">
        <f t="shared" si="10"/>
        <v>3601861.3940654164</v>
      </c>
      <c r="AC3" s="3">
        <f t="shared" si="11"/>
        <v>17607189.853673268</v>
      </c>
      <c r="AD3" s="3">
        <f t="shared" si="12"/>
        <v>546.5095291041149</v>
      </c>
      <c r="AE3" s="3">
        <f t="shared" si="13"/>
        <v>116.6185634509054</v>
      </c>
      <c r="AF3" s="3">
        <f t="shared" si="14"/>
        <v>112.61679968588072</v>
      </c>
      <c r="AG3" s="3">
        <f t="shared" si="15"/>
        <v>78.816317673863495</v>
      </c>
      <c r="AH3" s="3">
        <f t="shared" si="16"/>
        <v>0.72691765216448045</v>
      </c>
      <c r="AI3" s="3">
        <f t="shared" si="17"/>
        <v>20.456764673972025</v>
      </c>
    </row>
    <row r="4" spans="1:35" ht="15">
      <c r="A4" s="4">
        <v>1</v>
      </c>
      <c r="B4" s="3">
        <v>14</v>
      </c>
      <c r="C4" s="3">
        <v>42</v>
      </c>
      <c r="D4" s="3">
        <v>11530554</v>
      </c>
      <c r="E4" s="3">
        <f t="shared" si="0"/>
        <v>83560356.68265602</v>
      </c>
      <c r="F4" s="3">
        <v>4617660</v>
      </c>
      <c r="G4" s="3">
        <f t="shared" si="1"/>
        <v>33463554.018240005</v>
      </c>
      <c r="H4" s="3">
        <f t="shared" si="18"/>
        <v>33.463554018240004</v>
      </c>
      <c r="I4" s="3">
        <f t="shared" si="19"/>
        <v>3.2645340874857913</v>
      </c>
      <c r="J4" s="22">
        <f t="shared" si="20"/>
        <v>145.73109649657547</v>
      </c>
      <c r="K4" s="3">
        <v>938315</v>
      </c>
      <c r="L4" s="3">
        <f t="shared" si="2"/>
        <v>6799841.1941600014</v>
      </c>
      <c r="M4" s="3">
        <f t="shared" si="21"/>
        <v>6.7998411941600017</v>
      </c>
      <c r="N4" s="3">
        <f t="shared" si="22"/>
        <v>1.4715823186057657</v>
      </c>
      <c r="O4" s="3">
        <f t="shared" si="3"/>
        <v>3679345</v>
      </c>
      <c r="P4" s="3">
        <f t="shared" si="4"/>
        <v>26663712.824080005</v>
      </c>
      <c r="Q4" s="3">
        <f t="shared" si="23"/>
        <v>1.7929517688800256</v>
      </c>
      <c r="R4" s="3">
        <f t="shared" si="24"/>
        <v>0.25502229337015148</v>
      </c>
      <c r="S4" s="3">
        <f t="shared" si="5"/>
        <v>0.5573570917921532</v>
      </c>
      <c r="T4" s="3">
        <v>15.042</v>
      </c>
      <c r="U4" s="3">
        <f t="shared" si="6"/>
        <v>12569148.85220512</v>
      </c>
      <c r="V4" s="3">
        <f t="shared" si="7"/>
        <v>0.47139529798918023</v>
      </c>
      <c r="W4" s="3">
        <v>17.349</v>
      </c>
      <c r="X4" s="3">
        <f t="shared" si="8"/>
        <v>14496886.280873992</v>
      </c>
      <c r="Y4" s="3">
        <v>2.1709999999999998</v>
      </c>
      <c r="Z4" s="3">
        <f t="shared" si="9"/>
        <v>1814095.343580462</v>
      </c>
      <c r="AA4" s="3">
        <v>1.7350000000000001</v>
      </c>
      <c r="AB4" s="3">
        <f t="shared" si="10"/>
        <v>1449772.1884440822</v>
      </c>
      <c r="AC4" s="3">
        <f t="shared" si="11"/>
        <v>14861209.436010372</v>
      </c>
      <c r="AD4" s="3">
        <f t="shared" si="12"/>
        <v>394.00725620658005</v>
      </c>
      <c r="AE4" s="3">
        <f t="shared" si="13"/>
        <v>49.304844845494564</v>
      </c>
      <c r="AF4" s="3">
        <f t="shared" si="14"/>
        <v>39.402996686749461</v>
      </c>
      <c r="AG4" s="3">
        <f t="shared" si="15"/>
        <v>87.793084059600773</v>
      </c>
      <c r="AH4" s="3">
        <f t="shared" si="16"/>
        <v>2.4515040764689333</v>
      </c>
      <c r="AI4" s="3">
        <f t="shared" si="17"/>
        <v>9.7554118639302949</v>
      </c>
    </row>
    <row r="5" spans="1:35" s="15" customFormat="1" ht="15">
      <c r="A5" s="3">
        <v>1</v>
      </c>
      <c r="B5" s="14">
        <v>14</v>
      </c>
      <c r="C5" s="14">
        <v>43</v>
      </c>
      <c r="D5" s="15">
        <v>12969629</v>
      </c>
      <c r="E5" s="15">
        <f t="shared" si="0"/>
        <v>93989137.493456021</v>
      </c>
      <c r="F5" s="15">
        <v>3608843</v>
      </c>
      <c r="G5" s="15">
        <f t="shared" si="1"/>
        <v>26152794.418352004</v>
      </c>
      <c r="H5" s="15">
        <f t="shared" si="18"/>
        <v>26.152794418352006</v>
      </c>
      <c r="I5" s="15">
        <f t="shared" si="19"/>
        <v>2.8859860394425554</v>
      </c>
      <c r="J5" s="22">
        <f t="shared" si="20"/>
        <v>100.68650988124254</v>
      </c>
      <c r="K5" s="15">
        <v>1401309</v>
      </c>
      <c r="L5" s="15">
        <f t="shared" si="2"/>
        <v>10155095.744976003</v>
      </c>
      <c r="M5" s="15">
        <f t="shared" si="21"/>
        <v>10.155095744976002</v>
      </c>
      <c r="N5" s="15">
        <f t="shared" si="22"/>
        <v>1.7983622897379696</v>
      </c>
      <c r="O5" s="15">
        <f t="shared" si="3"/>
        <v>2207534</v>
      </c>
      <c r="P5" s="15">
        <f t="shared" si="4"/>
        <v>15997698.673376003</v>
      </c>
      <c r="Q5" s="15">
        <f t="shared" si="23"/>
        <v>1.0876237497045858</v>
      </c>
      <c r="R5" s="15">
        <f t="shared" si="24"/>
        <v>0.63478478700667806</v>
      </c>
      <c r="S5" s="15">
        <f t="shared" si="5"/>
        <v>0.52635613408898807</v>
      </c>
      <c r="T5" s="15">
        <v>2.2490000000000001</v>
      </c>
      <c r="U5" s="15">
        <f t="shared" si="6"/>
        <v>2113815.7022278262</v>
      </c>
      <c r="V5" s="15">
        <f t="shared" si="7"/>
        <v>0.13213248638979061</v>
      </c>
      <c r="W5" s="15">
        <v>8.7739999999999991</v>
      </c>
      <c r="X5" s="15">
        <f t="shared" si="8"/>
        <v>8246606.9236758305</v>
      </c>
      <c r="Y5" s="15">
        <v>0.78</v>
      </c>
      <c r="Z5" s="15">
        <f t="shared" si="9"/>
        <v>733115.27244895697</v>
      </c>
      <c r="AA5" s="15">
        <v>0.59499999999999997</v>
      </c>
      <c r="AB5" s="15">
        <f t="shared" si="10"/>
        <v>559235.3680860633</v>
      </c>
      <c r="AC5" s="15">
        <f t="shared" si="11"/>
        <v>8420486.828038726</v>
      </c>
      <c r="AD5" s="15">
        <f t="shared" si="12"/>
        <v>373.56647388786899</v>
      </c>
      <c r="AE5" s="15">
        <f t="shared" si="13"/>
        <v>33.209693370473886</v>
      </c>
      <c r="AF5" s="15">
        <f t="shared" si="14"/>
        <v>25.333035327476871</v>
      </c>
      <c r="AG5" s="15">
        <f t="shared" si="15"/>
        <v>91.293671168657227</v>
      </c>
      <c r="AH5" s="15">
        <f t="shared" si="16"/>
        <v>2.0649626074338667</v>
      </c>
      <c r="AI5" s="15">
        <f t="shared" si="17"/>
        <v>6.6413662239089071</v>
      </c>
    </row>
    <row r="6" spans="1:35" s="4" customFormat="1" ht="15">
      <c r="A6" s="3">
        <v>1</v>
      </c>
      <c r="B6" s="4">
        <v>15</v>
      </c>
      <c r="C6" s="4">
        <v>194</v>
      </c>
      <c r="D6" s="4">
        <v>9871608</v>
      </c>
      <c r="E6" s="3">
        <f t="shared" si="0"/>
        <v>71538200.63731201</v>
      </c>
      <c r="F6" s="4">
        <v>2927232</v>
      </c>
      <c r="G6" s="3">
        <f t="shared" si="1"/>
        <v>21213252.200448003</v>
      </c>
      <c r="H6" s="3">
        <f t="shared" si="18"/>
        <v>21.213252200448004</v>
      </c>
      <c r="I6" s="3">
        <f t="shared" si="19"/>
        <v>2.5991946450180383</v>
      </c>
      <c r="J6" s="22">
        <f t="shared" si="20"/>
        <v>73.553783997599695</v>
      </c>
      <c r="K6" s="4">
        <v>0</v>
      </c>
      <c r="L6" s="3">
        <f t="shared" si="2"/>
        <v>0</v>
      </c>
      <c r="M6" s="3">
        <f t="shared" si="21"/>
        <v>0</v>
      </c>
      <c r="N6" s="3">
        <f t="shared" si="22"/>
        <v>0</v>
      </c>
      <c r="O6" s="4">
        <f t="shared" si="3"/>
        <v>2927232</v>
      </c>
      <c r="P6" s="3">
        <f t="shared" si="4"/>
        <v>21213252.200448003</v>
      </c>
      <c r="Q6" s="3">
        <f t="shared" si="23"/>
        <v>2.5991946450180383</v>
      </c>
      <c r="R6" s="3">
        <f t="shared" si="24"/>
        <v>0</v>
      </c>
      <c r="S6" s="3">
        <f t="shared" si="5"/>
        <v>0.77327649957365863</v>
      </c>
      <c r="T6" s="4">
        <v>27.667000000000002</v>
      </c>
      <c r="U6" s="3">
        <f t="shared" si="6"/>
        <v>19792473.970325116</v>
      </c>
      <c r="V6" s="3">
        <f t="shared" si="7"/>
        <v>0.93302402589203737</v>
      </c>
      <c r="W6" s="4">
        <v>21.956</v>
      </c>
      <c r="X6" s="3">
        <f t="shared" si="8"/>
        <v>15706927.331928225</v>
      </c>
      <c r="Y6" s="4">
        <v>5.3390000000000004</v>
      </c>
      <c r="Z6" s="3">
        <f t="shared" si="9"/>
        <v>3819424.5320260883</v>
      </c>
      <c r="AA6" s="4">
        <v>4.3650000000000002</v>
      </c>
      <c r="AB6" s="3">
        <f t="shared" si="10"/>
        <v>3122642.4578186697</v>
      </c>
      <c r="AC6" s="4">
        <f t="shared" si="11"/>
        <v>16403709.406135643</v>
      </c>
      <c r="AD6" s="4">
        <f t="shared" si="12"/>
        <v>536.57951716598564</v>
      </c>
      <c r="AE6" s="4">
        <f t="shared" si="13"/>
        <v>130.47905092681717</v>
      </c>
      <c r="AF6" s="4">
        <f t="shared" si="14"/>
        <v>106.67560541216649</v>
      </c>
      <c r="AG6" s="4">
        <f t="shared" si="15"/>
        <v>76.716092455298735</v>
      </c>
      <c r="AH6" s="4">
        <f t="shared" si="16"/>
        <v>4.2477104230266045</v>
      </c>
      <c r="AI6" s="4">
        <f t="shared" si="17"/>
        <v>19.036197121674661</v>
      </c>
    </row>
    <row r="7" spans="1:35" ht="15">
      <c r="A7" s="3">
        <v>1</v>
      </c>
      <c r="B7" s="3">
        <v>15</v>
      </c>
      <c r="C7" s="3">
        <v>198</v>
      </c>
      <c r="D7" s="3">
        <v>9861174</v>
      </c>
      <c r="E7" s="3">
        <f t="shared" si="0"/>
        <v>71462586.858336017</v>
      </c>
      <c r="F7" s="3">
        <v>3090180</v>
      </c>
      <c r="G7" s="3">
        <f t="shared" si="1"/>
        <v>22394114.195520002</v>
      </c>
      <c r="H7" s="3">
        <f t="shared" si="18"/>
        <v>22.394114195520004</v>
      </c>
      <c r="I7" s="3">
        <f t="shared" si="19"/>
        <v>2.6705586497506402</v>
      </c>
      <c r="J7" s="22">
        <f t="shared" si="20"/>
        <v>79.780172305158288</v>
      </c>
      <c r="K7" s="3">
        <v>906474</v>
      </c>
      <c r="L7" s="3">
        <f t="shared" si="2"/>
        <v>6569093.7975360015</v>
      </c>
      <c r="M7" s="3">
        <f t="shared" si="21"/>
        <v>6.5690937975360013</v>
      </c>
      <c r="N7" s="3">
        <f t="shared" si="22"/>
        <v>1.4463983159514744</v>
      </c>
      <c r="O7" s="3">
        <f t="shared" si="3"/>
        <v>2183706</v>
      </c>
      <c r="P7" s="3">
        <f t="shared" si="4"/>
        <v>15825020.397984004</v>
      </c>
      <c r="Q7" s="3">
        <f t="shared" si="23"/>
        <v>1.2241603337991658</v>
      </c>
      <c r="R7" s="3">
        <f t="shared" si="24"/>
        <v>0.41510807773573916</v>
      </c>
      <c r="S7" s="3">
        <f t="shared" si="5"/>
        <v>0.67551814148058409</v>
      </c>
      <c r="T7" s="3">
        <v>19.817</v>
      </c>
      <c r="U7" s="3">
        <f t="shared" si="6"/>
        <v>14161740.837716449</v>
      </c>
      <c r="V7" s="3">
        <f t="shared" si="7"/>
        <v>0.89489558190525653</v>
      </c>
      <c r="W7" s="3">
        <v>13.18</v>
      </c>
      <c r="X7" s="3">
        <f t="shared" si="8"/>
        <v>9418768.9479286876</v>
      </c>
      <c r="Y7" s="3">
        <v>4.6660000000000004</v>
      </c>
      <c r="Z7" s="3">
        <f t="shared" si="9"/>
        <v>3334444.3028099593</v>
      </c>
      <c r="AA7" s="3">
        <v>2.887</v>
      </c>
      <c r="AB7" s="3">
        <f t="shared" si="10"/>
        <v>2063124.8826001608</v>
      </c>
      <c r="AC7" s="3">
        <f t="shared" si="11"/>
        <v>10690088.368138487</v>
      </c>
      <c r="AD7" s="3">
        <f t="shared" si="12"/>
        <v>431.3203768240179</v>
      </c>
      <c r="AE7" s="3">
        <f t="shared" si="13"/>
        <v>152.6965764993071</v>
      </c>
      <c r="AF7" s="3">
        <f t="shared" si="14"/>
        <v>94.478143239069766</v>
      </c>
      <c r="AG7" s="3">
        <f t="shared" si="15"/>
        <v>68.808075406110035</v>
      </c>
      <c r="AH7" s="3">
        <f t="shared" si="16"/>
        <v>11.892506183568424</v>
      </c>
      <c r="AI7" s="3">
        <f t="shared" si="17"/>
        <v>19.299418410321543</v>
      </c>
    </row>
    <row r="8" spans="1:35" s="4" customFormat="1" ht="15">
      <c r="A8" s="3">
        <v>1</v>
      </c>
      <c r="B8" s="4">
        <v>18</v>
      </c>
      <c r="C8" s="4">
        <v>1</v>
      </c>
      <c r="D8" s="4">
        <v>11134480</v>
      </c>
      <c r="E8" s="3">
        <f t="shared" si="0"/>
        <v>80690062.27072002</v>
      </c>
      <c r="F8" s="4">
        <v>3952640</v>
      </c>
      <c r="G8" s="3">
        <f t="shared" si="1"/>
        <v>28644244.520960007</v>
      </c>
      <c r="H8" s="3">
        <f t="shared" si="18"/>
        <v>28.644244520960008</v>
      </c>
      <c r="I8" s="3">
        <f t="shared" si="19"/>
        <v>3.0203262847824526</v>
      </c>
      <c r="J8" s="22">
        <f t="shared" si="20"/>
        <v>115.41179504075767</v>
      </c>
      <c r="K8" s="4">
        <v>1103459</v>
      </c>
      <c r="L8" s="3">
        <f t="shared" si="2"/>
        <v>7996617.3025760017</v>
      </c>
      <c r="M8" s="3">
        <f t="shared" si="21"/>
        <v>7.9966173025760021</v>
      </c>
      <c r="N8" s="3">
        <f t="shared" si="22"/>
        <v>1.5958362724489297</v>
      </c>
      <c r="O8" s="4">
        <f t="shared" si="3"/>
        <v>2849181</v>
      </c>
      <c r="P8" s="3">
        <f t="shared" si="4"/>
        <v>20647627.218384005</v>
      </c>
      <c r="Q8" s="3">
        <f t="shared" si="23"/>
        <v>1.4244900123335229</v>
      </c>
      <c r="R8" s="3">
        <f t="shared" si="24"/>
        <v>0.38728989137580239</v>
      </c>
      <c r="S8" s="3">
        <f t="shared" si="5"/>
        <v>0.70913807890758784</v>
      </c>
      <c r="T8" s="4">
        <v>15.548</v>
      </c>
      <c r="U8" s="3">
        <f t="shared" si="6"/>
        <v>12545690.881851548</v>
      </c>
      <c r="V8" s="3">
        <f t="shared" si="7"/>
        <v>0.60760932717156257</v>
      </c>
      <c r="W8" s="4">
        <v>16.754000000000001</v>
      </c>
      <c r="X8" s="3">
        <f t="shared" si="8"/>
        <v>13518813.032836432</v>
      </c>
      <c r="Y8" s="4">
        <v>7.0990000000000002</v>
      </c>
      <c r="Z8" s="3">
        <f t="shared" si="9"/>
        <v>5728187.5205984144</v>
      </c>
      <c r="AA8" s="4">
        <v>5.7069999999999999</v>
      </c>
      <c r="AB8" s="3">
        <f t="shared" si="10"/>
        <v>4604981.8537899908</v>
      </c>
      <c r="AC8" s="4">
        <f t="shared" si="11"/>
        <v>14642018.699644854</v>
      </c>
      <c r="AD8" s="4">
        <f t="shared" si="12"/>
        <v>474.48066770192668</v>
      </c>
      <c r="AE8" s="4">
        <f t="shared" si="13"/>
        <v>201.04681031490856</v>
      </c>
      <c r="AF8" s="4">
        <f t="shared" si="14"/>
        <v>161.62475651037934</v>
      </c>
      <c r="AG8" s="4">
        <f t="shared" si="15"/>
        <v>60.878430508100955</v>
      </c>
      <c r="AH8" s="4">
        <f t="shared" si="16"/>
        <v>7.6711120908189194</v>
      </c>
      <c r="AI8" s="4">
        <f t="shared" si="17"/>
        <v>31.450457401080126</v>
      </c>
    </row>
    <row r="9" spans="1:35" s="14" customFormat="1" ht="15">
      <c r="A9" s="3">
        <v>1</v>
      </c>
      <c r="B9" s="14">
        <v>18</v>
      </c>
      <c r="C9" s="14">
        <v>3</v>
      </c>
      <c r="D9" s="14">
        <v>11478375</v>
      </c>
      <c r="E9" s="15">
        <f t="shared" si="0"/>
        <v>83182222.566000015</v>
      </c>
      <c r="F9" s="14">
        <v>3682553</v>
      </c>
      <c r="G9" s="15">
        <f t="shared" si="1"/>
        <v>26686960.763792004</v>
      </c>
      <c r="H9" s="15">
        <f t="shared" si="18"/>
        <v>26.686960763792005</v>
      </c>
      <c r="I9" s="15">
        <f t="shared" si="19"/>
        <v>2.9153099475664019</v>
      </c>
      <c r="J9" s="22">
        <f t="shared" si="20"/>
        <v>103.78696514822647</v>
      </c>
      <c r="K9" s="14">
        <v>1880669</v>
      </c>
      <c r="L9" s="15">
        <f t="shared" si="2"/>
        <v>13628952.472016003</v>
      </c>
      <c r="M9" s="15">
        <f t="shared" si="21"/>
        <v>13.628952472016003</v>
      </c>
      <c r="N9" s="15">
        <f t="shared" si="22"/>
        <v>2.0833700400005695</v>
      </c>
      <c r="O9" s="14">
        <f t="shared" si="3"/>
        <v>1801884</v>
      </c>
      <c r="P9" s="15">
        <f t="shared" si="4"/>
        <v>13058008.291776001</v>
      </c>
      <c r="Q9" s="15">
        <f t="shared" si="23"/>
        <v>0.83193990756583247</v>
      </c>
      <c r="R9" s="15">
        <f t="shared" si="24"/>
        <v>1.0437236803257037</v>
      </c>
      <c r="S9" s="15">
        <f t="shared" si="5"/>
        <v>0.67626122991269144</v>
      </c>
      <c r="T9" s="14">
        <v>9.0939999999999994</v>
      </c>
      <c r="U9" s="15">
        <f t="shared" si="6"/>
        <v>7564591.3201520406</v>
      </c>
      <c r="V9" s="15">
        <f t="shared" si="7"/>
        <v>0.57930667151714532</v>
      </c>
      <c r="W9" s="14">
        <v>10.019</v>
      </c>
      <c r="X9" s="15">
        <f t="shared" si="8"/>
        <v>8334026.8788875416</v>
      </c>
      <c r="Y9" s="14">
        <v>2.7909999999999999</v>
      </c>
      <c r="Z9" s="15">
        <f t="shared" si="9"/>
        <v>2321615.8318170602</v>
      </c>
      <c r="AA9" s="14">
        <v>2.194</v>
      </c>
      <c r="AB9" s="15">
        <f t="shared" si="10"/>
        <v>1825017.9630980403</v>
      </c>
      <c r="AC9" s="14">
        <f t="shared" si="11"/>
        <v>8830624.7476065625</v>
      </c>
      <c r="AD9" s="14">
        <f t="shared" si="12"/>
        <v>462.51739173484765</v>
      </c>
      <c r="AE9" s="14">
        <f t="shared" si="13"/>
        <v>128.84380081165381</v>
      </c>
      <c r="AF9" s="14">
        <f t="shared" si="14"/>
        <v>101.28387638150072</v>
      </c>
      <c r="AG9" s="14">
        <f t="shared" si="15"/>
        <v>73.709495101733239</v>
      </c>
      <c r="AH9" s="14">
        <f t="shared" si="16"/>
        <v>5.6235870384325493</v>
      </c>
      <c r="AI9" s="14">
        <f t="shared" si="17"/>
        <v>20.666917859834211</v>
      </c>
    </row>
    <row r="10" spans="1:35" s="4" customFormat="1" ht="15">
      <c r="A10" s="3">
        <v>1</v>
      </c>
      <c r="B10" s="4">
        <v>18</v>
      </c>
      <c r="C10" s="4">
        <v>2</v>
      </c>
      <c r="D10" s="4">
        <v>13349969</v>
      </c>
      <c r="E10" s="3">
        <f t="shared" si="0"/>
        <v>96745409.747216016</v>
      </c>
      <c r="F10" s="4">
        <v>2748250</v>
      </c>
      <c r="G10" s="3">
        <f t="shared" si="1"/>
        <v>19916193.988000002</v>
      </c>
      <c r="H10" s="3">
        <f t="shared" si="18"/>
        <v>19.916193988000003</v>
      </c>
      <c r="I10" s="3">
        <f t="shared" si="19"/>
        <v>2.5184790923995188</v>
      </c>
      <c r="J10" s="22">
        <f t="shared" si="20"/>
        <v>66.911945716819815</v>
      </c>
      <c r="K10" s="4">
        <v>1122873</v>
      </c>
      <c r="L10" s="3">
        <f t="shared" si="2"/>
        <v>8137307.9202720011</v>
      </c>
      <c r="M10" s="3">
        <f t="shared" si="21"/>
        <v>8.1373079202720007</v>
      </c>
      <c r="N10" s="3">
        <f t="shared" si="22"/>
        <v>1.6098134480946051</v>
      </c>
      <c r="O10" s="4">
        <f t="shared" si="3"/>
        <v>1625377</v>
      </c>
      <c r="P10" s="3">
        <f t="shared" si="4"/>
        <v>11778886.067728002</v>
      </c>
      <c r="Q10" s="3">
        <f t="shared" si="23"/>
        <v>0.9086656443049137</v>
      </c>
      <c r="R10" s="3">
        <f t="shared" si="24"/>
        <v>0.69083849469999881</v>
      </c>
      <c r="S10" s="3">
        <f t="shared" si="5"/>
        <v>0.95054372762134576</v>
      </c>
      <c r="T10" s="4">
        <v>8.5</v>
      </c>
      <c r="U10" s="3">
        <f t="shared" si="6"/>
        <v>8223359.8285133615</v>
      </c>
      <c r="V10" s="3">
        <f t="shared" si="7"/>
        <v>0.69814410133772042</v>
      </c>
      <c r="W10" s="4">
        <v>11.337999999999999</v>
      </c>
      <c r="X10" s="3">
        <f t="shared" si="8"/>
        <v>10968994.557139352</v>
      </c>
      <c r="Y10" s="4">
        <v>1.81</v>
      </c>
      <c r="Z10" s="3">
        <f t="shared" si="9"/>
        <v>1751091.91642461</v>
      </c>
      <c r="AA10" s="4">
        <v>1.575</v>
      </c>
      <c r="AB10" s="3">
        <f t="shared" si="10"/>
        <v>1523740.2035186524</v>
      </c>
      <c r="AC10" s="4">
        <f t="shared" si="11"/>
        <v>11196346.27004531</v>
      </c>
      <c r="AD10" s="4">
        <f t="shared" si="12"/>
        <v>674.8584825021735</v>
      </c>
      <c r="AE10" s="4">
        <f t="shared" si="13"/>
        <v>107.73450814331751</v>
      </c>
      <c r="AF10" s="4">
        <f t="shared" si="14"/>
        <v>93.746878632997294</v>
      </c>
      <c r="AG10" s="4">
        <f t="shared" si="15"/>
        <v>84.360148621792106</v>
      </c>
      <c r="AH10" s="4">
        <f t="shared" si="16"/>
        <v>2.0305884386071011</v>
      </c>
      <c r="AI10" s="4">
        <f t="shared" si="17"/>
        <v>13.609262939600793</v>
      </c>
    </row>
    <row r="11" spans="1:35" s="4" customFormat="1" ht="15">
      <c r="A11" s="15">
        <v>2</v>
      </c>
      <c r="B11" s="4">
        <v>21</v>
      </c>
      <c r="C11" s="4">
        <v>1</v>
      </c>
      <c r="D11" s="4">
        <v>18574420</v>
      </c>
      <c r="E11" s="3">
        <f t="shared" si="0"/>
        <v>134606295.61888003</v>
      </c>
      <c r="F11" s="4">
        <v>5316192</v>
      </c>
      <c r="G11" s="3">
        <f t="shared" si="1"/>
        <v>38525720.421888009</v>
      </c>
      <c r="H11" s="3">
        <f t="shared" si="18"/>
        <v>38.52572042188801</v>
      </c>
      <c r="I11" s="3">
        <f t="shared" si="19"/>
        <v>3.5027614412027939</v>
      </c>
      <c r="J11" s="22">
        <f t="shared" si="20"/>
        <v>180.01980635436351</v>
      </c>
      <c r="K11" s="4">
        <v>2582684</v>
      </c>
      <c r="L11" s="3">
        <f t="shared" si="2"/>
        <v>18716359.702976003</v>
      </c>
      <c r="M11" s="3">
        <f t="shared" si="21"/>
        <v>18.716359702976003</v>
      </c>
      <c r="N11" s="3">
        <f t="shared" si="22"/>
        <v>2.4414389423510117</v>
      </c>
      <c r="O11" s="4">
        <f t="shared" si="3"/>
        <v>2733508</v>
      </c>
      <c r="P11" s="3">
        <f t="shared" si="4"/>
        <v>19809360.718912005</v>
      </c>
      <c r="Q11" s="3">
        <f t="shared" si="23"/>
        <v>1.0613224988517822</v>
      </c>
      <c r="R11" s="3">
        <f t="shared" si="24"/>
        <v>0.94482401368497904</v>
      </c>
      <c r="S11" s="3">
        <f t="shared" si="5"/>
        <v>0.917540366664374</v>
      </c>
      <c r="T11" s="4">
        <v>11.91</v>
      </c>
      <c r="U11" s="3">
        <f t="shared" si="6"/>
        <v>16031609.808208611</v>
      </c>
      <c r="V11" s="3">
        <f t="shared" si="7"/>
        <v>0.8092946579999033</v>
      </c>
      <c r="W11" s="4">
        <v>12.83</v>
      </c>
      <c r="X11" s="3">
        <f t="shared" si="8"/>
        <v>17269987.727902308</v>
      </c>
      <c r="Y11" s="4">
        <v>3.4260000000000002</v>
      </c>
      <c r="Z11" s="3">
        <f t="shared" si="9"/>
        <v>4611611.6879028305</v>
      </c>
      <c r="AA11" s="4">
        <v>2.7530000000000001</v>
      </c>
      <c r="AB11" s="3">
        <f t="shared" si="10"/>
        <v>3705711.3183877678</v>
      </c>
      <c r="AC11" s="4">
        <f t="shared" si="11"/>
        <v>18175888.097417369</v>
      </c>
      <c r="AD11" s="4">
        <f t="shared" si="12"/>
        <v>631.78844649082089</v>
      </c>
      <c r="AE11" s="4">
        <f t="shared" si="13"/>
        <v>168.70672000604463</v>
      </c>
      <c r="AF11" s="4">
        <f t="shared" si="14"/>
        <v>135.56614132418005</v>
      </c>
      <c r="AG11" s="4">
        <f t="shared" si="15"/>
        <v>74.627860475449893</v>
      </c>
      <c r="AH11" s="4">
        <f t="shared" si="16"/>
        <v>4.9840776123824346</v>
      </c>
      <c r="AI11" s="4">
        <f t="shared" si="17"/>
        <v>20.388061912167672</v>
      </c>
    </row>
    <row r="12" spans="1:35" s="4" customFormat="1" ht="15">
      <c r="A12" s="3">
        <v>2</v>
      </c>
      <c r="B12" s="4">
        <v>21</v>
      </c>
      <c r="C12" s="4">
        <v>3</v>
      </c>
      <c r="D12" s="4">
        <v>18772998</v>
      </c>
      <c r="E12" s="3">
        <f t="shared" si="0"/>
        <v>136045363.37827203</v>
      </c>
      <c r="F12" s="4">
        <v>7429745</v>
      </c>
      <c r="G12" s="3">
        <f t="shared" si="1"/>
        <v>53842351.569680013</v>
      </c>
      <c r="H12" s="3">
        <f t="shared" si="18"/>
        <v>53.842351569680012</v>
      </c>
      <c r="I12" s="3">
        <f t="shared" si="19"/>
        <v>4.1409232935213893</v>
      </c>
      <c r="J12" s="22">
        <f t="shared" si="20"/>
        <v>297.42684645949237</v>
      </c>
      <c r="K12" s="4">
        <v>3034573</v>
      </c>
      <c r="L12" s="3">
        <f t="shared" si="2"/>
        <v>21991137.829072002</v>
      </c>
      <c r="M12" s="3">
        <f t="shared" si="21"/>
        <v>21.991137829072002</v>
      </c>
      <c r="N12" s="3">
        <f t="shared" si="22"/>
        <v>2.6464215611505084</v>
      </c>
      <c r="O12" s="4">
        <f t="shared" si="3"/>
        <v>4395172</v>
      </c>
      <c r="P12" s="3">
        <f t="shared" si="4"/>
        <v>31851213.740608007</v>
      </c>
      <c r="Q12" s="3">
        <f t="shared" si="23"/>
        <v>1.4945017323708809</v>
      </c>
      <c r="R12" s="3">
        <f t="shared" si="24"/>
        <v>0.69043327542130317</v>
      </c>
      <c r="S12" s="3">
        <f t="shared" si="5"/>
        <v>0.70322307994317401</v>
      </c>
      <c r="T12" s="4">
        <v>11.497</v>
      </c>
      <c r="U12" s="3">
        <f t="shared" si="6"/>
        <v>15641135.427599935</v>
      </c>
      <c r="V12" s="3">
        <f t="shared" si="7"/>
        <v>0.49106874089569191</v>
      </c>
      <c r="W12" s="4">
        <v>15.611000000000001</v>
      </c>
      <c r="X12" s="3">
        <f t="shared" si="8"/>
        <v>21238041.676982049</v>
      </c>
      <c r="Y12" s="4">
        <v>3.6</v>
      </c>
      <c r="Z12" s="3">
        <f t="shared" si="9"/>
        <v>4897633.0816177931</v>
      </c>
      <c r="AA12" s="4">
        <v>2.7469999999999999</v>
      </c>
      <c r="AB12" s="3">
        <f t="shared" si="10"/>
        <v>3737166.1320011322</v>
      </c>
      <c r="AC12" s="4">
        <f t="shared" si="11"/>
        <v>22398508.626598708</v>
      </c>
      <c r="AD12" s="4">
        <f t="shared" si="12"/>
        <v>483.2129818123625</v>
      </c>
      <c r="AE12" s="4">
        <f t="shared" si="13"/>
        <v>111.43211418387706</v>
      </c>
      <c r="AF12" s="4">
        <f t="shared" si="14"/>
        <v>85.028893795308406</v>
      </c>
      <c r="AG12" s="4">
        <f t="shared" si="15"/>
        <v>78.13411078717202</v>
      </c>
      <c r="AH12" s="4">
        <f t="shared" si="16"/>
        <v>5.1810009718172996</v>
      </c>
      <c r="AI12" s="4">
        <f t="shared" si="17"/>
        <v>16.684888241010682</v>
      </c>
    </row>
    <row r="13" spans="1:35" s="4" customFormat="1" ht="15">
      <c r="A13" s="3">
        <v>2</v>
      </c>
      <c r="B13" s="4">
        <v>21</v>
      </c>
      <c r="C13" s="4">
        <v>4</v>
      </c>
      <c r="D13" s="4">
        <v>16816464</v>
      </c>
      <c r="E13" s="3">
        <f t="shared" si="0"/>
        <v>121866627.56889603</v>
      </c>
      <c r="F13" s="4">
        <v>6019236</v>
      </c>
      <c r="G13" s="3">
        <f t="shared" si="1"/>
        <v>43620584.675904006</v>
      </c>
      <c r="H13" s="3">
        <f t="shared" si="18"/>
        <v>43.620584675904006</v>
      </c>
      <c r="I13" s="3">
        <f t="shared" si="19"/>
        <v>3.7271847214405849</v>
      </c>
      <c r="J13" s="22">
        <f t="shared" si="20"/>
        <v>216.88592091129874</v>
      </c>
      <c r="K13" s="4">
        <v>2185055</v>
      </c>
      <c r="L13" s="3">
        <f t="shared" si="2"/>
        <v>15834796.417520003</v>
      </c>
      <c r="M13" s="3">
        <f t="shared" si="21"/>
        <v>15.834796417520003</v>
      </c>
      <c r="N13" s="3">
        <f t="shared" si="22"/>
        <v>2.2456466319055046</v>
      </c>
      <c r="O13" s="4">
        <f t="shared" si="3"/>
        <v>3834181</v>
      </c>
      <c r="P13" s="3">
        <f t="shared" si="4"/>
        <v>27785788.258384004</v>
      </c>
      <c r="Q13" s="3">
        <f t="shared" si="23"/>
        <v>1.4815380895350803</v>
      </c>
      <c r="R13" s="3">
        <f t="shared" si="24"/>
        <v>0.56988832817230073</v>
      </c>
      <c r="S13" s="3">
        <f t="shared" si="5"/>
        <v>0.87328327667368855</v>
      </c>
      <c r="T13" s="4">
        <v>15.706</v>
      </c>
      <c r="U13" s="3">
        <f t="shared" si="6"/>
        <v>19140372.525970809</v>
      </c>
      <c r="V13" s="3">
        <f t="shared" si="7"/>
        <v>0.68885476085766428</v>
      </c>
      <c r="W13" s="4">
        <v>19.581</v>
      </c>
      <c r="X13" s="3">
        <f t="shared" si="8"/>
        <v>23862704.344265532</v>
      </c>
      <c r="Y13" s="4">
        <v>2.0619999999999998</v>
      </c>
      <c r="Z13" s="3">
        <f t="shared" si="9"/>
        <v>2512889.8604706358</v>
      </c>
      <c r="AA13" s="4">
        <v>1.732</v>
      </c>
      <c r="AB13" s="3">
        <f t="shared" si="10"/>
        <v>2110729.9894932793</v>
      </c>
      <c r="AC13" s="4">
        <f t="shared" si="11"/>
        <v>24264864.215242885</v>
      </c>
      <c r="AD13" s="4">
        <f t="shared" si="12"/>
        <v>622.36770627848637</v>
      </c>
      <c r="AE13" s="4">
        <f t="shared" si="13"/>
        <v>65.539155831992161</v>
      </c>
      <c r="AF13" s="4">
        <f t="shared" si="14"/>
        <v>55.050348157619041</v>
      </c>
      <c r="AG13" s="4">
        <f t="shared" si="15"/>
        <v>89.643915423635178</v>
      </c>
      <c r="AH13" s="4">
        <f t="shared" si="16"/>
        <v>1.6573753201747743</v>
      </c>
      <c r="AI13" s="4">
        <f t="shared" si="17"/>
        <v>8.6987092561900479</v>
      </c>
    </row>
    <row r="14" spans="1:35" s="4" customFormat="1" ht="15">
      <c r="A14" s="14">
        <v>2</v>
      </c>
      <c r="B14" s="4">
        <v>21</v>
      </c>
      <c r="C14" s="4">
        <v>5</v>
      </c>
      <c r="D14" s="4">
        <v>22225039</v>
      </c>
      <c r="E14" s="3">
        <f t="shared" si="0"/>
        <v>161061835.02769604</v>
      </c>
      <c r="F14" s="4">
        <v>7784667</v>
      </c>
      <c r="G14" s="3">
        <f t="shared" si="1"/>
        <v>56414423.034288011</v>
      </c>
      <c r="H14" s="3">
        <f t="shared" si="18"/>
        <v>56.414423034288014</v>
      </c>
      <c r="I14" s="3">
        <f t="shared" si="19"/>
        <v>4.2386762983875172</v>
      </c>
      <c r="J14" s="22">
        <f t="shared" si="20"/>
        <v>318.99168559361902</v>
      </c>
      <c r="K14" s="4">
        <f>2238262+1126956</f>
        <v>3365218</v>
      </c>
      <c r="L14" s="3">
        <f t="shared" si="2"/>
        <v>24387277.176352005</v>
      </c>
      <c r="M14" s="3">
        <f t="shared" si="21"/>
        <v>24.387277176352004</v>
      </c>
      <c r="N14" s="3">
        <f t="shared" si="22"/>
        <v>2.7868707867925466</v>
      </c>
      <c r="O14" s="4">
        <f t="shared" si="3"/>
        <v>4419449</v>
      </c>
      <c r="P14" s="3">
        <f t="shared" si="4"/>
        <v>32027145.857936006</v>
      </c>
      <c r="Q14" s="3">
        <f t="shared" si="23"/>
        <v>1.4518055115949706</v>
      </c>
      <c r="R14" s="3">
        <f t="shared" si="24"/>
        <v>0.76145646210647533</v>
      </c>
      <c r="S14" s="3">
        <f t="shared" si="5"/>
        <v>0.6296203175554238</v>
      </c>
      <c r="T14" s="4">
        <v>16.021000000000001</v>
      </c>
      <c r="U14" s="3">
        <f t="shared" si="6"/>
        <v>25803716.589787181</v>
      </c>
      <c r="V14" s="3">
        <f t="shared" si="7"/>
        <v>0.80568267632231982</v>
      </c>
      <c r="W14" s="4">
        <v>11.224</v>
      </c>
      <c r="X14" s="3">
        <f t="shared" si="8"/>
        <v>18077580.363508604</v>
      </c>
      <c r="Y14" s="4">
        <v>2.41</v>
      </c>
      <c r="Z14" s="3">
        <f t="shared" si="9"/>
        <v>3881590.224167475</v>
      </c>
      <c r="AA14" s="4">
        <v>1.1140000000000001</v>
      </c>
      <c r="AB14" s="3">
        <f t="shared" si="10"/>
        <v>1794228.8422085342</v>
      </c>
      <c r="AC14" s="4">
        <f t="shared" si="11"/>
        <v>20164941.745467544</v>
      </c>
      <c r="AD14" s="4">
        <f t="shared" si="12"/>
        <v>409.04602278493547</v>
      </c>
      <c r="AE14" s="4">
        <f t="shared" si="13"/>
        <v>87.829732262267882</v>
      </c>
      <c r="AF14" s="4">
        <f t="shared" si="14"/>
        <v>40.598473751106404</v>
      </c>
      <c r="AG14" s="4">
        <f t="shared" si="15"/>
        <v>80.750798722044721</v>
      </c>
      <c r="AH14" s="4">
        <f t="shared" si="16"/>
        <v>10.351437699680512</v>
      </c>
      <c r="AI14" s="4">
        <f t="shared" si="17"/>
        <v>8.8977635782747679</v>
      </c>
    </row>
    <row r="15" spans="1:35" s="4" customFormat="1" ht="15">
      <c r="A15" s="4">
        <v>2</v>
      </c>
      <c r="B15" s="4">
        <v>21</v>
      </c>
      <c r="C15" s="4">
        <v>6</v>
      </c>
      <c r="D15" s="4">
        <v>16729808</v>
      </c>
      <c r="E15" s="3">
        <f t="shared" si="0"/>
        <v>121238643.32211202</v>
      </c>
      <c r="F15" s="4">
        <v>6395485</v>
      </c>
      <c r="G15" s="3">
        <f t="shared" si="1"/>
        <v>46347210.009040006</v>
      </c>
      <c r="H15" s="3">
        <f t="shared" si="18"/>
        <v>46.347210009040005</v>
      </c>
      <c r="I15" s="3">
        <f t="shared" si="19"/>
        <v>3.8419081150728243</v>
      </c>
      <c r="J15" s="22">
        <f t="shared" si="20"/>
        <v>237.53605031403126</v>
      </c>
      <c r="K15" s="4">
        <v>1829163</v>
      </c>
      <c r="L15" s="3">
        <f t="shared" si="2"/>
        <v>13255695.494832002</v>
      </c>
      <c r="M15" s="3">
        <f t="shared" si="21"/>
        <v>13.255695494832002</v>
      </c>
      <c r="N15" s="3">
        <f t="shared" si="22"/>
        <v>2.0546432962408003</v>
      </c>
      <c r="O15" s="4">
        <f t="shared" si="3"/>
        <v>4566322</v>
      </c>
      <c r="P15" s="3">
        <f t="shared" si="4"/>
        <v>33091514.514208008</v>
      </c>
      <c r="Q15" s="3">
        <f t="shared" si="23"/>
        <v>1.7872648188320239</v>
      </c>
      <c r="R15" s="3">
        <f t="shared" si="24"/>
        <v>0.40057687565616262</v>
      </c>
      <c r="S15" s="3">
        <f t="shared" si="5"/>
        <v>0.62807462667766301</v>
      </c>
      <c r="T15" s="4">
        <v>12.749000000000001</v>
      </c>
      <c r="U15" s="3">
        <f t="shared" si="6"/>
        <v>15456714.637136064</v>
      </c>
      <c r="V15" s="3">
        <f t="shared" si="7"/>
        <v>0.46708997348851006</v>
      </c>
      <c r="W15" s="4">
        <v>16.349</v>
      </c>
      <c r="X15" s="3">
        <f t="shared" si="8"/>
        <v>19821305.796732094</v>
      </c>
      <c r="Y15" s="4">
        <v>3.0640000000000001</v>
      </c>
      <c r="Z15" s="3">
        <f t="shared" si="9"/>
        <v>3714752.0313895126</v>
      </c>
      <c r="AA15" s="4">
        <v>2.27</v>
      </c>
      <c r="AB15" s="3">
        <f t="shared" si="10"/>
        <v>2752117.2034119428</v>
      </c>
      <c r="AC15" s="4">
        <f t="shared" si="11"/>
        <v>20783940.624709662</v>
      </c>
      <c r="AD15" s="4">
        <f t="shared" si="12"/>
        <v>434.07595427418596</v>
      </c>
      <c r="AE15" s="4">
        <f t="shared" si="13"/>
        <v>81.351074921775393</v>
      </c>
      <c r="AF15" s="4">
        <f t="shared" si="14"/>
        <v>60.269889057581636</v>
      </c>
      <c r="AG15" s="4">
        <f t="shared" si="15"/>
        <v>82.126815609869908</v>
      </c>
      <c r="AH15" s="4">
        <f t="shared" si="16"/>
        <v>4.6316280697660854</v>
      </c>
      <c r="AI15" s="4">
        <f t="shared" si="17"/>
        <v>13.241556320364007</v>
      </c>
    </row>
    <row r="16" spans="1:35" s="4" customFormat="1" ht="15">
      <c r="A16" s="14">
        <v>2</v>
      </c>
      <c r="B16" s="4">
        <v>21</v>
      </c>
      <c r="C16" s="4">
        <v>2</v>
      </c>
      <c r="D16" s="4">
        <v>14742842</v>
      </c>
      <c r="E16" s="3">
        <f t="shared" si="0"/>
        <v>106839370.94748802</v>
      </c>
      <c r="F16" s="4">
        <v>5074619</v>
      </c>
      <c r="G16" s="3">
        <f t="shared" si="1"/>
        <v>36775073.744816005</v>
      </c>
      <c r="H16" s="3">
        <f t="shared" si="18"/>
        <v>36.775073744816005</v>
      </c>
      <c r="I16" s="3">
        <f t="shared" si="19"/>
        <v>3.4222517331576645</v>
      </c>
      <c r="J16" s="22">
        <f t="shared" si="20"/>
        <v>167.88985948404235</v>
      </c>
      <c r="K16" s="4">
        <v>814343</v>
      </c>
      <c r="L16" s="3">
        <f t="shared" si="2"/>
        <v>5901432.9703520015</v>
      </c>
      <c r="M16" s="3">
        <f t="shared" si="21"/>
        <v>5.9014329703520012</v>
      </c>
      <c r="N16" s="3">
        <f t="shared" si="22"/>
        <v>1.3709256915327173</v>
      </c>
      <c r="O16" s="4">
        <f t="shared" si="3"/>
        <v>4260276</v>
      </c>
      <c r="P16" s="3">
        <f t="shared" si="4"/>
        <v>30873640.774464004</v>
      </c>
      <c r="Q16" s="3">
        <f t="shared" si="23"/>
        <v>2.0513260416249475</v>
      </c>
      <c r="R16" s="3">
        <f t="shared" si="24"/>
        <v>0.19114794440547986</v>
      </c>
      <c r="S16" s="3">
        <f t="shared" si="5"/>
        <v>0.74207751762561869</v>
      </c>
      <c r="T16" s="4">
        <v>16.998999999999999</v>
      </c>
      <c r="U16" s="3">
        <f t="shared" si="6"/>
        <v>18161624.667363487</v>
      </c>
      <c r="V16" s="3">
        <f t="shared" si="7"/>
        <v>0.58825665557348861</v>
      </c>
      <c r="W16" s="4">
        <v>19.326000000000001</v>
      </c>
      <c r="X16" s="3">
        <f t="shared" si="8"/>
        <v>20647776.829311535</v>
      </c>
      <c r="Y16" s="4">
        <v>5.4459999999999997</v>
      </c>
      <c r="Z16" s="3">
        <f t="shared" si="9"/>
        <v>5818472.1418001978</v>
      </c>
      <c r="AA16" s="4">
        <v>3.3279999999999998</v>
      </c>
      <c r="AB16" s="3">
        <f t="shared" si="10"/>
        <v>3555614.2651324016</v>
      </c>
      <c r="AC16" s="4">
        <f t="shared" si="11"/>
        <v>22910634.705979332</v>
      </c>
      <c r="AD16" s="4">
        <f t="shared" si="12"/>
        <v>484.6581965419972</v>
      </c>
      <c r="AE16" s="4">
        <f t="shared" si="13"/>
        <v>136.57500457247835</v>
      </c>
      <c r="AF16" s="4">
        <f t="shared" si="14"/>
        <v>83.4597163454293</v>
      </c>
      <c r="AG16" s="4">
        <f t="shared" si="15"/>
        <v>74.60361872784928</v>
      </c>
      <c r="AH16" s="4">
        <f t="shared" si="16"/>
        <v>9.8768886401790699</v>
      </c>
      <c r="AI16" s="4">
        <f t="shared" si="17"/>
        <v>15.51949263197165</v>
      </c>
    </row>
    <row r="17" spans="1:35" s="4" customFormat="1" ht="15">
      <c r="A17" s="4">
        <v>2</v>
      </c>
      <c r="B17" s="3">
        <v>21</v>
      </c>
      <c r="C17" s="3">
        <v>188</v>
      </c>
      <c r="D17" s="3">
        <v>18387775</v>
      </c>
      <c r="E17" s="3">
        <f t="shared" si="0"/>
        <v>133253704.68760002</v>
      </c>
      <c r="F17" s="3">
        <v>7135155</v>
      </c>
      <c r="G17" s="3">
        <f t="shared" si="1"/>
        <v>51707497.90392001</v>
      </c>
      <c r="H17" s="3">
        <f t="shared" si="18"/>
        <v>51.707497903920007</v>
      </c>
      <c r="I17" s="3">
        <f t="shared" si="19"/>
        <v>4.0579990168008528</v>
      </c>
      <c r="J17" s="22">
        <f t="shared" si="20"/>
        <v>279.91387194441023</v>
      </c>
      <c r="K17" s="4">
        <v>3231490</v>
      </c>
      <c r="L17" s="3">
        <f t="shared" si="2"/>
        <v>23418168.547360003</v>
      </c>
      <c r="M17" s="3">
        <f t="shared" si="21"/>
        <v>23.418168547360004</v>
      </c>
      <c r="N17" s="3">
        <f t="shared" si="22"/>
        <v>2.7309367368986557</v>
      </c>
      <c r="O17" s="3">
        <f t="shared" si="3"/>
        <v>3903665</v>
      </c>
      <c r="P17" s="3">
        <f t="shared" si="4"/>
        <v>28289329.356560007</v>
      </c>
      <c r="Q17" s="3">
        <f t="shared" si="23"/>
        <v>1.3270622799021972</v>
      </c>
      <c r="R17" s="3">
        <f t="shared" si="24"/>
        <v>0.82780925104997471</v>
      </c>
      <c r="S17" s="3">
        <f t="shared" si="5"/>
        <v>0.73571543081949908</v>
      </c>
      <c r="T17" s="3">
        <v>16.742000000000001</v>
      </c>
      <c r="U17" s="3">
        <f t="shared" si="6"/>
        <v>22309335.238797992</v>
      </c>
      <c r="V17" s="3">
        <f t="shared" si="7"/>
        <v>0.78861308296178056</v>
      </c>
      <c r="W17" s="3">
        <v>13.88</v>
      </c>
      <c r="X17" s="3">
        <f t="shared" si="8"/>
        <v>18495614.210638884</v>
      </c>
      <c r="Y17" s="3">
        <v>4.3460000000000001</v>
      </c>
      <c r="Z17" s="3">
        <f t="shared" si="9"/>
        <v>5791206.0057230974</v>
      </c>
      <c r="AA17" s="4">
        <v>2.6070000000000002</v>
      </c>
      <c r="AB17" s="3">
        <f t="shared" si="10"/>
        <v>3473924.0812057327</v>
      </c>
      <c r="AC17" s="3">
        <f t="shared" si="11"/>
        <v>20812896.135156248</v>
      </c>
      <c r="AD17" s="3">
        <f t="shared" si="12"/>
        <v>473.80126651848673</v>
      </c>
      <c r="AE17" s="3">
        <f t="shared" si="13"/>
        <v>148.35304785946278</v>
      </c>
      <c r="AF17" s="3">
        <f t="shared" si="14"/>
        <v>88.991347392917504</v>
      </c>
      <c r="AG17" s="3">
        <f t="shared" si="15"/>
        <v>72.174915167424288</v>
      </c>
      <c r="AH17" s="3">
        <f t="shared" si="16"/>
        <v>11.133875408156731</v>
      </c>
      <c r="AI17" s="3">
        <f t="shared" si="17"/>
        <v>16.691209424418979</v>
      </c>
    </row>
    <row r="18" spans="1:35" s="4" customFormat="1" ht="15">
      <c r="A18" s="4">
        <v>2</v>
      </c>
      <c r="B18" s="3">
        <v>21</v>
      </c>
      <c r="C18" s="3">
        <v>1</v>
      </c>
      <c r="D18" s="3">
        <v>23406528</v>
      </c>
      <c r="E18" s="3">
        <f t="shared" si="0"/>
        <v>169623925.12819204</v>
      </c>
      <c r="F18" s="3">
        <v>3968107</v>
      </c>
      <c r="G18" s="3">
        <f t="shared" si="1"/>
        <v>28756331.766448006</v>
      </c>
      <c r="H18" s="3">
        <f t="shared" si="18"/>
        <v>28.756331766448007</v>
      </c>
      <c r="I18" s="3">
        <f t="shared" si="19"/>
        <v>3.0262299055993664</v>
      </c>
      <c r="J18" s="22">
        <f t="shared" si="20"/>
        <v>116.08988084478993</v>
      </c>
      <c r="K18" s="4">
        <v>697741</v>
      </c>
      <c r="L18" s="3">
        <f t="shared" si="2"/>
        <v>5056434.1342240013</v>
      </c>
      <c r="M18" s="3">
        <f t="shared" si="21"/>
        <v>5.0564341342240011</v>
      </c>
      <c r="N18" s="3">
        <f t="shared" si="22"/>
        <v>1.2689875263806001</v>
      </c>
      <c r="O18" s="3">
        <f t="shared" si="3"/>
        <v>3270366</v>
      </c>
      <c r="P18" s="3">
        <f t="shared" si="4"/>
        <v>23699897.632224005</v>
      </c>
      <c r="Q18" s="3">
        <f t="shared" si="23"/>
        <v>1.7572423792187664</v>
      </c>
      <c r="R18" s="3">
        <f t="shared" si="24"/>
        <v>0.21335257277014255</v>
      </c>
      <c r="S18" s="3">
        <f t="shared" si="5"/>
        <v>0.58989300823210622</v>
      </c>
      <c r="T18" s="3">
        <v>17.295000000000002</v>
      </c>
      <c r="U18" s="3">
        <f t="shared" si="6"/>
        <v>29336457.850920815</v>
      </c>
      <c r="V18" s="3">
        <f t="shared" si="7"/>
        <v>1.2378305723579563</v>
      </c>
      <c r="W18" s="3">
        <v>7.8520000000000003</v>
      </c>
      <c r="X18" s="3">
        <f t="shared" si="8"/>
        <v>13318870.601065641</v>
      </c>
      <c r="Y18" s="3">
        <v>1.7110000000000001</v>
      </c>
      <c r="Z18" s="3">
        <f t="shared" si="9"/>
        <v>2902265.358943366</v>
      </c>
      <c r="AA18" s="4">
        <v>1.321</v>
      </c>
      <c r="AB18" s="3">
        <f t="shared" si="10"/>
        <v>2240732.0509434165</v>
      </c>
      <c r="AC18" s="3">
        <f t="shared" si="11"/>
        <v>13980403.909065589</v>
      </c>
      <c r="AD18" s="3">
        <f t="shared" si="12"/>
        <v>407.25932819340835</v>
      </c>
      <c r="AE18" s="3">
        <f t="shared" si="13"/>
        <v>88.744359467514215</v>
      </c>
      <c r="AF18" s="3">
        <f t="shared" si="14"/>
        <v>68.516247140027033</v>
      </c>
      <c r="AG18" s="3">
        <f t="shared" si="15"/>
        <v>79.240475612715372</v>
      </c>
      <c r="AH18" s="3">
        <f t="shared" si="16"/>
        <v>4.7318611987381729</v>
      </c>
      <c r="AI18" s="3">
        <f t="shared" si="17"/>
        <v>16.027663188546455</v>
      </c>
    </row>
    <row r="19" spans="1:35" s="4" customFormat="1" ht="15">
      <c r="A19" s="4">
        <v>2</v>
      </c>
      <c r="B19" s="4">
        <v>35</v>
      </c>
      <c r="C19" s="4">
        <v>1</v>
      </c>
      <c r="D19" s="4">
        <v>30474972</v>
      </c>
      <c r="E19" s="3">
        <f t="shared" si="0"/>
        <v>220847977.48780805</v>
      </c>
      <c r="F19" s="4">
        <v>14556854</v>
      </c>
      <c r="G19" s="3">
        <f t="shared" si="1"/>
        <v>105491541.20585603</v>
      </c>
      <c r="H19" s="3">
        <f t="shared" si="18"/>
        <v>105.49154120585602</v>
      </c>
      <c r="I19" s="3">
        <f t="shared" si="19"/>
        <v>5.7962084357935524</v>
      </c>
      <c r="J19" s="22">
        <f t="shared" si="20"/>
        <v>815.68146379649181</v>
      </c>
      <c r="K19" s="4">
        <v>9250437</v>
      </c>
      <c r="L19" s="3">
        <f t="shared" si="2"/>
        <v>67036658.879568011</v>
      </c>
      <c r="M19" s="3">
        <f t="shared" si="21"/>
        <v>67.036658879568009</v>
      </c>
      <c r="N19" s="3">
        <f t="shared" si="22"/>
        <v>4.6205253402881139</v>
      </c>
      <c r="O19" s="4">
        <f t="shared" si="3"/>
        <v>5306417</v>
      </c>
      <c r="P19" s="3">
        <f t="shared" si="4"/>
        <v>38454882.326288007</v>
      </c>
      <c r="Q19" s="3">
        <f t="shared" si="23"/>
        <v>1.1756830955054385</v>
      </c>
      <c r="R19" s="3">
        <f t="shared" si="24"/>
        <v>1.7432548177046772</v>
      </c>
      <c r="S19" s="3">
        <f t="shared" si="5"/>
        <v>0.75222354981902106</v>
      </c>
      <c r="T19" s="4">
        <v>14.853</v>
      </c>
      <c r="U19" s="3">
        <f t="shared" si="6"/>
        <v>32802550.096264128</v>
      </c>
      <c r="V19" s="3">
        <f t="shared" si="7"/>
        <v>0.85301392468025028</v>
      </c>
      <c r="W19" s="4">
        <v>11.086</v>
      </c>
      <c r="X19" s="3">
        <f t="shared" si="8"/>
        <v>24483206.784298401</v>
      </c>
      <c r="Y19" s="4">
        <v>4.5220000000000002</v>
      </c>
      <c r="Z19" s="3">
        <f t="shared" si="9"/>
        <v>9986745.5419986807</v>
      </c>
      <c r="AA19" s="4">
        <v>2.5099999999999998</v>
      </c>
      <c r="AB19" s="3">
        <f t="shared" si="10"/>
        <v>5543284.2349439813</v>
      </c>
      <c r="AC19" s="4">
        <f t="shared" si="11"/>
        <v>28926668.0913531</v>
      </c>
      <c r="AD19" s="4">
        <f t="shared" si="12"/>
        <v>461.38866930922313</v>
      </c>
      <c r="AE19" s="4">
        <f t="shared" si="13"/>
        <v>188.20129556344102</v>
      </c>
      <c r="AF19" s="4">
        <f t="shared" si="14"/>
        <v>104.46378855909705</v>
      </c>
      <c r="AG19" s="4">
        <f t="shared" si="15"/>
        <v>65.475645136662081</v>
      </c>
      <c r="AH19" s="4">
        <f t="shared" si="16"/>
        <v>15.361123835700111</v>
      </c>
      <c r="AI19" s="4">
        <f t="shared" si="17"/>
        <v>19.163231027637806</v>
      </c>
    </row>
    <row r="20" spans="1:35" s="4" customFormat="1" ht="15">
      <c r="A20" s="4">
        <v>2</v>
      </c>
      <c r="B20" s="4">
        <v>35</v>
      </c>
      <c r="C20" s="4">
        <v>2</v>
      </c>
      <c r="D20" s="4">
        <v>22246074</v>
      </c>
      <c r="E20" s="3">
        <f t="shared" si="0"/>
        <v>161214272.81193602</v>
      </c>
      <c r="F20" s="4">
        <v>9834072</v>
      </c>
      <c r="G20" s="3">
        <f t="shared" si="1"/>
        <v>71266182.350208014</v>
      </c>
      <c r="H20" s="3">
        <f t="shared" si="18"/>
        <v>71.266182350208013</v>
      </c>
      <c r="I20" s="3">
        <f t="shared" si="19"/>
        <v>4.7640567185187557</v>
      </c>
      <c r="J20" s="22">
        <f t="shared" si="20"/>
        <v>452.9177897889673</v>
      </c>
      <c r="K20" s="4">
        <v>5618323</v>
      </c>
      <c r="L20" s="3">
        <f t="shared" si="2"/>
        <v>40715222.689072005</v>
      </c>
      <c r="M20" s="3">
        <f t="shared" si="21"/>
        <v>40.715222689072007</v>
      </c>
      <c r="N20" s="3">
        <f t="shared" si="22"/>
        <v>3.6009209141052745</v>
      </c>
      <c r="O20" s="4">
        <f t="shared" si="3"/>
        <v>4215749</v>
      </c>
      <c r="P20" s="3">
        <f t="shared" si="4"/>
        <v>30550959.661136005</v>
      </c>
      <c r="Q20" s="3">
        <f t="shared" si="23"/>
        <v>1.1631358044134812</v>
      </c>
      <c r="R20" s="3">
        <f t="shared" si="24"/>
        <v>1.3326986497535787</v>
      </c>
      <c r="S20" s="3">
        <f t="shared" si="5"/>
        <v>0.54262333678309593</v>
      </c>
      <c r="T20" s="4">
        <v>14.223000000000001</v>
      </c>
      <c r="U20" s="3">
        <f t="shared" si="6"/>
        <v>22929506.02204166</v>
      </c>
      <c r="V20" s="3">
        <f t="shared" si="7"/>
        <v>0.75053308558455445</v>
      </c>
      <c r="W20" s="4">
        <v>8.8230000000000004</v>
      </c>
      <c r="X20" s="3">
        <f t="shared" si="8"/>
        <v>14223935.290197115</v>
      </c>
      <c r="Y20" s="4">
        <v>2.88</v>
      </c>
      <c r="Z20" s="3">
        <f t="shared" si="9"/>
        <v>4642971.0569837568</v>
      </c>
      <c r="AA20" s="4">
        <v>1.42</v>
      </c>
      <c r="AB20" s="3">
        <f t="shared" si="10"/>
        <v>2289242.6739294915</v>
      </c>
      <c r="AC20" s="4">
        <f t="shared" si="11"/>
        <v>16577663.673251381</v>
      </c>
      <c r="AD20" s="4">
        <f t="shared" si="12"/>
        <v>337.39995645369578</v>
      </c>
      <c r="AE20" s="4">
        <f t="shared" si="13"/>
        <v>110.13395382371571</v>
      </c>
      <c r="AF20" s="4">
        <f t="shared" si="14"/>
        <v>54.302157788082063</v>
      </c>
      <c r="AG20" s="4">
        <f t="shared" si="15"/>
        <v>71.99260916075076</v>
      </c>
      <c r="AH20" s="4">
        <f t="shared" si="16"/>
        <v>14.198191189341628</v>
      </c>
      <c r="AI20" s="4">
        <f t="shared" si="17"/>
        <v>13.809199649907612</v>
      </c>
    </row>
    <row r="21" spans="1:35" s="4" customFormat="1" ht="15">
      <c r="A21" s="4">
        <v>2</v>
      </c>
      <c r="B21" s="4">
        <v>35</v>
      </c>
      <c r="C21" s="4">
        <v>3</v>
      </c>
      <c r="D21" s="4">
        <v>27329136</v>
      </c>
      <c r="E21" s="3">
        <f t="shared" si="0"/>
        <v>198050531.82950404</v>
      </c>
      <c r="F21" s="4">
        <v>14212258</v>
      </c>
      <c r="G21" s="3">
        <f t="shared" si="1"/>
        <v>102994300.85891202</v>
      </c>
      <c r="H21" s="3">
        <f t="shared" si="18"/>
        <v>102.99430085891203</v>
      </c>
      <c r="I21" s="3">
        <f t="shared" si="19"/>
        <v>5.727192397468003</v>
      </c>
      <c r="J21" s="22">
        <f t="shared" si="20"/>
        <v>786.88982208709126</v>
      </c>
      <c r="K21" s="4">
        <v>3290511</v>
      </c>
      <c r="L21" s="3">
        <f t="shared" si="2"/>
        <v>23845885.707504004</v>
      </c>
      <c r="M21" s="3">
        <f t="shared" si="21"/>
        <v>23.845885707504003</v>
      </c>
      <c r="N21" s="3">
        <f t="shared" si="22"/>
        <v>2.7557632548968156</v>
      </c>
      <c r="O21" s="4">
        <f t="shared" si="3"/>
        <v>10921747</v>
      </c>
      <c r="P21" s="3">
        <f t="shared" si="4"/>
        <v>79148415.151408017</v>
      </c>
      <c r="Q21" s="3">
        <f t="shared" si="23"/>
        <v>2.9714291425711874</v>
      </c>
      <c r="R21" s="3">
        <f t="shared" si="24"/>
        <v>0.30128064676832378</v>
      </c>
      <c r="S21" s="3">
        <f t="shared" si="5"/>
        <v>0.37799257611076326</v>
      </c>
      <c r="T21" s="4">
        <v>13.64</v>
      </c>
      <c r="U21" s="3">
        <f t="shared" si="6"/>
        <v>27014092.541544352</v>
      </c>
      <c r="V21" s="3">
        <f t="shared" si="7"/>
        <v>0.3413093299451086</v>
      </c>
      <c r="W21" s="4">
        <v>13.619</v>
      </c>
      <c r="X21" s="3">
        <f t="shared" si="8"/>
        <v>26972501.929860152</v>
      </c>
      <c r="Y21" s="4">
        <v>3.2280000000000002</v>
      </c>
      <c r="Z21" s="3">
        <f t="shared" si="9"/>
        <v>6393071.1674563913</v>
      </c>
      <c r="AA21" s="4">
        <v>1.7410000000000001</v>
      </c>
      <c r="AB21" s="3">
        <f t="shared" si="10"/>
        <v>3448059.7591516655</v>
      </c>
      <c r="AC21" s="4">
        <f t="shared" si="11"/>
        <v>29917513.338164881</v>
      </c>
      <c r="AD21" s="4">
        <f t="shared" si="12"/>
        <v>246.96142411887175</v>
      </c>
      <c r="AE21" s="4">
        <f t="shared" si="13"/>
        <v>58.53524319375272</v>
      </c>
      <c r="AF21" s="4">
        <f t="shared" si="14"/>
        <v>31.570588104189422</v>
      </c>
      <c r="AG21" s="4">
        <f t="shared" si="15"/>
        <v>78.63100754667019</v>
      </c>
      <c r="AH21" s="4">
        <f t="shared" si="16"/>
        <v>9.8437706871441879</v>
      </c>
      <c r="AI21" s="4">
        <f t="shared" si="17"/>
        <v>11.525221766185622</v>
      </c>
    </row>
    <row r="22" spans="1:35" s="4" customFormat="1" ht="15">
      <c r="A22" s="4">
        <v>2</v>
      </c>
      <c r="B22" s="3">
        <v>35</v>
      </c>
      <c r="C22" s="3">
        <v>1</v>
      </c>
      <c r="D22" s="3">
        <v>30111422</v>
      </c>
      <c r="E22" s="3">
        <f t="shared" si="0"/>
        <v>218213380.08060804</v>
      </c>
      <c r="F22" s="3">
        <v>10474230</v>
      </c>
      <c r="G22" s="3">
        <f t="shared" si="1"/>
        <v>75905320.31472002</v>
      </c>
      <c r="H22" s="3">
        <f t="shared" si="18"/>
        <v>75.905320314720015</v>
      </c>
      <c r="I22" s="3">
        <f t="shared" si="19"/>
        <v>4.9166725424862516</v>
      </c>
      <c r="J22" s="22">
        <f t="shared" si="20"/>
        <v>497.85452998959738</v>
      </c>
      <c r="K22" s="4">
        <v>6062861</v>
      </c>
      <c r="L22" s="3">
        <f t="shared" si="2"/>
        <v>43936729.117904007</v>
      </c>
      <c r="M22" s="3">
        <f t="shared" si="21"/>
        <v>43.936729117904008</v>
      </c>
      <c r="N22" s="3">
        <f t="shared" si="22"/>
        <v>3.7406669045842924</v>
      </c>
      <c r="O22" s="3">
        <f t="shared" si="3"/>
        <v>4411369</v>
      </c>
      <c r="P22" s="3">
        <f t="shared" si="4"/>
        <v>31968591.196816005</v>
      </c>
      <c r="Q22" s="3">
        <f t="shared" si="23"/>
        <v>1.1760056379019592</v>
      </c>
      <c r="R22" s="3">
        <f t="shared" si="24"/>
        <v>1.3743717653182039</v>
      </c>
      <c r="S22" s="3">
        <f t="shared" si="5"/>
        <v>0.7138492637455629</v>
      </c>
      <c r="T22" s="3">
        <v>13.833</v>
      </c>
      <c r="U22" s="3">
        <f t="shared" si="6"/>
        <v>30185456.866550513</v>
      </c>
      <c r="V22" s="3">
        <f t="shared" si="7"/>
        <v>0.94422230497154069</v>
      </c>
      <c r="W22" s="3">
        <v>8.34</v>
      </c>
      <c r="X22" s="3">
        <f t="shared" si="8"/>
        <v>18198995.898722712</v>
      </c>
      <c r="Y22" s="3">
        <v>4.524</v>
      </c>
      <c r="Z22" s="3">
        <f t="shared" si="9"/>
        <v>9871973.3148467075</v>
      </c>
      <c r="AA22" s="4">
        <v>2.4060000000000001</v>
      </c>
      <c r="AB22" s="3">
        <f t="shared" si="10"/>
        <v>5250213.9247394297</v>
      </c>
      <c r="AC22" s="3">
        <f t="shared" si="11"/>
        <v>22820755.28882999</v>
      </c>
      <c r="AD22" s="3">
        <f t="shared" si="12"/>
        <v>412.54757647167378</v>
      </c>
      <c r="AE22" s="3">
        <f t="shared" si="13"/>
        <v>223.78480047456262</v>
      </c>
      <c r="AF22" s="3">
        <f t="shared" si="14"/>
        <v>119.0155238598138</v>
      </c>
      <c r="AG22" s="3">
        <f t="shared" si="15"/>
        <v>56.741250717154323</v>
      </c>
      <c r="AH22" s="3">
        <f t="shared" si="16"/>
        <v>20.252438324727482</v>
      </c>
      <c r="AI22" s="3">
        <f t="shared" si="17"/>
        <v>23.006310958118195</v>
      </c>
    </row>
    <row r="23" spans="1:35" s="14" customFormat="1" ht="15">
      <c r="A23" s="4">
        <v>2</v>
      </c>
      <c r="B23" s="14">
        <v>40</v>
      </c>
      <c r="C23" s="14">
        <v>1</v>
      </c>
      <c r="D23" s="14">
        <v>34648032</v>
      </c>
      <c r="E23" s="15">
        <f t="shared" si="0"/>
        <v>251089575.77164805</v>
      </c>
      <c r="F23" s="14">
        <v>19409706</v>
      </c>
      <c r="G23" s="15">
        <f t="shared" si="1"/>
        <v>140659499.66198403</v>
      </c>
      <c r="H23" s="15">
        <f t="shared" si="18"/>
        <v>140.65949966198403</v>
      </c>
      <c r="I23" s="15">
        <f t="shared" si="19"/>
        <v>6.6929828178945634</v>
      </c>
      <c r="J23" s="22">
        <f t="shared" si="20"/>
        <v>1255.8788295930933</v>
      </c>
      <c r="K23" s="14">
        <v>14412550</v>
      </c>
      <c r="L23" s="15">
        <f t="shared" si="2"/>
        <v>104445789.74320002</v>
      </c>
      <c r="M23" s="15">
        <f t="shared" si="21"/>
        <v>104.44578974320002</v>
      </c>
      <c r="N23" s="15">
        <f t="shared" si="22"/>
        <v>5.7674075947583621</v>
      </c>
      <c r="O23" s="14">
        <f t="shared" si="3"/>
        <v>4997156</v>
      </c>
      <c r="P23" s="15">
        <f t="shared" si="4"/>
        <v>36213709.918784007</v>
      </c>
      <c r="Q23" s="15">
        <f t="shared" si="23"/>
        <v>0.92557522313620133</v>
      </c>
      <c r="R23" s="15">
        <f t="shared" si="24"/>
        <v>2.8841505048071343</v>
      </c>
      <c r="S23" s="15">
        <f t="shared" si="5"/>
        <v>0.919319421462928</v>
      </c>
      <c r="T23" s="14">
        <v>9.6170000000000009</v>
      </c>
      <c r="U23" s="15">
        <f t="shared" si="6"/>
        <v>24147284.501959395</v>
      </c>
      <c r="V23" s="15">
        <f t="shared" si="7"/>
        <v>0.66679952305671475</v>
      </c>
      <c r="W23" s="14">
        <v>11.827</v>
      </c>
      <c r="X23" s="15">
        <f t="shared" si="8"/>
        <v>29696364.126512814</v>
      </c>
      <c r="Y23" s="14">
        <v>3.363</v>
      </c>
      <c r="Z23" s="15">
        <f t="shared" si="9"/>
        <v>8444142.4332005233</v>
      </c>
      <c r="AA23" s="14">
        <v>1.931</v>
      </c>
      <c r="AB23" s="15">
        <f t="shared" si="10"/>
        <v>4848539.7081505237</v>
      </c>
      <c r="AC23" s="14">
        <f t="shared" si="11"/>
        <v>33291966.851562809</v>
      </c>
      <c r="AD23" s="14">
        <f t="shared" si="12"/>
        <v>594.26530063325652</v>
      </c>
      <c r="AE23" s="14">
        <f t="shared" si="13"/>
        <v>168.97896389867603</v>
      </c>
      <c r="AF23" s="14">
        <f t="shared" si="14"/>
        <v>97.025982541880296</v>
      </c>
      <c r="AG23" s="14">
        <f t="shared" si="15"/>
        <v>74.636096236518597</v>
      </c>
      <c r="AH23" s="14">
        <f t="shared" si="16"/>
        <v>10.800211177313521</v>
      </c>
      <c r="AI23" s="14">
        <f t="shared" si="17"/>
        <v>14.563692586167882</v>
      </c>
    </row>
    <row r="24" spans="1:35" ht="15">
      <c r="A24" s="4">
        <v>2</v>
      </c>
      <c r="B24" s="4">
        <v>40</v>
      </c>
      <c r="C24" s="4">
        <v>2</v>
      </c>
      <c r="D24" s="4">
        <v>27917836</v>
      </c>
      <c r="E24" s="3">
        <f t="shared" si="0"/>
        <v>202316760.66630402</v>
      </c>
      <c r="F24" s="4">
        <v>16235740</v>
      </c>
      <c r="G24" s="3">
        <f t="shared" si="1"/>
        <v>117658199.71936002</v>
      </c>
      <c r="H24" s="3">
        <f t="shared" si="18"/>
        <v>117.65819971936003</v>
      </c>
      <c r="I24" s="3">
        <f t="shared" si="19"/>
        <v>6.121336801862352</v>
      </c>
      <c r="J24" s="22">
        <f t="shared" si="20"/>
        <v>960.78770239644575</v>
      </c>
      <c r="K24" s="4">
        <v>10334311</v>
      </c>
      <c r="L24" s="3">
        <f t="shared" si="2"/>
        <v>74891346.350704014</v>
      </c>
      <c r="M24" s="3">
        <f t="shared" si="21"/>
        <v>74.891346350704012</v>
      </c>
      <c r="N24" s="3">
        <f t="shared" si="22"/>
        <v>4.8837226831022189</v>
      </c>
      <c r="O24" s="4">
        <f t="shared" si="3"/>
        <v>5901429</v>
      </c>
      <c r="P24" s="3">
        <f t="shared" si="4"/>
        <v>42766853.368656009</v>
      </c>
      <c r="Q24" s="3">
        <f t="shared" si="23"/>
        <v>1.2376141187601331</v>
      </c>
      <c r="R24" s="3">
        <f t="shared" si="24"/>
        <v>1.7511540001582666</v>
      </c>
      <c r="S24" s="3">
        <f t="shared" si="5"/>
        <v>0.68424712032289126</v>
      </c>
      <c r="T24" s="4">
        <v>20.562000000000001</v>
      </c>
      <c r="U24" s="3">
        <f t="shared" si="6"/>
        <v>41600372.328205436</v>
      </c>
      <c r="V24" s="3">
        <f t="shared" si="7"/>
        <v>0.97272464657627833</v>
      </c>
      <c r="W24" s="4">
        <v>12.154</v>
      </c>
      <c r="X24" s="3">
        <f t="shared" si="8"/>
        <v>24589579.091382589</v>
      </c>
      <c r="Y24" s="4">
        <v>3.9670000000000001</v>
      </c>
      <c r="Z24" s="3">
        <f t="shared" si="9"/>
        <v>8025905.895632281</v>
      </c>
      <c r="AA24" s="4">
        <v>1.657</v>
      </c>
      <c r="AB24" s="3">
        <f t="shared" si="10"/>
        <v>3352388.7242406579</v>
      </c>
      <c r="AC24" s="4">
        <f t="shared" si="11"/>
        <v>29263096.262774214</v>
      </c>
      <c r="AD24" s="4">
        <f t="shared" si="12"/>
        <v>416.67160769675593</v>
      </c>
      <c r="AE24" s="4">
        <f t="shared" si="13"/>
        <v>135.99936380887209</v>
      </c>
      <c r="AF24" s="4">
        <f t="shared" si="14"/>
        <v>56.806389168465088</v>
      </c>
      <c r="AG24" s="4">
        <f t="shared" si="15"/>
        <v>72.573285398230084</v>
      </c>
      <c r="AH24" s="4">
        <f t="shared" si="16"/>
        <v>15.97068584070797</v>
      </c>
      <c r="AI24" s="4">
        <f t="shared" si="17"/>
        <v>11.456028761061946</v>
      </c>
    </row>
    <row r="25" spans="1:35" ht="15">
      <c r="A25" s="4">
        <v>2</v>
      </c>
      <c r="B25" s="4">
        <v>40</v>
      </c>
      <c r="C25" s="4">
        <v>3</v>
      </c>
      <c r="D25" s="4">
        <v>40282899</v>
      </c>
      <c r="E25" s="3">
        <f t="shared" si="0"/>
        <v>291924690.57873607</v>
      </c>
      <c r="F25" s="4">
        <v>17983006</v>
      </c>
      <c r="G25" s="3">
        <f t="shared" si="1"/>
        <v>130320398.79318403</v>
      </c>
      <c r="H25" s="3">
        <f t="shared" si="18"/>
        <v>130.32039879318404</v>
      </c>
      <c r="I25" s="3">
        <f t="shared" si="19"/>
        <v>6.4423063973684558</v>
      </c>
      <c r="J25" s="22">
        <f t="shared" si="20"/>
        <v>1119.986370496518</v>
      </c>
      <c r="K25" s="4">
        <v>10375823</v>
      </c>
      <c r="L25" s="3">
        <f t="shared" si="2"/>
        <v>75192178.169072017</v>
      </c>
      <c r="M25" s="3">
        <f t="shared" si="21"/>
        <v>75.192178169072022</v>
      </c>
      <c r="N25" s="3">
        <f t="shared" si="22"/>
        <v>4.8935215905347045</v>
      </c>
      <c r="O25" s="4">
        <f t="shared" si="3"/>
        <v>7607183</v>
      </c>
      <c r="P25" s="3">
        <f t="shared" si="4"/>
        <v>55128220.62411201</v>
      </c>
      <c r="Q25" s="3">
        <f t="shared" si="23"/>
        <v>1.5487848068337513</v>
      </c>
      <c r="R25" s="3">
        <f t="shared" si="24"/>
        <v>1.36395075548991</v>
      </c>
      <c r="S25" s="3">
        <f t="shared" si="5"/>
        <v>0.76830619375266784</v>
      </c>
      <c r="T25" s="4">
        <v>12.848000000000001</v>
      </c>
      <c r="U25" s="3">
        <f t="shared" si="6"/>
        <v>37506484.245556012</v>
      </c>
      <c r="V25" s="3">
        <f t="shared" si="7"/>
        <v>0.68034998809940561</v>
      </c>
      <c r="W25" s="4">
        <v>12.586</v>
      </c>
      <c r="X25" s="3">
        <f t="shared" si="8"/>
        <v>36741641.556239724</v>
      </c>
      <c r="Y25" s="4">
        <v>4.0990000000000002</v>
      </c>
      <c r="Z25" s="3">
        <f t="shared" si="9"/>
        <v>11965993.066822393</v>
      </c>
      <c r="AA25" s="4">
        <v>2.1760000000000002</v>
      </c>
      <c r="AB25" s="3">
        <f t="shared" si="10"/>
        <v>6352281.2669932973</v>
      </c>
      <c r="AC25" s="4">
        <f t="shared" si="11"/>
        <v>42355353.35606882</v>
      </c>
      <c r="AD25" s="4">
        <f t="shared" si="12"/>
        <v>482.98616657755866</v>
      </c>
      <c r="AE25" s="4">
        <f t="shared" si="13"/>
        <v>157.29860931204615</v>
      </c>
      <c r="AF25" s="4">
        <f t="shared" si="14"/>
        <v>83.503726241281399</v>
      </c>
      <c r="AG25" s="4">
        <f t="shared" si="15"/>
        <v>71.748569853194567</v>
      </c>
      <c r="AH25" s="4">
        <f t="shared" si="16"/>
        <v>13.253842442621819</v>
      </c>
      <c r="AI25" s="4">
        <f t="shared" si="17"/>
        <v>14.997587704183614</v>
      </c>
    </row>
    <row r="26" spans="1:35" ht="15">
      <c r="A26" s="14">
        <v>2</v>
      </c>
      <c r="B26" s="4">
        <v>40</v>
      </c>
      <c r="C26" s="4">
        <v>4</v>
      </c>
      <c r="D26" s="4">
        <v>32821736</v>
      </c>
      <c r="E26" s="3">
        <f t="shared" si="0"/>
        <v>237854657.03590405</v>
      </c>
      <c r="F26" s="4">
        <v>21846458</v>
      </c>
      <c r="G26" s="3">
        <f t="shared" si="1"/>
        <v>158318310.00771204</v>
      </c>
      <c r="H26" s="3">
        <f t="shared" si="18"/>
        <v>158.31831000771203</v>
      </c>
      <c r="I26" s="3">
        <f t="shared" si="19"/>
        <v>7.1006932021810831</v>
      </c>
      <c r="J26" s="22">
        <f t="shared" si="20"/>
        <v>1499.6532571605808</v>
      </c>
      <c r="K26" s="4">
        <v>14443694</v>
      </c>
      <c r="L26" s="3">
        <f t="shared" si="2"/>
        <v>104671486.07561602</v>
      </c>
      <c r="M26" s="3">
        <f t="shared" si="21"/>
        <v>104.67148607561602</v>
      </c>
      <c r="N26" s="3">
        <f t="shared" si="22"/>
        <v>5.7736356117222858</v>
      </c>
      <c r="O26" s="4">
        <f t="shared" si="3"/>
        <v>7402764</v>
      </c>
      <c r="P26" s="3">
        <f t="shared" si="4"/>
        <v>53646823.932096012</v>
      </c>
      <c r="Q26" s="3">
        <f t="shared" si="23"/>
        <v>1.3270575904587973</v>
      </c>
      <c r="R26" s="3">
        <f t="shared" si="24"/>
        <v>1.9511217701928629</v>
      </c>
      <c r="S26" s="3">
        <f t="shared" si="5"/>
        <v>0.53528225231548632</v>
      </c>
      <c r="T26" s="4">
        <v>11.009</v>
      </c>
      <c r="U26" s="3">
        <f t="shared" si="6"/>
        <v>26185419.193082675</v>
      </c>
      <c r="V26" s="3">
        <f t="shared" si="7"/>
        <v>0.48810753878416219</v>
      </c>
      <c r="W26" s="4">
        <v>7.59</v>
      </c>
      <c r="X26" s="3">
        <f t="shared" si="8"/>
        <v>18053168.469025116</v>
      </c>
      <c r="Y26" s="4">
        <v>6.9489999999999998</v>
      </c>
      <c r="Z26" s="3">
        <f t="shared" si="9"/>
        <v>16528520.117424972</v>
      </c>
      <c r="AA26" s="4">
        <v>2.4660000000000002</v>
      </c>
      <c r="AB26" s="3">
        <f t="shared" si="10"/>
        <v>5865495.8425053945</v>
      </c>
      <c r="AC26" s="4">
        <f t="shared" si="11"/>
        <v>28716192.74394469</v>
      </c>
      <c r="AD26" s="4">
        <f t="shared" si="12"/>
        <v>243.87064708567121</v>
      </c>
      <c r="AE26" s="4">
        <f t="shared" si="13"/>
        <v>223.27498374154536</v>
      </c>
      <c r="AF26" s="4">
        <f t="shared" si="14"/>
        <v>79.233862412814929</v>
      </c>
      <c r="AG26" s="4">
        <f t="shared" si="15"/>
        <v>42.441812308456875</v>
      </c>
      <c r="AH26" s="4">
        <f t="shared" si="16"/>
        <v>37.132444297192073</v>
      </c>
      <c r="AI26" s="4">
        <f t="shared" si="17"/>
        <v>20.425743394351052</v>
      </c>
    </row>
    <row r="27" spans="1:35" s="15" customFormat="1" ht="15">
      <c r="A27" s="4">
        <v>2</v>
      </c>
      <c r="B27" s="14">
        <v>40</v>
      </c>
      <c r="C27" s="14">
        <v>5</v>
      </c>
      <c r="D27" s="14">
        <v>30641562</v>
      </c>
      <c r="E27" s="15">
        <f t="shared" si="0"/>
        <v>222055232.56156805</v>
      </c>
      <c r="F27" s="14">
        <v>15505611</v>
      </c>
      <c r="G27" s="15">
        <f t="shared" si="1"/>
        <v>112367054.15390402</v>
      </c>
      <c r="H27" s="15">
        <f t="shared" si="18"/>
        <v>112.36705415390402</v>
      </c>
      <c r="I27" s="15">
        <f t="shared" si="19"/>
        <v>5.9821138434733223</v>
      </c>
      <c r="J27" s="22">
        <f t="shared" si="20"/>
        <v>896.71127467353722</v>
      </c>
      <c r="K27" s="14">
        <v>11459509</v>
      </c>
      <c r="L27" s="15">
        <f t="shared" si="2"/>
        <v>83045503.22977601</v>
      </c>
      <c r="M27" s="15">
        <f t="shared" si="21"/>
        <v>83.045503229776017</v>
      </c>
      <c r="N27" s="15">
        <f t="shared" si="22"/>
        <v>5.1427242288070669</v>
      </c>
      <c r="O27" s="14">
        <f t="shared" si="3"/>
        <v>4046102</v>
      </c>
      <c r="P27" s="15">
        <f t="shared" si="4"/>
        <v>29321550.924128003</v>
      </c>
      <c r="Q27" s="15">
        <f t="shared" si="23"/>
        <v>0.83938961466625539</v>
      </c>
      <c r="R27" s="15">
        <f t="shared" si="24"/>
        <v>2.8322343331927864</v>
      </c>
      <c r="S27" s="15">
        <f t="shared" si="5"/>
        <v>0.3568447857814756</v>
      </c>
      <c r="T27" s="14">
        <v>14.557</v>
      </c>
      <c r="U27" s="15">
        <f t="shared" si="6"/>
        <v>32324580.203987461</v>
      </c>
      <c r="V27" s="15">
        <f t="shared" si="7"/>
        <v>1.1024171363796564</v>
      </c>
      <c r="W27" s="14">
        <v>2.4359999999999999</v>
      </c>
      <c r="X27" s="15">
        <f t="shared" si="8"/>
        <v>5409265.4651997974</v>
      </c>
      <c r="Y27" s="14">
        <v>2.6739999999999999</v>
      </c>
      <c r="Z27" s="15">
        <f t="shared" si="9"/>
        <v>5937756.9186963299</v>
      </c>
      <c r="AA27" s="14">
        <v>0.39800000000000002</v>
      </c>
      <c r="AB27" s="15">
        <f t="shared" si="10"/>
        <v>883779.82559504092</v>
      </c>
      <c r="AC27" s="14">
        <f t="shared" si="11"/>
        <v>10463242.558301086</v>
      </c>
      <c r="AD27" s="14">
        <f t="shared" si="12"/>
        <v>133.69078350471136</v>
      </c>
      <c r="AE27" s="14">
        <f t="shared" si="13"/>
        <v>146.75252672068893</v>
      </c>
      <c r="AF27" s="14">
        <f t="shared" si="14"/>
        <v>21.842747058651536</v>
      </c>
      <c r="AG27" s="14">
        <f t="shared" si="15"/>
        <v>43.251273344651942</v>
      </c>
      <c r="AH27" s="14">
        <f t="shared" si="16"/>
        <v>48.302207130730054</v>
      </c>
      <c r="AI27" s="14">
        <f t="shared" si="17"/>
        <v>8.4465195246180045</v>
      </c>
    </row>
    <row r="28" spans="1:35" s="4" customFormat="1" ht="15">
      <c r="A28" s="4">
        <v>2</v>
      </c>
      <c r="B28" s="3">
        <v>40</v>
      </c>
      <c r="C28" s="3">
        <v>8</v>
      </c>
      <c r="D28" s="3">
        <v>25972740</v>
      </c>
      <c r="E28" s="3">
        <f t="shared" si="0"/>
        <v>188220914.48736003</v>
      </c>
      <c r="F28" s="3">
        <v>11009541</v>
      </c>
      <c r="G28" s="3">
        <f t="shared" si="1"/>
        <v>79784646.329424009</v>
      </c>
      <c r="H28" s="3">
        <f t="shared" si="18"/>
        <v>79.784646329424007</v>
      </c>
      <c r="I28" s="3">
        <f t="shared" si="19"/>
        <v>5.0407462775712499</v>
      </c>
      <c r="J28" s="22">
        <f t="shared" si="20"/>
        <v>536.50419675334319</v>
      </c>
      <c r="K28" s="4">
        <v>6613027</v>
      </c>
      <c r="L28" s="3">
        <f t="shared" si="2"/>
        <v>47923707.29732801</v>
      </c>
      <c r="M28" s="3">
        <f t="shared" si="21"/>
        <v>47.923707297328008</v>
      </c>
      <c r="N28" s="3">
        <f t="shared" si="22"/>
        <v>3.9067028508390731</v>
      </c>
      <c r="O28" s="3">
        <f t="shared" si="3"/>
        <v>4396514</v>
      </c>
      <c r="P28" s="3">
        <f t="shared" si="4"/>
        <v>31860939.032096006</v>
      </c>
      <c r="Q28" s="3">
        <f t="shared" si="23"/>
        <v>1.1340434267321768</v>
      </c>
      <c r="R28" s="3">
        <f t="shared" si="24"/>
        <v>1.5041523807270942</v>
      </c>
      <c r="S28" s="3">
        <f t="shared" si="5"/>
        <v>0.47703675116239824</v>
      </c>
      <c r="T28" s="3">
        <v>9.9039999999999999</v>
      </c>
      <c r="U28" s="3">
        <f t="shared" si="6"/>
        <v>18641399.370828137</v>
      </c>
      <c r="V28" s="3">
        <f t="shared" si="7"/>
        <v>0.58508631374766462</v>
      </c>
      <c r="W28" s="3">
        <v>5.923</v>
      </c>
      <c r="X28" s="3">
        <f t="shared" si="8"/>
        <v>11148324.765086334</v>
      </c>
      <c r="Y28" s="3">
        <v>3.9340000000000002</v>
      </c>
      <c r="Z28" s="3">
        <f t="shared" si="9"/>
        <v>7404610.7759327432</v>
      </c>
      <c r="AA28" s="3">
        <v>1.782</v>
      </c>
      <c r="AB28" s="3">
        <f t="shared" si="10"/>
        <v>3354096.6961647556</v>
      </c>
      <c r="AC28" s="3">
        <f t="shared" si="11"/>
        <v>15198838.844854323</v>
      </c>
      <c r="AD28" s="3">
        <f t="shared" si="12"/>
        <v>253.57191550137981</v>
      </c>
      <c r="AE28" s="3">
        <f t="shared" si="13"/>
        <v>168.42004315084048</v>
      </c>
      <c r="AF28" s="3">
        <f t="shared" si="14"/>
        <v>76.289912784646091</v>
      </c>
      <c r="AG28" s="3">
        <f t="shared" si="15"/>
        <v>51.281733746130023</v>
      </c>
      <c r="AH28" s="3">
        <f t="shared" si="16"/>
        <v>26.650154798761612</v>
      </c>
      <c r="AI28" s="3">
        <f t="shared" si="17"/>
        <v>22.068111455108365</v>
      </c>
    </row>
    <row r="29" spans="1:35" ht="15">
      <c r="A29" s="4">
        <v>2</v>
      </c>
      <c r="B29" s="3">
        <v>40</v>
      </c>
      <c r="C29" s="3">
        <v>10</v>
      </c>
      <c r="D29" s="3">
        <v>27549780</v>
      </c>
      <c r="E29" s="3">
        <f t="shared" si="0"/>
        <v>199649508.88992003</v>
      </c>
      <c r="F29" s="3">
        <v>15051208</v>
      </c>
      <c r="G29" s="3">
        <f t="shared" si="1"/>
        <v>109074057.41171202</v>
      </c>
      <c r="H29" s="3">
        <f t="shared" si="18"/>
        <v>109.07405741171202</v>
      </c>
      <c r="I29" s="3">
        <f t="shared" si="19"/>
        <v>5.8938070005000975</v>
      </c>
      <c r="J29" s="22">
        <f t="shared" si="20"/>
        <v>857.58334907172548</v>
      </c>
      <c r="K29" s="4">
        <v>8663540</v>
      </c>
      <c r="L29" s="3">
        <f t="shared" si="2"/>
        <v>62783496.138560012</v>
      </c>
      <c r="M29" s="3">
        <f t="shared" si="21"/>
        <v>62.783496138560011</v>
      </c>
      <c r="N29" s="3">
        <f t="shared" si="22"/>
        <v>4.4715482769586616</v>
      </c>
      <c r="O29" s="3">
        <f t="shared" si="3"/>
        <v>6387668</v>
      </c>
      <c r="P29" s="3">
        <f t="shared" si="4"/>
        <v>46290561.273152009</v>
      </c>
      <c r="Q29" s="3">
        <f t="shared" si="23"/>
        <v>1.4222587235414359</v>
      </c>
      <c r="R29" s="3">
        <f t="shared" si="24"/>
        <v>1.3562915292404052</v>
      </c>
      <c r="S29" s="3">
        <f t="shared" si="5"/>
        <v>0.5241544744341754</v>
      </c>
      <c r="T29" s="3">
        <v>10.667999999999999</v>
      </c>
      <c r="U29" s="3">
        <f t="shared" si="6"/>
        <v>21298609.608376667</v>
      </c>
      <c r="V29" s="3">
        <f t="shared" si="7"/>
        <v>0.46010696398122125</v>
      </c>
      <c r="W29" s="3">
        <v>9.2200000000000006</v>
      </c>
      <c r="X29" s="3">
        <f t="shared" si="8"/>
        <v>18407684.71965063</v>
      </c>
      <c r="Y29" s="3">
        <v>5.6070000000000002</v>
      </c>
      <c r="Z29" s="3">
        <f t="shared" si="9"/>
        <v>11194347.963457815</v>
      </c>
      <c r="AA29" s="3">
        <v>2.6739999999999999</v>
      </c>
      <c r="AB29" s="3">
        <f t="shared" si="10"/>
        <v>5338627.8677164614</v>
      </c>
      <c r="AC29" s="3">
        <f t="shared" si="11"/>
        <v>24263404.815391984</v>
      </c>
      <c r="AD29" s="3">
        <f t="shared" si="12"/>
        <v>288.17535162520392</v>
      </c>
      <c r="AE29" s="3">
        <f t="shared" si="13"/>
        <v>175.24937055992604</v>
      </c>
      <c r="AF29" s="3">
        <f t="shared" si="14"/>
        <v>83.577103063535262</v>
      </c>
      <c r="AG29" s="3">
        <f t="shared" si="15"/>
        <v>53.863243643544813</v>
      </c>
      <c r="AH29" s="3">
        <f t="shared" si="16"/>
        <v>24.133958693326747</v>
      </c>
      <c r="AI29" s="3">
        <f t="shared" si="17"/>
        <v>22.00279766312844</v>
      </c>
    </row>
    <row r="30" spans="1:35" ht="15">
      <c r="A30" s="14">
        <v>2</v>
      </c>
      <c r="B30" s="3">
        <v>40</v>
      </c>
      <c r="C30" s="3">
        <v>1</v>
      </c>
      <c r="D30" s="3">
        <v>35566180</v>
      </c>
      <c r="E30" s="3">
        <f t="shared" si="0"/>
        <v>257743269.45952004</v>
      </c>
      <c r="F30" s="3">
        <v>12790566</v>
      </c>
      <c r="G30" s="3">
        <f t="shared" si="1"/>
        <v>92691492.285024017</v>
      </c>
      <c r="H30" s="3">
        <f t="shared" si="18"/>
        <v>92.691492285024012</v>
      </c>
      <c r="I30" s="3">
        <f t="shared" si="19"/>
        <v>5.4331927565900351</v>
      </c>
      <c r="J30" s="22">
        <f t="shared" si="20"/>
        <v>671.82157754941306</v>
      </c>
      <c r="K30" s="4">
        <v>4792818</v>
      </c>
      <c r="L30" s="3">
        <f t="shared" si="2"/>
        <v>34732900.222752005</v>
      </c>
      <c r="M30" s="3">
        <f t="shared" si="21"/>
        <v>34.732900222752008</v>
      </c>
      <c r="N30" s="3">
        <f t="shared" si="22"/>
        <v>3.3258732976406717</v>
      </c>
      <c r="O30" s="3">
        <f t="shared" si="3"/>
        <v>7997748</v>
      </c>
      <c r="P30" s="3">
        <f t="shared" si="4"/>
        <v>57958592.062272012</v>
      </c>
      <c r="Q30" s="3">
        <f t="shared" si="23"/>
        <v>2.1073194589493633</v>
      </c>
      <c r="R30" s="3">
        <f t="shared" si="24"/>
        <v>0.599270944770953</v>
      </c>
      <c r="S30" s="3">
        <f t="shared" si="5"/>
        <v>0.65815960192794254</v>
      </c>
      <c r="T30" s="3">
        <v>19.427</v>
      </c>
      <c r="U30" s="3">
        <f t="shared" si="6"/>
        <v>50071784.957900956</v>
      </c>
      <c r="V30" s="3">
        <f t="shared" si="7"/>
        <v>0.86392341801717176</v>
      </c>
      <c r="W30" s="3">
        <v>11.183999999999999</v>
      </c>
      <c r="X30" s="3">
        <f t="shared" si="8"/>
        <v>28826007.256352719</v>
      </c>
      <c r="Y30" s="3">
        <v>8.8089999999999993</v>
      </c>
      <c r="Z30" s="3">
        <f t="shared" si="9"/>
        <v>22704604.606689118</v>
      </c>
      <c r="AA30" s="4">
        <v>5.1929999999999996</v>
      </c>
      <c r="AB30" s="3">
        <f t="shared" si="10"/>
        <v>13384607.983032875</v>
      </c>
      <c r="AC30" s="3">
        <f t="shared" si="11"/>
        <v>38146003.880008958</v>
      </c>
      <c r="AD30" s="3">
        <f t="shared" si="12"/>
        <v>360.42655077845313</v>
      </c>
      <c r="AE30" s="3">
        <f t="shared" si="13"/>
        <v>283.8874719069558</v>
      </c>
      <c r="AF30" s="3">
        <f t="shared" si="14"/>
        <v>167.35471013881502</v>
      </c>
      <c r="AG30" s="3">
        <f t="shared" si="15"/>
        <v>40.479729729729726</v>
      </c>
      <c r="AH30" s="3">
        <f t="shared" si="16"/>
        <v>24.432432432432432</v>
      </c>
      <c r="AI30" s="3">
        <f t="shared" si="17"/>
        <v>35.087837837837839</v>
      </c>
    </row>
    <row r="31" spans="1:35" ht="15">
      <c r="A31" s="3">
        <v>2</v>
      </c>
      <c r="B31" s="3">
        <v>40</v>
      </c>
      <c r="C31" s="3">
        <v>2</v>
      </c>
      <c r="D31" s="3">
        <v>32466096</v>
      </c>
      <c r="E31" s="3">
        <f t="shared" si="0"/>
        <v>235277382.32294405</v>
      </c>
      <c r="F31" s="3">
        <v>11262731</v>
      </c>
      <c r="G31" s="3">
        <f t="shared" si="1"/>
        <v>81619479.825584009</v>
      </c>
      <c r="H31" s="3">
        <f t="shared" si="18"/>
        <v>81.619479825584008</v>
      </c>
      <c r="I31" s="3">
        <f t="shared" si="19"/>
        <v>5.0983786552791832</v>
      </c>
      <c r="J31" s="22">
        <f t="shared" si="20"/>
        <v>555.11743928121518</v>
      </c>
      <c r="K31" s="4">
        <v>3973169</v>
      </c>
      <c r="L31" s="3">
        <f t="shared" si="2"/>
        <v>28793015.392016005</v>
      </c>
      <c r="M31" s="3">
        <f t="shared" si="21"/>
        <v>28.793015392016006</v>
      </c>
      <c r="N31" s="3">
        <f t="shared" si="22"/>
        <v>3.0281595276414786</v>
      </c>
      <c r="O31" s="3">
        <f t="shared" si="3"/>
        <v>7289562</v>
      </c>
      <c r="P31" s="3">
        <f t="shared" si="4"/>
        <v>52826464.433568008</v>
      </c>
      <c r="Q31" s="3">
        <f t="shared" si="23"/>
        <v>2.0702191276377047</v>
      </c>
      <c r="R31" s="3">
        <f t="shared" si="24"/>
        <v>0.54504907153543658</v>
      </c>
      <c r="S31" s="3">
        <f t="shared" si="5"/>
        <v>0.60958869127116277</v>
      </c>
      <c r="T31" s="3">
        <v>24.658000000000001</v>
      </c>
      <c r="U31" s="3">
        <f t="shared" si="6"/>
        <v>58014696.933191545</v>
      </c>
      <c r="V31" s="3">
        <f t="shared" si="7"/>
        <v>1.0982127529308345</v>
      </c>
      <c r="W31" s="3">
        <v>11.606</v>
      </c>
      <c r="X31" s="3">
        <f t="shared" si="8"/>
        <v>27306292.992400885</v>
      </c>
      <c r="Y31" s="3">
        <v>6.8140000000000001</v>
      </c>
      <c r="Z31" s="3">
        <f t="shared" si="9"/>
        <v>16031800.831485407</v>
      </c>
      <c r="AA31" s="4">
        <v>4.7329999999999997</v>
      </c>
      <c r="AB31" s="3">
        <f t="shared" si="10"/>
        <v>11135678.505344942</v>
      </c>
      <c r="AC31" s="3">
        <f t="shared" si="11"/>
        <v>32202415.318541348</v>
      </c>
      <c r="AD31" s="3">
        <f t="shared" si="12"/>
        <v>374.59442683114412</v>
      </c>
      <c r="AE31" s="3">
        <f t="shared" si="13"/>
        <v>219.9281771865773</v>
      </c>
      <c r="AF31" s="3">
        <f t="shared" si="14"/>
        <v>152.76196985971094</v>
      </c>
      <c r="AG31" s="3">
        <f t="shared" si="15"/>
        <v>50.215532987506393</v>
      </c>
      <c r="AH31" s="3">
        <f t="shared" si="16"/>
        <v>15.204208372908601</v>
      </c>
      <c r="AI31" s="3">
        <f t="shared" si="17"/>
        <v>34.580258639585004</v>
      </c>
    </row>
    <row r="32" spans="1:35" ht="15">
      <c r="A32" s="3">
        <v>2</v>
      </c>
      <c r="B32" s="3">
        <v>40</v>
      </c>
      <c r="C32" s="3">
        <v>1</v>
      </c>
      <c r="D32" s="3">
        <v>30913352</v>
      </c>
      <c r="E32" s="3">
        <f t="shared" si="0"/>
        <v>224024857.72812805</v>
      </c>
      <c r="F32" s="3">
        <v>16697459</v>
      </c>
      <c r="G32" s="3">
        <f t="shared" si="1"/>
        <v>121004214.51857603</v>
      </c>
      <c r="H32" s="3">
        <f t="shared" si="18"/>
        <v>121.00421451857602</v>
      </c>
      <c r="I32" s="3">
        <f t="shared" si="19"/>
        <v>6.2077672355285607</v>
      </c>
      <c r="J32" s="22">
        <f t="shared" si="20"/>
        <v>1002.0626673997443</v>
      </c>
      <c r="K32" s="4">
        <v>6216972</v>
      </c>
      <c r="L32" s="3">
        <f t="shared" si="2"/>
        <v>45053550.575808011</v>
      </c>
      <c r="M32" s="3">
        <f t="shared" si="21"/>
        <v>45.053550575808011</v>
      </c>
      <c r="N32" s="3">
        <f t="shared" si="22"/>
        <v>3.7879103097339222</v>
      </c>
      <c r="O32" s="3">
        <f t="shared" si="3"/>
        <v>10480487</v>
      </c>
      <c r="P32" s="3">
        <f t="shared" si="4"/>
        <v>75950663.942768008</v>
      </c>
      <c r="Q32" s="3">
        <f t="shared" si="23"/>
        <v>2.4198569257946385</v>
      </c>
      <c r="R32" s="3">
        <f t="shared" si="24"/>
        <v>0.5931949536314487</v>
      </c>
      <c r="S32" s="3">
        <f t="shared" si="5"/>
        <v>0.56682660393930173</v>
      </c>
      <c r="T32" s="3">
        <v>10.811</v>
      </c>
      <c r="U32" s="3">
        <f t="shared" si="6"/>
        <v>24219327.368987922</v>
      </c>
      <c r="V32" s="3">
        <f t="shared" si="7"/>
        <v>0.31888236536336528</v>
      </c>
      <c r="W32" s="3">
        <v>13.586</v>
      </c>
      <c r="X32" s="3">
        <f t="shared" si="8"/>
        <v>30436017.170943476</v>
      </c>
      <c r="Y32" s="3">
        <v>11.217000000000001</v>
      </c>
      <c r="Z32" s="3">
        <f t="shared" si="9"/>
        <v>25128868.291364126</v>
      </c>
      <c r="AA32" s="4">
        <v>5.5860000000000003</v>
      </c>
      <c r="AB32" s="3">
        <f t="shared" si="10"/>
        <v>12514028.552693233</v>
      </c>
      <c r="AC32" s="3">
        <f t="shared" si="11"/>
        <v>43050856.909614369</v>
      </c>
      <c r="AD32" s="3">
        <f t="shared" si="12"/>
        <v>290.4065161374989</v>
      </c>
      <c r="AE32" s="3">
        <f t="shared" si="13"/>
        <v>239.7681356922071</v>
      </c>
      <c r="AF32" s="3">
        <f t="shared" si="14"/>
        <v>119.40312079670757</v>
      </c>
      <c r="AG32" s="3">
        <f t="shared" si="15"/>
        <v>41.629806941770298</v>
      </c>
      <c r="AH32" s="3">
        <f t="shared" si="16"/>
        <v>29.302180361138578</v>
      </c>
      <c r="AI32" s="3">
        <f t="shared" si="17"/>
        <v>29.068012697091124</v>
      </c>
    </row>
    <row r="33" spans="1:35" ht="15">
      <c r="A33" s="3">
        <v>2</v>
      </c>
      <c r="B33" s="3">
        <v>40</v>
      </c>
      <c r="C33" s="3">
        <v>2</v>
      </c>
      <c r="D33" s="3">
        <v>40224364</v>
      </c>
      <c r="E33" s="3">
        <f t="shared" si="0"/>
        <v>291500495.39449602</v>
      </c>
      <c r="F33" s="3">
        <v>18705706</v>
      </c>
      <c r="G33" s="3">
        <f t="shared" si="1"/>
        <v>135557707.40598401</v>
      </c>
      <c r="H33" s="3">
        <f t="shared" si="18"/>
        <v>135.55770740598402</v>
      </c>
      <c r="I33" s="3">
        <f t="shared" si="19"/>
        <v>6.5704828130671036</v>
      </c>
      <c r="J33" s="22">
        <f t="shared" si="20"/>
        <v>1188.1751364106412</v>
      </c>
      <c r="K33" s="4">
        <v>10060378</v>
      </c>
      <c r="L33" s="3">
        <f t="shared" si="2"/>
        <v>72906191.154592007</v>
      </c>
      <c r="M33" s="3">
        <f t="shared" si="21"/>
        <v>72.906191154592008</v>
      </c>
      <c r="N33" s="3">
        <f t="shared" si="22"/>
        <v>4.8185612183345992</v>
      </c>
      <c r="O33" s="3">
        <f t="shared" si="3"/>
        <v>8645328</v>
      </c>
      <c r="P33" s="3">
        <f t="shared" si="4"/>
        <v>62651516.251392014</v>
      </c>
      <c r="Q33" s="3">
        <f t="shared" si="23"/>
        <v>1.7519215947325044</v>
      </c>
      <c r="R33" s="3">
        <f t="shared" si="24"/>
        <v>1.1636780004182605</v>
      </c>
      <c r="S33" s="3">
        <f t="shared" si="5"/>
        <v>0.60587830560968881</v>
      </c>
      <c r="T33" s="3">
        <v>11.661</v>
      </c>
      <c r="U33" s="3">
        <f t="shared" si="6"/>
        <v>33991872.767952181</v>
      </c>
      <c r="V33" s="3">
        <f t="shared" si="7"/>
        <v>0.54255467068918606</v>
      </c>
      <c r="W33" s="3">
        <v>9.0879999999999992</v>
      </c>
      <c r="X33" s="3">
        <f t="shared" si="8"/>
        <v>26491565.021451797</v>
      </c>
      <c r="Y33" s="3">
        <v>6.867</v>
      </c>
      <c r="Z33" s="3">
        <f t="shared" si="9"/>
        <v>20017339.018740043</v>
      </c>
      <c r="AA33" s="4">
        <v>2.9329999999999998</v>
      </c>
      <c r="AB33" s="3">
        <f t="shared" si="10"/>
        <v>8549709.5299205687</v>
      </c>
      <c r="AC33" s="3">
        <f t="shared" si="11"/>
        <v>37959194.510271274</v>
      </c>
      <c r="AD33" s="3">
        <f t="shared" si="12"/>
        <v>306.42637296643687</v>
      </c>
      <c r="AE33" s="3">
        <f t="shared" si="13"/>
        <v>231.5393819498814</v>
      </c>
      <c r="AF33" s="3">
        <f t="shared" si="14"/>
        <v>98.893986785933023</v>
      </c>
      <c r="AG33" s="3">
        <f t="shared" si="15"/>
        <v>47.26616495162034</v>
      </c>
      <c r="AH33" s="3">
        <f t="shared" si="16"/>
        <v>30.210413146982027</v>
      </c>
      <c r="AI33" s="3">
        <f t="shared" si="17"/>
        <v>22.523421901397633</v>
      </c>
    </row>
    <row r="34" spans="1:35" ht="15">
      <c r="A34" s="3">
        <v>2</v>
      </c>
      <c r="B34" s="3">
        <v>40</v>
      </c>
      <c r="C34" s="3">
        <v>1</v>
      </c>
      <c r="D34" s="3">
        <v>31283632</v>
      </c>
      <c r="E34" s="3">
        <f t="shared" si="0"/>
        <v>226708226.53004804</v>
      </c>
      <c r="F34" s="3">
        <v>11820349</v>
      </c>
      <c r="G34" s="3">
        <f t="shared" si="1"/>
        <v>85660461.635536015</v>
      </c>
      <c r="H34" s="3">
        <f t="shared" si="18"/>
        <v>85.660461635536009</v>
      </c>
      <c r="I34" s="3">
        <f t="shared" si="19"/>
        <v>5.2230644065296277</v>
      </c>
      <c r="J34" s="22">
        <f t="shared" si="20"/>
        <v>596.8493881577574</v>
      </c>
      <c r="K34" s="4">
        <v>2424231</v>
      </c>
      <c r="L34" s="3">
        <f t="shared" si="2"/>
        <v>17568072.361584004</v>
      </c>
      <c r="M34" s="3">
        <f t="shared" si="21"/>
        <v>17.568072361584004</v>
      </c>
      <c r="N34" s="3">
        <f t="shared" si="22"/>
        <v>2.3653599099691305</v>
      </c>
      <c r="O34" s="3">
        <f t="shared" si="3"/>
        <v>9396118</v>
      </c>
      <c r="P34" s="3">
        <f t="shared" si="4"/>
        <v>68092389.273952007</v>
      </c>
      <c r="Q34" s="3">
        <f t="shared" si="23"/>
        <v>2.8577044965604972</v>
      </c>
      <c r="R34" s="3">
        <f t="shared" si="24"/>
        <v>0.25800346483515857</v>
      </c>
      <c r="S34" s="3">
        <f t="shared" si="5"/>
        <v>0.27520993469004973</v>
      </c>
      <c r="T34" s="3">
        <v>9.7989999999999995</v>
      </c>
      <c r="U34" s="3">
        <f t="shared" si="6"/>
        <v>22215139.117679406</v>
      </c>
      <c r="V34" s="3">
        <f t="shared" si="7"/>
        <v>0.32624995766123838</v>
      </c>
      <c r="W34" s="3">
        <v>4.2480000000000002</v>
      </c>
      <c r="X34" s="3">
        <f t="shared" si="8"/>
        <v>9630565.4629964419</v>
      </c>
      <c r="Y34" s="3">
        <v>4.6500000000000004</v>
      </c>
      <c r="Z34" s="3">
        <f t="shared" si="9"/>
        <v>10541932.533647234</v>
      </c>
      <c r="AA34" s="4">
        <v>0.63200000000000001</v>
      </c>
      <c r="AB34" s="3">
        <f t="shared" si="10"/>
        <v>1432795.9916699037</v>
      </c>
      <c r="AC34" s="3">
        <f t="shared" si="11"/>
        <v>18739702.004973773</v>
      </c>
      <c r="AD34" s="3">
        <f t="shared" si="12"/>
        <v>102.49515239162005</v>
      </c>
      <c r="AE34" s="3">
        <f t="shared" si="13"/>
        <v>112.19455240608124</v>
      </c>
      <c r="AF34" s="3">
        <f t="shared" si="14"/>
        <v>15.248807982934057</v>
      </c>
      <c r="AG34" s="3">
        <f t="shared" si="15"/>
        <v>43.745463343818059</v>
      </c>
      <c r="AH34" s="3">
        <f t="shared" si="16"/>
        <v>48.608758770868619</v>
      </c>
      <c r="AI34" s="3">
        <f t="shared" si="17"/>
        <v>7.645777885313322</v>
      </c>
    </row>
    <row r="36" spans="1:35" ht="15">
      <c r="Q36" s="16">
        <f>MEDIAN(Q2:Q34)</f>
        <v>1.4244900123335229</v>
      </c>
    </row>
  </sheetData>
  <sortState ref="B1:B1048576">
    <sortCondition ref="B1:B1048576"/>
  </sortState>
  <pageMargins left="0.7" right="0.7" top="0.75" bottom="0.75" header="0.3" footer="0.3"/>
  <pageSetup orientation="portrait" horizontalDpi="4294967293" verticalDpi="4294967293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5"/>
  <sheetViews>
    <sheetView topLeftCell="A40" zoomScale="130" zoomScaleNormal="130" zoomScalePageLayoutView="130" workbookViewId="0" xr3:uid="{958C4451-9541-5A59-BF78-D2F731DF1C81}">
      <selection activeCell="E70" sqref="E70"/>
    </sheetView>
  </sheetViews>
  <sheetFormatPr defaultColWidth="8.85546875" defaultRowHeight="14.45"/>
  <cols>
    <col min="4" max="4" width="11.42578125" style="1" customWidth="1"/>
    <col min="5" max="5" width="12.42578125" customWidth="1"/>
    <col min="6" max="6" width="11.140625" customWidth="1"/>
    <col min="8" max="8" width="13.42578125" customWidth="1"/>
    <col min="10" max="10" width="11.42578125" customWidth="1"/>
    <col min="16" max="16" width="12.85546875" customWidth="1"/>
  </cols>
  <sheetData>
    <row r="1" spans="1:11">
      <c r="A1" s="17" t="s">
        <v>35</v>
      </c>
    </row>
    <row r="2" spans="1:11" s="20" customFormat="1">
      <c r="A2" s="20">
        <v>10</v>
      </c>
      <c r="B2" s="20">
        <v>14</v>
      </c>
      <c r="C2" s="20">
        <v>15</v>
      </c>
      <c r="D2" s="20">
        <v>18</v>
      </c>
      <c r="E2" s="20">
        <v>21</v>
      </c>
      <c r="F2" s="20">
        <v>26.5</v>
      </c>
      <c r="G2" s="20">
        <v>33</v>
      </c>
      <c r="H2" s="21">
        <v>35</v>
      </c>
      <c r="I2" s="20">
        <v>38</v>
      </c>
      <c r="J2" s="20">
        <v>41</v>
      </c>
    </row>
    <row r="3" spans="1:11">
      <c r="A3" s="1">
        <v>10.90727</v>
      </c>
      <c r="B3">
        <v>43.590530000000001</v>
      </c>
      <c r="C3">
        <v>53.119590000000002</v>
      </c>
      <c r="D3">
        <v>67.860789999999994</v>
      </c>
      <c r="E3">
        <v>173.24930000000001</v>
      </c>
      <c r="F3">
        <v>150.58879999999999</v>
      </c>
      <c r="G3">
        <v>329.57310000000001</v>
      </c>
      <c r="H3" s="19">
        <v>518.49509999999998</v>
      </c>
      <c r="I3">
        <v>629.89610000000005</v>
      </c>
      <c r="J3">
        <v>1170.1880000000001</v>
      </c>
    </row>
    <row r="4" spans="1:11">
      <c r="A4" s="1">
        <v>17.172470000000001</v>
      </c>
      <c r="B4">
        <v>43.72945</v>
      </c>
      <c r="C4">
        <v>31.373069999999998</v>
      </c>
      <c r="D4">
        <v>45.255209999999998</v>
      </c>
      <c r="E4">
        <v>162.1224</v>
      </c>
      <c r="F4">
        <v>135.01599999999999</v>
      </c>
      <c r="G4">
        <v>390.60640000000001</v>
      </c>
      <c r="H4" s="19">
        <v>322.78899999999999</v>
      </c>
      <c r="I4">
        <v>636.60170000000005</v>
      </c>
      <c r="J4">
        <v>779.48910000000001</v>
      </c>
    </row>
    <row r="5" spans="1:11">
      <c r="A5" s="1">
        <v>19.274760000000001</v>
      </c>
      <c r="B5" s="1">
        <v>38.181080000000001</v>
      </c>
      <c r="C5" s="1">
        <v>24.012329999999999</v>
      </c>
      <c r="D5" s="1">
        <v>49.014769999999999</v>
      </c>
      <c r="E5" s="1">
        <v>79.772959999999998</v>
      </c>
      <c r="F5" s="1">
        <v>222.69800000000001</v>
      </c>
      <c r="G5" s="1">
        <v>230.42359999999999</v>
      </c>
      <c r="H5" s="18">
        <v>407.43369999999999</v>
      </c>
      <c r="I5" s="1">
        <v>518.59050000000002</v>
      </c>
      <c r="J5" s="1">
        <v>961.30619999999999</v>
      </c>
      <c r="K5" s="1"/>
    </row>
    <row r="6" spans="1:11">
      <c r="A6" s="1">
        <v>13.55969</v>
      </c>
      <c r="B6">
        <v>49.51605</v>
      </c>
      <c r="C6">
        <v>37.770740000000004</v>
      </c>
      <c r="D6">
        <v>22.26099</v>
      </c>
      <c r="E6">
        <v>178.95650000000001</v>
      </c>
      <c r="F6">
        <v>218.7141</v>
      </c>
      <c r="G6">
        <v>301.46980000000002</v>
      </c>
      <c r="I6">
        <v>467.73970000000003</v>
      </c>
      <c r="J6">
        <v>1044.0350000000001</v>
      </c>
    </row>
    <row r="7" spans="1:11">
      <c r="A7" s="1">
        <v>14.71841</v>
      </c>
      <c r="B7">
        <v>50.1477</v>
      </c>
      <c r="C7">
        <v>26.399760000000001</v>
      </c>
      <c r="D7">
        <v>64.876329999999996</v>
      </c>
      <c r="E7">
        <v>71.050579999999997</v>
      </c>
      <c r="F7">
        <v>162.61170000000001</v>
      </c>
      <c r="G7">
        <v>373.04860000000002</v>
      </c>
      <c r="I7">
        <v>361.92180000000002</v>
      </c>
      <c r="J7">
        <v>591.09810000000004</v>
      </c>
    </row>
    <row r="8" spans="1:11">
      <c r="A8" s="1">
        <v>11.77711</v>
      </c>
      <c r="B8">
        <v>21.4025</v>
      </c>
      <c r="C8">
        <v>12.09102</v>
      </c>
      <c r="D8">
        <v>64.176919999999996</v>
      </c>
      <c r="E8">
        <v>57.20073</v>
      </c>
      <c r="F8">
        <v>157.22110000000001</v>
      </c>
      <c r="G8">
        <v>543.17830000000004</v>
      </c>
      <c r="I8">
        <v>557.84690000000001</v>
      </c>
      <c r="J8">
        <v>932.99310000000003</v>
      </c>
    </row>
    <row r="9" spans="1:11">
      <c r="A9" s="1">
        <v>25.642890000000001</v>
      </c>
      <c r="B9">
        <v>7.9865279999999998</v>
      </c>
      <c r="C9">
        <v>19.334340000000001</v>
      </c>
      <c r="D9">
        <v>22.071950000000001</v>
      </c>
      <c r="E9">
        <v>140.3381</v>
      </c>
      <c r="F9">
        <v>345.89859999999999</v>
      </c>
      <c r="G9">
        <v>300.93709999999999</v>
      </c>
      <c r="I9">
        <v>505.93689999999998</v>
      </c>
      <c r="J9">
        <v>457.14449999999999</v>
      </c>
    </row>
    <row r="10" spans="1:11">
      <c r="A10" s="1">
        <v>9.2029789999999991</v>
      </c>
      <c r="B10">
        <v>24.6767</v>
      </c>
      <c r="C10">
        <v>19.067489999999999</v>
      </c>
      <c r="D10">
        <v>92.234740000000002</v>
      </c>
      <c r="E10">
        <v>134.00790000000001</v>
      </c>
      <c r="F10">
        <v>245.5872</v>
      </c>
      <c r="G10">
        <v>440.18490000000003</v>
      </c>
      <c r="I10">
        <v>400.46690000000001</v>
      </c>
      <c r="J10">
        <v>838.97389999999996</v>
      </c>
    </row>
    <row r="11" spans="1:11">
      <c r="A11" s="1">
        <v>18.59892</v>
      </c>
      <c r="B11">
        <v>4.4207159999999996</v>
      </c>
      <c r="C11">
        <v>45.313110000000002</v>
      </c>
      <c r="D11">
        <v>67.209289999999996</v>
      </c>
      <c r="E11">
        <v>160.97710000000001</v>
      </c>
      <c r="F11">
        <v>299.37270000000001</v>
      </c>
      <c r="G11">
        <v>428.77449999999999</v>
      </c>
      <c r="I11">
        <v>702.57579999999996</v>
      </c>
      <c r="J11">
        <v>444.58629999999999</v>
      </c>
    </row>
    <row r="12" spans="1:11">
      <c r="A12" s="1">
        <v>3.655017</v>
      </c>
      <c r="B12">
        <v>17.621300000000002</v>
      </c>
      <c r="D12">
        <v>33.042160000000003</v>
      </c>
      <c r="E12">
        <v>56.394979999999997</v>
      </c>
      <c r="F12">
        <v>228.7783</v>
      </c>
      <c r="G12">
        <v>431.60210000000001</v>
      </c>
      <c r="I12">
        <v>561.08130000000006</v>
      </c>
    </row>
    <row r="13" spans="1:11">
      <c r="A13" s="1">
        <v>6.9499969999999998</v>
      </c>
      <c r="B13">
        <v>18.455690000000001</v>
      </c>
      <c r="D13">
        <v>51.562289999999997</v>
      </c>
      <c r="G13">
        <v>219.1961</v>
      </c>
      <c r="I13">
        <v>389.43400000000003</v>
      </c>
      <c r="J13">
        <v>897.15830000000005</v>
      </c>
    </row>
    <row r="14" spans="1:11">
      <c r="A14" s="1">
        <v>8.1991840000000007</v>
      </c>
      <c r="B14">
        <v>1.23552</v>
      </c>
      <c r="D14">
        <v>22.64808</v>
      </c>
      <c r="E14">
        <v>117.48439999999999</v>
      </c>
      <c r="F14">
        <v>170.68629999999999</v>
      </c>
      <c r="G14">
        <v>396.74650000000003</v>
      </c>
      <c r="J14">
        <v>1075.105</v>
      </c>
    </row>
    <row r="15" spans="1:11">
      <c r="A15" s="1">
        <v>10.32105</v>
      </c>
      <c r="B15">
        <v>17.691040000000001</v>
      </c>
      <c r="D15">
        <v>27.35914</v>
      </c>
      <c r="E15">
        <v>95.726529999999997</v>
      </c>
      <c r="F15">
        <v>219.21850000000001</v>
      </c>
      <c r="G15">
        <v>225.56039999999999</v>
      </c>
      <c r="J15">
        <v>755.48680000000002</v>
      </c>
    </row>
    <row r="16" spans="1:11">
      <c r="A16" s="1">
        <v>9.0378290000000003</v>
      </c>
      <c r="D16">
        <v>53.37012</v>
      </c>
      <c r="E16">
        <v>124.1906</v>
      </c>
      <c r="F16">
        <v>264.5222</v>
      </c>
      <c r="G16">
        <v>528.29190000000006</v>
      </c>
    </row>
    <row r="17" spans="1:10">
      <c r="A17" s="2">
        <v>1.772589</v>
      </c>
      <c r="D17">
        <v>19.705100000000002</v>
      </c>
      <c r="E17">
        <v>104.254</v>
      </c>
      <c r="F17">
        <v>215.8425</v>
      </c>
      <c r="G17">
        <v>255.13550000000001</v>
      </c>
    </row>
    <row r="18" spans="1:10">
      <c r="A18" s="2">
        <v>2.0726290000000001</v>
      </c>
      <c r="D18">
        <v>21.180720000000001</v>
      </c>
      <c r="E18">
        <v>61.129150000000003</v>
      </c>
    </row>
    <row r="19" spans="1:10">
      <c r="A19" s="2">
        <v>11.303879999999999</v>
      </c>
      <c r="D19"/>
      <c r="E19">
        <v>41.336530000000003</v>
      </c>
    </row>
    <row r="20" spans="1:10">
      <c r="A20" s="2">
        <v>7.7239469999999999</v>
      </c>
      <c r="D20"/>
      <c r="E20" s="1">
        <v>41.73292</v>
      </c>
    </row>
    <row r="23" spans="1:10">
      <c r="A23" s="17" t="s">
        <v>36</v>
      </c>
    </row>
    <row r="24" spans="1:10">
      <c r="A24">
        <f>((A3*(3/4))/3.14)^(1/3)</f>
        <v>1.3759919497261341</v>
      </c>
      <c r="B24">
        <f>((B3*(3/4))/3.14)^(1/3)</f>
        <v>2.1836075551089773</v>
      </c>
      <c r="C24">
        <f>((C3*(3/4))/3.14)^(1/3)</f>
        <v>2.3323592403408515</v>
      </c>
      <c r="D24">
        <f>((D3*(3/4))/3.14)^(1/3)</f>
        <v>2.5307554192199717</v>
      </c>
      <c r="E24">
        <f>((E3*(3/4))/3.14)^(1/3)</f>
        <v>3.4588710225448329</v>
      </c>
      <c r="F24">
        <f>((F3*(3/4))/3.14)^(1/3)</f>
        <v>3.3009688743853283</v>
      </c>
      <c r="G24">
        <f>((G3*(3/4))/3.14)^(1/3)</f>
        <v>4.2857594437158637</v>
      </c>
      <c r="H24">
        <f>((H3*(3/4))/3.14)^(1/3)</f>
        <v>4.9845438845180814</v>
      </c>
      <c r="I24">
        <f>((I3*(3/4))/3.14)^(1/3)</f>
        <v>5.318634890658239</v>
      </c>
      <c r="J24">
        <f>((J3*(3/4))/3.14)^(1/3)</f>
        <v>6.5382634896868188</v>
      </c>
    </row>
    <row r="25" spans="1:10">
      <c r="A25">
        <f>((A4*(3/4))/3.14)^(1/3)</f>
        <v>1.6007424442126015</v>
      </c>
      <c r="B25">
        <f>((B4*(3/4))/3.14)^(1/3)</f>
        <v>2.1859247639348363</v>
      </c>
      <c r="C25">
        <f>((C4*(3/4))/3.14)^(1/3)</f>
        <v>1.9568740671892995</v>
      </c>
      <c r="D25">
        <f>((D4*(3/4))/3.14)^(1/3)</f>
        <v>2.2110576515755684</v>
      </c>
      <c r="E25">
        <f>((E4*(3/4))/3.14)^(1/3)</f>
        <v>3.3831782478973578</v>
      </c>
      <c r="F25">
        <f>((F4*(3/4))/3.14)^(1/3)</f>
        <v>3.1830169470398917</v>
      </c>
      <c r="G25">
        <f>((G4*(3/4))/3.14)^(1/3)</f>
        <v>4.5354841828741739</v>
      </c>
      <c r="H25">
        <f>((H4*(3/4))/3.14)^(1/3)</f>
        <v>4.2561485802591603</v>
      </c>
      <c r="I25">
        <f>((I4*(3/4))/3.14)^(1/3)</f>
        <v>5.3374416031677647</v>
      </c>
      <c r="J25">
        <f>((J4*(3/4))/3.14)^(1/3)</f>
        <v>5.7101461049748128</v>
      </c>
    </row>
    <row r="26" spans="1:10">
      <c r="A26">
        <f>((A5*(3/4))/3.14)^(1/3)</f>
        <v>1.663566622406887</v>
      </c>
      <c r="B26">
        <f>((B5*(3/4))/3.14)^(1/3)</f>
        <v>2.0892637771787963</v>
      </c>
      <c r="C26">
        <f>((C5*(3/4))/3.14)^(1/3)</f>
        <v>1.790009377532449</v>
      </c>
      <c r="D26">
        <f>((D5*(3/4))/3.14)^(1/3)</f>
        <v>2.2706639316447514</v>
      </c>
      <c r="E26">
        <f>((E5*(3/4))/3.14)^(1/3)</f>
        <v>2.6709295979627616</v>
      </c>
      <c r="F26">
        <f>((F5*(3/4))/3.14)^(1/3)</f>
        <v>3.7608208336062545</v>
      </c>
      <c r="G26">
        <f>((G5*(3/4))/3.14)^(1/3)</f>
        <v>3.8038162049369046</v>
      </c>
      <c r="H26">
        <f>((H5*(3/4))/3.14)^(1/3)</f>
        <v>4.5997001468139853</v>
      </c>
      <c r="I26">
        <f>((I5*(3/4))/3.14)^(1/3)</f>
        <v>4.9848495745332473</v>
      </c>
      <c r="J26">
        <f>((J5*(3/4))/3.14)^(1/3)</f>
        <v>6.1234727032142873</v>
      </c>
    </row>
    <row r="27" spans="1:10">
      <c r="A27">
        <f>((A6*(3/4))/3.14)^(1/3)</f>
        <v>1.4795414117587458</v>
      </c>
      <c r="B27">
        <f>((B6*(3/4))/3.14)^(1/3)</f>
        <v>2.2783784770936597</v>
      </c>
      <c r="C27">
        <f>((C6*(3/4))/3.14)^(1/3)</f>
        <v>2.0817522191661944</v>
      </c>
      <c r="D27">
        <f>((D6*(3/4))/3.14)^(1/3)</f>
        <v>1.745388177653898</v>
      </c>
      <c r="E27">
        <f>((E6*(3/4))/3.14)^(1/3)</f>
        <v>3.4964422880518642</v>
      </c>
      <c r="F27">
        <f>((F6*(3/4))/3.14)^(1/3)</f>
        <v>3.7382596729417323</v>
      </c>
      <c r="G27">
        <f>((G6*(3/4))/3.14)^(1/3)</f>
        <v>4.160304731328953</v>
      </c>
      <c r="H27">
        <f>((H6*(3/4))/3.14)^(1/3)</f>
        <v>0</v>
      </c>
      <c r="I27">
        <f>((I6*(3/4))/3.14)^(1/3)</f>
        <v>4.8162824638099417</v>
      </c>
      <c r="J27">
        <f>((J6*(3/4))/3.14)^(1/3)</f>
        <v>6.2943210535602869</v>
      </c>
    </row>
    <row r="28" spans="1:10">
      <c r="A28">
        <f>((A7*(3/4))/3.14)^(1/3)</f>
        <v>1.520538790671967</v>
      </c>
      <c r="B28">
        <f>((B7*(3/4))/3.14)^(1/3)</f>
        <v>2.2880255937255392</v>
      </c>
      <c r="C28">
        <f>((C7*(3/4))/3.14)^(1/3)</f>
        <v>1.8474691625936457</v>
      </c>
      <c r="D28">
        <f>((D7*(3/4))/3.14)^(1/3)</f>
        <v>2.4930976911520348</v>
      </c>
      <c r="E28">
        <f>((E7*(3/4))/3.14)^(1/3)</f>
        <v>2.5698025019597175</v>
      </c>
      <c r="F28">
        <f>((F7*(3/4))/3.14)^(1/3)</f>
        <v>3.3865784083775732</v>
      </c>
      <c r="G28">
        <f>((G7*(3/4))/3.14)^(1/3)</f>
        <v>4.4664829100291916</v>
      </c>
      <c r="H28">
        <f>((H7*(3/4))/3.14)^(1/3)</f>
        <v>0</v>
      </c>
      <c r="I28">
        <f>((I7*(3/4))/3.14)^(1/3)</f>
        <v>4.421627162572829</v>
      </c>
      <c r="J28">
        <f>((J7*(3/4))/3.14)^(1/3)</f>
        <v>5.2071136849166564</v>
      </c>
    </row>
    <row r="29" spans="1:10">
      <c r="A29">
        <f>((A8*(3/4))/3.14)^(1/3)</f>
        <v>1.411638351917363</v>
      </c>
      <c r="B29">
        <f>((B8*(3/4))/3.14)^(1/3)</f>
        <v>1.7226565786602828</v>
      </c>
      <c r="C29">
        <f>((C8*(3/4))/3.14)^(1/3)</f>
        <v>1.4240705927392499</v>
      </c>
      <c r="D29">
        <f>((D8*(3/4))/3.14)^(1/3)</f>
        <v>2.4841062180417586</v>
      </c>
      <c r="E29">
        <f>((E8*(3/4))/3.14)^(1/3)</f>
        <v>2.3906228277769874</v>
      </c>
      <c r="F29">
        <f>((F8*(3/4))/3.14)^(1/3)</f>
        <v>3.3487352620770454</v>
      </c>
      <c r="G29">
        <f>((G8*(3/4))/3.14)^(1/3)</f>
        <v>5.0624180848952971</v>
      </c>
      <c r="H29">
        <f>((H8*(3/4))/3.14)^(1/3)</f>
        <v>0</v>
      </c>
      <c r="I29">
        <f>((I8*(3/4))/3.14)^(1/3)</f>
        <v>5.1075843365424189</v>
      </c>
      <c r="J29">
        <f>((J8*(3/4))/3.14)^(1/3)</f>
        <v>6.0627549620988308</v>
      </c>
    </row>
    <row r="30" spans="1:10">
      <c r="A30">
        <f>((A9*(3/4))/3.14)^(1/3)</f>
        <v>1.8296423110003901</v>
      </c>
      <c r="B30">
        <f>((B9*(3/4))/3.14)^(1/3)</f>
        <v>1.2402137576087457</v>
      </c>
      <c r="C30">
        <f>((C9*(3/4))/3.14)^(1/3)</f>
        <v>1.6652789368470973</v>
      </c>
      <c r="D30">
        <f>((D9*(3/4))/3.14)^(1/3)</f>
        <v>1.7404335225349257</v>
      </c>
      <c r="E30">
        <f>((E9*(3/4))/3.14)^(1/3)</f>
        <v>3.2243021726822425</v>
      </c>
      <c r="F30">
        <f>((F9*(3/4))/3.14)^(1/3)</f>
        <v>4.3553875617797733</v>
      </c>
      <c r="G30">
        <f>((G9*(3/4))/3.14)^(1/3)</f>
        <v>4.1578528539393682</v>
      </c>
      <c r="H30">
        <f>((H9*(3/4))/3.14)^(1/3)</f>
        <v>0</v>
      </c>
      <c r="I30">
        <f>((I9*(3/4))/3.14)^(1/3)</f>
        <v>4.9439718606710921</v>
      </c>
      <c r="J30">
        <f>((J9*(3/4))/3.14)^(1/3)</f>
        <v>4.7796383614206537</v>
      </c>
    </row>
    <row r="31" spans="1:10">
      <c r="A31">
        <f>((A10*(3/4))/3.14)^(1/3)</f>
        <v>1.3002295006820643</v>
      </c>
      <c r="B31">
        <f>((B10*(3/4))/3.14)^(1/3)</f>
        <v>1.8063680047111694</v>
      </c>
      <c r="C31">
        <f>((C10*(3/4))/3.14)^(1/3)</f>
        <v>1.6575820974544704</v>
      </c>
      <c r="D31">
        <f>((D10*(3/4))/3.14)^(1/3)</f>
        <v>2.8033374643852342</v>
      </c>
      <c r="E31">
        <f>((E10*(3/4))/3.14)^(1/3)</f>
        <v>3.1750751256550234</v>
      </c>
      <c r="F31">
        <f>((F10*(3/4))/3.14)^(1/3)</f>
        <v>3.8854898695790383</v>
      </c>
      <c r="G31">
        <f>((G10*(3/4))/3.14)^(1/3)</f>
        <v>4.7197853939521845</v>
      </c>
      <c r="H31">
        <f>((H10*(3/4))/3.14)^(1/3)</f>
        <v>0</v>
      </c>
      <c r="I31">
        <f>((I10*(3/4))/3.14)^(1/3)</f>
        <v>4.5733321795432511</v>
      </c>
      <c r="J31">
        <f>((J10*(3/4))/3.14)^(1/3)</f>
        <v>5.8518522889481703</v>
      </c>
    </row>
    <row r="32" spans="1:10">
      <c r="A32">
        <f>((A11*(3/4))/3.14)^(1/3)</f>
        <v>1.643891363818853</v>
      </c>
      <c r="B32">
        <f>((B11*(3/4))/3.14)^(1/3)</f>
        <v>1.0182976548450122</v>
      </c>
      <c r="C32">
        <f>((C11*(3/4))/3.14)^(1/3)</f>
        <v>2.2120001999950678</v>
      </c>
      <c r="D32">
        <f>((D11*(3/4))/3.14)^(1/3)</f>
        <v>2.5226304922270577</v>
      </c>
      <c r="E32">
        <f>((E11*(3/4))/3.14)^(1/3)</f>
        <v>3.375192688185249</v>
      </c>
      <c r="F32">
        <f>((F11*(3/4))/3.14)^(1/3)</f>
        <v>4.1506355663327952</v>
      </c>
      <c r="G32">
        <f>((G11*(3/4))/3.14)^(1/3)</f>
        <v>4.6786460184683207</v>
      </c>
      <c r="H32">
        <f>((H11*(3/4))/3.14)^(1/3)</f>
        <v>0</v>
      </c>
      <c r="I32">
        <f>((I11*(3/4))/3.14)^(1/3)</f>
        <v>5.5157969111972198</v>
      </c>
      <c r="J32">
        <f>((J11*(3/4))/3.14)^(1/3)</f>
        <v>4.7354642651304673</v>
      </c>
    </row>
    <row r="33" spans="1:10">
      <c r="A33">
        <f>((A12*(3/4))/3.14)^(1/3)</f>
        <v>0.95574126805258164</v>
      </c>
      <c r="B33">
        <f>((B12*(3/4))/3.14)^(1/3)</f>
        <v>1.6145686669856139</v>
      </c>
      <c r="C33">
        <f>((C12*(3/4))/3.14)^(1/3)</f>
        <v>0</v>
      </c>
      <c r="D33">
        <f>((D12*(3/4))/3.14)^(1/3)</f>
        <v>1.9909790111216628</v>
      </c>
      <c r="E33">
        <f>((E12*(3/4))/3.14)^(1/3)</f>
        <v>2.379344647787323</v>
      </c>
      <c r="F33">
        <f>((F12*(3/4))/3.14)^(1/3)</f>
        <v>3.7947410727397104</v>
      </c>
      <c r="G33">
        <f>((G12*(3/4))/3.14)^(1/3)</f>
        <v>4.688908106338241</v>
      </c>
      <c r="H33">
        <f>((H12*(3/4))/3.14)^(1/3)</f>
        <v>0</v>
      </c>
      <c r="I33">
        <f>((I12*(3/4))/3.14)^(1/3)</f>
        <v>5.1174365890700821</v>
      </c>
      <c r="J33">
        <f>((J12*(3/4))/3.14)^(1/3)</f>
        <v>0</v>
      </c>
    </row>
    <row r="34" spans="1:10">
      <c r="A34">
        <f>((A13*(3/4))/3.14)^(1/3)</f>
        <v>1.1840555491226519</v>
      </c>
      <c r="B34">
        <f>((B13*(3/4))/3.14)^(1/3)</f>
        <v>1.6396606240784466</v>
      </c>
      <c r="C34">
        <f>((C13*(3/4))/3.14)^(1/3)</f>
        <v>0</v>
      </c>
      <c r="D34">
        <f>((D13*(3/4))/3.14)^(1/3)</f>
        <v>2.3093403161607799</v>
      </c>
      <c r="E34">
        <f>((E13*(3/4))/3.14)^(1/3)</f>
        <v>0</v>
      </c>
      <c r="F34">
        <f>((F13*(3/4))/3.14)^(1/3)</f>
        <v>0</v>
      </c>
      <c r="G34">
        <f>((G13*(3/4))/3.14)^(1/3)</f>
        <v>3.7410037715219873</v>
      </c>
      <c r="H34">
        <f>((H13*(3/4))/3.14)^(1/3)</f>
        <v>0</v>
      </c>
      <c r="I34">
        <f>((I13*(3/4))/3.14)^(1/3)</f>
        <v>4.5309419031589355</v>
      </c>
      <c r="J34">
        <f>((J13*(3/4))/3.14)^(1/3)</f>
        <v>5.9841191411222656</v>
      </c>
    </row>
    <row r="35" spans="1:10">
      <c r="A35">
        <f>((A14*(3/4))/3.14)^(1/3)</f>
        <v>1.2511251355720534</v>
      </c>
      <c r="B35">
        <f>((B14*(3/4))/3.14)^(1/3)</f>
        <v>0.66577446112209382</v>
      </c>
      <c r="C35">
        <f>((C14*(3/4))/3.14)^(1/3)</f>
        <v>0</v>
      </c>
      <c r="D35">
        <f>((D14*(3/4))/3.14)^(1/3)</f>
        <v>1.7554467845053359</v>
      </c>
      <c r="E35">
        <f>((E14*(3/4))/3.14)^(1/3)</f>
        <v>3.0388127472861228</v>
      </c>
      <c r="F35">
        <f>((F14*(3/4))/3.14)^(1/3)</f>
        <v>3.4417297024111857</v>
      </c>
      <c r="G35">
        <f>((G14*(3/4))/3.14)^(1/3)</f>
        <v>4.559125771818592</v>
      </c>
      <c r="H35">
        <f>((H14*(3/4))/3.14)^(1/3)</f>
        <v>0</v>
      </c>
      <c r="I35">
        <f>((I14*(3/4))/3.14)^(1/3)</f>
        <v>0</v>
      </c>
      <c r="J35">
        <f>((J14*(3/4))/3.14)^(1/3)</f>
        <v>6.3561504097720665</v>
      </c>
    </row>
    <row r="36" spans="1:10">
      <c r="A36">
        <f>((A15*(3/4))/3.14)^(1/3)</f>
        <v>1.3508853724040542</v>
      </c>
      <c r="B36">
        <f>((B15*(3/4))/3.14)^(1/3)</f>
        <v>1.616695861507869</v>
      </c>
      <c r="C36">
        <f>((C15*(3/4))/3.14)^(1/3)</f>
        <v>0</v>
      </c>
      <c r="D36">
        <f>((D15*(3/4))/3.14)^(1/3)</f>
        <v>1.8695827214935983</v>
      </c>
      <c r="E36">
        <f>((E15*(3/4))/3.14)^(1/3)</f>
        <v>2.8382761242829995</v>
      </c>
      <c r="F36">
        <f>((F15*(3/4))/3.14)^(1/3)</f>
        <v>3.7411312002340611</v>
      </c>
      <c r="G36">
        <f>((G15*(3/4))/3.14)^(1/3)</f>
        <v>3.7768652500456272</v>
      </c>
      <c r="H36">
        <f>((H15*(3/4))/3.14)^(1/3)</f>
        <v>0</v>
      </c>
      <c r="I36">
        <f>((I15*(3/4))/3.14)^(1/3)</f>
        <v>0</v>
      </c>
      <c r="J36">
        <f>((J15*(3/4))/3.14)^(1/3)</f>
        <v>5.6509244190814805</v>
      </c>
    </row>
    <row r="37" spans="1:10">
      <c r="A37">
        <f>((A16*(3/4))/3.14)^(1/3)</f>
        <v>1.2924048479817694</v>
      </c>
      <c r="B37">
        <f>((B16*(3/4))/3.14)^(1/3)</f>
        <v>0</v>
      </c>
      <c r="C37">
        <f>((C16*(3/4))/3.14)^(1/3)</f>
        <v>0</v>
      </c>
      <c r="D37">
        <f>((D16*(3/4))/3.14)^(1/3)</f>
        <v>2.3360202232503848</v>
      </c>
      <c r="E37">
        <f>((E16*(3/4))/3.14)^(1/3)</f>
        <v>3.0955663248437451</v>
      </c>
      <c r="F37">
        <f>((F16*(3/4))/3.14)^(1/3)</f>
        <v>3.9828863463884598</v>
      </c>
      <c r="G37">
        <f>((G16*(3/4))/3.14)^(1/3)</f>
        <v>5.0157419994648995</v>
      </c>
      <c r="H37">
        <f>((H16*(3/4))/3.14)^(1/3)</f>
        <v>0</v>
      </c>
      <c r="I37">
        <f>((I16*(3/4))/3.14)^(1/3)</f>
        <v>0</v>
      </c>
      <c r="J37">
        <f>((J16*(3/4))/3.14)^(1/3)</f>
        <v>0</v>
      </c>
    </row>
    <row r="38" spans="1:10">
      <c r="A38">
        <f>((A17*(3/4))/3.14)^(1/3)</f>
        <v>0.75089616866420172</v>
      </c>
      <c r="B38">
        <f>((B17*(3/4))/3.14)^(1/3)</f>
        <v>0</v>
      </c>
      <c r="C38">
        <f>((C17*(3/4))/3.14)^(1/3)</f>
        <v>0</v>
      </c>
      <c r="D38">
        <f>((D17*(3/4))/3.14)^(1/3)</f>
        <v>1.6758562092437765</v>
      </c>
      <c r="E38">
        <f>((E17*(3/4))/3.14)^(1/3)</f>
        <v>2.9201698594275314</v>
      </c>
      <c r="F38">
        <f>((F17*(3/4))/3.14)^(1/3)</f>
        <v>3.7218270898392865</v>
      </c>
      <c r="G38">
        <f>((G17*(3/4))/3.14)^(1/3)</f>
        <v>3.9352062762687638</v>
      </c>
      <c r="H38">
        <f>((H17*(3/4))/3.14)^(1/3)</f>
        <v>0</v>
      </c>
      <c r="I38">
        <f>((I17*(3/4))/3.14)^(1/3)</f>
        <v>0</v>
      </c>
      <c r="J38">
        <f>((J17*(3/4))/3.14)^(1/3)</f>
        <v>0</v>
      </c>
    </row>
    <row r="39" spans="1:10">
      <c r="A39">
        <f>((A18*(3/4))/3.14)^(1/3)</f>
        <v>0.79107512510854083</v>
      </c>
      <c r="B39">
        <f>((B18*(3/4))/3.14)^(1/3)</f>
        <v>0</v>
      </c>
      <c r="C39">
        <f>((C18*(3/4))/3.14)^(1/3)</f>
        <v>0</v>
      </c>
      <c r="D39">
        <f>((D18*(3/4))/3.14)^(1/3)</f>
        <v>1.7166856551279346</v>
      </c>
      <c r="E39">
        <f>((E18*(3/4))/3.14)^(1/3)</f>
        <v>2.4441432575076334</v>
      </c>
      <c r="F39">
        <f>((F18*(3/4))/3.14)^(1/3)</f>
        <v>0</v>
      </c>
      <c r="G39">
        <f>((G18*(3/4))/3.14)^(1/3)</f>
        <v>0</v>
      </c>
      <c r="H39">
        <f>((H18*(3/4))/3.14)^(1/3)</f>
        <v>0</v>
      </c>
      <c r="I39">
        <f>((I18*(3/4))/3.14)^(1/3)</f>
        <v>0</v>
      </c>
      <c r="J39">
        <f>((J18*(3/4))/3.14)^(1/3)</f>
        <v>0</v>
      </c>
    </row>
    <row r="40" spans="1:10">
      <c r="A40">
        <f>((A19*(3/4))/3.14)^(1/3)</f>
        <v>1.3924717226897165</v>
      </c>
      <c r="B40">
        <f>((B19*(3/4))/3.14)^(1/3)</f>
        <v>0</v>
      </c>
      <c r="C40">
        <f>((C19*(3/4))/3.14)^(1/3)</f>
        <v>0</v>
      </c>
      <c r="D40">
        <f>((D19*(3/4))/3.14)^(1/3)</f>
        <v>0</v>
      </c>
      <c r="E40">
        <f>((E19*(3/4))/3.14)^(1/3)</f>
        <v>2.1453025257798877</v>
      </c>
      <c r="F40">
        <f>((F19*(3/4))/3.14)^(1/3)</f>
        <v>0</v>
      </c>
      <c r="G40">
        <f>((G19*(3/4))/3.14)^(1/3)</f>
        <v>0</v>
      </c>
      <c r="H40">
        <f>((H19*(3/4))/3.14)^(1/3)</f>
        <v>0</v>
      </c>
      <c r="I40">
        <f>((I19*(3/4))/3.14)^(1/3)</f>
        <v>0</v>
      </c>
      <c r="J40">
        <f>((J19*(3/4))/3.14)^(1/3)</f>
        <v>0</v>
      </c>
    </row>
    <row r="41" spans="1:10">
      <c r="A41">
        <f>((A20*(3/4))/3.14)^(1/3)</f>
        <v>1.2264701049550082</v>
      </c>
      <c r="B41">
        <f>((B20*(3/4))/3.14)^(1/3)</f>
        <v>0</v>
      </c>
      <c r="C41">
        <f>((C20*(3/4))/3.14)^(1/3)</f>
        <v>0</v>
      </c>
      <c r="D41">
        <f>((D20*(3/4))/3.14)^(1/3)</f>
        <v>0</v>
      </c>
      <c r="E41">
        <f>((E20*(3/4))/3.14)^(1/3)</f>
        <v>2.1521380670827179</v>
      </c>
      <c r="F41">
        <f>((F20*(3/4))/3.14)^(1/3)</f>
        <v>0</v>
      </c>
      <c r="G41">
        <f>((G20*(3/4))/3.14)^(1/3)</f>
        <v>0</v>
      </c>
      <c r="H41">
        <f>((H20*(3/4))/3.14)^(1/3)</f>
        <v>0</v>
      </c>
      <c r="I41">
        <f>((I20*(3/4))/3.14)^(1/3)</f>
        <v>0</v>
      </c>
      <c r="J41">
        <f>((J20*(3/4))/3.14)^(1/3)</f>
        <v>0</v>
      </c>
    </row>
    <row r="42" spans="1:10">
      <c r="D42"/>
    </row>
    <row r="43" spans="1:10">
      <c r="A43" s="17" t="s">
        <v>37</v>
      </c>
      <c r="D43"/>
    </row>
    <row r="44" spans="1:10">
      <c r="A44">
        <f>PI()*(A24^2)</f>
        <v>5.9481465323320624</v>
      </c>
      <c r="B44">
        <f>PI()*(B24^2)</f>
        <v>14.979559736249918</v>
      </c>
      <c r="C44">
        <f>PI()*(C24^2)</f>
        <v>17.089948701317997</v>
      </c>
      <c r="D44">
        <f>PI()*(D24^2)</f>
        <v>20.12103069966604</v>
      </c>
      <c r="E44">
        <f>PI()*(E24^2)</f>
        <v>37.585350847986234</v>
      </c>
      <c r="F44">
        <f>PI()*(F24^2)</f>
        <v>34.232036083758992</v>
      </c>
      <c r="G44">
        <f>PI()*(G24^2)</f>
        <v>57.703938227021517</v>
      </c>
      <c r="H44">
        <f>PI()*(H24^2)</f>
        <v>78.054998651034111</v>
      </c>
      <c r="I44">
        <f>PI()*(I24^2)</f>
        <v>88.868986883410486</v>
      </c>
      <c r="J44">
        <f>PI()*(J24^2)</f>
        <v>134.29959707845407</v>
      </c>
    </row>
    <row r="45" spans="1:10">
      <c r="A45">
        <f>PI()*(A25^2)</f>
        <v>8.0499427882181109</v>
      </c>
      <c r="B45">
        <f>PI()*(B25^2)</f>
        <v>15.011368735260143</v>
      </c>
      <c r="C45">
        <f>PI()*(C25^2)</f>
        <v>12.030277038354184</v>
      </c>
      <c r="D45">
        <f>PI()*(D25^2)</f>
        <v>15.358542573723616</v>
      </c>
      <c r="E45">
        <f>PI()*(E25^2)</f>
        <v>35.958339824974921</v>
      </c>
      <c r="F45">
        <f>PI()*(F25^2)</f>
        <v>31.829350343498962</v>
      </c>
      <c r="G45">
        <f>PI()*(G25^2)</f>
        <v>64.624498534187623</v>
      </c>
      <c r="H45">
        <f>PI()*(H25^2)</f>
        <v>56.909324917362646</v>
      </c>
      <c r="I45">
        <f>PI()*(I25^2)</f>
        <v>89.49858016906542</v>
      </c>
      <c r="J45">
        <f>PI()*(J25^2)</f>
        <v>102.43404291041278</v>
      </c>
    </row>
    <row r="46" spans="1:10">
      <c r="A46">
        <f>PI()*(A26^2)</f>
        <v>8.6942128639647187</v>
      </c>
      <c r="B46">
        <f>PI()*(B26^2)</f>
        <v>13.713124599941162</v>
      </c>
      <c r="C46">
        <f>PI()*(C26^2)</f>
        <v>10.066082489828963</v>
      </c>
      <c r="D46">
        <f>PI()*(D26^2)</f>
        <v>16.197783714123783</v>
      </c>
      <c r="E46">
        <f>PI()*(E26^2)</f>
        <v>22.411697615808446</v>
      </c>
      <c r="F46">
        <f>PI()*(F26^2)</f>
        <v>44.433974426795821</v>
      </c>
      <c r="G46">
        <f>PI()*(G26^2)</f>
        <v>45.455759776767508</v>
      </c>
      <c r="H46">
        <f>PI()*(H26^2)</f>
        <v>66.467434280016363</v>
      </c>
      <c r="I46">
        <f>PI()*(I26^2)</f>
        <v>78.064572792994412</v>
      </c>
      <c r="J46">
        <f>PI()*(J26^2)</f>
        <v>117.80004195458741</v>
      </c>
    </row>
    <row r="47" spans="1:10">
      <c r="A47">
        <f>PI()*(A27^2)</f>
        <v>6.8770807446587421</v>
      </c>
      <c r="B47">
        <f>PI()*(B27^2)</f>
        <v>16.308034120832676</v>
      </c>
      <c r="C47">
        <f>PI()*(C27^2)</f>
        <v>13.614695898892442</v>
      </c>
      <c r="D47">
        <f>PI()*(D27^2)</f>
        <v>9.5704846846479317</v>
      </c>
      <c r="E47">
        <f>PI()*(E27^2)</f>
        <v>38.406311598561636</v>
      </c>
      <c r="F47">
        <f>PI()*(F27^2)</f>
        <v>43.902454774130277</v>
      </c>
      <c r="G47">
        <f>PI()*(G27^2)</f>
        <v>54.375111200675782</v>
      </c>
      <c r="H47">
        <f>PI()*(H27^2)</f>
        <v>0</v>
      </c>
      <c r="I47">
        <f>PI()*(I27^2)</f>
        <v>72.8741951728435</v>
      </c>
      <c r="J47">
        <f>PI()*(J27^2)</f>
        <v>124.46511793987055</v>
      </c>
    </row>
    <row r="48" spans="1:10">
      <c r="A48">
        <f>PI()*(A28^2)</f>
        <v>7.2634822677270146</v>
      </c>
      <c r="B48">
        <f>PI()*(B28^2)</f>
        <v>16.446429547966993</v>
      </c>
      <c r="C48">
        <f>PI()*(C28^2)</f>
        <v>10.72270279649352</v>
      </c>
      <c r="D48">
        <f>PI()*(D28^2)</f>
        <v>19.526682542429061</v>
      </c>
      <c r="E48">
        <f>PI()*(E28^2)</f>
        <v>20.746716284097349</v>
      </c>
      <c r="F48">
        <f>PI()*(F28^2)</f>
        <v>36.030653818483913</v>
      </c>
      <c r="G48">
        <f>PI()*(G28^2)</f>
        <v>62.673107093080056</v>
      </c>
      <c r="H48">
        <f>PI()*(H28^2)</f>
        <v>0</v>
      </c>
      <c r="I48">
        <f>PI()*(I28^2)</f>
        <v>61.420608072202036</v>
      </c>
      <c r="J48">
        <f>PI()*(J28^2)</f>
        <v>85.181246654685438</v>
      </c>
    </row>
    <row r="49" spans="1:10">
      <c r="A49">
        <f>PI()*(A29^2)</f>
        <v>6.2603234241156418</v>
      </c>
      <c r="B49">
        <f>PI()*(B29^2)</f>
        <v>9.3228197326177416</v>
      </c>
      <c r="C49">
        <f>PI()*(C29^2)</f>
        <v>6.3710778116824605</v>
      </c>
      <c r="D49">
        <f>PI()*(D29^2)</f>
        <v>19.386088746708754</v>
      </c>
      <c r="E49">
        <f>PI()*(E29^2)</f>
        <v>17.95444550342549</v>
      </c>
      <c r="F49">
        <f>PI()*(F29^2)</f>
        <v>35.229907527921668</v>
      </c>
      <c r="G49">
        <f>PI()*(G29^2)</f>
        <v>80.512978008723962</v>
      </c>
      <c r="H49">
        <f>PI()*(H29^2)</f>
        <v>0</v>
      </c>
      <c r="I49">
        <f>PI()*(I29^2)</f>
        <v>81.956039969901241</v>
      </c>
      <c r="J49">
        <f>PI()*(J29^2)</f>
        <v>115.47551403801097</v>
      </c>
    </row>
    <row r="50" spans="1:10">
      <c r="A50">
        <f>PI()*(A30^2)</f>
        <v>10.516767249478278</v>
      </c>
      <c r="B50">
        <f>PI()*(B30^2)</f>
        <v>4.8321784252528532</v>
      </c>
      <c r="C50">
        <f>PI()*(C30^2)</f>
        <v>8.7121200373443397</v>
      </c>
      <c r="D50">
        <f>PI()*(D30^2)</f>
        <v>9.5162260986588887</v>
      </c>
      <c r="E50">
        <f>PI()*(E30^2)</f>
        <v>32.660388357403242</v>
      </c>
      <c r="F50">
        <f>PI()*(F30^2)</f>
        <v>59.594130238082251</v>
      </c>
      <c r="G50">
        <f>PI()*(G30^2)</f>
        <v>54.311038096472714</v>
      </c>
      <c r="H50">
        <f>PI()*(H30^2)</f>
        <v>0</v>
      </c>
      <c r="I50">
        <f>PI()*(I30^2)</f>
        <v>76.789502368752636</v>
      </c>
      <c r="J50">
        <f>PI()*(J30^2)</f>
        <v>71.769504679390778</v>
      </c>
    </row>
    <row r="51" spans="1:10">
      <c r="A51">
        <f>PI()*(A31^2)</f>
        <v>5.3111663439437988</v>
      </c>
      <c r="B51">
        <f>PI()*(B31^2)</f>
        <v>10.250908030422247</v>
      </c>
      <c r="C51">
        <f>PI()*(C31^2)</f>
        <v>8.6317721473945106</v>
      </c>
      <c r="D51">
        <f>PI()*(D31^2)</f>
        <v>24.68883713743109</v>
      </c>
      <c r="E51">
        <f>PI()*(E31^2)</f>
        <v>31.670716151531906</v>
      </c>
      <c r="F51">
        <f>PI()*(F31^2)</f>
        <v>47.428723334984248</v>
      </c>
      <c r="G51">
        <f>PI()*(G31^2)</f>
        <v>69.983293425269551</v>
      </c>
      <c r="H51">
        <f>PI()*(H31^2)</f>
        <v>0</v>
      </c>
      <c r="I51">
        <f>PI()*(I31^2)</f>
        <v>65.707564019451738</v>
      </c>
      <c r="J51">
        <f>PI()*(J31^2)</f>
        <v>107.58124927321771</v>
      </c>
    </row>
    <row r="52" spans="1:10">
      <c r="A52">
        <f>PI()*(A32^2)</f>
        <v>8.4897734356823182</v>
      </c>
      <c r="B52">
        <f>PI()*(B32^2)</f>
        <v>3.2576120279975624</v>
      </c>
      <c r="C52">
        <f>PI()*(C32^2)</f>
        <v>15.371639704439012</v>
      </c>
      <c r="D52">
        <f>PI()*(D32^2)</f>
        <v>19.992041958255033</v>
      </c>
      <c r="E52">
        <f>PI()*(E32^2)</f>
        <v>35.788790034003284</v>
      </c>
      <c r="F52">
        <f>PI()*(F32^2)</f>
        <v>54.12265327681191</v>
      </c>
      <c r="G52">
        <f>PI()*(G32^2)</f>
        <v>68.768610452426984</v>
      </c>
      <c r="H52">
        <f>PI()*(H32^2)</f>
        <v>0</v>
      </c>
      <c r="I52">
        <f>PI()*(I32^2)</f>
        <v>95.579863793504998</v>
      </c>
      <c r="J52">
        <f>PI()*(J32^2)</f>
        <v>70.449027126288371</v>
      </c>
    </row>
    <row r="53" spans="1:10">
      <c r="A53">
        <f>PI()*(A33^2)</f>
        <v>2.8696607020598153</v>
      </c>
      <c r="B53">
        <f>PI()*(B33^2)</f>
        <v>8.1896041988043358</v>
      </c>
      <c r="C53">
        <f>PI()*(C33^2)</f>
        <v>0</v>
      </c>
      <c r="D53">
        <f>PI()*(D33^2)</f>
        <v>12.453265182087998</v>
      </c>
      <c r="E53">
        <f>PI()*(E33^2)</f>
        <v>17.785438651708674</v>
      </c>
      <c r="F53">
        <f>PI()*(F33^2)</f>
        <v>45.239122107640725</v>
      </c>
      <c r="G53">
        <f>PI()*(G33^2)</f>
        <v>69.070613838836067</v>
      </c>
      <c r="H53">
        <f>PI()*(H33^2)</f>
        <v>0</v>
      </c>
      <c r="I53">
        <f>PI()*(I33^2)</f>
        <v>82.272522406144546</v>
      </c>
      <c r="J53">
        <f>PI()*(J33^2)</f>
        <v>0</v>
      </c>
    </row>
    <row r="54" spans="1:10">
      <c r="A54">
        <f>PI()*(A34^2)</f>
        <v>4.4044737667954283</v>
      </c>
      <c r="B54">
        <f>PI()*(B34^2)</f>
        <v>8.4461308895728138</v>
      </c>
      <c r="C54">
        <f>PI()*(C34^2)</f>
        <v>0</v>
      </c>
      <c r="D54">
        <f>PI()*(D34^2)</f>
        <v>16.754279170475687</v>
      </c>
      <c r="E54">
        <f>PI()*(E34^2)</f>
        <v>0</v>
      </c>
      <c r="F54">
        <f>PI()*(F34^2)</f>
        <v>0</v>
      </c>
      <c r="G54">
        <f>PI()*(G34^2)</f>
        <v>43.966932307157499</v>
      </c>
      <c r="H54">
        <f>PI()*(H34^2)</f>
        <v>0</v>
      </c>
      <c r="I54">
        <f>PI()*(I34^2)</f>
        <v>64.495120701177072</v>
      </c>
      <c r="J54">
        <f>PI()*(J34^2)</f>
        <v>112.49943356917771</v>
      </c>
    </row>
    <row r="55" spans="1:10">
      <c r="A55">
        <f>PI()*(A35^2)</f>
        <v>4.9175792923892532</v>
      </c>
      <c r="B55">
        <f>PI()*(B35^2)</f>
        <v>1.3925286405540058</v>
      </c>
      <c r="C55">
        <f>PI()*(C35^2)</f>
        <v>0</v>
      </c>
      <c r="D55">
        <f>PI()*(D35^2)</f>
        <v>9.6811112283544514</v>
      </c>
      <c r="E55">
        <f>PI()*(E35^2)</f>
        <v>29.010669520131533</v>
      </c>
      <c r="F55">
        <f>PI()*(F35^2)</f>
        <v>37.213746285026936</v>
      </c>
      <c r="G55">
        <f>PI()*(G35^2)</f>
        <v>65.29997560697484</v>
      </c>
      <c r="H55">
        <f>PI()*(H35^2)</f>
        <v>0</v>
      </c>
      <c r="I55">
        <f>PI()*(I35^2)</f>
        <v>0</v>
      </c>
      <c r="J55">
        <f>PI()*(J35^2)</f>
        <v>126.92237905648479</v>
      </c>
    </row>
    <row r="56" spans="1:10">
      <c r="A56">
        <f>PI()*(A36^2)</f>
        <v>5.7330650683012596</v>
      </c>
      <c r="B56">
        <f>PI()*(B36^2)</f>
        <v>8.2111980245173068</v>
      </c>
      <c r="C56">
        <f>PI()*(C36^2)</f>
        <v>0</v>
      </c>
      <c r="D56">
        <f>PI()*(D36^2)</f>
        <v>10.980933059959114</v>
      </c>
      <c r="E56">
        <f>PI()*(E36^2)</f>
        <v>25.30807777997676</v>
      </c>
      <c r="F56">
        <f>PI()*(F36^2)</f>
        <v>43.969927623559521</v>
      </c>
      <c r="G56">
        <f>PI()*(G36^2)</f>
        <v>44.813911650754818</v>
      </c>
      <c r="H56">
        <f>PI()*(H36^2)</f>
        <v>0</v>
      </c>
      <c r="I56">
        <f>PI()*(I36^2)</f>
        <v>0</v>
      </c>
      <c r="J56">
        <f>PI()*(J36^2)</f>
        <v>100.32031104347614</v>
      </c>
    </row>
    <row r="57" spans="1:10">
      <c r="A57">
        <f>PI()*(A37^2)</f>
        <v>5.2474345396936579</v>
      </c>
      <c r="B57">
        <f>PI()*(B37^2)</f>
        <v>0</v>
      </c>
      <c r="C57">
        <f>PI()*(C37^2)</f>
        <v>0</v>
      </c>
      <c r="D57">
        <f>PI()*(D37^2)</f>
        <v>17.143641213468111</v>
      </c>
      <c r="E57">
        <f>PI()*(E37^2)</f>
        <v>30.104408588722567</v>
      </c>
      <c r="F57">
        <f>PI()*(F37^2)</f>
        <v>49.836289530411158</v>
      </c>
      <c r="G57">
        <f>PI()*(G37^2)</f>
        <v>79.035144358256673</v>
      </c>
      <c r="H57">
        <f>PI()*(H37^2)</f>
        <v>0</v>
      </c>
      <c r="I57">
        <f>PI()*(I37^2)</f>
        <v>0</v>
      </c>
      <c r="J57">
        <f>PI()*(J37^2)</f>
        <v>0</v>
      </c>
    </row>
    <row r="58" spans="1:10">
      <c r="A58">
        <f>PI()*(A38^2)</f>
        <v>1.7713714860524805</v>
      </c>
      <c r="B58">
        <f>PI()*(B38^2)</f>
        <v>0</v>
      </c>
      <c r="C58">
        <f>PI()*(C38^2)</f>
        <v>0</v>
      </c>
      <c r="D58">
        <f>PI()*(D38^2)</f>
        <v>8.8231442250565504</v>
      </c>
      <c r="E58">
        <f>PI()*(E38^2)</f>
        <v>26.789592086327254</v>
      </c>
      <c r="F58">
        <f>PI()*(F38^2)</f>
        <v>43.517331656684682</v>
      </c>
      <c r="G58">
        <f>PI()*(G38^2)</f>
        <v>48.650227683608961</v>
      </c>
      <c r="H58">
        <f>PI()*(H38^2)</f>
        <v>0</v>
      </c>
      <c r="I58">
        <f>PI()*(I38^2)</f>
        <v>0</v>
      </c>
      <c r="J58">
        <f>PI()*(J38^2)</f>
        <v>0</v>
      </c>
    </row>
    <row r="59" spans="1:10">
      <c r="A59">
        <f>PI()*(A39^2)</f>
        <v>1.9660082225789226</v>
      </c>
      <c r="B59">
        <f>PI()*(B39^2)</f>
        <v>0</v>
      </c>
      <c r="C59">
        <f>PI()*(C39^2)</f>
        <v>0</v>
      </c>
      <c r="D59">
        <f>PI()*(D39^2)</f>
        <v>9.2583038304391092</v>
      </c>
      <c r="E59">
        <f>PI()*(E39^2)</f>
        <v>18.767360118280333</v>
      </c>
      <c r="F59">
        <f>PI()*(F39^2)</f>
        <v>0</v>
      </c>
      <c r="G59">
        <f>PI()*(G39^2)</f>
        <v>0</v>
      </c>
      <c r="H59">
        <f>PI()*(H39^2)</f>
        <v>0</v>
      </c>
      <c r="I59">
        <f>PI()*(I39^2)</f>
        <v>0</v>
      </c>
      <c r="J59">
        <f>PI()*(J39^2)</f>
        <v>0</v>
      </c>
    </row>
    <row r="60" spans="1:10">
      <c r="A60">
        <f>PI()*(A40^2)</f>
        <v>6.0914774647335648</v>
      </c>
      <c r="B60">
        <f>PI()*(B40^2)</f>
        <v>0</v>
      </c>
      <c r="C60">
        <f>PI()*(C40^2)</f>
        <v>0</v>
      </c>
      <c r="D60">
        <f>PI()*(D40^2)</f>
        <v>0</v>
      </c>
      <c r="E60">
        <f>PI()*(E40^2)</f>
        <v>14.458623897280418</v>
      </c>
      <c r="F60">
        <f>PI()*(F40^2)</f>
        <v>0</v>
      </c>
      <c r="G60">
        <f>PI()*(G40^2)</f>
        <v>0</v>
      </c>
      <c r="H60">
        <f>PI()*(H40^2)</f>
        <v>0</v>
      </c>
      <c r="I60">
        <f>PI()*(I40^2)</f>
        <v>0</v>
      </c>
      <c r="J60">
        <f>PI()*(J40^2)</f>
        <v>0</v>
      </c>
    </row>
    <row r="61" spans="1:10">
      <c r="A61">
        <f>PI()*(A41^2)</f>
        <v>4.725674519200493</v>
      </c>
      <c r="B61">
        <f>PI()*(B41^2)</f>
        <v>0</v>
      </c>
      <c r="C61">
        <f>PI()*(C41^2)</f>
        <v>0</v>
      </c>
      <c r="D61">
        <f>PI()*(D41^2)</f>
        <v>0</v>
      </c>
      <c r="E61">
        <f>PI()*(E41^2)</f>
        <v>14.550909226590015</v>
      </c>
      <c r="F61">
        <f>PI()*(F41^2)</f>
        <v>0</v>
      </c>
      <c r="G61">
        <f>PI()*(G41^2)</f>
        <v>0</v>
      </c>
      <c r="H61">
        <f>PI()*(H41^2)</f>
        <v>0</v>
      </c>
      <c r="I61">
        <f>PI()*(I41^2)</f>
        <v>0</v>
      </c>
      <c r="J61">
        <f>PI()*(J41^2)</f>
        <v>0</v>
      </c>
    </row>
    <row r="62" spans="1:10">
      <c r="D62"/>
    </row>
    <row r="66" spans="1:11">
      <c r="A66" t="s">
        <v>1</v>
      </c>
      <c r="B66" s="20" t="s">
        <v>38</v>
      </c>
      <c r="C66" s="20"/>
      <c r="D66" s="20"/>
      <c r="E66" s="20"/>
      <c r="F66" s="20"/>
      <c r="G66" s="20"/>
      <c r="H66" s="20"/>
      <c r="I66" s="21"/>
      <c r="J66" s="20"/>
      <c r="K66" s="20"/>
    </row>
    <row r="67" spans="1:11">
      <c r="A67">
        <v>10</v>
      </c>
      <c r="B67" s="1">
        <v>10.90727</v>
      </c>
      <c r="D67"/>
      <c r="I67" s="19"/>
    </row>
    <row r="68" spans="1:11">
      <c r="A68">
        <v>10</v>
      </c>
      <c r="B68" s="1">
        <v>17.172470000000001</v>
      </c>
      <c r="D68"/>
      <c r="I68" s="19"/>
    </row>
    <row r="69" spans="1:11">
      <c r="A69">
        <v>10</v>
      </c>
      <c r="B69" s="1">
        <v>19.274760000000001</v>
      </c>
      <c r="E69" s="1"/>
      <c r="F69" s="1"/>
      <c r="G69" s="1"/>
      <c r="H69" s="1"/>
      <c r="I69" s="18"/>
      <c r="J69" s="1"/>
      <c r="K69" s="1"/>
    </row>
    <row r="70" spans="1:11">
      <c r="A70">
        <v>10</v>
      </c>
      <c r="B70" s="1">
        <v>13.55969</v>
      </c>
      <c r="D70"/>
    </row>
    <row r="71" spans="1:11">
      <c r="A71">
        <v>10</v>
      </c>
      <c r="B71" s="1">
        <v>14.71841</v>
      </c>
      <c r="D71"/>
    </row>
    <row r="72" spans="1:11">
      <c r="A72">
        <v>10</v>
      </c>
      <c r="B72" s="1">
        <v>11.77711</v>
      </c>
      <c r="D72"/>
    </row>
    <row r="73" spans="1:11">
      <c r="A73">
        <v>10</v>
      </c>
      <c r="B73" s="1">
        <v>25.642890000000001</v>
      </c>
      <c r="D73"/>
    </row>
    <row r="74" spans="1:11">
      <c r="A74">
        <v>10</v>
      </c>
      <c r="B74" s="1">
        <v>9.2029789999999991</v>
      </c>
      <c r="D74"/>
    </row>
    <row r="75" spans="1:11">
      <c r="A75">
        <v>10</v>
      </c>
      <c r="B75" s="1">
        <v>18.59892</v>
      </c>
      <c r="D75"/>
    </row>
    <row r="76" spans="1:11">
      <c r="A76">
        <v>10</v>
      </c>
      <c r="B76" s="1">
        <v>3.655017</v>
      </c>
      <c r="D76"/>
    </row>
    <row r="77" spans="1:11">
      <c r="A77">
        <v>10</v>
      </c>
      <c r="B77" s="1">
        <v>6.9499969999999998</v>
      </c>
      <c r="D77"/>
    </row>
    <row r="78" spans="1:11">
      <c r="A78">
        <v>10</v>
      </c>
      <c r="B78" s="1">
        <v>8.1991840000000007</v>
      </c>
      <c r="D78"/>
    </row>
    <row r="79" spans="1:11">
      <c r="A79">
        <v>10</v>
      </c>
      <c r="B79" s="1">
        <v>10.32105</v>
      </c>
      <c r="D79"/>
    </row>
    <row r="80" spans="1:11">
      <c r="A80">
        <v>10</v>
      </c>
      <c r="B80" s="1">
        <v>9.0378290000000003</v>
      </c>
      <c r="D80"/>
    </row>
    <row r="81" spans="1:6">
      <c r="A81">
        <v>10</v>
      </c>
      <c r="B81" s="2">
        <v>1.772589</v>
      </c>
      <c r="D81"/>
    </row>
    <row r="82" spans="1:6">
      <c r="A82">
        <v>10</v>
      </c>
      <c r="B82" s="2">
        <v>2.0726290000000001</v>
      </c>
      <c r="D82"/>
    </row>
    <row r="83" spans="1:6">
      <c r="A83">
        <v>10</v>
      </c>
      <c r="B83" s="2">
        <v>11.303879999999999</v>
      </c>
      <c r="D83"/>
    </row>
    <row r="84" spans="1:6">
      <c r="A84">
        <v>10</v>
      </c>
      <c r="B84" s="2">
        <v>7.7239469999999999</v>
      </c>
      <c r="D84"/>
      <c r="F84" s="1"/>
    </row>
    <row r="85" spans="1:6">
      <c r="A85">
        <v>14</v>
      </c>
      <c r="B85">
        <v>43.590530000000001</v>
      </c>
    </row>
    <row r="86" spans="1:6">
      <c r="A86">
        <v>14</v>
      </c>
      <c r="B86">
        <v>43.72945</v>
      </c>
    </row>
    <row r="87" spans="1:6">
      <c r="A87">
        <v>14</v>
      </c>
      <c r="B87" s="1">
        <v>38.181080000000001</v>
      </c>
    </row>
    <row r="88" spans="1:6">
      <c r="A88">
        <v>14</v>
      </c>
      <c r="B88">
        <v>49.51605</v>
      </c>
    </row>
    <row r="89" spans="1:6">
      <c r="A89">
        <v>14</v>
      </c>
      <c r="B89">
        <v>50.1477</v>
      </c>
    </row>
    <row r="90" spans="1:6">
      <c r="A90">
        <v>14</v>
      </c>
      <c r="B90">
        <v>21.4025</v>
      </c>
    </row>
    <row r="91" spans="1:6">
      <c r="A91">
        <v>14</v>
      </c>
      <c r="B91">
        <v>7.9865279999999998</v>
      </c>
    </row>
    <row r="92" spans="1:6">
      <c r="A92">
        <v>14</v>
      </c>
      <c r="B92">
        <v>24.6767</v>
      </c>
    </row>
    <row r="93" spans="1:6">
      <c r="A93">
        <v>14</v>
      </c>
      <c r="B93">
        <v>4.4207159999999996</v>
      </c>
    </row>
    <row r="94" spans="1:6">
      <c r="A94">
        <v>14</v>
      </c>
      <c r="B94">
        <v>17.621300000000002</v>
      </c>
    </row>
    <row r="95" spans="1:6">
      <c r="A95">
        <v>14</v>
      </c>
      <c r="B95">
        <v>18.455690000000001</v>
      </c>
    </row>
    <row r="96" spans="1:6">
      <c r="A96">
        <v>14</v>
      </c>
      <c r="B96">
        <v>1.23552</v>
      </c>
    </row>
    <row r="97" spans="1:2">
      <c r="A97">
        <v>15</v>
      </c>
      <c r="B97">
        <v>17.691040000000001</v>
      </c>
    </row>
    <row r="98" spans="1:2">
      <c r="A98">
        <v>15</v>
      </c>
      <c r="B98">
        <v>53.119590000000002</v>
      </c>
    </row>
    <row r="99" spans="1:2">
      <c r="A99">
        <v>15</v>
      </c>
      <c r="B99">
        <v>31.373069999999998</v>
      </c>
    </row>
    <row r="100" spans="1:2">
      <c r="A100">
        <v>15</v>
      </c>
      <c r="B100" s="1">
        <v>24.012329999999999</v>
      </c>
    </row>
    <row r="101" spans="1:2">
      <c r="A101">
        <v>15</v>
      </c>
      <c r="B101">
        <v>37.770740000000004</v>
      </c>
    </row>
    <row r="102" spans="1:2">
      <c r="A102">
        <v>15</v>
      </c>
      <c r="B102">
        <v>26.399760000000001</v>
      </c>
    </row>
    <row r="103" spans="1:2">
      <c r="A103">
        <v>15</v>
      </c>
      <c r="B103">
        <v>12.09102</v>
      </c>
    </row>
    <row r="104" spans="1:2">
      <c r="A104">
        <v>15</v>
      </c>
      <c r="B104">
        <v>19.334340000000001</v>
      </c>
    </row>
    <row r="105" spans="1:2">
      <c r="A105">
        <v>15</v>
      </c>
      <c r="B105">
        <v>19.067489999999999</v>
      </c>
    </row>
    <row r="106" spans="1:2">
      <c r="A106">
        <v>15</v>
      </c>
      <c r="B106">
        <v>45.313110000000002</v>
      </c>
    </row>
    <row r="107" spans="1:2">
      <c r="A107">
        <v>18</v>
      </c>
      <c r="B107">
        <v>67.860789999999994</v>
      </c>
    </row>
    <row r="108" spans="1:2">
      <c r="A108">
        <v>18</v>
      </c>
      <c r="B108">
        <v>45.255209999999998</v>
      </c>
    </row>
    <row r="109" spans="1:2">
      <c r="A109">
        <v>18</v>
      </c>
      <c r="B109" s="1">
        <v>49.014769999999999</v>
      </c>
    </row>
    <row r="110" spans="1:2">
      <c r="A110">
        <v>18</v>
      </c>
      <c r="B110">
        <v>22.26099</v>
      </c>
    </row>
    <row r="111" spans="1:2">
      <c r="A111">
        <v>18</v>
      </c>
      <c r="B111">
        <v>64.876329999999996</v>
      </c>
    </row>
    <row r="112" spans="1:2">
      <c r="A112">
        <v>18</v>
      </c>
      <c r="B112">
        <v>64.176919999999996</v>
      </c>
    </row>
    <row r="113" spans="1:2">
      <c r="A113">
        <v>18</v>
      </c>
      <c r="B113">
        <v>22.071950000000001</v>
      </c>
    </row>
    <row r="114" spans="1:2">
      <c r="A114">
        <v>18</v>
      </c>
      <c r="B114">
        <v>92.234740000000002</v>
      </c>
    </row>
    <row r="115" spans="1:2">
      <c r="A115">
        <v>18</v>
      </c>
      <c r="B115">
        <v>67.209289999999996</v>
      </c>
    </row>
    <row r="116" spans="1:2">
      <c r="A116">
        <v>18</v>
      </c>
      <c r="B116">
        <v>33.042160000000003</v>
      </c>
    </row>
    <row r="117" spans="1:2">
      <c r="A117">
        <v>18</v>
      </c>
      <c r="B117">
        <v>51.562289999999997</v>
      </c>
    </row>
    <row r="118" spans="1:2">
      <c r="A118">
        <v>18</v>
      </c>
      <c r="B118">
        <v>22.64808</v>
      </c>
    </row>
    <row r="119" spans="1:2">
      <c r="A119">
        <v>18</v>
      </c>
      <c r="B119">
        <v>27.35914</v>
      </c>
    </row>
    <row r="120" spans="1:2">
      <c r="A120">
        <v>18</v>
      </c>
      <c r="B120">
        <v>53.37012</v>
      </c>
    </row>
    <row r="121" spans="1:2">
      <c r="A121">
        <v>18</v>
      </c>
      <c r="B121">
        <v>19.705100000000002</v>
      </c>
    </row>
    <row r="122" spans="1:2">
      <c r="A122">
        <v>18</v>
      </c>
      <c r="B122">
        <v>21.180720000000001</v>
      </c>
    </row>
    <row r="123" spans="1:2">
      <c r="A123">
        <v>21</v>
      </c>
      <c r="B123">
        <v>173.24930000000001</v>
      </c>
    </row>
    <row r="124" spans="1:2">
      <c r="A124">
        <v>21</v>
      </c>
      <c r="B124">
        <v>162.1224</v>
      </c>
    </row>
    <row r="125" spans="1:2">
      <c r="A125">
        <v>21</v>
      </c>
      <c r="B125" s="1">
        <v>79.772959999999998</v>
      </c>
    </row>
    <row r="126" spans="1:2">
      <c r="A126">
        <v>21</v>
      </c>
      <c r="B126">
        <v>178.95650000000001</v>
      </c>
    </row>
    <row r="127" spans="1:2">
      <c r="A127">
        <v>21</v>
      </c>
      <c r="B127">
        <v>71.050579999999997</v>
      </c>
    </row>
    <row r="128" spans="1:2">
      <c r="A128">
        <v>21</v>
      </c>
      <c r="B128">
        <v>57.20073</v>
      </c>
    </row>
    <row r="129" spans="1:2">
      <c r="A129">
        <v>21</v>
      </c>
      <c r="B129">
        <v>140.3381</v>
      </c>
    </row>
    <row r="130" spans="1:2">
      <c r="A130">
        <v>21</v>
      </c>
      <c r="B130">
        <v>134.00790000000001</v>
      </c>
    </row>
    <row r="131" spans="1:2">
      <c r="A131">
        <v>21</v>
      </c>
      <c r="B131">
        <v>160.97710000000001</v>
      </c>
    </row>
    <row r="132" spans="1:2">
      <c r="A132">
        <v>21</v>
      </c>
      <c r="B132">
        <v>56.394979999999997</v>
      </c>
    </row>
    <row r="133" spans="1:2">
      <c r="A133">
        <v>21</v>
      </c>
      <c r="B133">
        <v>117.48439999999999</v>
      </c>
    </row>
    <row r="134" spans="1:2">
      <c r="A134">
        <v>21</v>
      </c>
      <c r="B134">
        <v>95.726529999999997</v>
      </c>
    </row>
    <row r="135" spans="1:2">
      <c r="A135">
        <v>21</v>
      </c>
      <c r="B135">
        <v>124.1906</v>
      </c>
    </row>
    <row r="136" spans="1:2">
      <c r="A136">
        <v>21</v>
      </c>
      <c r="B136">
        <v>104.254</v>
      </c>
    </row>
    <row r="137" spans="1:2">
      <c r="A137">
        <v>21</v>
      </c>
      <c r="B137">
        <v>61.129150000000003</v>
      </c>
    </row>
    <row r="138" spans="1:2">
      <c r="A138">
        <v>21</v>
      </c>
      <c r="B138">
        <v>41.336530000000003</v>
      </c>
    </row>
    <row r="139" spans="1:2">
      <c r="A139">
        <v>21</v>
      </c>
      <c r="B139" s="1">
        <v>41.73292</v>
      </c>
    </row>
    <row r="140" spans="1:2">
      <c r="A140">
        <v>27</v>
      </c>
      <c r="B140">
        <v>150.58879999999999</v>
      </c>
    </row>
    <row r="141" spans="1:2">
      <c r="A141">
        <v>27</v>
      </c>
      <c r="B141">
        <v>135.01599999999999</v>
      </c>
    </row>
    <row r="142" spans="1:2">
      <c r="A142">
        <v>27</v>
      </c>
      <c r="B142" s="1">
        <v>222.69800000000001</v>
      </c>
    </row>
    <row r="143" spans="1:2">
      <c r="A143">
        <v>27</v>
      </c>
      <c r="B143">
        <v>218.7141</v>
      </c>
    </row>
    <row r="144" spans="1:2">
      <c r="A144">
        <v>27</v>
      </c>
      <c r="B144">
        <v>162.61170000000001</v>
      </c>
    </row>
    <row r="145" spans="1:2">
      <c r="A145">
        <v>27</v>
      </c>
      <c r="B145">
        <v>157.22110000000001</v>
      </c>
    </row>
    <row r="146" spans="1:2">
      <c r="A146">
        <v>27</v>
      </c>
      <c r="B146">
        <v>345.89859999999999</v>
      </c>
    </row>
    <row r="147" spans="1:2">
      <c r="A147">
        <v>27</v>
      </c>
      <c r="B147">
        <v>245.5872</v>
      </c>
    </row>
    <row r="148" spans="1:2">
      <c r="A148">
        <v>27</v>
      </c>
      <c r="B148">
        <v>299.37270000000001</v>
      </c>
    </row>
    <row r="149" spans="1:2">
      <c r="A149">
        <v>27</v>
      </c>
      <c r="B149">
        <v>228.7783</v>
      </c>
    </row>
    <row r="150" spans="1:2">
      <c r="A150">
        <v>27</v>
      </c>
      <c r="B150">
        <v>170.68629999999999</v>
      </c>
    </row>
    <row r="151" spans="1:2">
      <c r="A151">
        <v>27</v>
      </c>
      <c r="B151">
        <v>219.21850000000001</v>
      </c>
    </row>
    <row r="152" spans="1:2">
      <c r="A152">
        <v>27</v>
      </c>
      <c r="B152">
        <v>264.5222</v>
      </c>
    </row>
    <row r="153" spans="1:2">
      <c r="A153">
        <v>27</v>
      </c>
      <c r="B153">
        <v>215.8425</v>
      </c>
    </row>
    <row r="154" spans="1:2">
      <c r="A154">
        <v>33</v>
      </c>
      <c r="B154">
        <v>329.57310000000001</v>
      </c>
    </row>
    <row r="155" spans="1:2">
      <c r="A155">
        <v>33</v>
      </c>
      <c r="B155">
        <v>390.60640000000001</v>
      </c>
    </row>
    <row r="156" spans="1:2">
      <c r="A156">
        <v>33</v>
      </c>
      <c r="B156" s="1">
        <v>230.42359999999999</v>
      </c>
    </row>
    <row r="157" spans="1:2">
      <c r="A157">
        <v>33</v>
      </c>
      <c r="B157">
        <v>301.46980000000002</v>
      </c>
    </row>
    <row r="158" spans="1:2">
      <c r="A158">
        <v>33</v>
      </c>
      <c r="B158">
        <v>373.04860000000002</v>
      </c>
    </row>
    <row r="159" spans="1:2">
      <c r="A159">
        <v>33</v>
      </c>
      <c r="B159">
        <v>543.17830000000004</v>
      </c>
    </row>
    <row r="160" spans="1:2">
      <c r="A160">
        <v>33</v>
      </c>
      <c r="B160">
        <v>300.93709999999999</v>
      </c>
    </row>
    <row r="161" spans="1:2">
      <c r="A161">
        <v>33</v>
      </c>
      <c r="B161">
        <v>440.18490000000003</v>
      </c>
    </row>
    <row r="162" spans="1:2">
      <c r="A162">
        <v>33</v>
      </c>
      <c r="B162">
        <v>428.77449999999999</v>
      </c>
    </row>
    <row r="163" spans="1:2">
      <c r="A163">
        <v>33</v>
      </c>
      <c r="B163">
        <v>431.60210000000001</v>
      </c>
    </row>
    <row r="164" spans="1:2">
      <c r="A164">
        <v>33</v>
      </c>
      <c r="B164">
        <v>219.1961</v>
      </c>
    </row>
    <row r="165" spans="1:2">
      <c r="A165">
        <v>33</v>
      </c>
      <c r="B165">
        <v>396.74650000000003</v>
      </c>
    </row>
    <row r="166" spans="1:2">
      <c r="A166">
        <v>33</v>
      </c>
      <c r="B166">
        <v>225.56039999999999</v>
      </c>
    </row>
    <row r="167" spans="1:2">
      <c r="A167">
        <v>33</v>
      </c>
      <c r="B167">
        <v>528.29190000000006</v>
      </c>
    </row>
    <row r="168" spans="1:2">
      <c r="A168">
        <v>33</v>
      </c>
      <c r="B168">
        <v>255.13550000000001</v>
      </c>
    </row>
    <row r="169" spans="1:2">
      <c r="A169">
        <v>35</v>
      </c>
      <c r="B169" s="19">
        <v>518.49509999999998</v>
      </c>
    </row>
    <row r="170" spans="1:2">
      <c r="A170">
        <v>35</v>
      </c>
      <c r="B170" s="19">
        <v>322.78899999999999</v>
      </c>
    </row>
    <row r="171" spans="1:2">
      <c r="A171">
        <v>35</v>
      </c>
      <c r="B171" s="18">
        <v>407.43369999999999</v>
      </c>
    </row>
    <row r="172" spans="1:2">
      <c r="A172">
        <v>38</v>
      </c>
      <c r="B172">
        <v>629.89610000000005</v>
      </c>
    </row>
    <row r="173" spans="1:2">
      <c r="A173">
        <v>38</v>
      </c>
      <c r="B173">
        <v>636.60170000000005</v>
      </c>
    </row>
    <row r="174" spans="1:2">
      <c r="A174">
        <v>38</v>
      </c>
      <c r="B174" s="1">
        <v>518.59050000000002</v>
      </c>
    </row>
    <row r="175" spans="1:2">
      <c r="A175">
        <v>38</v>
      </c>
      <c r="B175">
        <v>467.73970000000003</v>
      </c>
    </row>
    <row r="176" spans="1:2">
      <c r="A176">
        <v>38</v>
      </c>
      <c r="B176">
        <v>361.92180000000002</v>
      </c>
    </row>
    <row r="177" spans="1:2">
      <c r="A177">
        <v>38</v>
      </c>
      <c r="B177">
        <v>557.84690000000001</v>
      </c>
    </row>
    <row r="178" spans="1:2">
      <c r="A178">
        <v>38</v>
      </c>
      <c r="B178">
        <v>505.93689999999998</v>
      </c>
    </row>
    <row r="179" spans="1:2">
      <c r="A179">
        <v>38</v>
      </c>
      <c r="B179">
        <v>400.46690000000001</v>
      </c>
    </row>
    <row r="180" spans="1:2">
      <c r="A180">
        <v>38</v>
      </c>
      <c r="B180">
        <v>702.57579999999996</v>
      </c>
    </row>
    <row r="181" spans="1:2">
      <c r="A181">
        <v>38</v>
      </c>
      <c r="B181">
        <v>561.08130000000006</v>
      </c>
    </row>
    <row r="182" spans="1:2">
      <c r="A182">
        <v>38</v>
      </c>
      <c r="B182">
        <v>389.43400000000003</v>
      </c>
    </row>
    <row r="183" spans="1:2">
      <c r="A183">
        <v>41</v>
      </c>
      <c r="B183">
        <v>1170.1880000000001</v>
      </c>
    </row>
    <row r="184" spans="1:2">
      <c r="A184">
        <v>41</v>
      </c>
      <c r="B184">
        <v>779.48910000000001</v>
      </c>
    </row>
    <row r="185" spans="1:2">
      <c r="A185">
        <v>41</v>
      </c>
      <c r="B185" s="1">
        <v>961.30619999999999</v>
      </c>
    </row>
    <row r="186" spans="1:2">
      <c r="A186">
        <v>41</v>
      </c>
      <c r="B186">
        <v>1044.0350000000001</v>
      </c>
    </row>
    <row r="187" spans="1:2">
      <c r="A187">
        <v>41</v>
      </c>
      <c r="B187">
        <v>591.09810000000004</v>
      </c>
    </row>
    <row r="188" spans="1:2">
      <c r="A188">
        <v>41</v>
      </c>
      <c r="B188">
        <v>932.99310000000003</v>
      </c>
    </row>
    <row r="189" spans="1:2">
      <c r="A189">
        <v>41</v>
      </c>
      <c r="B189">
        <v>457.14449999999999</v>
      </c>
    </row>
    <row r="190" spans="1:2">
      <c r="A190">
        <v>41</v>
      </c>
      <c r="B190">
        <v>838.97389999999996</v>
      </c>
    </row>
    <row r="191" spans="1:2">
      <c r="A191">
        <v>41</v>
      </c>
      <c r="B191">
        <v>444.58629999999999</v>
      </c>
    </row>
    <row r="192" spans="1:2">
      <c r="A192">
        <v>41</v>
      </c>
    </row>
    <row r="193" spans="1:2">
      <c r="A193">
        <v>41</v>
      </c>
      <c r="B193">
        <v>897.15830000000005</v>
      </c>
    </row>
    <row r="194" spans="1:2">
      <c r="B194">
        <v>1075.105</v>
      </c>
    </row>
    <row r="195" spans="1:2">
      <c r="B195">
        <v>755.48680000000002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zoomScale="130" zoomScaleNormal="130" zoomScalePageLayoutView="130" workbookViewId="0" xr3:uid="{842E5F09-E766-5B8D-85AF-A39847EA96FD}">
      <selection activeCell="D6" sqref="D6"/>
    </sheetView>
  </sheetViews>
  <sheetFormatPr defaultColWidth="8.85546875" defaultRowHeight="14.45"/>
  <cols>
    <col min="4" max="4" width="11.42578125" style="1" customWidth="1"/>
    <col min="5" max="5" width="12.42578125" customWidth="1"/>
    <col min="6" max="7" width="11.140625" customWidth="1"/>
    <col min="9" max="9" width="13.42578125" customWidth="1"/>
    <col min="12" max="12" width="11.42578125" customWidth="1"/>
    <col min="18" max="18" width="12.855468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21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</row>
    <row r="5" spans="1:20">
      <c r="S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/>
  </sheetViews>
  <sheetFormatPr defaultColWidth="8.85546875" defaultRowHeight="14.4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sysadmin</dc:creator>
  <cp:keywords/>
  <dc:description/>
  <cp:lastModifiedBy>243181515</cp:lastModifiedBy>
  <cp:revision/>
  <dcterms:created xsi:type="dcterms:W3CDTF">2017-09-14T22:49:48Z</dcterms:created>
  <dcterms:modified xsi:type="dcterms:W3CDTF">2018-01-02T17:47:38Z</dcterms:modified>
  <cp:category/>
  <cp:contentStatus/>
</cp:coreProperties>
</file>