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unções de Texto/"/>
    </mc:Choice>
  </mc:AlternateContent>
  <xr:revisionPtr revIDLastSave="135" documentId="13_ncr:1_{5ACE877E-8A32-4115-A36B-06B6AB363E28}" xr6:coauthVersionLast="47" xr6:coauthVersionMax="47" xr10:uidLastSave="{56D6A62A-E981-45A9-881D-53CE7C9A0BCC}"/>
  <bookViews>
    <workbookView minimized="1" xWindow="4200" yWindow="4200" windowWidth="21600" windowHeight="11295" firstSheet="1" activeTab="1" xr2:uid="{00000000-000D-0000-FFFF-FFFF00000000}"/>
  </bookViews>
  <sheets>
    <sheet name="Funções de Texto - Resumo" sheetId="1" r:id="rId1"/>
    <sheet name="Exemplos (Parte 1)" sheetId="3" r:id="rId2"/>
    <sheet name="Exemplos (Parte 2)" sheetId="8" r:id="rId3"/>
    <sheet name="Exemplos (Parte 3)" sheetId="9" r:id="rId4"/>
    <sheet name="Aplicação" sheetId="4" r:id="rId5"/>
    <sheet name="Desafio 1" sheetId="2" r:id="rId6"/>
    <sheet name="Desafio 2" sheetId="7" r:id="rId7"/>
    <sheet name="Preenchimento Relâmpago" sheetId="6" r:id="rId8"/>
    <sheet name="Texto para Colunas" sheetId="5" r:id="rId9"/>
  </sheets>
  <definedNames>
    <definedName name="_xlnm._FilterDatabase" localSheetId="5" hidden="1">'Desafio 1'!#REF!</definedName>
    <definedName name="_xlnm._FilterDatabase" localSheetId="7" hidden="1">'Preenchimento Relâmpago'!#REF!</definedName>
    <definedName name="_xlnm._FilterDatabase" localSheetId="8" hidden="1">'Texto para Colunas'!#REF!</definedName>
    <definedName name="Balances" localSheetId="5">#REF!</definedName>
    <definedName name="Balances" localSheetId="7">#REF!</definedName>
    <definedName name="Balances" localSheetId="8">#REF!</definedName>
    <definedName name="Balances">#REF!</definedName>
    <definedName name="_xlnm.Database" localSheetId="5">#REF!</definedName>
    <definedName name="_xlnm.Database" localSheetId="7">#REF!</definedName>
    <definedName name="_xlnm.Database" localSheetId="8">#REF!</definedName>
    <definedName name="_xlnm.Database">#REF!</definedName>
    <definedName name="CargoSize" localSheetId="5">#REF!</definedName>
    <definedName name="CargoSize" localSheetId="7">#REF!</definedName>
    <definedName name="CargoSize" localSheetId="8">#REF!</definedName>
    <definedName name="CargoSize">#REF!</definedName>
    <definedName name="CargoSizes" localSheetId="5">#REF!</definedName>
    <definedName name="CargoSizes" localSheetId="7">#REF!</definedName>
    <definedName name="CargoSizes" localSheetId="8">#REF!</definedName>
    <definedName name="CargoSizes">#REF!</definedName>
    <definedName name="Contracts" localSheetId="5">#REF!</definedName>
    <definedName name="Contracts" localSheetId="7">#REF!</definedName>
    <definedName name="Contracts" localSheetId="8">#REF!</definedName>
    <definedName name="Contracts">#REF!</definedName>
    <definedName name="Equity" localSheetId="5">#REF!</definedName>
    <definedName name="Equity" localSheetId="7">#REF!</definedName>
    <definedName name="Equity" localSheetId="8">#REF!</definedName>
    <definedName name="Equity">#REF!</definedName>
    <definedName name="Factor" localSheetId="5">#REF!</definedName>
    <definedName name="Factor" localSheetId="7">#REF!</definedName>
    <definedName name="Factor" localSheetId="8">#REF!</definedName>
    <definedName name="Factor">#REF!</definedName>
    <definedName name="Lifters" localSheetId="5">#REF!</definedName>
    <definedName name="Lifters" localSheetId="7">#REF!</definedName>
    <definedName name="Lifters" localSheetId="8">#REF!</definedName>
    <definedName name="Lifters">#REF!</definedName>
    <definedName name="LP_Method" localSheetId="5">#REF!</definedName>
    <definedName name="LP_Method" localSheetId="7">#REF!</definedName>
    <definedName name="LP_Method" localSheetId="8">#REF!</definedName>
    <definedName name="LP_Method">#REF!</definedName>
    <definedName name="MaxStock" localSheetId="5">#REF!</definedName>
    <definedName name="MaxStock" localSheetId="7">#REF!</definedName>
    <definedName name="MaxStock" localSheetId="8">#REF!</definedName>
    <definedName name="MaxStock">#REF!</definedName>
    <definedName name="MinStock" localSheetId="5">#REF!</definedName>
    <definedName name="MinStock" localSheetId="7">#REF!</definedName>
    <definedName name="MinStock" localSheetId="8">#REF!</definedName>
    <definedName name="MinStock">#REF!</definedName>
    <definedName name="Password" localSheetId="5">#REF!</definedName>
    <definedName name="Password" localSheetId="7">#REF!</definedName>
    <definedName name="Password" localSheetId="8">#REF!</definedName>
    <definedName name="Password">#REF!</definedName>
    <definedName name="Pooling1" localSheetId="5">#REF!</definedName>
    <definedName name="Pooling1" localSheetId="7">#REF!</definedName>
    <definedName name="Pooling1" localSheetId="8">#REF!</definedName>
    <definedName name="Pooling1">#REF!</definedName>
    <definedName name="Pooling2" localSheetId="5">#REF!</definedName>
    <definedName name="Pooling2" localSheetId="7">#REF!</definedName>
    <definedName name="Pooling2" localSheetId="8">#REF!</definedName>
    <definedName name="Pooling2">#REF!</definedName>
    <definedName name="Pooling3" localSheetId="5">#REF!</definedName>
    <definedName name="Pooling3" localSheetId="7">#REF!</definedName>
    <definedName name="Pooling3" localSheetId="8">#REF!</definedName>
    <definedName name="Pooling3">#REF!</definedName>
    <definedName name="Resultado">#REF!</definedName>
    <definedName name="SafetyMargin" localSheetId="5">#REF!</definedName>
    <definedName name="SafetyMargin" localSheetId="7">#REF!</definedName>
    <definedName name="SafetyMargin" localSheetId="8">#REF!</definedName>
    <definedName name="SafetyMargin">#REF!</definedName>
    <definedName name="Stock" localSheetId="5">#REF!</definedName>
    <definedName name="Stock" localSheetId="7">#REF!</definedName>
    <definedName name="Stock" localSheetId="8">#REF!</definedName>
    <definedName name="Stock">#REF!</definedName>
    <definedName name="Storages" localSheetId="5">#REF!</definedName>
    <definedName name="Storages" localSheetId="7">#REF!</definedName>
    <definedName name="Storages" localSheetId="8">#REF!</definedName>
    <definedName name="Storages">#REF!</definedName>
    <definedName name="Thresholds" localSheetId="5">#REF!</definedName>
    <definedName name="Thresholds" localSheetId="7">#REF!</definedName>
    <definedName name="Thresholds" localSheetId="8">#REF!</definedName>
    <definedName name="Thresholds">#REF!</definedName>
    <definedName name="Username" localSheetId="5">#REF!</definedName>
    <definedName name="Username" localSheetId="7">#REF!</definedName>
    <definedName name="Username" localSheetId="8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10" i="7"/>
  <c r="B9" i="7"/>
  <c r="B8" i="7"/>
  <c r="B7" i="7"/>
  <c r="B6" i="7"/>
  <c r="B5" i="7"/>
  <c r="B4" i="7"/>
  <c r="B3" i="7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5" i="2"/>
  <c r="D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5" i="2"/>
  <c r="E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" i="4"/>
  <c r="J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F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C7" i="9"/>
  <c r="C6" i="9"/>
  <c r="C11" i="9"/>
  <c r="C10" i="9"/>
  <c r="C9" i="9"/>
  <c r="C5" i="9"/>
  <c r="C4" i="9"/>
  <c r="C3" i="9"/>
  <c r="D14" i="3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3" i="8"/>
  <c r="D10" i="3"/>
  <c r="D9" i="3"/>
  <c r="D8" i="3"/>
  <c r="E7" i="3"/>
  <c r="D13" i="3"/>
  <c r="D12" i="3"/>
  <c r="D11" i="3"/>
  <c r="D7" i="3"/>
  <c r="D4" i="3"/>
  <c r="D5" i="3"/>
  <c r="D6" i="3"/>
  <c r="C14" i="3"/>
  <c r="C12" i="3"/>
  <c r="C13" i="3" s="1"/>
  <c r="C11" i="3"/>
  <c r="C10" i="3"/>
  <c r="C9" i="3"/>
  <c r="C8" i="3"/>
  <c r="C6" i="3"/>
  <c r="C5" i="3"/>
  <c r="C4" i="3"/>
  <c r="C7" i="3" s="1"/>
</calcChain>
</file>

<file path=xl/sharedStrings.xml><?xml version="1.0" encoding="utf-8"?>
<sst xmlns="http://schemas.openxmlformats.org/spreadsheetml/2006/main" count="9561" uniqueCount="2743">
  <si>
    <r>
      <t xml:space="preserve">1. Na tabela abaixo, separe o </t>
    </r>
    <r>
      <rPr>
        <b/>
        <sz val="10"/>
        <color rgb="FFFF0000"/>
        <rFont val="Calibri"/>
        <family val="2"/>
        <scheme val="minor"/>
      </rPr>
      <t>Código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Marca</t>
    </r>
    <r>
      <rPr>
        <b/>
        <sz val="10"/>
        <color theme="1"/>
        <rFont val="Calibri"/>
        <family val="2"/>
        <scheme val="minor"/>
      </rPr>
      <t xml:space="preserve"> e </t>
    </r>
    <r>
      <rPr>
        <b/>
        <sz val="10"/>
        <color rgb="FFFF0000"/>
        <rFont val="Calibri"/>
        <family val="2"/>
        <scheme val="minor"/>
      </rPr>
      <t>Fábrica</t>
    </r>
    <r>
      <rPr>
        <b/>
        <sz val="10"/>
        <color theme="1"/>
        <rFont val="Calibri"/>
        <family val="2"/>
        <scheme val="minor"/>
      </rPr>
      <t xml:space="preserve"> em 3 colunas usando fórmulas de texto.</t>
    </r>
  </si>
  <si>
    <t>Dica: Utilize colunas auxiliares para descobrir a posição do underline</t>
  </si>
  <si>
    <t>Valor Vendido</t>
  </si>
  <si>
    <t>Código</t>
  </si>
  <si>
    <t>Marca</t>
  </si>
  <si>
    <t>H1437701_FRUCTIS_Fábrica São Paulo</t>
  </si>
  <si>
    <t>A6086300_Dermo-Expertise_Fábrica Rio de Janeiro</t>
  </si>
  <si>
    <t>Código_Marca_Fábrica</t>
  </si>
  <si>
    <t>ESQUERDA</t>
  </si>
  <si>
    <t>FÓRMULAS DE TEXTO</t>
  </si>
  <si>
    <t>DIREITA</t>
  </si>
  <si>
    <t>NÚM.CARACT</t>
  </si>
  <si>
    <t>CONCATENAR</t>
  </si>
  <si>
    <t>LOCALIZAR</t>
  </si>
  <si>
    <t>Localiza um valor de texto dentro de outro (não diferencia maiúsculas de minúsculas)</t>
  </si>
  <si>
    <t>EXT.TEXTO</t>
  </si>
  <si>
    <t>MINÚSCULA</t>
  </si>
  <si>
    <t>MAIÚSCULA</t>
  </si>
  <si>
    <t>PRI.MAIÚSCULA</t>
  </si>
  <si>
    <t>Converte a primeira letra de cada palavra é convertida para maiúscula, e as demais em minúscula.</t>
  </si>
  <si>
    <t>Retorna os caracteres mais à esquerda de um texto</t>
  </si>
  <si>
    <t>Retorna os caracteres mais à direita de um texto</t>
  </si>
  <si>
    <t>Retorna o número de caracteres em um texto</t>
  </si>
  <si>
    <t>Retorna pedaço de um texto, começando na posição especificada, com base no número de caracteres especificado</t>
  </si>
  <si>
    <t>Converte o texto para letra minúscula</t>
  </si>
  <si>
    <t>Converte o texto para letra maiúscula</t>
  </si>
  <si>
    <t>PROCURAR</t>
  </si>
  <si>
    <t>Localiza um valor de texto dentro de outro (diferencia maiúsculas de minúsculas)</t>
  </si>
  <si>
    <t>João Paulo Martins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</si>
  <si>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</si>
  <si>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</si>
  <si>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</si>
  <si>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</si>
  <si>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</si>
  <si>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</si>
  <si>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</si>
  <si>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</si>
  <si>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</si>
  <si>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</si>
  <si>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</si>
  <si>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</si>
  <si>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</si>
  <si>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</si>
  <si>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</si>
  <si>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</si>
  <si>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</si>
  <si>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</si>
  <si>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</si>
  <si>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</si>
  <si>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</si>
  <si>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</si>
  <si>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</si>
  <si>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</si>
  <si>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Smart TV 50' 4K - Preto</t>
  </si>
  <si>
    <t>LG</t>
  </si>
  <si>
    <t>Televisão</t>
  </si>
  <si>
    <t>iPhone 7 - Dourado</t>
  </si>
  <si>
    <t>Apple</t>
  </si>
  <si>
    <t>Celular</t>
  </si>
  <si>
    <t>Galaxy S10 - Cinza</t>
  </si>
  <si>
    <t>Samsung</t>
  </si>
  <si>
    <t>Apple Watch - Preto</t>
  </si>
  <si>
    <t>Smart Watch</t>
  </si>
  <si>
    <t>Câmera Digital Rebel T6 - Preto</t>
  </si>
  <si>
    <t>Canon</t>
  </si>
  <si>
    <t>Câmera</t>
  </si>
  <si>
    <t>TV LED 32' - Preto</t>
  </si>
  <si>
    <t>Inspiron 15 - Prata</t>
  </si>
  <si>
    <t>Dell</t>
  </si>
  <si>
    <t>Notebook</t>
  </si>
  <si>
    <t>Smart TV LED Full HD 55' - Preto</t>
  </si>
  <si>
    <t>Philco</t>
  </si>
  <si>
    <t>Moto G7 - Vermelho</t>
  </si>
  <si>
    <t>Motorola</t>
  </si>
  <si>
    <t>iPhone 6S - Rosa</t>
  </si>
  <si>
    <t>Tablet M10 Android - Preto</t>
  </si>
  <si>
    <t>Tablet</t>
  </si>
  <si>
    <t>Dell G7 - Vermelho</t>
  </si>
  <si>
    <t>Câmera Coolpix L340 - Cinza</t>
  </si>
  <si>
    <t>Nikon</t>
  </si>
  <si>
    <t>Galaxy J8 - Roxo</t>
  </si>
  <si>
    <t>Câmera Digital Sony Cyber - Azul</t>
  </si>
  <si>
    <t>Sony</t>
  </si>
  <si>
    <t>Smart Watch Galaxy - Azul</t>
  </si>
  <si>
    <t>Smart TV 75' 4K - Preto</t>
  </si>
  <si>
    <t>Smart Watch MI - Amarelo</t>
  </si>
  <si>
    <t>Xiaomi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</si>
  <si>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</si>
  <si>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</si>
  <si>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</si>
  <si>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</si>
  <si>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</si>
  <si>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</si>
  <si>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Acer</t>
  </si>
  <si>
    <t>Vendedor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</si>
  <si>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</si>
  <si>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</si>
  <si>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</si>
  <si>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</si>
  <si>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</si>
  <si>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</si>
  <si>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</si>
  <si>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</si>
  <si>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</si>
  <si>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</si>
  <si>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</si>
  <si>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</si>
  <si>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</si>
  <si>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</si>
  <si>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</si>
  <si>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</si>
  <si>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</si>
  <si>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</si>
  <si>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</si>
  <si>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</si>
  <si>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</si>
  <si>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</si>
  <si>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</si>
  <si>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</si>
  <si>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</si>
  <si>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</si>
  <si>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</si>
  <si>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</si>
  <si>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</si>
  <si>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</si>
  <si>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</si>
  <si>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</si>
  <si>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</si>
  <si>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</si>
  <si>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</si>
  <si>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</si>
  <si>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</si>
  <si>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</si>
  <si>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</si>
  <si>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</si>
  <si>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</si>
  <si>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</si>
  <si>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</si>
  <si>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</si>
  <si>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</si>
  <si>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</si>
  <si>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</si>
  <si>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</si>
  <si>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</si>
  <si>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</si>
  <si>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</si>
  <si>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</si>
  <si>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VA001</t>
  </si>
  <si>
    <t>VA002</t>
  </si>
  <si>
    <t>VA003</t>
  </si>
  <si>
    <t>VA004</t>
  </si>
  <si>
    <t>VA005</t>
  </si>
  <si>
    <t>VA006</t>
  </si>
  <si>
    <t>VA007</t>
  </si>
  <si>
    <t>VA008</t>
  </si>
  <si>
    <t>VA009</t>
  </si>
  <si>
    <t>VA010</t>
  </si>
  <si>
    <t>VA011</t>
  </si>
  <si>
    <t>VA012</t>
  </si>
  <si>
    <t>VA013</t>
  </si>
  <si>
    <t>VA014</t>
  </si>
  <si>
    <t>VA015</t>
  </si>
  <si>
    <t>VA016</t>
  </si>
  <si>
    <t>VA017</t>
  </si>
  <si>
    <t>VA018</t>
  </si>
  <si>
    <t>VA019</t>
  </si>
  <si>
    <t>VA020</t>
  </si>
  <si>
    <t>VA021</t>
  </si>
  <si>
    <t>VA022</t>
  </si>
  <si>
    <t>VA023</t>
  </si>
  <si>
    <t>VA024</t>
  </si>
  <si>
    <t>VA025</t>
  </si>
  <si>
    <t>VA026</t>
  </si>
  <si>
    <t>VA027</t>
  </si>
  <si>
    <t>VA028</t>
  </si>
  <si>
    <t>VA029</t>
  </si>
  <si>
    <t>VA030</t>
  </si>
  <si>
    <t>VA031</t>
  </si>
  <si>
    <t>VA032</t>
  </si>
  <si>
    <t>VA033</t>
  </si>
  <si>
    <t>VA034</t>
  </si>
  <si>
    <t>VA035</t>
  </si>
  <si>
    <t>VA036</t>
  </si>
  <si>
    <t>VA037</t>
  </si>
  <si>
    <t>VA038</t>
  </si>
  <si>
    <t>VA039</t>
  </si>
  <si>
    <t>VA040</t>
  </si>
  <si>
    <t>VA041</t>
  </si>
  <si>
    <t>VA042</t>
  </si>
  <si>
    <t>VA043</t>
  </si>
  <si>
    <t>VA044</t>
  </si>
  <si>
    <t>VA045</t>
  </si>
  <si>
    <t>VA046</t>
  </si>
  <si>
    <t>VA047</t>
  </si>
  <si>
    <t>VA048</t>
  </si>
  <si>
    <t>VA049</t>
  </si>
  <si>
    <t>VA050</t>
  </si>
  <si>
    <t>VA051</t>
  </si>
  <si>
    <t>VA052</t>
  </si>
  <si>
    <t>TLV</t>
  </si>
  <si>
    <t>CLR</t>
  </si>
  <si>
    <t>SMW</t>
  </si>
  <si>
    <t>CAM</t>
  </si>
  <si>
    <t>NTB</t>
  </si>
  <si>
    <t>TBL</t>
  </si>
  <si>
    <t>Vendedores</t>
  </si>
  <si>
    <t>Nome</t>
  </si>
  <si>
    <t>Cadastro</t>
  </si>
  <si>
    <t>Produtos</t>
  </si>
  <si>
    <t>Preço Unitário</t>
  </si>
  <si>
    <t>Custo Unitário</t>
  </si>
  <si>
    <t>Categorias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</si>
  <si>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</si>
  <si>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</si>
  <si>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</si>
  <si>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</si>
  <si>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</si>
  <si>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</si>
  <si>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</si>
  <si>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Nova Iguaçu</t>
  </si>
  <si>
    <t>São Paulo</t>
  </si>
  <si>
    <t>Niterói</t>
  </si>
  <si>
    <t>Goiânia</t>
  </si>
  <si>
    <t>Guarulhos</t>
  </si>
  <si>
    <t>Campinas</t>
  </si>
  <si>
    <t>Lojas</t>
  </si>
  <si>
    <t>Loja</t>
  </si>
  <si>
    <t>Categoria</t>
  </si>
  <si>
    <t>UD01</t>
  </si>
  <si>
    <t>UD02</t>
  </si>
  <si>
    <t>UD03</t>
  </si>
  <si>
    <t>UD04</t>
  </si>
  <si>
    <t>UD05</t>
  </si>
  <si>
    <t>UD06</t>
  </si>
  <si>
    <t>UD07</t>
  </si>
  <si>
    <t>UD08</t>
  </si>
  <si>
    <t>UD09</t>
  </si>
  <si>
    <t>UD10</t>
  </si>
  <si>
    <t>UD11</t>
  </si>
  <si>
    <t>UD12</t>
  </si>
  <si>
    <t>UD13</t>
  </si>
  <si>
    <t>VA0411008TLVUD06</t>
  </si>
  <si>
    <t>VA0261006TLVUD13</t>
  </si>
  <si>
    <t>VA0241002CLRUD13</t>
  </si>
  <si>
    <t>VA0321013CAMUD10</t>
  </si>
  <si>
    <t>VA0321020CLRUD13</t>
  </si>
  <si>
    <t>VA0331013CAMUD01</t>
  </si>
  <si>
    <t>VA0501018SMWUD12</t>
  </si>
  <si>
    <t>VA0521002CLRUD01</t>
  </si>
  <si>
    <t>VA0321017TLVUD12</t>
  </si>
  <si>
    <t>VA0451004SMWUD13</t>
  </si>
  <si>
    <t>VA0061020CLRUD02</t>
  </si>
  <si>
    <t>VA0191010CLRUD06</t>
  </si>
  <si>
    <t>VA0491005CAMUD02</t>
  </si>
  <si>
    <t>VA0441007NTBUD06</t>
  </si>
  <si>
    <t>VA0141006TLVUD04</t>
  </si>
  <si>
    <t>VA0091010CLRUD06</t>
  </si>
  <si>
    <t>VA0501022TBLUD09</t>
  </si>
  <si>
    <t>VA0431013CAMUD09</t>
  </si>
  <si>
    <t>VA0211022TBLUD08</t>
  </si>
  <si>
    <t>VA0191013CAMUD10</t>
  </si>
  <si>
    <t>VA0281021CLRUD06</t>
  </si>
  <si>
    <t>VA0091023NTBUD02</t>
  </si>
  <si>
    <t>VA0031010CLRUD08</t>
  </si>
  <si>
    <t>VA0141012NTBUD05</t>
  </si>
  <si>
    <t>VA0321008TLVUD10</t>
  </si>
  <si>
    <t>VA0431004SMWUD02</t>
  </si>
  <si>
    <t>VA0101020CLRUD08</t>
  </si>
  <si>
    <t>VA0301004SMWUD12</t>
  </si>
  <si>
    <t>VA0381004SMWUD11</t>
  </si>
  <si>
    <t>VA0461016SMWUD04</t>
  </si>
  <si>
    <t>VA0381012NTBUD03</t>
  </si>
  <si>
    <t>VA0281003CLRUD04</t>
  </si>
  <si>
    <t>VA0041021CLRUD10</t>
  </si>
  <si>
    <t>VA0161013CAMUD11</t>
  </si>
  <si>
    <t>VA0371001TLVUD05</t>
  </si>
  <si>
    <t>VA0101015CAMUD04</t>
  </si>
  <si>
    <t>VA0041024NTBUD02</t>
  </si>
  <si>
    <t>VA0051014CLRUD04</t>
  </si>
  <si>
    <t>VA0181020CLRUD11</t>
  </si>
  <si>
    <t>VA0101016SMWUD02</t>
  </si>
  <si>
    <t>VA0501008TLVUD07</t>
  </si>
  <si>
    <t>VA0331014CLRUD04</t>
  </si>
  <si>
    <t>VA0021015CAMUD01</t>
  </si>
  <si>
    <t>VA0131011TBLUD10</t>
  </si>
  <si>
    <t>VA0421003CLRUD12</t>
  </si>
  <si>
    <t>VA0411020CLRUD02</t>
  </si>
  <si>
    <t>VA0311004SMWUD11</t>
  </si>
  <si>
    <t>VA0281019CLRUD10</t>
  </si>
  <si>
    <t>VA0011007NTBUD06</t>
  </si>
  <si>
    <t>VA0171024NTBUD12</t>
  </si>
  <si>
    <t>VA0191001TLVUD10</t>
  </si>
  <si>
    <t>VA0471019CLRUD03</t>
  </si>
  <si>
    <t>VA0091016SMWUD07</t>
  </si>
  <si>
    <t>VA0451012NTBUD10</t>
  </si>
  <si>
    <t>VA0131012NTBUD03</t>
  </si>
  <si>
    <t>VA0201010CLRUD01</t>
  </si>
  <si>
    <t>VA0131016SMWUD05</t>
  </si>
  <si>
    <t>VA0391018SMWUD07</t>
  </si>
  <si>
    <t>VA0441010CLRUD05</t>
  </si>
  <si>
    <t>VA0041013CAMUD08</t>
  </si>
  <si>
    <t>VA0011024NTBUD13</t>
  </si>
  <si>
    <t>VA0211005CAMUD01</t>
  </si>
  <si>
    <t>VA0151022TBLUD06</t>
  </si>
  <si>
    <t>VA0361005CAMUD06</t>
  </si>
  <si>
    <t>VA0381017TLVUD09</t>
  </si>
  <si>
    <t>VA0251005CAMUD07</t>
  </si>
  <si>
    <t>VA0461010CLRUD03</t>
  </si>
  <si>
    <t>VA0401018SMWUD05</t>
  </si>
  <si>
    <t>VA0051012NTBUD10</t>
  </si>
  <si>
    <t>VA0281013CAMUD07</t>
  </si>
  <si>
    <t>VA0461020CLRUD08</t>
  </si>
  <si>
    <t>VA0261002CLRUD06</t>
  </si>
  <si>
    <t>VA0121008TLVUD09</t>
  </si>
  <si>
    <t>VA0201015CAMUD06</t>
  </si>
  <si>
    <t>VA0181015CAMUD10</t>
  </si>
  <si>
    <t>VA0301005CAMUD07</t>
  </si>
  <si>
    <t>VA0461012NTBUD03</t>
  </si>
  <si>
    <t>VA0071015CAMUD11</t>
  </si>
  <si>
    <t>VA0341015CAMUD08</t>
  </si>
  <si>
    <t>VA0431008TLVUD08</t>
  </si>
  <si>
    <t>VA0281010CLRUD06</t>
  </si>
  <si>
    <t>VA0181012NTBUD05</t>
  </si>
  <si>
    <t>VA0131019CLRUD13</t>
  </si>
  <si>
    <t>VA0281021CLRUD13</t>
  </si>
  <si>
    <t>VA0021002CLRUD02</t>
  </si>
  <si>
    <t>VA0261011TBLUD10</t>
  </si>
  <si>
    <t>VA0181015CAMUD06</t>
  </si>
  <si>
    <t>VA0501006TLVUD09</t>
  </si>
  <si>
    <t>VA0031012NTBUD12</t>
  </si>
  <si>
    <t>VA0291002CLRUD13</t>
  </si>
  <si>
    <t>VA0471003CLRUD09</t>
  </si>
  <si>
    <t>VA0251008TLVUD07</t>
  </si>
  <si>
    <t>VA0011023NTBUD04</t>
  </si>
  <si>
    <t>VA0161024NTBUD12</t>
  </si>
  <si>
    <t>VA0461004SMWUD13</t>
  </si>
  <si>
    <t>VA0191014CLRUD10</t>
  </si>
  <si>
    <t>VA0481013CAMUD10</t>
  </si>
  <si>
    <t>VA0441017TLVUD07</t>
  </si>
  <si>
    <t>VA0031023NTBUD01</t>
  </si>
  <si>
    <t>VA0441010CLRUD13</t>
  </si>
  <si>
    <t>VA0281016SMWUD04</t>
  </si>
  <si>
    <t>VA0111021CLRUD03</t>
  </si>
  <si>
    <t>VA0171002CLRUD10</t>
  </si>
  <si>
    <t>VA0461003CLRUD04</t>
  </si>
  <si>
    <t>VA0091024NTBUD10</t>
  </si>
  <si>
    <t>VA0301013CAMUD01</t>
  </si>
  <si>
    <t>VA0121011TBLUD11</t>
  </si>
  <si>
    <t>VA0131023NTBUD06</t>
  </si>
  <si>
    <t>VA0071017TLVUD06</t>
  </si>
  <si>
    <t>VA0251015CAMUD01</t>
  </si>
  <si>
    <t>VA0211006TLVUD11</t>
  </si>
  <si>
    <t>VA0051023NTBUD10</t>
  </si>
  <si>
    <t>VA0301019CLRUD13</t>
  </si>
  <si>
    <t>VA0011021CLRUD11</t>
  </si>
  <si>
    <t>VA0211004SMWUD05</t>
  </si>
  <si>
    <t>VA0081006TLVUD13</t>
  </si>
  <si>
    <t>VA0411017TLVUD07</t>
  </si>
  <si>
    <t>VA0291012NTBUD09</t>
  </si>
  <si>
    <t>VA0471006TLVUD11</t>
  </si>
  <si>
    <t>VA0301024NTBUD06</t>
  </si>
  <si>
    <t>VA0491013CAMUD03</t>
  </si>
  <si>
    <t>VA0041003CLRUD01</t>
  </si>
  <si>
    <t>VA0501010CLRUD01</t>
  </si>
  <si>
    <t>VA0321020CLRUD08</t>
  </si>
  <si>
    <t>VA0021008TLVUD12</t>
  </si>
  <si>
    <t>VA0081011TBLUD10</t>
  </si>
  <si>
    <t>VA0321015CAMUD13</t>
  </si>
  <si>
    <t>VA0371002CLRUD05</t>
  </si>
  <si>
    <t>VA0131003CLRUD11</t>
  </si>
  <si>
    <t>VA0091012NTBUD08</t>
  </si>
  <si>
    <t>VA0191022TBLUD04</t>
  </si>
  <si>
    <t>VA0501003CLRUD06</t>
  </si>
  <si>
    <t>VA0111005CAMUD10</t>
  </si>
  <si>
    <t>VA0091009CLRUD07</t>
  </si>
  <si>
    <t>VA0041019CLRUD01</t>
  </si>
  <si>
    <t>VA0031012NTBUD11</t>
  </si>
  <si>
    <t>VA0011010CLRUD11</t>
  </si>
  <si>
    <t>VA0421004SMWUD03</t>
  </si>
  <si>
    <t>VA0391007NTBUD01</t>
  </si>
  <si>
    <t>VA0011019CLRUD01</t>
  </si>
  <si>
    <t>VA0301007NTBUD13</t>
  </si>
  <si>
    <t>VA0091019CLRUD02</t>
  </si>
  <si>
    <t>VA0451023NTBUD06</t>
  </si>
  <si>
    <t>VA0461008TLVUD07</t>
  </si>
  <si>
    <t>VA0281009CLRUD01</t>
  </si>
  <si>
    <t>VA0431005CAMUD12</t>
  </si>
  <si>
    <t>VA0431012NTBUD04</t>
  </si>
  <si>
    <t>VA0491004SMWUD04</t>
  </si>
  <si>
    <t>VA0381006TLVUD04</t>
  </si>
  <si>
    <t>VA0421014CLRUD13</t>
  </si>
  <si>
    <t>VA0381017TLVUD03</t>
  </si>
  <si>
    <t>VA0331023NTBUD05</t>
  </si>
  <si>
    <t>VA0121018SMWUD12</t>
  </si>
  <si>
    <t>VA0041019CLRUD12</t>
  </si>
  <si>
    <t>VA0401008TLVUD07</t>
  </si>
  <si>
    <t>VA0361012NTBUD13</t>
  </si>
  <si>
    <t>VA0451004SMWUD03</t>
  </si>
  <si>
    <t>VA0461014CLRUD04</t>
  </si>
  <si>
    <t>VA0151014CLRUD03</t>
  </si>
  <si>
    <t>VA0401014CLRUD05</t>
  </si>
  <si>
    <t>VA0261001TLVUD04</t>
  </si>
  <si>
    <t>VA0381008TLVUD13</t>
  </si>
  <si>
    <t>VA0351001TLVUD09</t>
  </si>
  <si>
    <t>VA0301006TLVUD09</t>
  </si>
  <si>
    <t>VA0311019CLRUD12</t>
  </si>
  <si>
    <t>VA0481002CLRUD09</t>
  </si>
  <si>
    <t>VA0331001TLVUD13</t>
  </si>
  <si>
    <t>VA0271017TLVUD11</t>
  </si>
  <si>
    <t>VA0351020CLRUD04</t>
  </si>
  <si>
    <t>VA0521017TLVUD02</t>
  </si>
  <si>
    <t>VA0431008TLVUD03</t>
  </si>
  <si>
    <t>VA0161008TLVUD05</t>
  </si>
  <si>
    <t>VA0041002CLRUD09</t>
  </si>
  <si>
    <t>VA0131001TLVUD01</t>
  </si>
  <si>
    <t>VA0091008TLVUD02</t>
  </si>
  <si>
    <t>VA0451003CLRUD13</t>
  </si>
  <si>
    <t>VA0351004SMWUD06</t>
  </si>
  <si>
    <t>VA0351021CLRUD05</t>
  </si>
  <si>
    <t>VA0171016SMWUD08</t>
  </si>
  <si>
    <t>VA0041015CAMUD01</t>
  </si>
  <si>
    <t>VA0491013CAMUD08</t>
  </si>
  <si>
    <t>VA0201017TLVUD09</t>
  </si>
  <si>
    <t>VA0051005CAMUD08</t>
  </si>
  <si>
    <t>VA0081002CLRUD07</t>
  </si>
  <si>
    <t>VA0221013CAMUD03</t>
  </si>
  <si>
    <t>VA0351017TLVUD07</t>
  </si>
  <si>
    <t>VA0051011TBLUD01</t>
  </si>
  <si>
    <t>VA0481006TLVUD10</t>
  </si>
  <si>
    <t>VA0011014CLRUD06</t>
  </si>
  <si>
    <t>VA0351003CLRUD06</t>
  </si>
  <si>
    <t>VA0441021CLRUD10</t>
  </si>
  <si>
    <t>VA0181003CLRUD02</t>
  </si>
  <si>
    <t>VA0411004SMWUD11</t>
  </si>
  <si>
    <t>VA0181020CLRUD13</t>
  </si>
  <si>
    <t>VA0231013CAMUD08</t>
  </si>
  <si>
    <t>VA0201008TLVUD10</t>
  </si>
  <si>
    <t>VA0041021CLRUD08</t>
  </si>
  <si>
    <t>VA0251018SMWUD13</t>
  </si>
  <si>
    <t>VA0021018SMWUD04</t>
  </si>
  <si>
    <t>VA0491003CLRUD06</t>
  </si>
  <si>
    <t>VA0021019CLRUD06</t>
  </si>
  <si>
    <t>VA0451024NTBUD04</t>
  </si>
  <si>
    <t>VA0501019CLRUD11</t>
  </si>
  <si>
    <t>VA0271018SMWUD09</t>
  </si>
  <si>
    <t>VA0131014CLRUD04</t>
  </si>
  <si>
    <t>VA0391002CLRUD12</t>
  </si>
  <si>
    <t>VA0091002CLRUD02</t>
  </si>
  <si>
    <t>VA0311019CLRUD08</t>
  </si>
  <si>
    <t>VA0131011TBLUD03</t>
  </si>
  <si>
    <t>VA0291019CLRUD09</t>
  </si>
  <si>
    <t>VA0091019CLRUD07</t>
  </si>
  <si>
    <t>VA0031021CLRUD04</t>
  </si>
  <si>
    <t>VA0271007NTBUD08</t>
  </si>
  <si>
    <t>VA0161010CLRUD08</t>
  </si>
  <si>
    <t>VA0511020CLRUD12</t>
  </si>
  <si>
    <t>VA0371015CAMUD06</t>
  </si>
  <si>
    <t>VA0431022TBLUD11</t>
  </si>
  <si>
    <t>VA0311004SMWUD12</t>
  </si>
  <si>
    <t>VA0501007NTBUD06</t>
  </si>
  <si>
    <t>VA0461015CAMUD02</t>
  </si>
  <si>
    <t>VA0111010CLRUD05</t>
  </si>
  <si>
    <t>VA0021013CAMUD12</t>
  </si>
  <si>
    <t>VA0011010CLRUD03</t>
  </si>
  <si>
    <t>VA0141015CAMUD03</t>
  </si>
  <si>
    <t>VA0481024NTBUD08</t>
  </si>
  <si>
    <t>VA0211024NTBUD13</t>
  </si>
  <si>
    <t>VA0261022TBLUD11</t>
  </si>
  <si>
    <t>VA0171001TLVUD02</t>
  </si>
  <si>
    <t>VA0451003CLRUD06</t>
  </si>
  <si>
    <t>VA0201005CAMUD07</t>
  </si>
  <si>
    <t>VA0171003CLRUD11</t>
  </si>
  <si>
    <t>VA0271015CAMUD10</t>
  </si>
  <si>
    <t>VA0311011TBLUD10</t>
  </si>
  <si>
    <t>VA0211001TLVUD12</t>
  </si>
  <si>
    <t>VA0301008TLVUD09</t>
  </si>
  <si>
    <t>VA0201018SMWUD01</t>
  </si>
  <si>
    <t>VA0061019CLRUD07</t>
  </si>
  <si>
    <t>VA0231003CLRUD07</t>
  </si>
  <si>
    <t>VA0201013CAMUD05</t>
  </si>
  <si>
    <t>VA0031001TLVUD02</t>
  </si>
  <si>
    <t>VA0101015CAMUD02</t>
  </si>
  <si>
    <t>VA0171008TLVUD12</t>
  </si>
  <si>
    <t>VA0061009CLRUD09</t>
  </si>
  <si>
    <t>VA0111007NTBUD01</t>
  </si>
  <si>
    <t>VA0241007NTBUD05</t>
  </si>
  <si>
    <t>VA0481011TBLUD09</t>
  </si>
  <si>
    <t>Número da Venda</t>
  </si>
  <si>
    <t>Código Venda</t>
  </si>
  <si>
    <t>Valor Total</t>
  </si>
  <si>
    <t>Unidades</t>
  </si>
  <si>
    <t>Produto</t>
  </si>
  <si>
    <t>Classe</t>
  </si>
  <si>
    <t>Filial</t>
  </si>
  <si>
    <t>H0980902_Elseve_Fábrica São Paulo</t>
  </si>
  <si>
    <t>H1437900_FRUCTIS_Fábrica São Paulo</t>
  </si>
  <si>
    <t>H0689701_Elseve_Fábrica São Paulo</t>
  </si>
  <si>
    <t>H1461700_Maybelline_Fábrica São Paulo</t>
  </si>
  <si>
    <t>H1150900_Elseve_Fábrica São Paulo</t>
  </si>
  <si>
    <t>H1436900_FRUCTIS_Fábrica São Paulo</t>
  </si>
  <si>
    <t>MP002808_Maybelline_Fábrica São Paulo</t>
  </si>
  <si>
    <t>H1436901_FRUCTIS_Fábrica São Paulo</t>
  </si>
  <si>
    <t>H1261300_Elseve_Fábrica São Paulo</t>
  </si>
  <si>
    <t>H14601_Elseve_Fábrica São Paulo</t>
  </si>
  <si>
    <t>H1545400_Giovanna Antonelli_Fábrica São Paulo</t>
  </si>
  <si>
    <t>H1433601_Esmaltes Colorama_Fábrica São Paulo</t>
  </si>
  <si>
    <t>H1300_Esmaltes Colorama_Fábrica São Paulo</t>
  </si>
  <si>
    <t>H0739500_Elseve_Fábrica São Paulo</t>
  </si>
  <si>
    <t>H1210900_FRUCTIS_Fábrica São Paulo</t>
  </si>
  <si>
    <t>H0570802_Elseve_Fábrica São Paulo</t>
  </si>
  <si>
    <t>MP006409_Maybelline_Fábrica São Paulo</t>
  </si>
  <si>
    <t>H1294100_Maybelline_Fábrica São Paulo</t>
  </si>
  <si>
    <t>H0945501_Elseve_Fábrica São Paulo</t>
  </si>
  <si>
    <t>H0734501_FRUCTIS_Fábrica São Paulo</t>
  </si>
  <si>
    <t>H1506100_Esmaltes Colorama_Fábrica São Paulo</t>
  </si>
  <si>
    <t>H0844200_FRUCTIS_Fábrica São Paulo</t>
  </si>
  <si>
    <t>H1279100_Esmaltes Colorama_Fábrica São Paulo</t>
  </si>
  <si>
    <t>H1396100_Maybelline_Fábrica São Paulo</t>
  </si>
  <si>
    <t>H0684001_Elseve_Fábrica São Paulo</t>
  </si>
  <si>
    <t>H1434001_Esmaltes Colorama_Fábrica São Paulo</t>
  </si>
  <si>
    <t>H0688700_Elseve_Fábrica São Paulo</t>
  </si>
  <si>
    <t>H0981700_Elseve_Fábrica São Paulo</t>
  </si>
  <si>
    <t>H1218301_Esmaltes Colorama_Fábrica São Paulo</t>
  </si>
  <si>
    <t>H0732900_FRUCTIS_Fábrica São Paulo</t>
  </si>
  <si>
    <t>H0733500_FRUCTIS_Fábrica São Paulo</t>
  </si>
  <si>
    <t>H1184500_Maybelline_Fábrica São Paulo</t>
  </si>
  <si>
    <t>H1186900_Maybelline_Fábrica São Paulo</t>
  </si>
  <si>
    <t>H0982100_Elseve_Fábrica São Paulo</t>
  </si>
  <si>
    <t>H1534300_Esmaltes Colorama_Fábrica São Paulo</t>
  </si>
  <si>
    <t>MP000603_Esmaltes Colorama_Fábrica São Paulo</t>
  </si>
  <si>
    <t>H0690701_Elseve_Fábrica São Paulo</t>
  </si>
  <si>
    <t>H1186100_Maybelline_Fábrica São Paulo</t>
  </si>
  <si>
    <t>H1326800_Elseve_Fábrica São Paulo</t>
  </si>
  <si>
    <t>H1326001_Elseve_Fábrica São Paulo</t>
  </si>
  <si>
    <t>H1324100_FRUCTIS_Fábrica São Paulo</t>
  </si>
  <si>
    <t>H0647001_Esmaltes Colorama_Fábrica São Paulo</t>
  </si>
  <si>
    <t>H0346601_Elseve_Fábrica São Paulo</t>
  </si>
  <si>
    <t>H1431401_Esmaltes Colorama_Fábrica São Paulo</t>
  </si>
  <si>
    <t>H1084401_Esmaltes Colorama_Fábrica São Paulo</t>
  </si>
  <si>
    <t>H1545200_Giovanna Antonelli_Fábrica São Paulo</t>
  </si>
  <si>
    <t>H1186200_Maybelline_Fábrica São Paulo</t>
  </si>
  <si>
    <t>H0482001_Esmaltes Colorama_Fábrica São Paulo</t>
  </si>
  <si>
    <t>H1395700_Maybelline_Fábrica São Paulo</t>
  </si>
  <si>
    <t>H1186500_Maybelline_Fábrica São Paulo</t>
  </si>
  <si>
    <t>H1437700_FRUCTIS_Fábrica São Paulo</t>
  </si>
  <si>
    <t>H0684201_Elseve_Fábrica São Paulo</t>
  </si>
  <si>
    <t>MP002810_Maybelline_Fábrica São Paulo</t>
  </si>
  <si>
    <t>H0150001_Esmaltes Colorama_Fábrica São Paulo</t>
  </si>
  <si>
    <t>H1180700_Maybelline_Fábrica São Paulo</t>
  </si>
  <si>
    <t>H1388400_Esmaltes Colorama_Fábrica São Paulo</t>
  </si>
  <si>
    <t>H0817001_Esmaltes Colorama_Fábrica São Paulo</t>
  </si>
  <si>
    <t>H1294300_Maybelline_Fábrica São Paulo</t>
  </si>
  <si>
    <t>H1182800_Maybelline_Fábrica São Paulo</t>
  </si>
  <si>
    <t>H1388600_Esmaltes Colorama_Fábrica São Paulo</t>
  </si>
  <si>
    <t>H1182400_Maybelline_Fábrica São Paulo</t>
  </si>
  <si>
    <t>H1187500_Maybelline_Fábrica São Paulo</t>
  </si>
  <si>
    <t>H1403901_FRUCTIS_Fábrica São Paulo</t>
  </si>
  <si>
    <t>H1387900_Esmaltes Colorama_Fábrica São Paulo</t>
  </si>
  <si>
    <t>H1433501_Esmaltes Colorama_Fábrica São Paulo</t>
  </si>
  <si>
    <t>H0744701_Esmaltes Colorama_Fábrica São Paulo</t>
  </si>
  <si>
    <t>H1504800_Esmaltes Colorama_Fábrica São Paulo</t>
  </si>
  <si>
    <t>H1181500_Maybelline_Fábrica São Paulo</t>
  </si>
  <si>
    <t>H0744801_Esmaltes Colorama_Fábrica São Paulo</t>
  </si>
  <si>
    <t>H1278100_Esmaltes Colorama_Fábrica São Paulo</t>
  </si>
  <si>
    <t>H1388800_Esmaltes Colorama_Fábrica São Paulo</t>
  </si>
  <si>
    <t>H1238900_Esmaltes Colorama_Fábrica São Paulo</t>
  </si>
  <si>
    <t>H1433800_Esmaltes Colorama_Fábrica São Paulo</t>
  </si>
  <si>
    <t>H0690900_Elseve_Fábrica São Paulo</t>
  </si>
  <si>
    <t>H0488302_Esmaltes Colorama_Fábrica São Paulo</t>
  </si>
  <si>
    <t>H1181200_Maybelline_Fábrica São Paulo</t>
  </si>
  <si>
    <t>H1421000_Maybelline_Fábrica São Paulo</t>
  </si>
  <si>
    <t>H1277400_Esmaltes Colorama_Fábrica São Paulo</t>
  </si>
  <si>
    <t>H1404501_FRUCTIS_Fábrica São Paulo</t>
  </si>
  <si>
    <t>MP001506_Maybelline_Fábrica São Paulo</t>
  </si>
  <si>
    <t>H1186800_Maybelline_Fábrica São Paulo</t>
  </si>
  <si>
    <t>H1183200_Maybelline_Fábrica São Paulo</t>
  </si>
  <si>
    <t>H1085000_Esmaltes Colorama_Fábrica São Paulo</t>
  </si>
  <si>
    <t>H0647301_Esmaltes Colorama_Fábrica São Paulo</t>
  </si>
  <si>
    <t>H1436700_FRUCTIS_Fábrica São Paulo</t>
  </si>
  <si>
    <t>H1436300_FRUCTIS_Fábrica São Paulo</t>
  </si>
  <si>
    <t>H1324700_FRUCTIS_Fábrica São Paulo</t>
  </si>
  <si>
    <t>H1428100_Esmaltes Colorama_Fábrica São Paulo</t>
  </si>
  <si>
    <t>H1433600_Esmaltes Colorama_Fábrica São Paulo</t>
  </si>
  <si>
    <t>H1187800_Maybelline_Fábrica São Paulo</t>
  </si>
  <si>
    <t>H1353400_Esmaltes Colorama_Fábrica São Paulo</t>
  </si>
  <si>
    <t>H1544700_Giovanna Antonelli_Fábrica São Paulo</t>
  </si>
  <si>
    <t>H1544800_Giovanna Antonelli_Fábrica São Paulo</t>
  </si>
  <si>
    <t>H1545000_Giovanna Antonelli_Fábrica São Paulo</t>
  </si>
  <si>
    <t>H1545100_Giovanna Antonelli_Fábrica São Paulo</t>
  </si>
  <si>
    <t>H1545300_Giovanna Antonelli_Fábrica São Paulo</t>
  </si>
  <si>
    <t>H1545500_Giovanna Antonelli_Fábrica São Paulo</t>
  </si>
  <si>
    <t>H0777300_Esmaltes Colorama_Fábrica São Paulo</t>
  </si>
  <si>
    <t>H0777800_Esmaltes Colorama_Fábrica São Paulo</t>
  </si>
  <si>
    <t>H1505000_Esmaltes Colorama_Fábrica São Paulo</t>
  </si>
  <si>
    <t>H0744501_Esmaltes Colorama_Fábrica São Paulo</t>
  </si>
  <si>
    <t>H1404300_FRUCTIS_Fábrica São Paulo</t>
  </si>
  <si>
    <t>H1403900_FRUCTIS_Fábrica São Paulo</t>
  </si>
  <si>
    <t>H0507701_Solar Expertise_Fábrica Rio de Janeiro</t>
  </si>
  <si>
    <t>H0880300_Maybelline_Fábrica Rio de Janeiro</t>
  </si>
  <si>
    <t>H0859000_Solar Expertise_Fábrica Rio de Janeiro</t>
  </si>
  <si>
    <t>H1426600_Elseve_Fábrica Rio de Janeiro</t>
  </si>
  <si>
    <t>H1426800_Elseve_Fábrica Rio de Janeiro</t>
  </si>
  <si>
    <t>H1149901_Elseve_Fábrica Rio de Janeiro</t>
  </si>
  <si>
    <t>H1150301_Elseve_Fábrica Rio de Janeiro</t>
  </si>
  <si>
    <t>H0891000_Maybelline_Fábrica Rio de Janeiro</t>
  </si>
  <si>
    <t>H1404901_Maybelline_Fábrica Rio de Janeiro</t>
  </si>
  <si>
    <t>H0887700_Maybelline_Fábrica Rio de Janeiro</t>
  </si>
  <si>
    <t>H1150100_Elseve_Fábrica Rio de Janeiro</t>
  </si>
  <si>
    <t>H0888200_Maybelline_Fábrica Rio de Janeiro</t>
  </si>
  <si>
    <t>H0887600_Maybelline_Fábrica Rio de Janeiro</t>
  </si>
  <si>
    <t>H0800_Maybelline_Fábrica Rio de Janeiro</t>
  </si>
  <si>
    <t>OP063528_Casting_Fábrica Rio de Janeiro</t>
  </si>
  <si>
    <t>H1197900_Maybelline_Fábrica Rio de Janeiro</t>
  </si>
  <si>
    <t>H0889600_Maybelline_Fábrica Rio de Janeiro</t>
  </si>
  <si>
    <t>H0898401_Maybelline_Fábrica Rio de Janeiro</t>
  </si>
  <si>
    <t>H1028000_OLIA_Fábrica Rio de Janeiro</t>
  </si>
  <si>
    <t>H0890900_Maybelline_Fábrica Rio de Janeiro</t>
  </si>
  <si>
    <t>H1028300_OLIA_Fábrica Rio de Janeiro</t>
  </si>
  <si>
    <t>H0880400_Maybelline_Fábrica Rio de Janeiro</t>
  </si>
  <si>
    <t>H0864401_Elseve_Fábrica Rio de Janeiro</t>
  </si>
  <si>
    <t>OP063524_Casting_Fábrica Rio de Janeiro</t>
  </si>
  <si>
    <t>H1028800_OLIA_Fábrica Rio de Janeiro</t>
  </si>
  <si>
    <t>H1467500_Elseve_Fábrica Rio de Janeiro</t>
  </si>
  <si>
    <t>H0888800_Maybelline_Fábrica Rio de Janeiro</t>
  </si>
  <si>
    <t>H0577301_Dermo-Expertise_Fábrica Rio de Janeiro</t>
  </si>
  <si>
    <t>H0737101_Dermo-Expertise_Fábrica Rio de Janeiro</t>
  </si>
  <si>
    <t>OP001800_Dermo-Expertise_Fábrica Rio de Janeiro</t>
  </si>
  <si>
    <t>H1197400_Maybelline_Fábrica Rio de Janeiro</t>
  </si>
  <si>
    <t>H1028100_OLIA_Fábrica Rio de Janeiro</t>
  </si>
  <si>
    <t>H0880200_Maybelline_Fábrica Rio de Janeiro</t>
  </si>
  <si>
    <t>H0082001_Dédicace_Fábrica Rio de Janeiro</t>
  </si>
  <si>
    <t>H1197402_Maybelline_Fábrica Rio de Janeiro</t>
  </si>
  <si>
    <t>H089670000_Maybelline_Fábrica Rio de Janeiro</t>
  </si>
  <si>
    <t>H0896500_Maybelline_Fábrica Rio de Janeiro</t>
  </si>
  <si>
    <t>H0889500_Maybelline_Fábrica Rio de Janeiro</t>
  </si>
  <si>
    <t>H0883600_Maybelline_Fábrica Rio de Janeiro</t>
  </si>
  <si>
    <t>H0883400_Maybelline_Fábrica Rio de Janeiro</t>
  </si>
  <si>
    <t>H0721200_Nutrisse Cor Intensa_Fábrica Rio de Janeiro</t>
  </si>
  <si>
    <t>K1049801_Maybelline_Fábrica Rio de Janeiro</t>
  </si>
  <si>
    <t>H0890200_Maybelline_Fábrica Rio de Janeiro</t>
  </si>
  <si>
    <t>H0896800_Maybelline_Fábrica Rio de Janeiro</t>
  </si>
  <si>
    <t>H1196700_Maybelline_Fábrica Rio de Janeiro</t>
  </si>
  <si>
    <t>H1206500_Elseve_Fábrica Rio de Janeiro</t>
  </si>
  <si>
    <t>H0889900_Maybelline_Fábrica Rio de Janeiro</t>
  </si>
  <si>
    <t>H11100_Maybelline_Fábrica Rio de Janeiro</t>
  </si>
  <si>
    <t>H0889800_Maybelline_Fábrica Rio de Janeiro</t>
  </si>
  <si>
    <t>H1551300_Maybelline_Fábrica Rio de Janeiro</t>
  </si>
  <si>
    <t>H0719701_Nutrisse Cor Intensa_Fábrica Rio de Janeiro</t>
  </si>
  <si>
    <t>H0880600_Maybelline_Fábrica Rio de Janeiro</t>
  </si>
  <si>
    <t>H1028400_OLIA_Fábrica Rio de Janeiro</t>
  </si>
  <si>
    <t>H0506502_Solar Expertise_Fábrica Rio de Janeiro</t>
  </si>
  <si>
    <t>H1196500_Maybelline_Fábrica Rio de Janeiro</t>
  </si>
  <si>
    <t>H1197401_Maybelline_Fábrica Rio de Janeiro</t>
  </si>
  <si>
    <t>H0890800_Maybelline_Fábrica Rio de Janeiro</t>
  </si>
  <si>
    <t>H0858800_Solar Expertise_Fábrica Rio de Janeiro</t>
  </si>
  <si>
    <t>H1027100_OLIA_Fábrica Rio de Janeiro</t>
  </si>
  <si>
    <t>A7882900_Solar Expertise_Fábrica Rio de Janeiro</t>
  </si>
  <si>
    <t>H1166300_Maybelline_Fábrica Rio de Janeiro</t>
  </si>
  <si>
    <t>H0506302_Solar Expertise_Fábrica Rio de Janeiro</t>
  </si>
  <si>
    <t>H1397500_Solar Expertise_Fábrica Rio de Janeiro</t>
  </si>
  <si>
    <t>H0721101_Nutrisse Cor Intensa_Fábrica Rio de Janeiro</t>
  </si>
  <si>
    <t>A5073013_Dermo-Expertise_Fábrica Rio de Janeiro</t>
  </si>
  <si>
    <t>H0719901_Nutrisse Cor Intensa_Fábrica Rio de Janeiro</t>
  </si>
  <si>
    <t>H1027800_OLIA_Fábrica Rio de Janeiro</t>
  </si>
  <si>
    <t>H0187205_NUTRISSE_Fábrica Rio de Janeiro</t>
  </si>
  <si>
    <t>H0721001_Nutrisse Cor Intensa_Fábrica Rio de Janeiro</t>
  </si>
  <si>
    <t>H0918201_BI-O_Fábrica Rio de Janeiro</t>
  </si>
  <si>
    <t>H0507501_Solar Expertise_Fábrica Rio de Janeiro</t>
  </si>
  <si>
    <t>H0190106_NUTRISSE_Fábrica Rio de Janeiro</t>
  </si>
  <si>
    <t>H0190305_NUTRISSE_Fábrica Rio de Janeiro</t>
  </si>
  <si>
    <t>H1212101_NUTRISSE_Fábrica Rio de Janeiro</t>
  </si>
  <si>
    <t>H1578600_NUTRISSE_Fábrica Rio de Janeiro</t>
  </si>
  <si>
    <t>H0721201_Nutrisse Cor Intensa_Fábrica Rio de Janeiro</t>
  </si>
  <si>
    <t>H1212401_Nutrisse Cor Intensa_Fábrica Rio de Janeiro</t>
  </si>
  <si>
    <t>H1391300_BI-O_Fábrica Rio de Janeiro</t>
  </si>
  <si>
    <t>H1463500_BI-O_Fábrica Rio de Janeiro</t>
  </si>
  <si>
    <t>H0917601_BI-O_Fábrica Rio de Janeiro</t>
  </si>
  <si>
    <t>H0917801_BI-O_Fábrica Rio de Janeiro</t>
  </si>
  <si>
    <t>H0918401_BI-O_Fábrica Rio de Janeiro</t>
  </si>
  <si>
    <t>H0084001_BI-O_Fábrica Rio de Janeiro</t>
  </si>
  <si>
    <t>H1391700_BI-O_Fábrica Rio de Janeiro</t>
  </si>
  <si>
    <t>H1463900_BI-O_Fábrica Rio de Janeiro</t>
  </si>
  <si>
    <t>H1028101_OLIA_Fábrica Rio de Janeiro</t>
  </si>
  <si>
    <t>H1404902_Maybelline_Fábrica Rio de Janeiro</t>
  </si>
  <si>
    <t>H1405702_Maybelline_Fábrica Rio de Janeiro</t>
  </si>
  <si>
    <t>H1196401_Maybelline_Fábrica Rio de Janeiro</t>
  </si>
  <si>
    <t>E-mail</t>
  </si>
  <si>
    <t>Servidor</t>
  </si>
  <si>
    <t>joao.ferreira@hashtagtreinamentos.com</t>
  </si>
  <si>
    <t>luiza.franca@terra.com.br</t>
  </si>
  <si>
    <t>ricardo12massafera@uol.net</t>
  </si>
  <si>
    <t>joao.gomes@hotmail.com</t>
  </si>
  <si>
    <t>fabio.neves@yahoo.com.br</t>
  </si>
  <si>
    <t>claudia_barbosa@globo.com</t>
  </si>
  <si>
    <t>paulocesar@brasil.com</t>
  </si>
  <si>
    <t>jessica.campos@microsoft.com.us</t>
  </si>
  <si>
    <t>marcos_braz@hotmail.com</t>
  </si>
  <si>
    <t>ARRUMAR</t>
  </si>
  <si>
    <t>TEXTO</t>
  </si>
  <si>
    <t>CONCAT</t>
  </si>
  <si>
    <t>SUBSTITUIR</t>
  </si>
  <si>
    <t>Substituir</t>
  </si>
  <si>
    <t>Substitui um texto por outro</t>
  </si>
  <si>
    <t>Agrupa vários textos em uma única célula (nesse caso você pode selecionar várias células de uma vez)</t>
  </si>
  <si>
    <t>Agrupa vários textos em uma única célula (nesse caso você deve selecionar uma célula de cada vez)</t>
  </si>
  <si>
    <t>Remove espaços 'desnecessários' do texto (espaço antes do texto, mais de 1 espaço entre palavras, e espaço no final do texto)</t>
  </si>
  <si>
    <t>Converte um valor para texto em um formato específico (ex: converter o número 3 para o texto 'Março)</t>
  </si>
  <si>
    <t>Arrumar</t>
  </si>
  <si>
    <t xml:space="preserve">   Smart   TV    50'  4K - Preto  </t>
  </si>
  <si>
    <t xml:space="preserve"> iPhone 7   -   Dourado</t>
  </si>
  <si>
    <t xml:space="preserve">   Galaxy   S10  -    Cinza   </t>
  </si>
  <si>
    <t xml:space="preserve">  Apple   Watch  - Preto</t>
  </si>
  <si>
    <t xml:space="preserve"> Câmera  Digital   Rebel  T6 - Preto</t>
  </si>
  <si>
    <t xml:space="preserve">    Inspiron  15 - Prata</t>
  </si>
  <si>
    <t xml:space="preserve"> Smart    TV LED   Full  HD   55' -  Preto</t>
  </si>
  <si>
    <t xml:space="preserve">Moto G7 -       Vermelho    </t>
  </si>
  <si>
    <t xml:space="preserve">  iPhone     6S  - Rosa</t>
  </si>
  <si>
    <t>Tablet   M10 Android - Preto</t>
  </si>
  <si>
    <t>Dell  G7 -   Vermelho</t>
  </si>
  <si>
    <t xml:space="preserve">   Smart   TV    75' 4K    - Preto</t>
  </si>
  <si>
    <t xml:space="preserve">      Smart Watch  MI   - Amarelo</t>
  </si>
  <si>
    <t xml:space="preserve">  iPhone   XS -  Preto</t>
  </si>
  <si>
    <t xml:space="preserve">Moto Z -   Vermelho  </t>
  </si>
  <si>
    <t>Galaxy S8 -   Verde</t>
  </si>
  <si>
    <t>iPad 32GB Wifi -  Prata</t>
  </si>
  <si>
    <t>Samsung Dual Core   - Preto</t>
  </si>
  <si>
    <t xml:space="preserve">  Aspire 5   - Cinza</t>
  </si>
  <si>
    <t>Dia da Semana</t>
  </si>
  <si>
    <t>Nome do Mês</t>
  </si>
  <si>
    <t>"(##) #####-####"</t>
  </si>
  <si>
    <t>Função TEXTO</t>
  </si>
  <si>
    <t>Formato de Telefone</t>
  </si>
  <si>
    <t>Data de Conclusão do Relatório</t>
  </si>
  <si>
    <t>Horário de Conclusão do Relatório</t>
  </si>
  <si>
    <t>Link Microsoft Função TEXTO</t>
  </si>
  <si>
    <t>Cod Vend</t>
  </si>
  <si>
    <t>Cod Prod</t>
  </si>
  <si>
    <t>Cod Classe</t>
  </si>
  <si>
    <t>Cod Filial</t>
  </si>
  <si>
    <t>Fábrica</t>
  </si>
  <si>
    <t>1ª _</t>
  </si>
  <si>
    <t>2ª _</t>
  </si>
  <si>
    <t>Caracteres de Marca</t>
  </si>
  <si>
    <t>H1437701</t>
  </si>
  <si>
    <t>A6086300</t>
  </si>
  <si>
    <t>H0980902</t>
  </si>
  <si>
    <t>H0507701</t>
  </si>
  <si>
    <t>H0880300</t>
  </si>
  <si>
    <t>H1437900</t>
  </si>
  <si>
    <t>H0689701</t>
  </si>
  <si>
    <t>H0859000</t>
  </si>
  <si>
    <t>H1461700</t>
  </si>
  <si>
    <t>H1426600</t>
  </si>
  <si>
    <t>H1150900</t>
  </si>
  <si>
    <t>H1436900</t>
  </si>
  <si>
    <t>MP002808</t>
  </si>
  <si>
    <t>H1436901</t>
  </si>
  <si>
    <t>H1426800</t>
  </si>
  <si>
    <t>H1149901</t>
  </si>
  <si>
    <t>H1261300</t>
  </si>
  <si>
    <t>H1150301</t>
  </si>
  <si>
    <t>H0891000</t>
  </si>
  <si>
    <t>H1404901</t>
  </si>
  <si>
    <t>H14601</t>
  </si>
  <si>
    <t>H0887700</t>
  </si>
  <si>
    <t>H1150100</t>
  </si>
  <si>
    <t>H0888200</t>
  </si>
  <si>
    <t>H0887600</t>
  </si>
  <si>
    <t>H1545400</t>
  </si>
  <si>
    <t>H0800</t>
  </si>
  <si>
    <t>OP063528</t>
  </si>
  <si>
    <t>H1197900</t>
  </si>
  <si>
    <t>H0889600</t>
  </si>
  <si>
    <t>H0898401</t>
  </si>
  <si>
    <t>H1028000</t>
  </si>
  <si>
    <t>H0890900</t>
  </si>
  <si>
    <t>H1028300</t>
  </si>
  <si>
    <t>H0880400</t>
  </si>
  <si>
    <t>H0864401</t>
  </si>
  <si>
    <t>OP063524</t>
  </si>
  <si>
    <t>H1028800</t>
  </si>
  <si>
    <t>H1433601</t>
  </si>
  <si>
    <t>H1300</t>
  </si>
  <si>
    <t>H1467500</t>
  </si>
  <si>
    <t>H0739500</t>
  </si>
  <si>
    <t>H0888800</t>
  </si>
  <si>
    <t>H1210900</t>
  </si>
  <si>
    <t>H0570802</t>
  </si>
  <si>
    <t>H0577301</t>
  </si>
  <si>
    <t>MP006409</t>
  </si>
  <si>
    <t>H0737101</t>
  </si>
  <si>
    <t>H1294100</t>
  </si>
  <si>
    <t>H0945501</t>
  </si>
  <si>
    <t>OP001800</t>
  </si>
  <si>
    <t>H0734501</t>
  </si>
  <si>
    <t>H1197400</t>
  </si>
  <si>
    <t>H1028100</t>
  </si>
  <si>
    <t>H1506100</t>
  </si>
  <si>
    <t>H0880200</t>
  </si>
  <si>
    <t>H0844200</t>
  </si>
  <si>
    <t>H1279100</t>
  </si>
  <si>
    <t>H0082001</t>
  </si>
  <si>
    <t>H1396100</t>
  </si>
  <si>
    <t>H1197402</t>
  </si>
  <si>
    <t>H0684001</t>
  </si>
  <si>
    <t>H089670000</t>
  </si>
  <si>
    <t>H0896500</t>
  </si>
  <si>
    <t>H0889500</t>
  </si>
  <si>
    <t>H1434001</t>
  </si>
  <si>
    <t>H0688700</t>
  </si>
  <si>
    <t>H0981700</t>
  </si>
  <si>
    <t>H1218301</t>
  </si>
  <si>
    <t>H0732900</t>
  </si>
  <si>
    <t>H0883600</t>
  </si>
  <si>
    <t>H0883400</t>
  </si>
  <si>
    <t>H0721200</t>
  </si>
  <si>
    <t>K1049801</t>
  </si>
  <si>
    <t>H0890200</t>
  </si>
  <si>
    <t>H0733500</t>
  </si>
  <si>
    <t>H0896800</t>
  </si>
  <si>
    <t>H1196700</t>
  </si>
  <si>
    <t>H1184500</t>
  </si>
  <si>
    <t>H1206500</t>
  </si>
  <si>
    <t>H1186900</t>
  </si>
  <si>
    <t>H0982100</t>
  </si>
  <si>
    <t>H0889900</t>
  </si>
  <si>
    <t>H1534300</t>
  </si>
  <si>
    <t>MP000603</t>
  </si>
  <si>
    <t>H11100</t>
  </si>
  <si>
    <t>H0690701</t>
  </si>
  <si>
    <t>H1186100</t>
  </si>
  <si>
    <t>H1326800</t>
  </si>
  <si>
    <t>H0889800</t>
  </si>
  <si>
    <t>H1326001</t>
  </si>
  <si>
    <t>H1324100</t>
  </si>
  <si>
    <t>H1551300</t>
  </si>
  <si>
    <t>H0647001</t>
  </si>
  <si>
    <t>H0346601</t>
  </si>
  <si>
    <t>H1431401</t>
  </si>
  <si>
    <t>H1084401</t>
  </si>
  <si>
    <t>H0719701</t>
  </si>
  <si>
    <t>H0880600</t>
  </si>
  <si>
    <t>H1028400</t>
  </si>
  <si>
    <t>H1545200</t>
  </si>
  <si>
    <t>H1186200</t>
  </si>
  <si>
    <t>H0482001</t>
  </si>
  <si>
    <t>H0506502</t>
  </si>
  <si>
    <t>H1395700</t>
  </si>
  <si>
    <t>H1186500</t>
  </si>
  <si>
    <t>H1196500</t>
  </si>
  <si>
    <t>H1437700</t>
  </si>
  <si>
    <t>H0684201</t>
  </si>
  <si>
    <t>MP002810</t>
  </si>
  <si>
    <t>H0150001</t>
  </si>
  <si>
    <t>H1197401</t>
  </si>
  <si>
    <t>H1180700</t>
  </si>
  <si>
    <t>H1388400</t>
  </si>
  <si>
    <t>H0817001</t>
  </si>
  <si>
    <t>H1294300</t>
  </si>
  <si>
    <t>H1182800</t>
  </si>
  <si>
    <t>H1388600</t>
  </si>
  <si>
    <t>H0890800</t>
  </si>
  <si>
    <t>H0858800</t>
  </si>
  <si>
    <t>H1182400</t>
  </si>
  <si>
    <t>H1187500</t>
  </si>
  <si>
    <t>H1403901</t>
  </si>
  <si>
    <t>H1027100</t>
  </si>
  <si>
    <t>A7882900</t>
  </si>
  <si>
    <t>H1387900</t>
  </si>
  <si>
    <t>H1433501</t>
  </si>
  <si>
    <t>H0744701</t>
  </si>
  <si>
    <t>H1504800</t>
  </si>
  <si>
    <t>H1181500</t>
  </si>
  <si>
    <t>H1166300</t>
  </si>
  <si>
    <t>H0744801</t>
  </si>
  <si>
    <t>H0506302</t>
  </si>
  <si>
    <t>H1278100</t>
  </si>
  <si>
    <t>H1388800</t>
  </si>
  <si>
    <t>H1397500</t>
  </si>
  <si>
    <t>H1238900</t>
  </si>
  <si>
    <t>H1433800</t>
  </si>
  <si>
    <t>H0721101</t>
  </si>
  <si>
    <t>H0690900</t>
  </si>
  <si>
    <t>A5073013</t>
  </si>
  <si>
    <t>H0719901</t>
  </si>
  <si>
    <t>H1027800</t>
  </si>
  <si>
    <t>H0488302</t>
  </si>
  <si>
    <t>H1181200</t>
  </si>
  <si>
    <t>H0187205</t>
  </si>
  <si>
    <t>H1421000</t>
  </si>
  <si>
    <t>H0721001</t>
  </si>
  <si>
    <t>H1277400</t>
  </si>
  <si>
    <t>H1404501</t>
  </si>
  <si>
    <t>H0918201</t>
  </si>
  <si>
    <t>H0507501</t>
  </si>
  <si>
    <t>MP001506</t>
  </si>
  <si>
    <t>H1186800</t>
  </si>
  <si>
    <t>H0190106</t>
  </si>
  <si>
    <t>H0190305</t>
  </si>
  <si>
    <t>H1212101</t>
  </si>
  <si>
    <t>H1578600</t>
  </si>
  <si>
    <t>H0721201</t>
  </si>
  <si>
    <t>H1212401</t>
  </si>
  <si>
    <t>H1391300</t>
  </si>
  <si>
    <t>H1463500</t>
  </si>
  <si>
    <t>H0917601</t>
  </si>
  <si>
    <t>H0917801</t>
  </si>
  <si>
    <t>H0918401</t>
  </si>
  <si>
    <t>H1183200</t>
  </si>
  <si>
    <t>H1085000</t>
  </si>
  <si>
    <t>H0647301</t>
  </si>
  <si>
    <t>H1436700</t>
  </si>
  <si>
    <t>H1436300</t>
  </si>
  <si>
    <t>H0084001</t>
  </si>
  <si>
    <t>H1391700</t>
  </si>
  <si>
    <t>H1463900</t>
  </si>
  <si>
    <t>H1028101</t>
  </si>
  <si>
    <t>H1324700</t>
  </si>
  <si>
    <t>H1404902</t>
  </si>
  <si>
    <t>H1405702</t>
  </si>
  <si>
    <t>H1428100</t>
  </si>
  <si>
    <t>H1433600</t>
  </si>
  <si>
    <t>H1187800</t>
  </si>
  <si>
    <t>H1353400</t>
  </si>
  <si>
    <t>H1196401</t>
  </si>
  <si>
    <t>H1544700</t>
  </si>
  <si>
    <t>H1544800</t>
  </si>
  <si>
    <t>H1545000</t>
  </si>
  <si>
    <t>H1545100</t>
  </si>
  <si>
    <t>H1545300</t>
  </si>
  <si>
    <t>H1545500</t>
  </si>
  <si>
    <t>H0777300</t>
  </si>
  <si>
    <t>H0777800</t>
  </si>
  <si>
    <t>H1505000</t>
  </si>
  <si>
    <t>H0744501</t>
  </si>
  <si>
    <t>H1404300</t>
  </si>
  <si>
    <t>H1403900</t>
  </si>
  <si>
    <t>FRUCTIS</t>
  </si>
  <si>
    <t>Dermo-Expertise</t>
  </si>
  <si>
    <t>Elseve</t>
  </si>
  <si>
    <t>Solar Expertise</t>
  </si>
  <si>
    <t>Maybelline</t>
  </si>
  <si>
    <t>Giovanna Antonelli</t>
  </si>
  <si>
    <t>Casting</t>
  </si>
  <si>
    <t>OLIA</t>
  </si>
  <si>
    <t>Esmaltes Colorama</t>
  </si>
  <si>
    <t>Dédicace</t>
  </si>
  <si>
    <t>Nutrisse Cor Intensa</t>
  </si>
  <si>
    <t>NUTRISSE</t>
  </si>
  <si>
    <t>BI-O</t>
  </si>
  <si>
    <t>Fábrica São Paulo</t>
  </si>
  <si>
    <t>Fábrica Rio de Janeiro</t>
  </si>
  <si>
    <t>Preenchimento Automático</t>
  </si>
  <si>
    <t>Sobrenome</t>
  </si>
  <si>
    <t>Nome Completo</t>
  </si>
  <si>
    <t>Data de Nascimento</t>
  </si>
  <si>
    <t>Estado de Nascimento</t>
  </si>
  <si>
    <t>DDD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</si>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</sst>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_-[$R$-416]\ * #,##0_-;\-[$R$-416]\ * #,##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/>
    <xf numFmtId="0" fontId="4" fillId="0" borderId="0" xfId="0" applyFont="1"/>
    <xf numFmtId="0" fontId="4" fillId="0" borderId="9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5" borderId="16" xfId="0" applyFill="1" applyBorder="1"/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165" fontId="0" fillId="0" borderId="2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4" fillId="0" borderId="10" xfId="0" applyFont="1" applyBorder="1"/>
    <xf numFmtId="0" fontId="0" fillId="0" borderId="4" xfId="0" applyBorder="1"/>
    <xf numFmtId="0" fontId="0" fillId="0" borderId="6" xfId="0" applyBorder="1"/>
    <xf numFmtId="0" fontId="9" fillId="0" borderId="0" xfId="3"/>
    <xf numFmtId="14" fontId="0" fillId="0" borderId="0" xfId="0" applyNumberFormat="1"/>
    <xf numFmtId="1" fontId="0" fillId="0" borderId="0" xfId="0" applyNumberFormat="1"/>
    <xf numFmtId="14" fontId="0" fillId="0" borderId="15" xfId="0" applyNumberFormat="1" applyBorder="1"/>
    <xf numFmtId="20" fontId="0" fillId="0" borderId="16" xfId="0" applyNumberFormat="1" applyBorder="1"/>
    <xf numFmtId="0" fontId="0" fillId="0" borderId="15" xfId="0" applyBorder="1"/>
    <xf numFmtId="0" fontId="0" fillId="0" borderId="16" xfId="0" applyBorder="1"/>
    <xf numFmtId="0" fontId="0" fillId="5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4" fillId="2" borderId="2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textRotation="180"/>
    </xf>
    <xf numFmtId="0" fontId="7" fillId="4" borderId="0" xfId="0" applyFont="1" applyFill="1" applyAlignment="1">
      <alignment horizontal="center" vertical="center" textRotation="180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</cellXfs>
  <cellStyles count="4">
    <cellStyle name="Cancel 14" xfId="2" xr:uid="{0FC44824-6EB1-4AFA-97E6-1D40B032F61E}"/>
    <cellStyle name="Cancel 2" xfId="1" xr:uid="{C18EA01D-A289-4AF5-83A0-5B040DFCDD57}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microsoft.com/pt-br/office/texto-fun%C3%A7%C3%A3o-texto-20d5ac4d-7b94-49fd-bb38-93d29371225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_braz@hotmail.com" TargetMode="External"/><Relationship Id="rId2" Type="http://schemas.openxmlformats.org/officeDocument/2006/relationships/hyperlink" Target="mailto:jessica.campos@microsoft.com.us" TargetMode="External"/><Relationship Id="rId1" Type="http://schemas.openxmlformats.org/officeDocument/2006/relationships/hyperlink" Target="mailto:paulocesar@brasil.com" TargetMode="External"/><Relationship Id="rId6" Type="http://schemas.openxmlformats.org/officeDocument/2006/relationships/hyperlink" Target="mailto:fabio.neves@yahoo.com.br" TargetMode="External"/><Relationship Id="rId5" Type="http://schemas.openxmlformats.org/officeDocument/2006/relationships/hyperlink" Target="mailto:joao.gomes@hotmail.com" TargetMode="External"/><Relationship Id="rId4" Type="http://schemas.openxmlformats.org/officeDocument/2006/relationships/hyperlink" Target="mailto:claudia_barbosa@glob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zoomScale="145" zoomScaleNormal="145" workbookViewId="0">
      <selection activeCell="D10" sqref="D10"/>
    </sheetView>
  </sheetViews>
  <sheetFormatPr defaultRowHeight="15" x14ac:dyDescent="0.25"/>
  <cols>
    <col min="1" max="1" width="1.140625" customWidth="1"/>
    <col min="2" max="2" width="13" bestFit="1" customWidth="1"/>
  </cols>
  <sheetData>
    <row r="1" spans="2:4" ht="3.95" customHeight="1" thickBot="1" x14ac:dyDescent="0.3"/>
    <row r="2" spans="2:4" ht="14.45" customHeight="1" x14ac:dyDescent="0.25">
      <c r="B2" s="7" t="s">
        <v>8</v>
      </c>
      <c r="C2" s="50" t="s">
        <v>9</v>
      </c>
      <c r="D2" s="8" t="s">
        <v>20</v>
      </c>
    </row>
    <row r="3" spans="2:4" x14ac:dyDescent="0.25">
      <c r="B3" s="9" t="s">
        <v>10</v>
      </c>
      <c r="C3" s="51"/>
      <c r="D3" s="8" t="s">
        <v>21</v>
      </c>
    </row>
    <row r="4" spans="2:4" x14ac:dyDescent="0.25">
      <c r="B4" s="9" t="s">
        <v>11</v>
      </c>
      <c r="C4" s="51"/>
      <c r="D4" s="8" t="s">
        <v>22</v>
      </c>
    </row>
    <row r="5" spans="2:4" x14ac:dyDescent="0.25">
      <c r="B5" s="9" t="s">
        <v>12</v>
      </c>
      <c r="C5" s="51"/>
      <c r="D5" s="8" t="s">
        <v>704</v>
      </c>
    </row>
    <row r="6" spans="2:4" x14ac:dyDescent="0.25">
      <c r="B6" s="9" t="s">
        <v>699</v>
      </c>
      <c r="C6" s="51"/>
      <c r="D6" s="8" t="s">
        <v>703</v>
      </c>
    </row>
    <row r="7" spans="2:4" x14ac:dyDescent="0.25">
      <c r="B7" s="9" t="s">
        <v>13</v>
      </c>
      <c r="C7" s="51"/>
      <c r="D7" s="8" t="s">
        <v>14</v>
      </c>
    </row>
    <row r="8" spans="2:4" x14ac:dyDescent="0.25">
      <c r="B8" s="9" t="s">
        <v>26</v>
      </c>
      <c r="C8" s="51"/>
      <c r="D8" s="8" t="s">
        <v>27</v>
      </c>
    </row>
    <row r="9" spans="2:4" x14ac:dyDescent="0.25">
      <c r="B9" s="9" t="s">
        <v>15</v>
      </c>
      <c r="C9" s="51"/>
      <c r="D9" s="8" t="s">
        <v>23</v>
      </c>
    </row>
    <row r="10" spans="2:4" x14ac:dyDescent="0.25">
      <c r="B10" s="9" t="s">
        <v>16</v>
      </c>
      <c r="C10" s="51"/>
      <c r="D10" s="8" t="s">
        <v>24</v>
      </c>
    </row>
    <row r="11" spans="2:4" x14ac:dyDescent="0.25">
      <c r="B11" s="9" t="s">
        <v>17</v>
      </c>
      <c r="C11" s="51"/>
      <c r="D11" s="8" t="s">
        <v>25</v>
      </c>
    </row>
    <row r="12" spans="2:4" x14ac:dyDescent="0.25">
      <c r="B12" s="9" t="s">
        <v>700</v>
      </c>
      <c r="C12" s="51"/>
      <c r="D12" s="8" t="s">
        <v>702</v>
      </c>
    </row>
    <row r="13" spans="2:4" x14ac:dyDescent="0.25">
      <c r="B13" s="9" t="s">
        <v>18</v>
      </c>
      <c r="C13" s="51"/>
      <c r="D13" s="8" t="s">
        <v>19</v>
      </c>
    </row>
    <row r="14" spans="2:4" x14ac:dyDescent="0.25">
      <c r="B14" s="9" t="s">
        <v>697</v>
      </c>
      <c r="C14" s="51"/>
      <c r="D14" s="8" t="s">
        <v>705</v>
      </c>
    </row>
    <row r="15" spans="2:4" ht="15.75" thickBot="1" x14ac:dyDescent="0.3">
      <c r="B15" s="26" t="s">
        <v>698</v>
      </c>
      <c r="C15" s="51"/>
      <c r="D15" s="8" t="s">
        <v>706</v>
      </c>
    </row>
  </sheetData>
  <mergeCells count="1">
    <mergeCell ref="C2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ABEF-87D2-49CA-B7B0-F0D59E769B9A}">
  <dimension ref="B1:E14"/>
  <sheetViews>
    <sheetView showGridLines="0" tabSelected="1" zoomScale="145" zoomScaleNormal="145" workbookViewId="0">
      <selection activeCell="D8" sqref="D8"/>
    </sheetView>
  </sheetViews>
  <sheetFormatPr defaultRowHeight="15" x14ac:dyDescent="0.25"/>
  <cols>
    <col min="1" max="1" width="1" customWidth="1"/>
    <col min="2" max="2" width="17.85546875" bestFit="1" customWidth="1"/>
    <col min="3" max="4" width="21.140625" bestFit="1" customWidth="1"/>
    <col min="5" max="5" width="12.140625" bestFit="1" customWidth="1"/>
  </cols>
  <sheetData>
    <row r="1" spans="2:5" ht="3.6" customHeight="1" thickBot="1" x14ac:dyDescent="0.3"/>
    <row r="2" spans="2:5" ht="15.75" thickBot="1" x14ac:dyDescent="0.3">
      <c r="B2" s="20" t="s">
        <v>28</v>
      </c>
    </row>
    <row r="3" spans="2:5" ht="15.75" thickBot="1" x14ac:dyDescent="0.3"/>
    <row r="4" spans="2:5" x14ac:dyDescent="0.25">
      <c r="B4" s="12" t="s">
        <v>8</v>
      </c>
      <c r="C4" s="13" t="str">
        <f>LEFT(B2,4)</f>
        <v>João</v>
      </c>
      <c r="D4" s="14" t="str">
        <f>LEFT(B2,4)</f>
        <v>João</v>
      </c>
    </row>
    <row r="5" spans="2:5" x14ac:dyDescent="0.25">
      <c r="B5" s="15" t="s">
        <v>10</v>
      </c>
      <c r="C5" s="11" t="str">
        <f>RIGHT(B2,7)</f>
        <v>Martins</v>
      </c>
      <c r="D5" s="16" t="str">
        <f>RIGHT(B2,8)</f>
        <v xml:space="preserve"> Martins</v>
      </c>
    </row>
    <row r="6" spans="2:5" x14ac:dyDescent="0.25">
      <c r="B6" s="15" t="s">
        <v>11</v>
      </c>
      <c r="C6" s="11">
        <f>LEN(B2)</f>
        <v>18</v>
      </c>
      <c r="D6" s="16">
        <f>LEN(B2)</f>
        <v>18</v>
      </c>
    </row>
    <row r="7" spans="2:5" x14ac:dyDescent="0.25">
      <c r="B7" s="15" t="s">
        <v>12</v>
      </c>
      <c r="C7" s="11" t="str">
        <f>CONCATENATE(C4," ",C5)</f>
        <v>João Martins</v>
      </c>
      <c r="D7" s="16" t="str">
        <f>_xlfn.CONCAT(D4,D5)</f>
        <v>João Martins</v>
      </c>
      <c r="E7" s="16" t="str">
        <f>C4&amp;" "&amp;C5</f>
        <v>João Martins</v>
      </c>
    </row>
    <row r="8" spans="2:5" x14ac:dyDescent="0.25">
      <c r="B8" s="15" t="s">
        <v>13</v>
      </c>
      <c r="C8" s="11">
        <f>SEARCH("Paulo",B2)</f>
        <v>6</v>
      </c>
      <c r="D8" s="16">
        <f>SEARCH("Paulo",B2,5)</f>
        <v>6</v>
      </c>
    </row>
    <row r="9" spans="2:5" x14ac:dyDescent="0.25">
      <c r="B9" s="15" t="s">
        <v>26</v>
      </c>
      <c r="C9" s="11">
        <f>FIND("Paulo",B2)</f>
        <v>6</v>
      </c>
      <c r="D9" s="16">
        <f>FIND("Paulo",B2)</f>
        <v>6</v>
      </c>
    </row>
    <row r="10" spans="2:5" x14ac:dyDescent="0.25">
      <c r="B10" s="15" t="s">
        <v>15</v>
      </c>
      <c r="C10" s="11" t="str">
        <f>MID(B2,6,5)</f>
        <v>Paulo</v>
      </c>
      <c r="D10" s="16" t="str">
        <f>MID(B2,6,6)</f>
        <v xml:space="preserve">Paulo </v>
      </c>
    </row>
    <row r="11" spans="2:5" x14ac:dyDescent="0.25">
      <c r="B11" s="15" t="s">
        <v>16</v>
      </c>
      <c r="C11" s="11" t="str">
        <f>LOWER(B2)</f>
        <v>joão paulo martins</v>
      </c>
      <c r="D11" s="16" t="str">
        <f>LOWER(B2)</f>
        <v>joão paulo martins</v>
      </c>
    </row>
    <row r="12" spans="2:5" x14ac:dyDescent="0.25">
      <c r="B12" s="15" t="s">
        <v>17</v>
      </c>
      <c r="C12" s="11" t="str">
        <f>UPPER(B2)</f>
        <v>JOÃO PAULO MARTINS</v>
      </c>
      <c r="D12" s="16" t="str">
        <f>UPPER(D11)</f>
        <v>JOÃO PAULO MARTINS</v>
      </c>
    </row>
    <row r="13" spans="2:5" x14ac:dyDescent="0.25">
      <c r="B13" s="15" t="s">
        <v>18</v>
      </c>
      <c r="C13" s="11" t="str">
        <f>PROPER(C12)</f>
        <v>João Paulo Martins</v>
      </c>
      <c r="D13" s="16" t="str">
        <f>PROPER(D11)</f>
        <v>João Paulo Martins</v>
      </c>
    </row>
    <row r="14" spans="2:5" ht="15.75" thickBot="1" x14ac:dyDescent="0.3">
      <c r="B14" s="17" t="s">
        <v>701</v>
      </c>
      <c r="C14" s="18" t="str">
        <f>SUBSTITUTE(B2,"Martins","Lira")</f>
        <v>João Paulo Lira</v>
      </c>
      <c r="D14" s="19" t="str">
        <f>SUBSTITUTE(B2,B2,C14,1)</f>
        <v>João Paulo Lira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226-4CA6-40F4-AC8D-686D0E76EBCB}">
  <dimension ref="B1:C26"/>
  <sheetViews>
    <sheetView showGridLines="0" zoomScale="145" zoomScaleNormal="145" workbookViewId="0">
      <selection activeCell="E12" sqref="E12"/>
    </sheetView>
  </sheetViews>
  <sheetFormatPr defaultColWidth="8.7109375" defaultRowHeight="15" x14ac:dyDescent="0.25"/>
  <cols>
    <col min="1" max="1" width="1" customWidth="1"/>
    <col min="2" max="2" width="32.140625" bestFit="1" customWidth="1"/>
    <col min="3" max="3" width="28.140625" bestFit="1" customWidth="1"/>
    <col min="5" max="5" width="14.85546875" bestFit="1" customWidth="1"/>
    <col min="6" max="6" width="17.140625" bestFit="1" customWidth="1"/>
  </cols>
  <sheetData>
    <row r="1" spans="2:3" ht="3.6" customHeight="1" thickBot="1" x14ac:dyDescent="0.3"/>
    <row r="2" spans="2:3" x14ac:dyDescent="0.25">
      <c r="B2" s="52" t="s">
        <v>707</v>
      </c>
      <c r="C2" s="53"/>
    </row>
    <row r="3" spans="2:3" x14ac:dyDescent="0.25">
      <c r="B3" s="34" t="s">
        <v>708</v>
      </c>
      <c r="C3" s="27" t="str">
        <f>TRIM(B3)</f>
        <v>Smart TV 50' 4K - Preto</v>
      </c>
    </row>
    <row r="4" spans="2:3" x14ac:dyDescent="0.25">
      <c r="B4" s="34" t="s">
        <v>709</v>
      </c>
      <c r="C4" s="27" t="str">
        <f t="shared" ref="C4:C26" si="0">TRIM(B4)</f>
        <v>iPhone 7 - Dourado</v>
      </c>
    </row>
    <row r="5" spans="2:3" x14ac:dyDescent="0.25">
      <c r="B5" s="34" t="s">
        <v>710</v>
      </c>
      <c r="C5" s="27" t="str">
        <f t="shared" si="0"/>
        <v>Galaxy S10 - Cinza</v>
      </c>
    </row>
    <row r="6" spans="2:3" x14ac:dyDescent="0.25">
      <c r="B6" s="34" t="s">
        <v>711</v>
      </c>
      <c r="C6" s="27" t="str">
        <f t="shared" si="0"/>
        <v>Apple Watch - Preto</v>
      </c>
    </row>
    <row r="7" spans="2:3" x14ac:dyDescent="0.25">
      <c r="B7" s="34" t="s">
        <v>712</v>
      </c>
      <c r="C7" s="27" t="str">
        <f t="shared" si="0"/>
        <v>Câmera Digital Rebel T6 - Preto</v>
      </c>
    </row>
    <row r="8" spans="2:3" x14ac:dyDescent="0.25">
      <c r="B8" s="34" t="s">
        <v>66</v>
      </c>
      <c r="C8" s="27" t="str">
        <f t="shared" si="0"/>
        <v>TV LED 32' - Preto</v>
      </c>
    </row>
    <row r="9" spans="2:3" x14ac:dyDescent="0.25">
      <c r="B9" s="34" t="s">
        <v>713</v>
      </c>
      <c r="C9" s="27" t="str">
        <f t="shared" si="0"/>
        <v>Inspiron 15 - Prata</v>
      </c>
    </row>
    <row r="10" spans="2:3" x14ac:dyDescent="0.25">
      <c r="B10" s="34" t="s">
        <v>714</v>
      </c>
      <c r="C10" s="27" t="str">
        <f t="shared" si="0"/>
        <v>Smart TV LED Full HD 55' - Preto</v>
      </c>
    </row>
    <row r="11" spans="2:3" x14ac:dyDescent="0.25">
      <c r="B11" s="34" t="s">
        <v>715</v>
      </c>
      <c r="C11" s="27" t="str">
        <f t="shared" si="0"/>
        <v>Moto G7 - Vermelho</v>
      </c>
    </row>
    <row r="12" spans="2:3" x14ac:dyDescent="0.25">
      <c r="B12" s="34" t="s">
        <v>716</v>
      </c>
      <c r="C12" s="27" t="str">
        <f t="shared" si="0"/>
        <v>iPhone 6S - Rosa</v>
      </c>
    </row>
    <row r="13" spans="2:3" x14ac:dyDescent="0.25">
      <c r="B13" s="34" t="s">
        <v>717</v>
      </c>
      <c r="C13" s="27" t="str">
        <f t="shared" si="0"/>
        <v>Tablet M10 Android - Preto</v>
      </c>
    </row>
    <row r="14" spans="2:3" x14ac:dyDescent="0.25">
      <c r="B14" s="34" t="s">
        <v>718</v>
      </c>
      <c r="C14" s="27" t="str">
        <f t="shared" si="0"/>
        <v>Dell G7 - Vermelho</v>
      </c>
    </row>
    <row r="15" spans="2:3" x14ac:dyDescent="0.25">
      <c r="B15" s="34" t="s">
        <v>78</v>
      </c>
      <c r="C15" s="27" t="str">
        <f t="shared" si="0"/>
        <v>Câmera Coolpix L340 - Cinza</v>
      </c>
    </row>
    <row r="16" spans="2:3" x14ac:dyDescent="0.25">
      <c r="B16" s="34" t="s">
        <v>80</v>
      </c>
      <c r="C16" s="27" t="str">
        <f t="shared" si="0"/>
        <v>Galaxy J8 - Roxo</v>
      </c>
    </row>
    <row r="17" spans="2:3" x14ac:dyDescent="0.25">
      <c r="B17" s="34" t="s">
        <v>81</v>
      </c>
      <c r="C17" s="27" t="str">
        <f t="shared" si="0"/>
        <v>Câmera Digital Sony Cyber - Azul</v>
      </c>
    </row>
    <row r="18" spans="2:3" x14ac:dyDescent="0.25">
      <c r="B18" s="34" t="s">
        <v>83</v>
      </c>
      <c r="C18" s="27" t="str">
        <f t="shared" si="0"/>
        <v>Smart Watch Galaxy - Azul</v>
      </c>
    </row>
    <row r="19" spans="2:3" x14ac:dyDescent="0.25">
      <c r="B19" s="34" t="s">
        <v>719</v>
      </c>
      <c r="C19" s="27" t="str">
        <f t="shared" si="0"/>
        <v>Smart TV 75' 4K - Preto</v>
      </c>
    </row>
    <row r="20" spans="2:3" x14ac:dyDescent="0.25">
      <c r="B20" s="34" t="s">
        <v>720</v>
      </c>
      <c r="C20" s="27" t="str">
        <f t="shared" si="0"/>
        <v>Smart Watch MI - Amarelo</v>
      </c>
    </row>
    <row r="21" spans="2:3" x14ac:dyDescent="0.25">
      <c r="B21" s="34" t="s">
        <v>721</v>
      </c>
      <c r="C21" s="27" t="str">
        <f t="shared" si="0"/>
        <v>iPhone XS - Preto</v>
      </c>
    </row>
    <row r="22" spans="2:3" x14ac:dyDescent="0.25">
      <c r="B22" s="34" t="s">
        <v>722</v>
      </c>
      <c r="C22" s="27" t="str">
        <f t="shared" si="0"/>
        <v>Moto Z - Vermelho</v>
      </c>
    </row>
    <row r="23" spans="2:3" x14ac:dyDescent="0.25">
      <c r="B23" s="34" t="s">
        <v>723</v>
      </c>
      <c r="C23" s="27" t="str">
        <f t="shared" si="0"/>
        <v>Galaxy S8 - Verde</v>
      </c>
    </row>
    <row r="24" spans="2:3" x14ac:dyDescent="0.25">
      <c r="B24" s="34" t="s">
        <v>724</v>
      </c>
      <c r="C24" s="27" t="str">
        <f t="shared" si="0"/>
        <v>iPad 32GB Wifi - Prata</v>
      </c>
    </row>
    <row r="25" spans="2:3" x14ac:dyDescent="0.25">
      <c r="B25" s="34" t="s">
        <v>725</v>
      </c>
      <c r="C25" s="27" t="str">
        <f t="shared" si="0"/>
        <v>Samsung Dual Core - Preto</v>
      </c>
    </row>
    <row r="26" spans="2:3" ht="15.75" thickBot="1" x14ac:dyDescent="0.3">
      <c r="B26" s="35" t="s">
        <v>726</v>
      </c>
      <c r="C26" s="27" t="str">
        <f t="shared" si="0"/>
        <v>Aspire 5 - Cinza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75A-992D-4A09-AC3F-94B928AC747D}">
  <dimension ref="B1:F11"/>
  <sheetViews>
    <sheetView showGridLines="0" zoomScale="175" zoomScaleNormal="175" workbookViewId="0">
      <selection activeCell="C7" sqref="C7"/>
    </sheetView>
  </sheetViews>
  <sheetFormatPr defaultColWidth="8.7109375" defaultRowHeight="15" x14ac:dyDescent="0.25"/>
  <cols>
    <col min="1" max="1" width="1" customWidth="1"/>
    <col min="2" max="2" width="12.5703125" bestFit="1" customWidth="1"/>
    <col min="3" max="3" width="21.7109375" bestFit="1" customWidth="1"/>
    <col min="4" max="4" width="13.42578125" customWidth="1"/>
    <col min="5" max="5" width="14.85546875" bestFit="1" customWidth="1"/>
    <col min="6" max="6" width="17.140625" bestFit="1" customWidth="1"/>
  </cols>
  <sheetData>
    <row r="1" spans="2:6" ht="3.6" customHeight="1" thickBot="1" x14ac:dyDescent="0.3"/>
    <row r="2" spans="2:6" x14ac:dyDescent="0.25">
      <c r="B2" s="54" t="s">
        <v>730</v>
      </c>
      <c r="C2" s="55"/>
      <c r="D2" s="29" t="s">
        <v>734</v>
      </c>
    </row>
    <row r="3" spans="2:6" x14ac:dyDescent="0.25">
      <c r="B3" s="32">
        <v>44411</v>
      </c>
      <c r="C3" s="27" t="str">
        <f>TEXT(B3,"DDDD")</f>
        <v>terça-feira</v>
      </c>
      <c r="D3" t="s">
        <v>727</v>
      </c>
    </row>
    <row r="4" spans="2:6" x14ac:dyDescent="0.25">
      <c r="B4" s="32">
        <v>44411</v>
      </c>
      <c r="C4" s="27" t="str">
        <f>TEXT(B4,"MMMM")</f>
        <v>agosto</v>
      </c>
      <c r="D4" t="s">
        <v>728</v>
      </c>
    </row>
    <row r="5" spans="2:6" x14ac:dyDescent="0.25">
      <c r="B5" s="34">
        <v>21948524585</v>
      </c>
      <c r="C5" s="27" t="str">
        <f>TEXT(B5,"(##) #####-####")</f>
        <v>(21) 94852-4585</v>
      </c>
      <c r="D5" t="s">
        <v>731</v>
      </c>
      <c r="E5" s="30"/>
      <c r="F5" t="s">
        <v>729</v>
      </c>
    </row>
    <row r="6" spans="2:6" x14ac:dyDescent="0.25">
      <c r="B6" s="32">
        <v>44079</v>
      </c>
      <c r="C6" s="27" t="str">
        <f>TEXT(B6,"DD/MMM/AAA")</f>
        <v>05/set/2020</v>
      </c>
      <c r="D6" t="s">
        <v>732</v>
      </c>
      <c r="E6" s="30"/>
    </row>
    <row r="7" spans="2:6" ht="15.75" thickBot="1" x14ac:dyDescent="0.3">
      <c r="B7" s="33">
        <v>0.47361111111111115</v>
      </c>
      <c r="C7" s="28" t="str">
        <f>TEXT(B7,"HH:MM")</f>
        <v>11:22</v>
      </c>
      <c r="D7" t="s">
        <v>733</v>
      </c>
    </row>
    <row r="9" spans="2:6" x14ac:dyDescent="0.25">
      <c r="B9">
        <v>15696314525</v>
      </c>
      <c r="C9" t="str">
        <f>IF(LEN(B9)=11, TEXT(B9,"(##) #####-####"), TEXT(B9,"(##) ####-####"))</f>
        <v>(15) 69631-4525</v>
      </c>
      <c r="E9" s="31"/>
    </row>
    <row r="10" spans="2:6" x14ac:dyDescent="0.25">
      <c r="B10">
        <v>1569631452</v>
      </c>
      <c r="C10" t="str">
        <f>IF(LEN(B10)=11, TEXT(B10,"(##) #####-####"), TEXT(B10,"(##) ####-####"))</f>
        <v>(15) 6963-1452</v>
      </c>
    </row>
    <row r="11" spans="2:6" x14ac:dyDescent="0.25">
      <c r="B11">
        <v>1569145250</v>
      </c>
      <c r="C11" t="str">
        <f>IF(LEN(B11)=11, TEXT(B11,"(##) #####-####"), TEXT(B11,"(##) ####-####"))</f>
        <v>(15) 6914-5250</v>
      </c>
    </row>
  </sheetData>
  <mergeCells count="1">
    <mergeCell ref="B2:C2"/>
  </mergeCells>
  <hyperlinks>
    <hyperlink ref="D2" r:id="rId1" xr:uid="{63E44E09-5EA4-4525-A3B6-81BC7CB29DC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87B9-6DB6-4084-8B69-89B20E88DC11}">
  <dimension ref="A1:AA250"/>
  <sheetViews>
    <sheetView showGridLines="0" zoomScale="115" zoomScaleNormal="115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21.28515625" bestFit="1" customWidth="1"/>
    <col min="3" max="3" width="9.42578125" bestFit="1" customWidth="1"/>
    <col min="4" max="4" width="11.140625" bestFit="1" customWidth="1"/>
    <col min="5" max="5" width="9.5703125" bestFit="1" customWidth="1"/>
    <col min="6" max="6" width="19.7109375" bestFit="1" customWidth="1"/>
    <col min="7" max="7" width="9.140625" bestFit="1" customWidth="1"/>
    <col min="8" max="8" width="30.28515625" bestFit="1" customWidth="1"/>
    <col min="9" max="9" width="10.42578125" bestFit="1" customWidth="1"/>
    <col min="10" max="10" width="12.42578125" bestFit="1" customWidth="1"/>
    <col min="11" max="11" width="9.140625" bestFit="1" customWidth="1"/>
    <col min="12" max="12" width="14.28515625" bestFit="1" customWidth="1"/>
    <col min="13" max="13" width="4.85546875" customWidth="1"/>
    <col min="14" max="14" width="8.85546875" bestFit="1" customWidth="1"/>
    <col min="15" max="15" width="19.7109375" bestFit="1" customWidth="1"/>
    <col min="16" max="16" width="5.7109375" customWidth="1"/>
    <col min="17" max="17" width="7.140625" bestFit="1" customWidth="1"/>
    <col min="18" max="18" width="30.28515625" bestFit="1" customWidth="1"/>
    <col min="19" max="19" width="9.28515625" bestFit="1" customWidth="1"/>
    <col min="20" max="21" width="13.7109375" bestFit="1" customWidth="1"/>
    <col min="22" max="22" width="3.85546875" customWidth="1"/>
    <col min="23" max="23" width="7.140625" bestFit="1" customWidth="1"/>
    <col min="24" max="24" width="12.42578125" bestFit="1" customWidth="1"/>
    <col min="25" max="25" width="4.140625" customWidth="1"/>
    <col min="26" max="26" width="7.140625" bestFit="1" customWidth="1"/>
    <col min="27" max="27" width="14.28515625" bestFit="1" customWidth="1"/>
  </cols>
  <sheetData>
    <row r="1" spans="1:27" x14ac:dyDescent="0.25">
      <c r="A1" s="23" t="s">
        <v>487</v>
      </c>
      <c r="B1" s="23" t="s">
        <v>488</v>
      </c>
      <c r="C1" s="23" t="s">
        <v>490</v>
      </c>
      <c r="D1" s="23" t="s">
        <v>489</v>
      </c>
      <c r="E1" s="23" t="s">
        <v>735</v>
      </c>
      <c r="F1" s="23" t="s">
        <v>94</v>
      </c>
      <c r="G1" s="23" t="s">
        <v>736</v>
      </c>
      <c r="H1" s="23" t="s">
        <v>491</v>
      </c>
      <c r="I1" s="23" t="s">
        <v>737</v>
      </c>
      <c r="J1" s="23" t="s">
        <v>492</v>
      </c>
      <c r="K1" s="23" t="s">
        <v>738</v>
      </c>
      <c r="L1" s="23" t="s">
        <v>493</v>
      </c>
      <c r="N1" s="56" t="s">
        <v>205</v>
      </c>
      <c r="O1" s="56"/>
      <c r="Q1" s="56" t="s">
        <v>208</v>
      </c>
      <c r="R1" s="56"/>
      <c r="S1" s="56"/>
      <c r="T1" s="56"/>
      <c r="U1" s="56"/>
      <c r="W1" s="56" t="s">
        <v>211</v>
      </c>
      <c r="X1" s="56"/>
      <c r="Z1" s="56" t="s">
        <v>225</v>
      </c>
      <c r="AA1" s="56"/>
    </row>
    <row r="2" spans="1:27" x14ac:dyDescent="0.25">
      <c r="A2" s="11">
        <v>1</v>
      </c>
      <c r="B2" s="11" t="s">
        <v>241</v>
      </c>
      <c r="C2" s="11">
        <v>2</v>
      </c>
      <c r="D2" s="21">
        <v>4000</v>
      </c>
      <c r="E2" s="38" t="str">
        <f>TRIM(MID($B2,1,5))</f>
        <v>VA041</v>
      </c>
      <c r="F2" s="37" t="str">
        <f>VLOOKUP(TRIM(MID($B2,1,5)),$N$2:$O$54,2,0)</f>
        <v>Raphael Kurtz</v>
      </c>
      <c r="G2" s="36" t="str">
        <f>TRIM(MID($B2,6,4))</f>
        <v>1008</v>
      </c>
      <c r="H2" s="37" t="str">
        <f>VLOOKUP(TRIM(MID($B2,6,4)),$Q$2:$U$26,2,0)</f>
        <v>Smart TV LED Full HD 55' - Preto</v>
      </c>
      <c r="I2" s="36" t="str">
        <f>TRIM(MID($B2,10,3))</f>
        <v>TLV</v>
      </c>
      <c r="J2" s="37" t="str">
        <f>VLOOKUP(TRIM(MID($B2,10,3)),$W$2:$X$8,2,0)</f>
        <v>Televisão</v>
      </c>
      <c r="K2" s="36" t="str">
        <f>TRIM(MID($B2,13,4))</f>
        <v>UD06</v>
      </c>
      <c r="L2" s="37" t="str">
        <f>VLOOKUP(TRIM(MID($B2,13,4)),$Z$2:$AA$15,2,0)</f>
        <v>Recife</v>
      </c>
      <c r="N2" s="11" t="s">
        <v>207</v>
      </c>
      <c r="O2" s="11" t="s">
        <v>206</v>
      </c>
      <c r="Q2" s="11" t="s">
        <v>3</v>
      </c>
      <c r="R2" s="11" t="s">
        <v>206</v>
      </c>
      <c r="S2" s="11" t="s">
        <v>4</v>
      </c>
      <c r="T2" s="11" t="s">
        <v>209</v>
      </c>
      <c r="U2" s="11" t="s">
        <v>210</v>
      </c>
      <c r="W2" s="22" t="s">
        <v>3</v>
      </c>
      <c r="X2" s="11" t="s">
        <v>227</v>
      </c>
      <c r="Z2" s="10" t="s">
        <v>3</v>
      </c>
      <c r="AA2" s="10" t="s">
        <v>226</v>
      </c>
    </row>
    <row r="3" spans="1:27" x14ac:dyDescent="0.25">
      <c r="A3" s="11">
        <v>2</v>
      </c>
      <c r="B3" s="11" t="s">
        <v>242</v>
      </c>
      <c r="C3" s="11">
        <v>1</v>
      </c>
      <c r="D3" s="21">
        <v>1400</v>
      </c>
      <c r="E3" s="38" t="str">
        <f t="shared" ref="E3:E66" si="0">TRIM(MID($B3,1,5))</f>
        <v>VA026</v>
      </c>
      <c r="F3" s="37" t="str">
        <f t="shared" ref="F3:F66" si="1">VLOOKUP(TRIM(MID($B3,1,5)),$N$2:$O$54,2,0)</f>
        <v>Bruna Ramos</v>
      </c>
      <c r="G3" s="36" t="str">
        <f t="shared" ref="G3:G66" si="2">TRIM(MID($B3,6,4))</f>
        <v>1006</v>
      </c>
      <c r="H3" s="37" t="str">
        <f t="shared" ref="H3:H66" si="3">VLOOKUP(TRIM(MID($B3,6,4)),$Q$2:$U$26,2,0)</f>
        <v>TV LED 32' - Preto</v>
      </c>
      <c r="I3" s="36" t="str">
        <f t="shared" ref="I3:I66" si="4">TRIM(MID($B3,10,3))</f>
        <v>TLV</v>
      </c>
      <c r="J3" s="37" t="str">
        <f t="shared" ref="J3:J66" si="5">VLOOKUP(TRIM(MID($B3,10,3)),$W$2:$X$8,2,0)</f>
        <v>Televisão</v>
      </c>
      <c r="K3" s="36" t="str">
        <f t="shared" ref="K3:K66" si="6">TRIM(MID($B3,13,4))</f>
        <v>UD13</v>
      </c>
      <c r="L3" s="37" t="str">
        <f t="shared" ref="L3:L66" si="7">VLOOKUP(TRIM(MID($B3,13,4)),$Z$2:$AA$15,2,0)</f>
        <v>Campinas</v>
      </c>
      <c r="N3" s="11" t="s">
        <v>147</v>
      </c>
      <c r="O3" s="11" t="s">
        <v>95</v>
      </c>
      <c r="Q3" s="11" t="s">
        <v>29</v>
      </c>
      <c r="R3" s="11" t="s">
        <v>53</v>
      </c>
      <c r="S3" s="11" t="s">
        <v>54</v>
      </c>
      <c r="T3" s="21">
        <v>2600</v>
      </c>
      <c r="U3" s="21">
        <v>1700</v>
      </c>
      <c r="W3" s="10" t="s">
        <v>199</v>
      </c>
      <c r="X3" s="10" t="s">
        <v>55</v>
      </c>
      <c r="Z3" s="10" t="s">
        <v>228</v>
      </c>
      <c r="AA3" s="10" t="s">
        <v>212</v>
      </c>
    </row>
    <row r="4" spans="1:27" x14ac:dyDescent="0.25">
      <c r="A4" s="11">
        <v>3</v>
      </c>
      <c r="B4" s="11" t="s">
        <v>243</v>
      </c>
      <c r="C4" s="11">
        <v>1</v>
      </c>
      <c r="D4" s="21">
        <v>2500</v>
      </c>
      <c r="E4" s="38" t="str">
        <f t="shared" si="0"/>
        <v>VA024</v>
      </c>
      <c r="F4" s="37" t="str">
        <f t="shared" si="1"/>
        <v>Natalia Guedes</v>
      </c>
      <c r="G4" s="36" t="str">
        <f t="shared" si="2"/>
        <v>1002</v>
      </c>
      <c r="H4" s="37" t="str">
        <f t="shared" si="3"/>
        <v>iPhone 7 - Dourado</v>
      </c>
      <c r="I4" s="36" t="str">
        <f t="shared" si="4"/>
        <v>CLR</v>
      </c>
      <c r="J4" s="37" t="str">
        <f t="shared" si="5"/>
        <v>Celular</v>
      </c>
      <c r="K4" s="36" t="str">
        <f t="shared" si="6"/>
        <v>UD13</v>
      </c>
      <c r="L4" s="37" t="str">
        <f t="shared" si="7"/>
        <v>Campinas</v>
      </c>
      <c r="N4" s="11" t="s">
        <v>148</v>
      </c>
      <c r="O4" s="11" t="s">
        <v>96</v>
      </c>
      <c r="Q4" s="11" t="s">
        <v>30</v>
      </c>
      <c r="R4" s="11" t="s">
        <v>56</v>
      </c>
      <c r="S4" s="11" t="s">
        <v>57</v>
      </c>
      <c r="T4" s="21">
        <v>2500</v>
      </c>
      <c r="U4" s="21">
        <v>1500</v>
      </c>
      <c r="W4" s="10" t="s">
        <v>200</v>
      </c>
      <c r="X4" s="10" t="s">
        <v>58</v>
      </c>
      <c r="Z4" s="10" t="s">
        <v>229</v>
      </c>
      <c r="AA4" s="10" t="s">
        <v>213</v>
      </c>
    </row>
    <row r="5" spans="1:27" x14ac:dyDescent="0.25">
      <c r="A5" s="11">
        <v>4</v>
      </c>
      <c r="B5" s="11" t="s">
        <v>244</v>
      </c>
      <c r="C5" s="11">
        <v>5</v>
      </c>
      <c r="D5" s="21">
        <v>7750</v>
      </c>
      <c r="E5" s="38" t="str">
        <f t="shared" si="0"/>
        <v>VA032</v>
      </c>
      <c r="F5" s="37" t="str">
        <f t="shared" si="1"/>
        <v>Isabela Resende</v>
      </c>
      <c r="G5" s="36" t="str">
        <f t="shared" si="2"/>
        <v>1013</v>
      </c>
      <c r="H5" s="37" t="str">
        <f t="shared" si="3"/>
        <v>Câmera Coolpix L340 - Cinza</v>
      </c>
      <c r="I5" s="36" t="str">
        <f t="shared" si="4"/>
        <v>CAM</v>
      </c>
      <c r="J5" s="37" t="str">
        <f t="shared" si="5"/>
        <v>Câmera</v>
      </c>
      <c r="K5" s="36" t="str">
        <f t="shared" si="6"/>
        <v>UD10</v>
      </c>
      <c r="L5" s="37" t="str">
        <f t="shared" si="7"/>
        <v>Niterói</v>
      </c>
      <c r="N5" s="11" t="s">
        <v>149</v>
      </c>
      <c r="O5" s="11" t="s">
        <v>97</v>
      </c>
      <c r="Q5" s="11" t="s">
        <v>31</v>
      </c>
      <c r="R5" s="11" t="s">
        <v>59</v>
      </c>
      <c r="S5" s="11" t="s">
        <v>60</v>
      </c>
      <c r="T5" s="21">
        <v>4500</v>
      </c>
      <c r="U5" s="21">
        <v>2800</v>
      </c>
      <c r="W5" s="10" t="s">
        <v>201</v>
      </c>
      <c r="X5" s="10" t="s">
        <v>62</v>
      </c>
      <c r="Z5" s="10" t="s">
        <v>230</v>
      </c>
      <c r="AA5" s="10" t="s">
        <v>214</v>
      </c>
    </row>
    <row r="6" spans="1:27" x14ac:dyDescent="0.25">
      <c r="A6" s="11">
        <v>5</v>
      </c>
      <c r="B6" s="11" t="s">
        <v>245</v>
      </c>
      <c r="C6" s="11">
        <v>3</v>
      </c>
      <c r="D6" s="21">
        <v>4500</v>
      </c>
      <c r="E6" s="38" t="str">
        <f t="shared" si="0"/>
        <v>VA032</v>
      </c>
      <c r="F6" s="37" t="str">
        <f t="shared" si="1"/>
        <v>Isabela Resende</v>
      </c>
      <c r="G6" s="36" t="str">
        <f t="shared" si="2"/>
        <v>1020</v>
      </c>
      <c r="H6" s="37" t="str">
        <f t="shared" si="3"/>
        <v>Moto Z - Vermelho</v>
      </c>
      <c r="I6" s="36" t="str">
        <f t="shared" si="4"/>
        <v>CLR</v>
      </c>
      <c r="J6" s="37" t="str">
        <f t="shared" si="5"/>
        <v>Celular</v>
      </c>
      <c r="K6" s="36" t="str">
        <f t="shared" si="6"/>
        <v>UD13</v>
      </c>
      <c r="L6" s="37" t="str">
        <f t="shared" si="7"/>
        <v>Campinas</v>
      </c>
      <c r="N6" s="11" t="s">
        <v>150</v>
      </c>
      <c r="O6" s="11" t="s">
        <v>98</v>
      </c>
      <c r="Q6" s="11" t="s">
        <v>32</v>
      </c>
      <c r="R6" s="11" t="s">
        <v>61</v>
      </c>
      <c r="S6" s="11" t="s">
        <v>57</v>
      </c>
      <c r="T6" s="21">
        <v>1750</v>
      </c>
      <c r="U6" s="21">
        <v>900</v>
      </c>
      <c r="W6" s="10" t="s">
        <v>202</v>
      </c>
      <c r="X6" s="10" t="s">
        <v>65</v>
      </c>
      <c r="Z6" s="10" t="s">
        <v>231</v>
      </c>
      <c r="AA6" s="10" t="s">
        <v>215</v>
      </c>
    </row>
    <row r="7" spans="1:27" x14ac:dyDescent="0.25">
      <c r="A7" s="11">
        <v>6</v>
      </c>
      <c r="B7" s="11" t="s">
        <v>246</v>
      </c>
      <c r="C7" s="11">
        <v>2</v>
      </c>
      <c r="D7" s="21">
        <v>3100</v>
      </c>
      <c r="E7" s="38" t="str">
        <f t="shared" si="0"/>
        <v>VA033</v>
      </c>
      <c r="F7" s="37" t="str">
        <f t="shared" si="1"/>
        <v>Raíza Lopes</v>
      </c>
      <c r="G7" s="36" t="str">
        <f t="shared" si="2"/>
        <v>1013</v>
      </c>
      <c r="H7" s="37" t="str">
        <f t="shared" si="3"/>
        <v>Câmera Coolpix L340 - Cinza</v>
      </c>
      <c r="I7" s="36" t="str">
        <f t="shared" si="4"/>
        <v>CAM</v>
      </c>
      <c r="J7" s="37" t="str">
        <f t="shared" si="5"/>
        <v>Câmera</v>
      </c>
      <c r="K7" s="36" t="str">
        <f t="shared" si="6"/>
        <v>UD01</v>
      </c>
      <c r="L7" s="37" t="str">
        <f t="shared" si="7"/>
        <v>Rio de Janeiro</v>
      </c>
      <c r="N7" s="11" t="s">
        <v>151</v>
      </c>
      <c r="O7" s="11" t="s">
        <v>99</v>
      </c>
      <c r="Q7" s="11" t="s">
        <v>33</v>
      </c>
      <c r="R7" s="11" t="s">
        <v>63</v>
      </c>
      <c r="S7" s="11" t="s">
        <v>64</v>
      </c>
      <c r="T7" s="21">
        <v>1500</v>
      </c>
      <c r="U7" s="21">
        <v>850</v>
      </c>
      <c r="W7" s="10" t="s">
        <v>203</v>
      </c>
      <c r="X7" s="10" t="s">
        <v>69</v>
      </c>
      <c r="Z7" s="10" t="s">
        <v>232</v>
      </c>
      <c r="AA7" s="10" t="s">
        <v>216</v>
      </c>
    </row>
    <row r="8" spans="1:27" x14ac:dyDescent="0.25">
      <c r="A8" s="11">
        <v>7</v>
      </c>
      <c r="B8" s="11" t="s">
        <v>247</v>
      </c>
      <c r="C8" s="11">
        <v>1</v>
      </c>
      <c r="D8" s="21">
        <v>1200</v>
      </c>
      <c r="E8" s="38" t="str">
        <f t="shared" si="0"/>
        <v>VA050</v>
      </c>
      <c r="F8" s="37" t="str">
        <f t="shared" si="1"/>
        <v>Tayla Lima</v>
      </c>
      <c r="G8" s="36" t="str">
        <f t="shared" si="2"/>
        <v>1018</v>
      </c>
      <c r="H8" s="37" t="str">
        <f t="shared" si="3"/>
        <v>Smart Watch MI - Amarelo</v>
      </c>
      <c r="I8" s="36" t="str">
        <f t="shared" si="4"/>
        <v>SMW</v>
      </c>
      <c r="J8" s="37" t="str">
        <f t="shared" si="5"/>
        <v>Smart Watch</v>
      </c>
      <c r="K8" s="36" t="str">
        <f t="shared" si="6"/>
        <v>UD12</v>
      </c>
      <c r="L8" s="37" t="str">
        <f t="shared" si="7"/>
        <v>Guarulhos</v>
      </c>
      <c r="N8" s="11" t="s">
        <v>152</v>
      </c>
      <c r="O8" s="11" t="s">
        <v>100</v>
      </c>
      <c r="Q8" s="11" t="s">
        <v>34</v>
      </c>
      <c r="R8" s="11" t="s">
        <v>66</v>
      </c>
      <c r="S8" s="11" t="s">
        <v>60</v>
      </c>
      <c r="T8" s="21">
        <v>1400</v>
      </c>
      <c r="U8" s="21">
        <v>900</v>
      </c>
      <c r="W8" s="10" t="s">
        <v>204</v>
      </c>
      <c r="X8" s="10" t="s">
        <v>76</v>
      </c>
      <c r="Z8" s="10" t="s">
        <v>233</v>
      </c>
      <c r="AA8" s="10" t="s">
        <v>217</v>
      </c>
    </row>
    <row r="9" spans="1:27" x14ac:dyDescent="0.25">
      <c r="A9" s="11">
        <v>8</v>
      </c>
      <c r="B9" s="11" t="s">
        <v>248</v>
      </c>
      <c r="C9" s="11">
        <v>1</v>
      </c>
      <c r="D9" s="21">
        <v>2500</v>
      </c>
      <c r="E9" s="38" t="str">
        <f t="shared" si="0"/>
        <v>VA052</v>
      </c>
      <c r="F9" s="37" t="str">
        <f t="shared" si="1"/>
        <v>Beatriz Silva</v>
      </c>
      <c r="G9" s="36" t="str">
        <f t="shared" si="2"/>
        <v>1002</v>
      </c>
      <c r="H9" s="37" t="str">
        <f t="shared" si="3"/>
        <v>iPhone 7 - Dourado</v>
      </c>
      <c r="I9" s="36" t="str">
        <f t="shared" si="4"/>
        <v>CLR</v>
      </c>
      <c r="J9" s="37" t="str">
        <f t="shared" si="5"/>
        <v>Celular</v>
      </c>
      <c r="K9" s="36" t="str">
        <f t="shared" si="6"/>
        <v>UD01</v>
      </c>
      <c r="L9" s="37" t="str">
        <f t="shared" si="7"/>
        <v>Rio de Janeiro</v>
      </c>
      <c r="N9" s="11" t="s">
        <v>153</v>
      </c>
      <c r="O9" s="11" t="s">
        <v>101</v>
      </c>
      <c r="Q9" s="11" t="s">
        <v>35</v>
      </c>
      <c r="R9" s="11" t="s">
        <v>67</v>
      </c>
      <c r="S9" s="11" t="s">
        <v>68</v>
      </c>
      <c r="T9" s="21">
        <v>2300</v>
      </c>
      <c r="U9" s="21">
        <v>1200</v>
      </c>
      <c r="Z9" s="10" t="s">
        <v>234</v>
      </c>
      <c r="AA9" s="10" t="s">
        <v>218</v>
      </c>
    </row>
    <row r="10" spans="1:27" x14ac:dyDescent="0.25">
      <c r="A10" s="11">
        <v>9</v>
      </c>
      <c r="B10" s="11" t="s">
        <v>249</v>
      </c>
      <c r="C10" s="11">
        <v>2</v>
      </c>
      <c r="D10" s="21">
        <v>10400</v>
      </c>
      <c r="E10" s="38" t="str">
        <f t="shared" si="0"/>
        <v>VA032</v>
      </c>
      <c r="F10" s="37" t="str">
        <f t="shared" si="1"/>
        <v>Isabela Resende</v>
      </c>
      <c r="G10" s="36" t="str">
        <f t="shared" si="2"/>
        <v>1017</v>
      </c>
      <c r="H10" s="37" t="str">
        <f t="shared" si="3"/>
        <v>Smart TV 75' 4K - Preto</v>
      </c>
      <c r="I10" s="36" t="str">
        <f t="shared" si="4"/>
        <v>TLV</v>
      </c>
      <c r="J10" s="37" t="str">
        <f t="shared" si="5"/>
        <v>Televisão</v>
      </c>
      <c r="K10" s="36" t="str">
        <f t="shared" si="6"/>
        <v>UD12</v>
      </c>
      <c r="L10" s="37" t="str">
        <f t="shared" si="7"/>
        <v>Guarulhos</v>
      </c>
      <c r="N10" s="11" t="s">
        <v>154</v>
      </c>
      <c r="O10" s="11" t="s">
        <v>102</v>
      </c>
      <c r="Q10" s="11" t="s">
        <v>36</v>
      </c>
      <c r="R10" s="11" t="s">
        <v>70</v>
      </c>
      <c r="S10" s="11" t="s">
        <v>71</v>
      </c>
      <c r="T10" s="21">
        <v>2000</v>
      </c>
      <c r="U10" s="21">
        <v>1250</v>
      </c>
      <c r="Z10" s="10" t="s">
        <v>235</v>
      </c>
      <c r="AA10" s="10" t="s">
        <v>219</v>
      </c>
    </row>
    <row r="11" spans="1:27" x14ac:dyDescent="0.25">
      <c r="A11" s="11">
        <v>10</v>
      </c>
      <c r="B11" s="11" t="s">
        <v>250</v>
      </c>
      <c r="C11" s="11">
        <v>4</v>
      </c>
      <c r="D11" s="21">
        <v>7000</v>
      </c>
      <c r="E11" s="38" t="str">
        <f t="shared" si="0"/>
        <v>VA045</v>
      </c>
      <c r="F11" s="37" t="str">
        <f t="shared" si="1"/>
        <v>Jéssica Resinente</v>
      </c>
      <c r="G11" s="36" t="str">
        <f t="shared" si="2"/>
        <v>1004</v>
      </c>
      <c r="H11" s="37" t="str">
        <f t="shared" si="3"/>
        <v>Apple Watch - Preto</v>
      </c>
      <c r="I11" s="36" t="str">
        <f t="shared" si="4"/>
        <v>SMW</v>
      </c>
      <c r="J11" s="37" t="str">
        <f t="shared" si="5"/>
        <v>Smart Watch</v>
      </c>
      <c r="K11" s="36" t="str">
        <f t="shared" si="6"/>
        <v>UD13</v>
      </c>
      <c r="L11" s="37" t="str">
        <f t="shared" si="7"/>
        <v>Campinas</v>
      </c>
      <c r="N11" s="11" t="s">
        <v>155</v>
      </c>
      <c r="O11" s="11" t="s">
        <v>103</v>
      </c>
      <c r="Q11" s="11" t="s">
        <v>37</v>
      </c>
      <c r="R11" s="11" t="s">
        <v>72</v>
      </c>
      <c r="S11" s="11" t="s">
        <v>73</v>
      </c>
      <c r="T11" s="21">
        <v>1400</v>
      </c>
      <c r="U11" s="21">
        <v>750</v>
      </c>
      <c r="Z11" s="10" t="s">
        <v>236</v>
      </c>
      <c r="AA11" s="10" t="s">
        <v>220</v>
      </c>
    </row>
    <row r="12" spans="1:27" x14ac:dyDescent="0.25">
      <c r="A12" s="11">
        <v>11</v>
      </c>
      <c r="B12" s="11" t="s">
        <v>251</v>
      </c>
      <c r="C12" s="11">
        <v>4</v>
      </c>
      <c r="D12" s="21">
        <v>6000</v>
      </c>
      <c r="E12" s="38" t="str">
        <f t="shared" si="0"/>
        <v>VA006</v>
      </c>
      <c r="F12" s="37" t="str">
        <f t="shared" si="1"/>
        <v>Ana Silva</v>
      </c>
      <c r="G12" s="36" t="str">
        <f t="shared" si="2"/>
        <v>1020</v>
      </c>
      <c r="H12" s="37" t="str">
        <f t="shared" si="3"/>
        <v>Moto Z - Vermelho</v>
      </c>
      <c r="I12" s="36" t="str">
        <f t="shared" si="4"/>
        <v>CLR</v>
      </c>
      <c r="J12" s="37" t="str">
        <f t="shared" si="5"/>
        <v>Celular</v>
      </c>
      <c r="K12" s="36" t="str">
        <f t="shared" si="6"/>
        <v>UD02</v>
      </c>
      <c r="L12" s="37" t="str">
        <f t="shared" si="7"/>
        <v>Belo Horizonte</v>
      </c>
      <c r="N12" s="11" t="s">
        <v>156</v>
      </c>
      <c r="O12" s="11" t="s">
        <v>104</v>
      </c>
      <c r="Q12" s="11" t="s">
        <v>38</v>
      </c>
      <c r="R12" s="11" t="s">
        <v>74</v>
      </c>
      <c r="S12" s="11" t="s">
        <v>57</v>
      </c>
      <c r="T12" s="21">
        <v>1900</v>
      </c>
      <c r="U12" s="21">
        <v>1150</v>
      </c>
      <c r="Z12" s="10" t="s">
        <v>237</v>
      </c>
      <c r="AA12" s="10" t="s">
        <v>221</v>
      </c>
    </row>
    <row r="13" spans="1:27" x14ac:dyDescent="0.25">
      <c r="A13" s="11">
        <v>12</v>
      </c>
      <c r="B13" s="11" t="s">
        <v>252</v>
      </c>
      <c r="C13" s="11">
        <v>1</v>
      </c>
      <c r="D13" s="21">
        <v>1900</v>
      </c>
      <c r="E13" s="38" t="str">
        <f t="shared" si="0"/>
        <v>VA019</v>
      </c>
      <c r="F13" s="37" t="str">
        <f t="shared" si="1"/>
        <v>Victor Ferreira</v>
      </c>
      <c r="G13" s="36" t="str">
        <f t="shared" si="2"/>
        <v>1010</v>
      </c>
      <c r="H13" s="37" t="str">
        <f t="shared" si="3"/>
        <v>iPhone 6S - Rosa</v>
      </c>
      <c r="I13" s="36" t="str">
        <f t="shared" si="4"/>
        <v>CLR</v>
      </c>
      <c r="J13" s="37" t="str">
        <f t="shared" si="5"/>
        <v>Celular</v>
      </c>
      <c r="K13" s="36" t="str">
        <f t="shared" si="6"/>
        <v>UD06</v>
      </c>
      <c r="L13" s="37" t="str">
        <f t="shared" si="7"/>
        <v>Recife</v>
      </c>
      <c r="N13" s="11" t="s">
        <v>157</v>
      </c>
      <c r="O13" s="11" t="s">
        <v>105</v>
      </c>
      <c r="Q13" s="11" t="s">
        <v>39</v>
      </c>
      <c r="R13" s="11" t="s">
        <v>75</v>
      </c>
      <c r="S13" s="11" t="s">
        <v>60</v>
      </c>
      <c r="T13" s="21">
        <v>2000</v>
      </c>
      <c r="U13" s="21">
        <v>1100</v>
      </c>
      <c r="Z13" s="10" t="s">
        <v>238</v>
      </c>
      <c r="AA13" s="10" t="s">
        <v>222</v>
      </c>
    </row>
    <row r="14" spans="1:27" x14ac:dyDescent="0.25">
      <c r="A14" s="11">
        <v>13</v>
      </c>
      <c r="B14" s="11" t="s">
        <v>253</v>
      </c>
      <c r="C14" s="11">
        <v>5</v>
      </c>
      <c r="D14" s="21">
        <v>7500</v>
      </c>
      <c r="E14" s="38" t="str">
        <f t="shared" si="0"/>
        <v>VA049</v>
      </c>
      <c r="F14" s="37" t="str">
        <f t="shared" si="1"/>
        <v>Juliana Souza</v>
      </c>
      <c r="G14" s="36" t="str">
        <f t="shared" si="2"/>
        <v>1005</v>
      </c>
      <c r="H14" s="37" t="str">
        <f t="shared" si="3"/>
        <v>Câmera Digital Rebel T6 - Preto</v>
      </c>
      <c r="I14" s="36" t="str">
        <f t="shared" si="4"/>
        <v>CAM</v>
      </c>
      <c r="J14" s="37" t="str">
        <f t="shared" si="5"/>
        <v>Câmera</v>
      </c>
      <c r="K14" s="36" t="str">
        <f t="shared" si="6"/>
        <v>UD02</v>
      </c>
      <c r="L14" s="37" t="str">
        <f t="shared" si="7"/>
        <v>Belo Horizonte</v>
      </c>
      <c r="N14" s="11" t="s">
        <v>158</v>
      </c>
      <c r="O14" s="11" t="s">
        <v>106</v>
      </c>
      <c r="Q14" s="11" t="s">
        <v>40</v>
      </c>
      <c r="R14" s="11" t="s">
        <v>77</v>
      </c>
      <c r="S14" s="11" t="s">
        <v>68</v>
      </c>
      <c r="T14" s="21">
        <v>5500</v>
      </c>
      <c r="U14" s="21">
        <v>3200</v>
      </c>
      <c r="Z14" s="10" t="s">
        <v>239</v>
      </c>
      <c r="AA14" s="10" t="s">
        <v>223</v>
      </c>
    </row>
    <row r="15" spans="1:27" x14ac:dyDescent="0.25">
      <c r="A15" s="11">
        <v>14</v>
      </c>
      <c r="B15" s="11" t="s">
        <v>254</v>
      </c>
      <c r="C15" s="11">
        <v>5</v>
      </c>
      <c r="D15" s="21">
        <v>11500</v>
      </c>
      <c r="E15" s="38" t="str">
        <f t="shared" si="0"/>
        <v>VA044</v>
      </c>
      <c r="F15" s="37" t="str">
        <f t="shared" si="1"/>
        <v>Juliana Correa</v>
      </c>
      <c r="G15" s="36" t="str">
        <f t="shared" si="2"/>
        <v>1007</v>
      </c>
      <c r="H15" s="37" t="str">
        <f t="shared" si="3"/>
        <v>Inspiron 15 - Prata</v>
      </c>
      <c r="I15" s="36" t="str">
        <f t="shared" si="4"/>
        <v>NTB</v>
      </c>
      <c r="J15" s="37" t="str">
        <f t="shared" si="5"/>
        <v>Notebook</v>
      </c>
      <c r="K15" s="36" t="str">
        <f t="shared" si="6"/>
        <v>UD06</v>
      </c>
      <c r="L15" s="37" t="str">
        <f t="shared" si="7"/>
        <v>Recife</v>
      </c>
      <c r="N15" s="11" t="s">
        <v>159</v>
      </c>
      <c r="O15" s="11" t="s">
        <v>107</v>
      </c>
      <c r="Q15" s="11" t="s">
        <v>41</v>
      </c>
      <c r="R15" s="11" t="s">
        <v>78</v>
      </c>
      <c r="S15" s="11" t="s">
        <v>79</v>
      </c>
      <c r="T15" s="21">
        <v>1550</v>
      </c>
      <c r="U15" s="21">
        <v>700</v>
      </c>
      <c r="Z15" s="10" t="s">
        <v>240</v>
      </c>
      <c r="AA15" s="10" t="s">
        <v>224</v>
      </c>
    </row>
    <row r="16" spans="1:27" x14ac:dyDescent="0.25">
      <c r="A16" s="11">
        <v>15</v>
      </c>
      <c r="B16" s="11" t="s">
        <v>255</v>
      </c>
      <c r="C16" s="11">
        <v>1</v>
      </c>
      <c r="D16" s="21">
        <v>1400</v>
      </c>
      <c r="E16" s="38" t="str">
        <f t="shared" si="0"/>
        <v>VA014</v>
      </c>
      <c r="F16" s="37" t="str">
        <f t="shared" si="1"/>
        <v>João Aires</v>
      </c>
      <c r="G16" s="36" t="str">
        <f t="shared" si="2"/>
        <v>1006</v>
      </c>
      <c r="H16" s="37" t="str">
        <f t="shared" si="3"/>
        <v>TV LED 32' - Preto</v>
      </c>
      <c r="I16" s="36" t="str">
        <f t="shared" si="4"/>
        <v>TLV</v>
      </c>
      <c r="J16" s="37" t="str">
        <f t="shared" si="5"/>
        <v>Televisão</v>
      </c>
      <c r="K16" s="36" t="str">
        <f t="shared" si="6"/>
        <v>UD04</v>
      </c>
      <c r="L16" s="37" t="str">
        <f t="shared" si="7"/>
        <v>Curitiba</v>
      </c>
      <c r="N16" s="11" t="s">
        <v>160</v>
      </c>
      <c r="O16" s="11" t="s">
        <v>108</v>
      </c>
      <c r="Q16" s="11" t="s">
        <v>42</v>
      </c>
      <c r="R16" s="11" t="s">
        <v>80</v>
      </c>
      <c r="S16" s="11" t="s">
        <v>60</v>
      </c>
      <c r="T16" s="21">
        <v>1100</v>
      </c>
      <c r="U16" s="21">
        <v>550</v>
      </c>
    </row>
    <row r="17" spans="1:21" x14ac:dyDescent="0.25">
      <c r="A17" s="11">
        <v>16</v>
      </c>
      <c r="B17" s="11" t="s">
        <v>256</v>
      </c>
      <c r="C17" s="11">
        <v>5</v>
      </c>
      <c r="D17" s="21">
        <v>9500</v>
      </c>
      <c r="E17" s="38" t="str">
        <f t="shared" si="0"/>
        <v>VA009</v>
      </c>
      <c r="F17" s="37" t="str">
        <f t="shared" si="1"/>
        <v>Chan Santos</v>
      </c>
      <c r="G17" s="36" t="str">
        <f t="shared" si="2"/>
        <v>1010</v>
      </c>
      <c r="H17" s="37" t="str">
        <f t="shared" si="3"/>
        <v>iPhone 6S - Rosa</v>
      </c>
      <c r="I17" s="36" t="str">
        <f t="shared" si="4"/>
        <v>CLR</v>
      </c>
      <c r="J17" s="37" t="str">
        <f t="shared" si="5"/>
        <v>Celular</v>
      </c>
      <c r="K17" s="36" t="str">
        <f t="shared" si="6"/>
        <v>UD06</v>
      </c>
      <c r="L17" s="37" t="str">
        <f t="shared" si="7"/>
        <v>Recife</v>
      </c>
      <c r="N17" s="11" t="s">
        <v>161</v>
      </c>
      <c r="O17" s="11" t="s">
        <v>109</v>
      </c>
      <c r="Q17" s="11" t="s">
        <v>43</v>
      </c>
      <c r="R17" s="11" t="s">
        <v>81</v>
      </c>
      <c r="S17" s="11" t="s">
        <v>82</v>
      </c>
      <c r="T17" s="21">
        <v>700</v>
      </c>
      <c r="U17" s="21">
        <v>300</v>
      </c>
    </row>
    <row r="18" spans="1:21" x14ac:dyDescent="0.25">
      <c r="A18" s="11">
        <v>17</v>
      </c>
      <c r="B18" s="11" t="s">
        <v>257</v>
      </c>
      <c r="C18" s="11">
        <v>1</v>
      </c>
      <c r="D18" s="21">
        <v>750</v>
      </c>
      <c r="E18" s="38" t="str">
        <f t="shared" si="0"/>
        <v>VA050</v>
      </c>
      <c r="F18" s="37" t="str">
        <f t="shared" si="1"/>
        <v>Tayla Lima</v>
      </c>
      <c r="G18" s="36" t="str">
        <f t="shared" si="2"/>
        <v>1022</v>
      </c>
      <c r="H18" s="37" t="str">
        <f t="shared" si="3"/>
        <v>iPad 32GB Wifi - Prata</v>
      </c>
      <c r="I18" s="36" t="str">
        <f t="shared" si="4"/>
        <v>TBL</v>
      </c>
      <c r="J18" s="37" t="str">
        <f t="shared" si="5"/>
        <v>Tablet</v>
      </c>
      <c r="K18" s="36" t="str">
        <f t="shared" si="6"/>
        <v>UD09</v>
      </c>
      <c r="L18" s="37" t="str">
        <f t="shared" si="7"/>
        <v>São Paulo</v>
      </c>
      <c r="N18" s="11" t="s">
        <v>162</v>
      </c>
      <c r="O18" s="11" t="s">
        <v>110</v>
      </c>
      <c r="Q18" s="11" t="s">
        <v>44</v>
      </c>
      <c r="R18" s="11" t="s">
        <v>83</v>
      </c>
      <c r="S18" s="11" t="s">
        <v>60</v>
      </c>
      <c r="T18" s="21">
        <v>1450</v>
      </c>
      <c r="U18" s="21">
        <v>700</v>
      </c>
    </row>
    <row r="19" spans="1:21" x14ac:dyDescent="0.25">
      <c r="A19" s="11">
        <v>18</v>
      </c>
      <c r="B19" s="11" t="s">
        <v>258</v>
      </c>
      <c r="C19" s="11">
        <v>1</v>
      </c>
      <c r="D19" s="21">
        <v>1550</v>
      </c>
      <c r="E19" s="38" t="str">
        <f t="shared" si="0"/>
        <v>VA043</v>
      </c>
      <c r="F19" s="37" t="str">
        <f t="shared" si="1"/>
        <v>Manuela Ferreira</v>
      </c>
      <c r="G19" s="36" t="str">
        <f t="shared" si="2"/>
        <v>1013</v>
      </c>
      <c r="H19" s="37" t="str">
        <f t="shared" si="3"/>
        <v>Câmera Coolpix L340 - Cinza</v>
      </c>
      <c r="I19" s="36" t="str">
        <f t="shared" si="4"/>
        <v>CAM</v>
      </c>
      <c r="J19" s="37" t="str">
        <f t="shared" si="5"/>
        <v>Câmera</v>
      </c>
      <c r="K19" s="36" t="str">
        <f t="shared" si="6"/>
        <v>UD09</v>
      </c>
      <c r="L19" s="37" t="str">
        <f t="shared" si="7"/>
        <v>São Paulo</v>
      </c>
      <c r="N19" s="11" t="s">
        <v>163</v>
      </c>
      <c r="O19" s="11" t="s">
        <v>111</v>
      </c>
      <c r="Q19" s="11" t="s">
        <v>45</v>
      </c>
      <c r="R19" s="11" t="s">
        <v>84</v>
      </c>
      <c r="S19" s="11" t="s">
        <v>60</v>
      </c>
      <c r="T19" s="21">
        <v>5200</v>
      </c>
      <c r="U19" s="21">
        <v>3500</v>
      </c>
    </row>
    <row r="20" spans="1:21" x14ac:dyDescent="0.25">
      <c r="A20" s="11">
        <v>19</v>
      </c>
      <c r="B20" s="11" t="s">
        <v>259</v>
      </c>
      <c r="C20" s="11">
        <v>1</v>
      </c>
      <c r="D20" s="21">
        <v>750</v>
      </c>
      <c r="E20" s="38" t="str">
        <f t="shared" si="0"/>
        <v>VA021</v>
      </c>
      <c r="F20" s="37" t="str">
        <f t="shared" si="1"/>
        <v>Ruan Lopes</v>
      </c>
      <c r="G20" s="36" t="str">
        <f t="shared" si="2"/>
        <v>1022</v>
      </c>
      <c r="H20" s="37" t="str">
        <f t="shared" si="3"/>
        <v>iPad 32GB Wifi - Prata</v>
      </c>
      <c r="I20" s="36" t="str">
        <f t="shared" si="4"/>
        <v>TBL</v>
      </c>
      <c r="J20" s="37" t="str">
        <f t="shared" si="5"/>
        <v>Tablet</v>
      </c>
      <c r="K20" s="36" t="str">
        <f t="shared" si="6"/>
        <v>UD08</v>
      </c>
      <c r="L20" s="37" t="str">
        <f t="shared" si="7"/>
        <v>Nova Iguaçu</v>
      </c>
      <c r="N20" s="11" t="s">
        <v>164</v>
      </c>
      <c r="O20" s="11" t="s">
        <v>112</v>
      </c>
      <c r="Q20" s="11" t="s">
        <v>46</v>
      </c>
      <c r="R20" s="11" t="s">
        <v>85</v>
      </c>
      <c r="S20" s="11" t="s">
        <v>86</v>
      </c>
      <c r="T20" s="21">
        <v>1200</v>
      </c>
      <c r="U20" s="21">
        <v>650</v>
      </c>
    </row>
    <row r="21" spans="1:21" x14ac:dyDescent="0.25">
      <c r="A21" s="11">
        <v>20</v>
      </c>
      <c r="B21" s="11" t="s">
        <v>260</v>
      </c>
      <c r="C21" s="11">
        <v>1</v>
      </c>
      <c r="D21" s="21">
        <v>1550</v>
      </c>
      <c r="E21" s="38" t="str">
        <f t="shared" si="0"/>
        <v>VA019</v>
      </c>
      <c r="F21" s="37" t="str">
        <f t="shared" si="1"/>
        <v>Victor Ferreira</v>
      </c>
      <c r="G21" s="36" t="str">
        <f t="shared" si="2"/>
        <v>1013</v>
      </c>
      <c r="H21" s="37" t="str">
        <f t="shared" si="3"/>
        <v>Câmera Coolpix L340 - Cinza</v>
      </c>
      <c r="I21" s="36" t="str">
        <f t="shared" si="4"/>
        <v>CAM</v>
      </c>
      <c r="J21" s="37" t="str">
        <f t="shared" si="5"/>
        <v>Câmera</v>
      </c>
      <c r="K21" s="36" t="str">
        <f t="shared" si="6"/>
        <v>UD10</v>
      </c>
      <c r="L21" s="37" t="str">
        <f t="shared" si="7"/>
        <v>Niterói</v>
      </c>
      <c r="N21" s="11" t="s">
        <v>165</v>
      </c>
      <c r="O21" s="11" t="s">
        <v>113</v>
      </c>
      <c r="Q21" s="11" t="s">
        <v>47</v>
      </c>
      <c r="R21" s="11" t="s">
        <v>87</v>
      </c>
      <c r="S21" s="11" t="s">
        <v>57</v>
      </c>
      <c r="T21" s="21">
        <v>6500</v>
      </c>
      <c r="U21" s="21">
        <v>2800</v>
      </c>
    </row>
    <row r="22" spans="1:21" x14ac:dyDescent="0.25">
      <c r="A22" s="11">
        <v>21</v>
      </c>
      <c r="B22" s="11" t="s">
        <v>261</v>
      </c>
      <c r="C22" s="11">
        <v>3</v>
      </c>
      <c r="D22" s="21">
        <v>9000</v>
      </c>
      <c r="E22" s="38" t="str">
        <f t="shared" si="0"/>
        <v>VA028</v>
      </c>
      <c r="F22" s="37" t="str">
        <f t="shared" si="1"/>
        <v>Bernardo Nauenberg</v>
      </c>
      <c r="G22" s="36" t="str">
        <f t="shared" si="2"/>
        <v>1021</v>
      </c>
      <c r="H22" s="37" t="str">
        <f t="shared" si="3"/>
        <v>Galaxy S8 - Verde</v>
      </c>
      <c r="I22" s="36" t="str">
        <f t="shared" si="4"/>
        <v>CLR</v>
      </c>
      <c r="J22" s="37" t="str">
        <f t="shared" si="5"/>
        <v>Celular</v>
      </c>
      <c r="K22" s="36" t="str">
        <f t="shared" si="6"/>
        <v>UD06</v>
      </c>
      <c r="L22" s="37" t="str">
        <f t="shared" si="7"/>
        <v>Recife</v>
      </c>
      <c r="N22" s="11" t="s">
        <v>166</v>
      </c>
      <c r="O22" s="11" t="s">
        <v>114</v>
      </c>
      <c r="Q22" s="11" t="s">
        <v>48</v>
      </c>
      <c r="R22" s="11" t="s">
        <v>88</v>
      </c>
      <c r="S22" s="11" t="s">
        <v>73</v>
      </c>
      <c r="T22" s="21">
        <v>1500</v>
      </c>
      <c r="U22" s="21">
        <v>650</v>
      </c>
    </row>
    <row r="23" spans="1:21" x14ac:dyDescent="0.25">
      <c r="A23" s="11">
        <v>22</v>
      </c>
      <c r="B23" s="11" t="s">
        <v>262</v>
      </c>
      <c r="C23" s="11">
        <v>3</v>
      </c>
      <c r="D23" s="21">
        <v>4500</v>
      </c>
      <c r="E23" s="38" t="str">
        <f t="shared" si="0"/>
        <v>VA009</v>
      </c>
      <c r="F23" s="37" t="str">
        <f t="shared" si="1"/>
        <v>Chan Santos</v>
      </c>
      <c r="G23" s="36" t="str">
        <f t="shared" si="2"/>
        <v>1023</v>
      </c>
      <c r="H23" s="37" t="str">
        <f t="shared" si="3"/>
        <v>Samsung Dual Core - Preto</v>
      </c>
      <c r="I23" s="36" t="str">
        <f t="shared" si="4"/>
        <v>NTB</v>
      </c>
      <c r="J23" s="37" t="str">
        <f t="shared" si="5"/>
        <v>Notebook</v>
      </c>
      <c r="K23" s="36" t="str">
        <f t="shared" si="6"/>
        <v>UD02</v>
      </c>
      <c r="L23" s="37" t="str">
        <f t="shared" si="7"/>
        <v>Belo Horizonte</v>
      </c>
      <c r="N23" s="11" t="s">
        <v>167</v>
      </c>
      <c r="O23" s="11" t="s">
        <v>115</v>
      </c>
      <c r="Q23" s="11" t="s">
        <v>49</v>
      </c>
      <c r="R23" s="11" t="s">
        <v>89</v>
      </c>
      <c r="S23" s="11" t="s">
        <v>60</v>
      </c>
      <c r="T23" s="21">
        <v>3000</v>
      </c>
      <c r="U23" s="21">
        <v>1400</v>
      </c>
    </row>
    <row r="24" spans="1:21" x14ac:dyDescent="0.25">
      <c r="A24" s="11">
        <v>23</v>
      </c>
      <c r="B24" s="11" t="s">
        <v>263</v>
      </c>
      <c r="C24" s="11">
        <v>4</v>
      </c>
      <c r="D24" s="21">
        <v>7600</v>
      </c>
      <c r="E24" s="38" t="str">
        <f t="shared" si="0"/>
        <v>VA003</v>
      </c>
      <c r="F24" s="37" t="str">
        <f t="shared" si="1"/>
        <v>Bianca Paz</v>
      </c>
      <c r="G24" s="36" t="str">
        <f t="shared" si="2"/>
        <v>1010</v>
      </c>
      <c r="H24" s="37" t="str">
        <f t="shared" si="3"/>
        <v>iPhone 6S - Rosa</v>
      </c>
      <c r="I24" s="36" t="str">
        <f t="shared" si="4"/>
        <v>CLR</v>
      </c>
      <c r="J24" s="37" t="str">
        <f t="shared" si="5"/>
        <v>Celular</v>
      </c>
      <c r="K24" s="36" t="str">
        <f t="shared" si="6"/>
        <v>UD08</v>
      </c>
      <c r="L24" s="37" t="str">
        <f t="shared" si="7"/>
        <v>Nova Iguaçu</v>
      </c>
      <c r="N24" s="11" t="s">
        <v>168</v>
      </c>
      <c r="O24" s="11" t="s">
        <v>116</v>
      </c>
      <c r="Q24" s="11" t="s">
        <v>50</v>
      </c>
      <c r="R24" s="11" t="s">
        <v>90</v>
      </c>
      <c r="S24" s="11" t="s">
        <v>57</v>
      </c>
      <c r="T24" s="21">
        <v>750</v>
      </c>
      <c r="U24" s="21">
        <v>350</v>
      </c>
    </row>
    <row r="25" spans="1:21" x14ac:dyDescent="0.25">
      <c r="A25" s="11">
        <v>24</v>
      </c>
      <c r="B25" s="11" t="s">
        <v>264</v>
      </c>
      <c r="C25" s="11">
        <v>1</v>
      </c>
      <c r="D25" s="21">
        <v>5500</v>
      </c>
      <c r="E25" s="38" t="str">
        <f t="shared" si="0"/>
        <v>VA014</v>
      </c>
      <c r="F25" s="37" t="str">
        <f t="shared" si="1"/>
        <v>João Aires</v>
      </c>
      <c r="G25" s="36" t="str">
        <f t="shared" si="2"/>
        <v>1012</v>
      </c>
      <c r="H25" s="37" t="str">
        <f t="shared" si="3"/>
        <v>Dell G7 - Vermelho</v>
      </c>
      <c r="I25" s="36" t="str">
        <f t="shared" si="4"/>
        <v>NTB</v>
      </c>
      <c r="J25" s="37" t="str">
        <f t="shared" si="5"/>
        <v>Notebook</v>
      </c>
      <c r="K25" s="36" t="str">
        <f t="shared" si="6"/>
        <v>UD05</v>
      </c>
      <c r="L25" s="37" t="str">
        <f t="shared" si="7"/>
        <v>Fortaleza</v>
      </c>
      <c r="N25" s="11" t="s">
        <v>169</v>
      </c>
      <c r="O25" s="11" t="s">
        <v>117</v>
      </c>
      <c r="Q25" s="11" t="s">
        <v>51</v>
      </c>
      <c r="R25" s="11" t="s">
        <v>91</v>
      </c>
      <c r="S25" s="11" t="s">
        <v>60</v>
      </c>
      <c r="T25" s="21">
        <v>1500</v>
      </c>
      <c r="U25" s="21">
        <v>550</v>
      </c>
    </row>
    <row r="26" spans="1:21" x14ac:dyDescent="0.25">
      <c r="A26" s="11">
        <v>25</v>
      </c>
      <c r="B26" s="11" t="s">
        <v>265</v>
      </c>
      <c r="C26" s="11">
        <v>4</v>
      </c>
      <c r="D26" s="21">
        <v>8000</v>
      </c>
      <c r="E26" s="38" t="str">
        <f t="shared" si="0"/>
        <v>VA032</v>
      </c>
      <c r="F26" s="37" t="str">
        <f t="shared" si="1"/>
        <v>Isabela Resende</v>
      </c>
      <c r="G26" s="36" t="str">
        <f t="shared" si="2"/>
        <v>1008</v>
      </c>
      <c r="H26" s="37" t="str">
        <f t="shared" si="3"/>
        <v>Smart TV LED Full HD 55' - Preto</v>
      </c>
      <c r="I26" s="36" t="str">
        <f t="shared" si="4"/>
        <v>TLV</v>
      </c>
      <c r="J26" s="37" t="str">
        <f t="shared" si="5"/>
        <v>Televisão</v>
      </c>
      <c r="K26" s="36" t="str">
        <f t="shared" si="6"/>
        <v>UD10</v>
      </c>
      <c r="L26" s="37" t="str">
        <f t="shared" si="7"/>
        <v>Niterói</v>
      </c>
      <c r="N26" s="11" t="s">
        <v>170</v>
      </c>
      <c r="O26" s="11" t="s">
        <v>118</v>
      </c>
      <c r="Q26" s="11" t="s">
        <v>52</v>
      </c>
      <c r="R26" s="11" t="s">
        <v>92</v>
      </c>
      <c r="S26" s="11" t="s">
        <v>93</v>
      </c>
      <c r="T26" s="21">
        <v>2400</v>
      </c>
      <c r="U26" s="21">
        <v>1150</v>
      </c>
    </row>
    <row r="27" spans="1:21" x14ac:dyDescent="0.25">
      <c r="A27" s="11">
        <v>26</v>
      </c>
      <c r="B27" s="11" t="s">
        <v>266</v>
      </c>
      <c r="C27" s="11">
        <v>1</v>
      </c>
      <c r="D27" s="21">
        <v>1750</v>
      </c>
      <c r="E27" s="38" t="str">
        <f t="shared" si="0"/>
        <v>VA043</v>
      </c>
      <c r="F27" s="37" t="str">
        <f t="shared" si="1"/>
        <v>Manuela Ferreira</v>
      </c>
      <c r="G27" s="36" t="str">
        <f t="shared" si="2"/>
        <v>1004</v>
      </c>
      <c r="H27" s="37" t="str">
        <f t="shared" si="3"/>
        <v>Apple Watch - Preto</v>
      </c>
      <c r="I27" s="36" t="str">
        <f t="shared" si="4"/>
        <v>SMW</v>
      </c>
      <c r="J27" s="37" t="str">
        <f t="shared" si="5"/>
        <v>Smart Watch</v>
      </c>
      <c r="K27" s="36" t="str">
        <f t="shared" si="6"/>
        <v>UD02</v>
      </c>
      <c r="L27" s="37" t="str">
        <f t="shared" si="7"/>
        <v>Belo Horizonte</v>
      </c>
      <c r="N27" s="11" t="s">
        <v>171</v>
      </c>
      <c r="O27" s="11" t="s">
        <v>119</v>
      </c>
    </row>
    <row r="28" spans="1:21" x14ac:dyDescent="0.25">
      <c r="A28" s="11">
        <v>27</v>
      </c>
      <c r="B28" s="11" t="s">
        <v>267</v>
      </c>
      <c r="C28" s="11">
        <v>1</v>
      </c>
      <c r="D28" s="21">
        <v>1500</v>
      </c>
      <c r="E28" s="38" t="str">
        <f t="shared" si="0"/>
        <v>VA010</v>
      </c>
      <c r="F28" s="37" t="str">
        <f t="shared" si="1"/>
        <v>Fernanda Ferreira</v>
      </c>
      <c r="G28" s="36" t="str">
        <f t="shared" si="2"/>
        <v>1020</v>
      </c>
      <c r="H28" s="37" t="str">
        <f t="shared" si="3"/>
        <v>Moto Z - Vermelho</v>
      </c>
      <c r="I28" s="36" t="str">
        <f t="shared" si="4"/>
        <v>CLR</v>
      </c>
      <c r="J28" s="37" t="str">
        <f t="shared" si="5"/>
        <v>Celular</v>
      </c>
      <c r="K28" s="36" t="str">
        <f t="shared" si="6"/>
        <v>UD08</v>
      </c>
      <c r="L28" s="37" t="str">
        <f t="shared" si="7"/>
        <v>Nova Iguaçu</v>
      </c>
      <c r="N28" s="11" t="s">
        <v>172</v>
      </c>
      <c r="O28" s="11" t="s">
        <v>120</v>
      </c>
    </row>
    <row r="29" spans="1:21" x14ac:dyDescent="0.25">
      <c r="A29" s="11">
        <v>28</v>
      </c>
      <c r="B29" s="11" t="s">
        <v>268</v>
      </c>
      <c r="C29" s="11">
        <v>1</v>
      </c>
      <c r="D29" s="21">
        <v>1750</v>
      </c>
      <c r="E29" s="38" t="str">
        <f t="shared" si="0"/>
        <v>VA030</v>
      </c>
      <c r="F29" s="37" t="str">
        <f t="shared" si="1"/>
        <v>Pedro Macckione</v>
      </c>
      <c r="G29" s="36" t="str">
        <f t="shared" si="2"/>
        <v>1004</v>
      </c>
      <c r="H29" s="37" t="str">
        <f t="shared" si="3"/>
        <v>Apple Watch - Preto</v>
      </c>
      <c r="I29" s="36" t="str">
        <f t="shared" si="4"/>
        <v>SMW</v>
      </c>
      <c r="J29" s="37" t="str">
        <f t="shared" si="5"/>
        <v>Smart Watch</v>
      </c>
      <c r="K29" s="36" t="str">
        <f t="shared" si="6"/>
        <v>UD12</v>
      </c>
      <c r="L29" s="37" t="str">
        <f t="shared" si="7"/>
        <v>Guarulhos</v>
      </c>
      <c r="N29" s="11" t="s">
        <v>173</v>
      </c>
      <c r="O29" s="11" t="s">
        <v>121</v>
      </c>
    </row>
    <row r="30" spans="1:21" x14ac:dyDescent="0.25">
      <c r="A30" s="11">
        <v>29</v>
      </c>
      <c r="B30" s="11" t="s">
        <v>269</v>
      </c>
      <c r="C30" s="11">
        <v>1</v>
      </c>
      <c r="D30" s="21">
        <v>1750</v>
      </c>
      <c r="E30" s="38" t="str">
        <f t="shared" si="0"/>
        <v>VA038</v>
      </c>
      <c r="F30" s="37" t="str">
        <f t="shared" si="1"/>
        <v>Bianca Procaci</v>
      </c>
      <c r="G30" s="36" t="str">
        <f t="shared" si="2"/>
        <v>1004</v>
      </c>
      <c r="H30" s="37" t="str">
        <f t="shared" si="3"/>
        <v>Apple Watch - Preto</v>
      </c>
      <c r="I30" s="36" t="str">
        <f t="shared" si="4"/>
        <v>SMW</v>
      </c>
      <c r="J30" s="37" t="str">
        <f t="shared" si="5"/>
        <v>Smart Watch</v>
      </c>
      <c r="K30" s="36" t="str">
        <f t="shared" si="6"/>
        <v>UD11</v>
      </c>
      <c r="L30" s="37" t="str">
        <f t="shared" si="7"/>
        <v>Goiânia</v>
      </c>
      <c r="N30" s="11" t="s">
        <v>174</v>
      </c>
      <c r="O30" s="11" t="s">
        <v>122</v>
      </c>
    </row>
    <row r="31" spans="1:21" x14ac:dyDescent="0.25">
      <c r="A31" s="11">
        <v>30</v>
      </c>
      <c r="B31" s="11" t="s">
        <v>270</v>
      </c>
      <c r="C31" s="11">
        <v>5</v>
      </c>
      <c r="D31" s="21">
        <v>7250</v>
      </c>
      <c r="E31" s="38" t="str">
        <f t="shared" si="0"/>
        <v>VA046</v>
      </c>
      <c r="F31" s="37" t="str">
        <f t="shared" si="1"/>
        <v>Adrielle Forte</v>
      </c>
      <c r="G31" s="36" t="str">
        <f t="shared" si="2"/>
        <v>1016</v>
      </c>
      <c r="H31" s="37" t="str">
        <f t="shared" si="3"/>
        <v>Smart Watch Galaxy - Azul</v>
      </c>
      <c r="I31" s="36" t="str">
        <f t="shared" si="4"/>
        <v>SMW</v>
      </c>
      <c r="J31" s="37" t="str">
        <f t="shared" si="5"/>
        <v>Smart Watch</v>
      </c>
      <c r="K31" s="36" t="str">
        <f t="shared" si="6"/>
        <v>UD04</v>
      </c>
      <c r="L31" s="37" t="str">
        <f t="shared" si="7"/>
        <v>Curitiba</v>
      </c>
      <c r="N31" s="11" t="s">
        <v>175</v>
      </c>
      <c r="O31" s="11" t="s">
        <v>123</v>
      </c>
    </row>
    <row r="32" spans="1:21" x14ac:dyDescent="0.25">
      <c r="A32" s="11">
        <v>31</v>
      </c>
      <c r="B32" s="11" t="s">
        <v>271</v>
      </c>
      <c r="C32" s="11">
        <v>5</v>
      </c>
      <c r="D32" s="21">
        <v>27500</v>
      </c>
      <c r="E32" s="38" t="str">
        <f t="shared" si="0"/>
        <v>VA038</v>
      </c>
      <c r="F32" s="37" t="str">
        <f t="shared" si="1"/>
        <v>Bianca Procaci</v>
      </c>
      <c r="G32" s="36" t="str">
        <f t="shared" si="2"/>
        <v>1012</v>
      </c>
      <c r="H32" s="37" t="str">
        <f t="shared" si="3"/>
        <v>Dell G7 - Vermelho</v>
      </c>
      <c r="I32" s="36" t="str">
        <f t="shared" si="4"/>
        <v>NTB</v>
      </c>
      <c r="J32" s="37" t="str">
        <f t="shared" si="5"/>
        <v>Notebook</v>
      </c>
      <c r="K32" s="36" t="str">
        <f t="shared" si="6"/>
        <v>UD03</v>
      </c>
      <c r="L32" s="37" t="str">
        <f t="shared" si="7"/>
        <v>Salvador</v>
      </c>
      <c r="N32" s="11" t="s">
        <v>176</v>
      </c>
      <c r="O32" s="11" t="s">
        <v>124</v>
      </c>
    </row>
    <row r="33" spans="1:15" x14ac:dyDescent="0.25">
      <c r="A33" s="11">
        <v>32</v>
      </c>
      <c r="B33" s="11" t="s">
        <v>272</v>
      </c>
      <c r="C33" s="11">
        <v>1</v>
      </c>
      <c r="D33" s="21">
        <v>4500</v>
      </c>
      <c r="E33" s="38" t="str">
        <f t="shared" si="0"/>
        <v>VA028</v>
      </c>
      <c r="F33" s="37" t="str">
        <f t="shared" si="1"/>
        <v>Bernardo Nauenberg</v>
      </c>
      <c r="G33" s="36" t="str">
        <f t="shared" si="2"/>
        <v>1003</v>
      </c>
      <c r="H33" s="37" t="str">
        <f t="shared" si="3"/>
        <v>Galaxy S10 - Cinza</v>
      </c>
      <c r="I33" s="36" t="str">
        <f t="shared" si="4"/>
        <v>CLR</v>
      </c>
      <c r="J33" s="37" t="str">
        <f t="shared" si="5"/>
        <v>Celular</v>
      </c>
      <c r="K33" s="36" t="str">
        <f t="shared" si="6"/>
        <v>UD04</v>
      </c>
      <c r="L33" s="37" t="str">
        <f t="shared" si="7"/>
        <v>Curitiba</v>
      </c>
      <c r="N33" s="11" t="s">
        <v>177</v>
      </c>
      <c r="O33" s="11" t="s">
        <v>125</v>
      </c>
    </row>
    <row r="34" spans="1:15" x14ac:dyDescent="0.25">
      <c r="A34" s="11">
        <v>33</v>
      </c>
      <c r="B34" s="11" t="s">
        <v>273</v>
      </c>
      <c r="C34" s="11">
        <v>5</v>
      </c>
      <c r="D34" s="21">
        <v>15000</v>
      </c>
      <c r="E34" s="38" t="str">
        <f t="shared" si="0"/>
        <v>VA004</v>
      </c>
      <c r="F34" s="37" t="str">
        <f t="shared" si="1"/>
        <v>Silvio Fahrnholz</v>
      </c>
      <c r="G34" s="36" t="str">
        <f t="shared" si="2"/>
        <v>1021</v>
      </c>
      <c r="H34" s="37" t="str">
        <f t="shared" si="3"/>
        <v>Galaxy S8 - Verde</v>
      </c>
      <c r="I34" s="36" t="str">
        <f t="shared" si="4"/>
        <v>CLR</v>
      </c>
      <c r="J34" s="37" t="str">
        <f t="shared" si="5"/>
        <v>Celular</v>
      </c>
      <c r="K34" s="36" t="str">
        <f t="shared" si="6"/>
        <v>UD10</v>
      </c>
      <c r="L34" s="37" t="str">
        <f t="shared" si="7"/>
        <v>Niterói</v>
      </c>
      <c r="N34" s="11" t="s">
        <v>178</v>
      </c>
      <c r="O34" s="11" t="s">
        <v>126</v>
      </c>
    </row>
    <row r="35" spans="1:15" x14ac:dyDescent="0.25">
      <c r="A35" s="11">
        <v>34</v>
      </c>
      <c r="B35" s="11" t="s">
        <v>274</v>
      </c>
      <c r="C35" s="11">
        <v>1</v>
      </c>
      <c r="D35" s="21">
        <v>1550</v>
      </c>
      <c r="E35" s="38" t="str">
        <f t="shared" si="0"/>
        <v>VA016</v>
      </c>
      <c r="F35" s="37" t="str">
        <f t="shared" si="1"/>
        <v>Tiago Pereira</v>
      </c>
      <c r="G35" s="36" t="str">
        <f t="shared" si="2"/>
        <v>1013</v>
      </c>
      <c r="H35" s="37" t="str">
        <f t="shared" si="3"/>
        <v>Câmera Coolpix L340 - Cinza</v>
      </c>
      <c r="I35" s="36" t="str">
        <f t="shared" si="4"/>
        <v>CAM</v>
      </c>
      <c r="J35" s="37" t="str">
        <f t="shared" si="5"/>
        <v>Câmera</v>
      </c>
      <c r="K35" s="36" t="str">
        <f t="shared" si="6"/>
        <v>UD11</v>
      </c>
      <c r="L35" s="37" t="str">
        <f t="shared" si="7"/>
        <v>Goiânia</v>
      </c>
      <c r="N35" s="11" t="s">
        <v>179</v>
      </c>
      <c r="O35" s="11" t="s">
        <v>127</v>
      </c>
    </row>
    <row r="36" spans="1:15" x14ac:dyDescent="0.25">
      <c r="A36" s="11">
        <v>35</v>
      </c>
      <c r="B36" s="11" t="s">
        <v>275</v>
      </c>
      <c r="C36" s="11">
        <v>1</v>
      </c>
      <c r="D36" s="21">
        <v>2600</v>
      </c>
      <c r="E36" s="38" t="str">
        <f t="shared" si="0"/>
        <v>VA037</v>
      </c>
      <c r="F36" s="37" t="str">
        <f t="shared" si="1"/>
        <v>Fernanda Junior</v>
      </c>
      <c r="G36" s="36" t="str">
        <f t="shared" si="2"/>
        <v>1001</v>
      </c>
      <c r="H36" s="37" t="str">
        <f t="shared" si="3"/>
        <v>Smart TV 50' 4K - Preto</v>
      </c>
      <c r="I36" s="36" t="str">
        <f t="shared" si="4"/>
        <v>TLV</v>
      </c>
      <c r="J36" s="37" t="str">
        <f t="shared" si="5"/>
        <v>Televisão</v>
      </c>
      <c r="K36" s="36" t="str">
        <f t="shared" si="6"/>
        <v>UD05</v>
      </c>
      <c r="L36" s="37" t="str">
        <f t="shared" si="7"/>
        <v>Fortaleza</v>
      </c>
      <c r="N36" s="11" t="s">
        <v>180</v>
      </c>
      <c r="O36" s="11" t="s">
        <v>128</v>
      </c>
    </row>
    <row r="37" spans="1:15" x14ac:dyDescent="0.25">
      <c r="A37" s="11">
        <v>36</v>
      </c>
      <c r="B37" s="11" t="s">
        <v>276</v>
      </c>
      <c r="C37" s="11">
        <v>1</v>
      </c>
      <c r="D37" s="21">
        <v>700</v>
      </c>
      <c r="E37" s="38" t="str">
        <f t="shared" si="0"/>
        <v>VA010</v>
      </c>
      <c r="F37" s="37" t="str">
        <f t="shared" si="1"/>
        <v>Fernanda Ferreira</v>
      </c>
      <c r="G37" s="36" t="str">
        <f t="shared" si="2"/>
        <v>1015</v>
      </c>
      <c r="H37" s="37" t="str">
        <f t="shared" si="3"/>
        <v>Câmera Digital Sony Cyber - Azul</v>
      </c>
      <c r="I37" s="36" t="str">
        <f t="shared" si="4"/>
        <v>CAM</v>
      </c>
      <c r="J37" s="37" t="str">
        <f t="shared" si="5"/>
        <v>Câmera</v>
      </c>
      <c r="K37" s="36" t="str">
        <f t="shared" si="6"/>
        <v>UD04</v>
      </c>
      <c r="L37" s="37" t="str">
        <f t="shared" si="7"/>
        <v>Curitiba</v>
      </c>
      <c r="N37" s="11" t="s">
        <v>181</v>
      </c>
      <c r="O37" s="11" t="s">
        <v>129</v>
      </c>
    </row>
    <row r="38" spans="1:15" x14ac:dyDescent="0.25">
      <c r="A38" s="11">
        <v>37</v>
      </c>
      <c r="B38" s="11" t="s">
        <v>277</v>
      </c>
      <c r="C38" s="11">
        <v>5</v>
      </c>
      <c r="D38" s="21">
        <v>12000</v>
      </c>
      <c r="E38" s="38" t="str">
        <f t="shared" si="0"/>
        <v>VA004</v>
      </c>
      <c r="F38" s="37" t="str">
        <f t="shared" si="1"/>
        <v>Silvio Fahrnholz</v>
      </c>
      <c r="G38" s="36" t="str">
        <f t="shared" si="2"/>
        <v>1024</v>
      </c>
      <c r="H38" s="37" t="str">
        <f t="shared" si="3"/>
        <v>Aspire 5 - Cinza</v>
      </c>
      <c r="I38" s="36" t="str">
        <f t="shared" si="4"/>
        <v>NTB</v>
      </c>
      <c r="J38" s="37" t="str">
        <f t="shared" si="5"/>
        <v>Notebook</v>
      </c>
      <c r="K38" s="36" t="str">
        <f t="shared" si="6"/>
        <v>UD02</v>
      </c>
      <c r="L38" s="37" t="str">
        <f t="shared" si="7"/>
        <v>Belo Horizonte</v>
      </c>
      <c r="N38" s="11" t="s">
        <v>182</v>
      </c>
      <c r="O38" s="11" t="s">
        <v>130</v>
      </c>
    </row>
    <row r="39" spans="1:15" x14ac:dyDescent="0.25">
      <c r="A39" s="11">
        <v>38</v>
      </c>
      <c r="B39" s="11" t="s">
        <v>278</v>
      </c>
      <c r="C39" s="11">
        <v>2</v>
      </c>
      <c r="D39" s="21">
        <v>2200</v>
      </c>
      <c r="E39" s="38" t="str">
        <f t="shared" si="0"/>
        <v>VA005</v>
      </c>
      <c r="F39" s="37" t="str">
        <f t="shared" si="1"/>
        <v>Luiza Cabral</v>
      </c>
      <c r="G39" s="36" t="str">
        <f t="shared" si="2"/>
        <v>1014</v>
      </c>
      <c r="H39" s="37" t="str">
        <f t="shared" si="3"/>
        <v>Galaxy J8 - Roxo</v>
      </c>
      <c r="I39" s="36" t="str">
        <f t="shared" si="4"/>
        <v>CLR</v>
      </c>
      <c r="J39" s="37" t="str">
        <f t="shared" si="5"/>
        <v>Celular</v>
      </c>
      <c r="K39" s="36" t="str">
        <f t="shared" si="6"/>
        <v>UD04</v>
      </c>
      <c r="L39" s="37" t="str">
        <f t="shared" si="7"/>
        <v>Curitiba</v>
      </c>
      <c r="N39" s="11" t="s">
        <v>183</v>
      </c>
      <c r="O39" s="11" t="s">
        <v>131</v>
      </c>
    </row>
    <row r="40" spans="1:15" x14ac:dyDescent="0.25">
      <c r="A40" s="11">
        <v>39</v>
      </c>
      <c r="B40" s="11" t="s">
        <v>279</v>
      </c>
      <c r="C40" s="11">
        <v>1</v>
      </c>
      <c r="D40" s="21">
        <v>1500</v>
      </c>
      <c r="E40" s="38" t="str">
        <f t="shared" si="0"/>
        <v>VA018</v>
      </c>
      <c r="F40" s="37" t="str">
        <f t="shared" si="1"/>
        <v>Bernardo Botelho</v>
      </c>
      <c r="G40" s="36" t="str">
        <f t="shared" si="2"/>
        <v>1020</v>
      </c>
      <c r="H40" s="37" t="str">
        <f t="shared" si="3"/>
        <v>Moto Z - Vermelho</v>
      </c>
      <c r="I40" s="36" t="str">
        <f t="shared" si="4"/>
        <v>CLR</v>
      </c>
      <c r="J40" s="37" t="str">
        <f t="shared" si="5"/>
        <v>Celular</v>
      </c>
      <c r="K40" s="36" t="str">
        <f t="shared" si="6"/>
        <v>UD11</v>
      </c>
      <c r="L40" s="37" t="str">
        <f t="shared" si="7"/>
        <v>Goiânia</v>
      </c>
      <c r="N40" s="11" t="s">
        <v>184</v>
      </c>
      <c r="O40" s="11" t="s">
        <v>132</v>
      </c>
    </row>
    <row r="41" spans="1:15" x14ac:dyDescent="0.25">
      <c r="A41" s="11">
        <v>40</v>
      </c>
      <c r="B41" s="11" t="s">
        <v>280</v>
      </c>
      <c r="C41" s="11">
        <v>5</v>
      </c>
      <c r="D41" s="21">
        <v>7250</v>
      </c>
      <c r="E41" s="38" t="str">
        <f t="shared" si="0"/>
        <v>VA010</v>
      </c>
      <c r="F41" s="37" t="str">
        <f t="shared" si="1"/>
        <v>Fernanda Ferreira</v>
      </c>
      <c r="G41" s="36" t="str">
        <f t="shared" si="2"/>
        <v>1016</v>
      </c>
      <c r="H41" s="37" t="str">
        <f t="shared" si="3"/>
        <v>Smart Watch Galaxy - Azul</v>
      </c>
      <c r="I41" s="36" t="str">
        <f t="shared" si="4"/>
        <v>SMW</v>
      </c>
      <c r="J41" s="37" t="str">
        <f t="shared" si="5"/>
        <v>Smart Watch</v>
      </c>
      <c r="K41" s="36" t="str">
        <f t="shared" si="6"/>
        <v>UD02</v>
      </c>
      <c r="L41" s="37" t="str">
        <f t="shared" si="7"/>
        <v>Belo Horizonte</v>
      </c>
      <c r="N41" s="11" t="s">
        <v>185</v>
      </c>
      <c r="O41" s="11" t="s">
        <v>133</v>
      </c>
    </row>
    <row r="42" spans="1:15" x14ac:dyDescent="0.25">
      <c r="A42" s="11">
        <v>41</v>
      </c>
      <c r="B42" s="11" t="s">
        <v>281</v>
      </c>
      <c r="C42" s="11">
        <v>1</v>
      </c>
      <c r="D42" s="21">
        <v>2000</v>
      </c>
      <c r="E42" s="38" t="str">
        <f t="shared" si="0"/>
        <v>VA050</v>
      </c>
      <c r="F42" s="37" t="str">
        <f t="shared" si="1"/>
        <v>Tayla Lima</v>
      </c>
      <c r="G42" s="36" t="str">
        <f t="shared" si="2"/>
        <v>1008</v>
      </c>
      <c r="H42" s="37" t="str">
        <f t="shared" si="3"/>
        <v>Smart TV LED Full HD 55' - Preto</v>
      </c>
      <c r="I42" s="36" t="str">
        <f t="shared" si="4"/>
        <v>TLV</v>
      </c>
      <c r="J42" s="37" t="str">
        <f t="shared" si="5"/>
        <v>Televisão</v>
      </c>
      <c r="K42" s="36" t="str">
        <f t="shared" si="6"/>
        <v>UD07</v>
      </c>
      <c r="L42" s="37" t="str">
        <f t="shared" si="7"/>
        <v>Porto Alegre</v>
      </c>
      <c r="N42" s="11" t="s">
        <v>186</v>
      </c>
      <c r="O42" s="11" t="s">
        <v>134</v>
      </c>
    </row>
    <row r="43" spans="1:15" x14ac:dyDescent="0.25">
      <c r="A43" s="11">
        <v>42</v>
      </c>
      <c r="B43" s="11" t="s">
        <v>282</v>
      </c>
      <c r="C43" s="11">
        <v>1</v>
      </c>
      <c r="D43" s="21">
        <v>1100</v>
      </c>
      <c r="E43" s="38" t="str">
        <f t="shared" si="0"/>
        <v>VA033</v>
      </c>
      <c r="F43" s="37" t="str">
        <f t="shared" si="1"/>
        <v>Raíza Lopes</v>
      </c>
      <c r="G43" s="36" t="str">
        <f t="shared" si="2"/>
        <v>1014</v>
      </c>
      <c r="H43" s="37" t="str">
        <f t="shared" si="3"/>
        <v>Galaxy J8 - Roxo</v>
      </c>
      <c r="I43" s="36" t="str">
        <f t="shared" si="4"/>
        <v>CLR</v>
      </c>
      <c r="J43" s="37" t="str">
        <f t="shared" si="5"/>
        <v>Celular</v>
      </c>
      <c r="K43" s="36" t="str">
        <f t="shared" si="6"/>
        <v>UD04</v>
      </c>
      <c r="L43" s="37" t="str">
        <f t="shared" si="7"/>
        <v>Curitiba</v>
      </c>
      <c r="N43" s="11" t="s">
        <v>187</v>
      </c>
      <c r="O43" s="11" t="s">
        <v>135</v>
      </c>
    </row>
    <row r="44" spans="1:15" x14ac:dyDescent="0.25">
      <c r="A44" s="11">
        <v>43</v>
      </c>
      <c r="B44" s="11" t="s">
        <v>283</v>
      </c>
      <c r="C44" s="11">
        <v>1</v>
      </c>
      <c r="D44" s="21">
        <v>700</v>
      </c>
      <c r="E44" s="38" t="str">
        <f t="shared" si="0"/>
        <v>VA002</v>
      </c>
      <c r="F44" s="37" t="str">
        <f t="shared" si="1"/>
        <v>Antonio Manhães</v>
      </c>
      <c r="G44" s="36" t="str">
        <f t="shared" si="2"/>
        <v>1015</v>
      </c>
      <c r="H44" s="37" t="str">
        <f t="shared" si="3"/>
        <v>Câmera Digital Sony Cyber - Azul</v>
      </c>
      <c r="I44" s="36" t="str">
        <f t="shared" si="4"/>
        <v>CAM</v>
      </c>
      <c r="J44" s="37" t="str">
        <f t="shared" si="5"/>
        <v>Câmera</v>
      </c>
      <c r="K44" s="36" t="str">
        <f t="shared" si="6"/>
        <v>UD01</v>
      </c>
      <c r="L44" s="37" t="str">
        <f t="shared" si="7"/>
        <v>Rio de Janeiro</v>
      </c>
      <c r="N44" s="11" t="s">
        <v>188</v>
      </c>
      <c r="O44" s="11" t="s">
        <v>136</v>
      </c>
    </row>
    <row r="45" spans="1:15" x14ac:dyDescent="0.25">
      <c r="A45" s="11">
        <v>44</v>
      </c>
      <c r="B45" s="11" t="s">
        <v>284</v>
      </c>
      <c r="C45" s="11">
        <v>2</v>
      </c>
      <c r="D45" s="21">
        <v>4000</v>
      </c>
      <c r="E45" s="38" t="str">
        <f t="shared" si="0"/>
        <v>VA013</v>
      </c>
      <c r="F45" s="37" t="str">
        <f t="shared" si="1"/>
        <v>Eduardo Silva</v>
      </c>
      <c r="G45" s="36" t="str">
        <f t="shared" si="2"/>
        <v>1011</v>
      </c>
      <c r="H45" s="37" t="str">
        <f t="shared" si="3"/>
        <v>Tablet M10 Android - Preto</v>
      </c>
      <c r="I45" s="36" t="str">
        <f t="shared" si="4"/>
        <v>TBL</v>
      </c>
      <c r="J45" s="37" t="str">
        <f t="shared" si="5"/>
        <v>Tablet</v>
      </c>
      <c r="K45" s="36" t="str">
        <f t="shared" si="6"/>
        <v>UD10</v>
      </c>
      <c r="L45" s="37" t="str">
        <f t="shared" si="7"/>
        <v>Niterói</v>
      </c>
      <c r="N45" s="11" t="s">
        <v>189</v>
      </c>
      <c r="O45" s="11" t="s">
        <v>137</v>
      </c>
    </row>
    <row r="46" spans="1:15" x14ac:dyDescent="0.25">
      <c r="A46" s="11">
        <v>45</v>
      </c>
      <c r="B46" s="11" t="s">
        <v>285</v>
      </c>
      <c r="C46" s="11">
        <v>4</v>
      </c>
      <c r="D46" s="21">
        <v>18000</v>
      </c>
      <c r="E46" s="38" t="str">
        <f t="shared" si="0"/>
        <v>VA042</v>
      </c>
      <c r="F46" s="37" t="str">
        <f t="shared" si="1"/>
        <v>Fabio Boccaletti</v>
      </c>
      <c r="G46" s="36" t="str">
        <f t="shared" si="2"/>
        <v>1003</v>
      </c>
      <c r="H46" s="37" t="str">
        <f t="shared" si="3"/>
        <v>Galaxy S10 - Cinza</v>
      </c>
      <c r="I46" s="36" t="str">
        <f t="shared" si="4"/>
        <v>CLR</v>
      </c>
      <c r="J46" s="37" t="str">
        <f t="shared" si="5"/>
        <v>Celular</v>
      </c>
      <c r="K46" s="36" t="str">
        <f t="shared" si="6"/>
        <v>UD12</v>
      </c>
      <c r="L46" s="37" t="str">
        <f t="shared" si="7"/>
        <v>Guarulhos</v>
      </c>
      <c r="N46" s="11" t="s">
        <v>190</v>
      </c>
      <c r="O46" s="11" t="s">
        <v>138</v>
      </c>
    </row>
    <row r="47" spans="1:15" x14ac:dyDescent="0.25">
      <c r="A47" s="11">
        <v>46</v>
      </c>
      <c r="B47" s="11" t="s">
        <v>286</v>
      </c>
      <c r="C47" s="11">
        <v>1</v>
      </c>
      <c r="D47" s="21">
        <v>1500</v>
      </c>
      <c r="E47" s="38" t="str">
        <f t="shared" si="0"/>
        <v>VA041</v>
      </c>
      <c r="F47" s="37" t="str">
        <f t="shared" si="1"/>
        <v>Raphael Kurtz</v>
      </c>
      <c r="G47" s="36" t="str">
        <f t="shared" si="2"/>
        <v>1020</v>
      </c>
      <c r="H47" s="37" t="str">
        <f t="shared" si="3"/>
        <v>Moto Z - Vermelho</v>
      </c>
      <c r="I47" s="36" t="str">
        <f t="shared" si="4"/>
        <v>CLR</v>
      </c>
      <c r="J47" s="37" t="str">
        <f t="shared" si="5"/>
        <v>Celular</v>
      </c>
      <c r="K47" s="36" t="str">
        <f t="shared" si="6"/>
        <v>UD02</v>
      </c>
      <c r="L47" s="37" t="str">
        <f t="shared" si="7"/>
        <v>Belo Horizonte</v>
      </c>
      <c r="N47" s="11" t="s">
        <v>191</v>
      </c>
      <c r="O47" s="11" t="s">
        <v>139</v>
      </c>
    </row>
    <row r="48" spans="1:15" x14ac:dyDescent="0.25">
      <c r="A48" s="11">
        <v>47</v>
      </c>
      <c r="B48" s="11" t="s">
        <v>287</v>
      </c>
      <c r="C48" s="11">
        <v>1</v>
      </c>
      <c r="D48" s="21">
        <v>1750</v>
      </c>
      <c r="E48" s="38" t="str">
        <f t="shared" si="0"/>
        <v>VA031</v>
      </c>
      <c r="F48" s="37" t="str">
        <f t="shared" si="1"/>
        <v>Giuseppe Bhering</v>
      </c>
      <c r="G48" s="36" t="str">
        <f t="shared" si="2"/>
        <v>1004</v>
      </c>
      <c r="H48" s="37" t="str">
        <f t="shared" si="3"/>
        <v>Apple Watch - Preto</v>
      </c>
      <c r="I48" s="36" t="str">
        <f t="shared" si="4"/>
        <v>SMW</v>
      </c>
      <c r="J48" s="37" t="str">
        <f t="shared" si="5"/>
        <v>Smart Watch</v>
      </c>
      <c r="K48" s="36" t="str">
        <f t="shared" si="6"/>
        <v>UD11</v>
      </c>
      <c r="L48" s="37" t="str">
        <f t="shared" si="7"/>
        <v>Goiânia</v>
      </c>
      <c r="N48" s="11" t="s">
        <v>192</v>
      </c>
      <c r="O48" s="11" t="s">
        <v>140</v>
      </c>
    </row>
    <row r="49" spans="1:15" x14ac:dyDescent="0.25">
      <c r="A49" s="11">
        <v>48</v>
      </c>
      <c r="B49" s="11" t="s">
        <v>288</v>
      </c>
      <c r="C49" s="11">
        <v>1</v>
      </c>
      <c r="D49" s="21">
        <v>6500</v>
      </c>
      <c r="E49" s="38" t="str">
        <f t="shared" si="0"/>
        <v>VA028</v>
      </c>
      <c r="F49" s="37" t="str">
        <f t="shared" si="1"/>
        <v>Bernardo Nauenberg</v>
      </c>
      <c r="G49" s="36" t="str">
        <f t="shared" si="2"/>
        <v>1019</v>
      </c>
      <c r="H49" s="37" t="str">
        <f t="shared" si="3"/>
        <v>iPhone XS - Preto</v>
      </c>
      <c r="I49" s="36" t="str">
        <f t="shared" si="4"/>
        <v>CLR</v>
      </c>
      <c r="J49" s="37" t="str">
        <f t="shared" si="5"/>
        <v>Celular</v>
      </c>
      <c r="K49" s="36" t="str">
        <f t="shared" si="6"/>
        <v>UD10</v>
      </c>
      <c r="L49" s="37" t="str">
        <f t="shared" si="7"/>
        <v>Niterói</v>
      </c>
      <c r="N49" s="11" t="s">
        <v>193</v>
      </c>
      <c r="O49" s="11" t="s">
        <v>141</v>
      </c>
    </row>
    <row r="50" spans="1:15" x14ac:dyDescent="0.25">
      <c r="A50" s="11">
        <v>49</v>
      </c>
      <c r="B50" s="11" t="s">
        <v>289</v>
      </c>
      <c r="C50" s="11">
        <v>2</v>
      </c>
      <c r="D50" s="21">
        <v>4600</v>
      </c>
      <c r="E50" s="38" t="str">
        <f t="shared" si="0"/>
        <v>VA001</v>
      </c>
      <c r="F50" s="37" t="str">
        <f t="shared" si="1"/>
        <v>Sthefeson Pereira</v>
      </c>
      <c r="G50" s="36" t="str">
        <f t="shared" si="2"/>
        <v>1007</v>
      </c>
      <c r="H50" s="37" t="str">
        <f t="shared" si="3"/>
        <v>Inspiron 15 - Prata</v>
      </c>
      <c r="I50" s="36" t="str">
        <f t="shared" si="4"/>
        <v>NTB</v>
      </c>
      <c r="J50" s="37" t="str">
        <f t="shared" si="5"/>
        <v>Notebook</v>
      </c>
      <c r="K50" s="36" t="str">
        <f t="shared" si="6"/>
        <v>UD06</v>
      </c>
      <c r="L50" s="37" t="str">
        <f t="shared" si="7"/>
        <v>Recife</v>
      </c>
      <c r="N50" s="11" t="s">
        <v>194</v>
      </c>
      <c r="O50" s="11" t="s">
        <v>142</v>
      </c>
    </row>
    <row r="51" spans="1:15" x14ac:dyDescent="0.25">
      <c r="A51" s="11">
        <v>50</v>
      </c>
      <c r="B51" s="11" t="s">
        <v>290</v>
      </c>
      <c r="C51" s="11">
        <v>3</v>
      </c>
      <c r="D51" s="21">
        <v>7200</v>
      </c>
      <c r="E51" s="38" t="str">
        <f t="shared" si="0"/>
        <v>VA017</v>
      </c>
      <c r="F51" s="37" t="str">
        <f t="shared" si="1"/>
        <v>Julia Penteado</v>
      </c>
      <c r="G51" s="36" t="str">
        <f t="shared" si="2"/>
        <v>1024</v>
      </c>
      <c r="H51" s="37" t="str">
        <f t="shared" si="3"/>
        <v>Aspire 5 - Cinza</v>
      </c>
      <c r="I51" s="36" t="str">
        <f t="shared" si="4"/>
        <v>NTB</v>
      </c>
      <c r="J51" s="37" t="str">
        <f t="shared" si="5"/>
        <v>Notebook</v>
      </c>
      <c r="K51" s="36" t="str">
        <f t="shared" si="6"/>
        <v>UD12</v>
      </c>
      <c r="L51" s="37" t="str">
        <f t="shared" si="7"/>
        <v>Guarulhos</v>
      </c>
      <c r="N51" s="11" t="s">
        <v>195</v>
      </c>
      <c r="O51" s="11" t="s">
        <v>143</v>
      </c>
    </row>
    <row r="52" spans="1:15" x14ac:dyDescent="0.25">
      <c r="A52" s="11">
        <v>51</v>
      </c>
      <c r="B52" s="11" t="s">
        <v>291</v>
      </c>
      <c r="C52" s="11">
        <v>1</v>
      </c>
      <c r="D52" s="21">
        <v>2600</v>
      </c>
      <c r="E52" s="38" t="str">
        <f t="shared" si="0"/>
        <v>VA019</v>
      </c>
      <c r="F52" s="37" t="str">
        <f t="shared" si="1"/>
        <v>Victor Ferreira</v>
      </c>
      <c r="G52" s="36" t="str">
        <f t="shared" si="2"/>
        <v>1001</v>
      </c>
      <c r="H52" s="37" t="str">
        <f t="shared" si="3"/>
        <v>Smart TV 50' 4K - Preto</v>
      </c>
      <c r="I52" s="36" t="str">
        <f t="shared" si="4"/>
        <v>TLV</v>
      </c>
      <c r="J52" s="37" t="str">
        <f t="shared" si="5"/>
        <v>Televisão</v>
      </c>
      <c r="K52" s="36" t="str">
        <f t="shared" si="6"/>
        <v>UD10</v>
      </c>
      <c r="L52" s="37" t="str">
        <f t="shared" si="7"/>
        <v>Niterói</v>
      </c>
      <c r="N52" s="11" t="s">
        <v>196</v>
      </c>
      <c r="O52" s="11" t="s">
        <v>144</v>
      </c>
    </row>
    <row r="53" spans="1:15" x14ac:dyDescent="0.25">
      <c r="A53" s="11">
        <v>52</v>
      </c>
      <c r="B53" s="11" t="s">
        <v>292</v>
      </c>
      <c r="C53" s="11">
        <v>5</v>
      </c>
      <c r="D53" s="21">
        <v>32500</v>
      </c>
      <c r="E53" s="38" t="str">
        <f t="shared" si="0"/>
        <v>VA047</v>
      </c>
      <c r="F53" s="37" t="str">
        <f t="shared" si="1"/>
        <v>Thayna Martins</v>
      </c>
      <c r="G53" s="36" t="str">
        <f t="shared" si="2"/>
        <v>1019</v>
      </c>
      <c r="H53" s="37" t="str">
        <f t="shared" si="3"/>
        <v>iPhone XS - Preto</v>
      </c>
      <c r="I53" s="36" t="str">
        <f t="shared" si="4"/>
        <v>CLR</v>
      </c>
      <c r="J53" s="37" t="str">
        <f t="shared" si="5"/>
        <v>Celular</v>
      </c>
      <c r="K53" s="36" t="str">
        <f t="shared" si="6"/>
        <v>UD03</v>
      </c>
      <c r="L53" s="37" t="str">
        <f t="shared" si="7"/>
        <v>Salvador</v>
      </c>
      <c r="N53" s="11" t="s">
        <v>197</v>
      </c>
      <c r="O53" s="11" t="s">
        <v>145</v>
      </c>
    </row>
    <row r="54" spans="1:15" x14ac:dyDescent="0.25">
      <c r="A54" s="11">
        <v>53</v>
      </c>
      <c r="B54" s="11" t="s">
        <v>293</v>
      </c>
      <c r="C54" s="11">
        <v>1</v>
      </c>
      <c r="D54" s="21">
        <v>1450</v>
      </c>
      <c r="E54" s="38" t="str">
        <f t="shared" si="0"/>
        <v>VA009</v>
      </c>
      <c r="F54" s="37" t="str">
        <f t="shared" si="1"/>
        <v>Chan Santos</v>
      </c>
      <c r="G54" s="36" t="str">
        <f t="shared" si="2"/>
        <v>1016</v>
      </c>
      <c r="H54" s="37" t="str">
        <f t="shared" si="3"/>
        <v>Smart Watch Galaxy - Azul</v>
      </c>
      <c r="I54" s="36" t="str">
        <f t="shared" si="4"/>
        <v>SMW</v>
      </c>
      <c r="J54" s="37" t="str">
        <f t="shared" si="5"/>
        <v>Smart Watch</v>
      </c>
      <c r="K54" s="36" t="str">
        <f t="shared" si="6"/>
        <v>UD07</v>
      </c>
      <c r="L54" s="37" t="str">
        <f t="shared" si="7"/>
        <v>Porto Alegre</v>
      </c>
      <c r="N54" s="11" t="s">
        <v>198</v>
      </c>
      <c r="O54" s="11" t="s">
        <v>146</v>
      </c>
    </row>
    <row r="55" spans="1:15" x14ac:dyDescent="0.25">
      <c r="A55" s="11">
        <v>54</v>
      </c>
      <c r="B55" s="11" t="s">
        <v>294</v>
      </c>
      <c r="C55" s="11">
        <v>1</v>
      </c>
      <c r="D55" s="21">
        <v>5500</v>
      </c>
      <c r="E55" s="38" t="str">
        <f t="shared" si="0"/>
        <v>VA045</v>
      </c>
      <c r="F55" s="37" t="str">
        <f t="shared" si="1"/>
        <v>Jéssica Resinente</v>
      </c>
      <c r="G55" s="36" t="str">
        <f t="shared" si="2"/>
        <v>1012</v>
      </c>
      <c r="H55" s="37" t="str">
        <f t="shared" si="3"/>
        <v>Dell G7 - Vermelho</v>
      </c>
      <c r="I55" s="36" t="str">
        <f t="shared" si="4"/>
        <v>NTB</v>
      </c>
      <c r="J55" s="37" t="str">
        <f t="shared" si="5"/>
        <v>Notebook</v>
      </c>
      <c r="K55" s="36" t="str">
        <f t="shared" si="6"/>
        <v>UD10</v>
      </c>
      <c r="L55" s="37" t="str">
        <f t="shared" si="7"/>
        <v>Niterói</v>
      </c>
    </row>
    <row r="56" spans="1:15" x14ac:dyDescent="0.25">
      <c r="A56" s="11">
        <v>55</v>
      </c>
      <c r="B56" s="11" t="s">
        <v>295</v>
      </c>
      <c r="C56" s="11">
        <v>3</v>
      </c>
      <c r="D56" s="21">
        <v>16500</v>
      </c>
      <c r="E56" s="38" t="str">
        <f t="shared" si="0"/>
        <v>VA013</v>
      </c>
      <c r="F56" s="37" t="str">
        <f t="shared" si="1"/>
        <v>Eduardo Silva</v>
      </c>
      <c r="G56" s="36" t="str">
        <f t="shared" si="2"/>
        <v>1012</v>
      </c>
      <c r="H56" s="37" t="str">
        <f t="shared" si="3"/>
        <v>Dell G7 - Vermelho</v>
      </c>
      <c r="I56" s="36" t="str">
        <f t="shared" si="4"/>
        <v>NTB</v>
      </c>
      <c r="J56" s="37" t="str">
        <f t="shared" si="5"/>
        <v>Notebook</v>
      </c>
      <c r="K56" s="36" t="str">
        <f t="shared" si="6"/>
        <v>UD03</v>
      </c>
      <c r="L56" s="37" t="str">
        <f t="shared" si="7"/>
        <v>Salvador</v>
      </c>
    </row>
    <row r="57" spans="1:15" x14ac:dyDescent="0.25">
      <c r="A57" s="11">
        <v>56</v>
      </c>
      <c r="B57" s="11" t="s">
        <v>296</v>
      </c>
      <c r="C57" s="11">
        <v>1</v>
      </c>
      <c r="D57" s="21">
        <v>1900</v>
      </c>
      <c r="E57" s="38" t="str">
        <f t="shared" si="0"/>
        <v>VA020</v>
      </c>
      <c r="F57" s="37" t="str">
        <f t="shared" si="1"/>
        <v>Thays Castro</v>
      </c>
      <c r="G57" s="36" t="str">
        <f t="shared" si="2"/>
        <v>1010</v>
      </c>
      <c r="H57" s="37" t="str">
        <f t="shared" si="3"/>
        <v>iPhone 6S - Rosa</v>
      </c>
      <c r="I57" s="36" t="str">
        <f t="shared" si="4"/>
        <v>CLR</v>
      </c>
      <c r="J57" s="37" t="str">
        <f t="shared" si="5"/>
        <v>Celular</v>
      </c>
      <c r="K57" s="36" t="str">
        <f t="shared" si="6"/>
        <v>UD01</v>
      </c>
      <c r="L57" s="37" t="str">
        <f t="shared" si="7"/>
        <v>Rio de Janeiro</v>
      </c>
    </row>
    <row r="58" spans="1:15" x14ac:dyDescent="0.25">
      <c r="A58" s="11">
        <v>57</v>
      </c>
      <c r="B58" s="11" t="s">
        <v>297</v>
      </c>
      <c r="C58" s="11">
        <v>1</v>
      </c>
      <c r="D58" s="21">
        <v>1450</v>
      </c>
      <c r="E58" s="38" t="str">
        <f t="shared" si="0"/>
        <v>VA013</v>
      </c>
      <c r="F58" s="37" t="str">
        <f t="shared" si="1"/>
        <v>Eduardo Silva</v>
      </c>
      <c r="G58" s="36" t="str">
        <f t="shared" si="2"/>
        <v>1016</v>
      </c>
      <c r="H58" s="37" t="str">
        <f t="shared" si="3"/>
        <v>Smart Watch Galaxy - Azul</v>
      </c>
      <c r="I58" s="36" t="str">
        <f t="shared" si="4"/>
        <v>SMW</v>
      </c>
      <c r="J58" s="37" t="str">
        <f t="shared" si="5"/>
        <v>Smart Watch</v>
      </c>
      <c r="K58" s="36" t="str">
        <f t="shared" si="6"/>
        <v>UD05</v>
      </c>
      <c r="L58" s="37" t="str">
        <f t="shared" si="7"/>
        <v>Fortaleza</v>
      </c>
    </row>
    <row r="59" spans="1:15" x14ac:dyDescent="0.25">
      <c r="A59" s="11">
        <v>58</v>
      </c>
      <c r="B59" s="11" t="s">
        <v>298</v>
      </c>
      <c r="C59" s="11">
        <v>2</v>
      </c>
      <c r="D59" s="21">
        <v>2400</v>
      </c>
      <c r="E59" s="38" t="str">
        <f t="shared" si="0"/>
        <v>VA039</v>
      </c>
      <c r="F59" s="37" t="str">
        <f t="shared" si="1"/>
        <v>Diogo Peixoto</v>
      </c>
      <c r="G59" s="36" t="str">
        <f t="shared" si="2"/>
        <v>1018</v>
      </c>
      <c r="H59" s="37" t="str">
        <f t="shared" si="3"/>
        <v>Smart Watch MI - Amarelo</v>
      </c>
      <c r="I59" s="36" t="str">
        <f t="shared" si="4"/>
        <v>SMW</v>
      </c>
      <c r="J59" s="37" t="str">
        <f t="shared" si="5"/>
        <v>Smart Watch</v>
      </c>
      <c r="K59" s="36" t="str">
        <f t="shared" si="6"/>
        <v>UD07</v>
      </c>
      <c r="L59" s="37" t="str">
        <f t="shared" si="7"/>
        <v>Porto Alegre</v>
      </c>
    </row>
    <row r="60" spans="1:15" x14ac:dyDescent="0.25">
      <c r="A60" s="11">
        <v>59</v>
      </c>
      <c r="B60" s="11" t="s">
        <v>299</v>
      </c>
      <c r="C60" s="11">
        <v>3</v>
      </c>
      <c r="D60" s="21">
        <v>5700</v>
      </c>
      <c r="E60" s="38" t="str">
        <f t="shared" si="0"/>
        <v>VA044</v>
      </c>
      <c r="F60" s="37" t="str">
        <f t="shared" si="1"/>
        <v>Juliana Correa</v>
      </c>
      <c r="G60" s="36" t="str">
        <f t="shared" si="2"/>
        <v>1010</v>
      </c>
      <c r="H60" s="37" t="str">
        <f t="shared" si="3"/>
        <v>iPhone 6S - Rosa</v>
      </c>
      <c r="I60" s="36" t="str">
        <f t="shared" si="4"/>
        <v>CLR</v>
      </c>
      <c r="J60" s="37" t="str">
        <f t="shared" si="5"/>
        <v>Celular</v>
      </c>
      <c r="K60" s="36" t="str">
        <f t="shared" si="6"/>
        <v>UD05</v>
      </c>
      <c r="L60" s="37" t="str">
        <f t="shared" si="7"/>
        <v>Fortaleza</v>
      </c>
    </row>
    <row r="61" spans="1:15" x14ac:dyDescent="0.25">
      <c r="A61" s="11">
        <v>60</v>
      </c>
      <c r="B61" s="11" t="s">
        <v>300</v>
      </c>
      <c r="C61" s="11">
        <v>1</v>
      </c>
      <c r="D61" s="21">
        <v>1550</v>
      </c>
      <c r="E61" s="38" t="str">
        <f t="shared" si="0"/>
        <v>VA004</v>
      </c>
      <c r="F61" s="37" t="str">
        <f t="shared" si="1"/>
        <v>Silvio Fahrnholz</v>
      </c>
      <c r="G61" s="36" t="str">
        <f t="shared" si="2"/>
        <v>1013</v>
      </c>
      <c r="H61" s="37" t="str">
        <f t="shared" si="3"/>
        <v>Câmera Coolpix L340 - Cinza</v>
      </c>
      <c r="I61" s="36" t="str">
        <f t="shared" si="4"/>
        <v>CAM</v>
      </c>
      <c r="J61" s="37" t="str">
        <f t="shared" si="5"/>
        <v>Câmera</v>
      </c>
      <c r="K61" s="36" t="str">
        <f t="shared" si="6"/>
        <v>UD08</v>
      </c>
      <c r="L61" s="37" t="str">
        <f t="shared" si="7"/>
        <v>Nova Iguaçu</v>
      </c>
    </row>
    <row r="62" spans="1:15" x14ac:dyDescent="0.25">
      <c r="A62" s="11">
        <v>61</v>
      </c>
      <c r="B62" s="11" t="s">
        <v>301</v>
      </c>
      <c r="C62" s="11">
        <v>5</v>
      </c>
      <c r="D62" s="21">
        <v>12000</v>
      </c>
      <c r="E62" s="38" t="str">
        <f t="shared" si="0"/>
        <v>VA001</v>
      </c>
      <c r="F62" s="37" t="str">
        <f t="shared" si="1"/>
        <v>Sthefeson Pereira</v>
      </c>
      <c r="G62" s="36" t="str">
        <f t="shared" si="2"/>
        <v>1024</v>
      </c>
      <c r="H62" s="37" t="str">
        <f t="shared" si="3"/>
        <v>Aspire 5 - Cinza</v>
      </c>
      <c r="I62" s="36" t="str">
        <f t="shared" si="4"/>
        <v>NTB</v>
      </c>
      <c r="J62" s="37" t="str">
        <f t="shared" si="5"/>
        <v>Notebook</v>
      </c>
      <c r="K62" s="36" t="str">
        <f t="shared" si="6"/>
        <v>UD13</v>
      </c>
      <c r="L62" s="37" t="str">
        <f t="shared" si="7"/>
        <v>Campinas</v>
      </c>
    </row>
    <row r="63" spans="1:15" x14ac:dyDescent="0.25">
      <c r="A63" s="11">
        <v>62</v>
      </c>
      <c r="B63" s="11" t="s">
        <v>302</v>
      </c>
      <c r="C63" s="11">
        <v>1</v>
      </c>
      <c r="D63" s="21">
        <v>1500</v>
      </c>
      <c r="E63" s="38" t="str">
        <f t="shared" si="0"/>
        <v>VA021</v>
      </c>
      <c r="F63" s="37" t="str">
        <f t="shared" si="1"/>
        <v>Ruan Lopes</v>
      </c>
      <c r="G63" s="36" t="str">
        <f t="shared" si="2"/>
        <v>1005</v>
      </c>
      <c r="H63" s="37" t="str">
        <f t="shared" si="3"/>
        <v>Câmera Digital Rebel T6 - Preto</v>
      </c>
      <c r="I63" s="36" t="str">
        <f t="shared" si="4"/>
        <v>CAM</v>
      </c>
      <c r="J63" s="37" t="str">
        <f t="shared" si="5"/>
        <v>Câmera</v>
      </c>
      <c r="K63" s="36" t="str">
        <f t="shared" si="6"/>
        <v>UD01</v>
      </c>
      <c r="L63" s="37" t="str">
        <f t="shared" si="7"/>
        <v>Rio de Janeiro</v>
      </c>
    </row>
    <row r="64" spans="1:15" x14ac:dyDescent="0.25">
      <c r="A64" s="11">
        <v>63</v>
      </c>
      <c r="B64" s="11" t="s">
        <v>303</v>
      </c>
      <c r="C64" s="11">
        <v>1</v>
      </c>
      <c r="D64" s="21">
        <v>750</v>
      </c>
      <c r="E64" s="38" t="str">
        <f t="shared" si="0"/>
        <v>VA015</v>
      </c>
      <c r="F64" s="37" t="str">
        <f t="shared" si="1"/>
        <v>Caio Caldas</v>
      </c>
      <c r="G64" s="36" t="str">
        <f t="shared" si="2"/>
        <v>1022</v>
      </c>
      <c r="H64" s="37" t="str">
        <f t="shared" si="3"/>
        <v>iPad 32GB Wifi - Prata</v>
      </c>
      <c r="I64" s="36" t="str">
        <f t="shared" si="4"/>
        <v>TBL</v>
      </c>
      <c r="J64" s="37" t="str">
        <f t="shared" si="5"/>
        <v>Tablet</v>
      </c>
      <c r="K64" s="36" t="str">
        <f t="shared" si="6"/>
        <v>UD06</v>
      </c>
      <c r="L64" s="37" t="str">
        <f t="shared" si="7"/>
        <v>Recife</v>
      </c>
    </row>
    <row r="65" spans="1:12" x14ac:dyDescent="0.25">
      <c r="A65" s="11">
        <v>64</v>
      </c>
      <c r="B65" s="11" t="s">
        <v>304</v>
      </c>
      <c r="C65" s="11">
        <v>1</v>
      </c>
      <c r="D65" s="21">
        <v>1500</v>
      </c>
      <c r="E65" s="38" t="str">
        <f t="shared" si="0"/>
        <v>VA036</v>
      </c>
      <c r="F65" s="37" t="str">
        <f t="shared" si="1"/>
        <v>Luíza Melo</v>
      </c>
      <c r="G65" s="36" t="str">
        <f t="shared" si="2"/>
        <v>1005</v>
      </c>
      <c r="H65" s="37" t="str">
        <f t="shared" si="3"/>
        <v>Câmera Digital Rebel T6 - Preto</v>
      </c>
      <c r="I65" s="36" t="str">
        <f t="shared" si="4"/>
        <v>CAM</v>
      </c>
      <c r="J65" s="37" t="str">
        <f t="shared" si="5"/>
        <v>Câmera</v>
      </c>
      <c r="K65" s="36" t="str">
        <f t="shared" si="6"/>
        <v>UD06</v>
      </c>
      <c r="L65" s="37" t="str">
        <f t="shared" si="7"/>
        <v>Recife</v>
      </c>
    </row>
    <row r="66" spans="1:12" x14ac:dyDescent="0.25">
      <c r="A66" s="11">
        <v>65</v>
      </c>
      <c r="B66" s="11" t="s">
        <v>305</v>
      </c>
      <c r="C66" s="11">
        <v>5</v>
      </c>
      <c r="D66" s="21">
        <v>26000</v>
      </c>
      <c r="E66" s="38" t="str">
        <f t="shared" si="0"/>
        <v>VA038</v>
      </c>
      <c r="F66" s="37" t="str">
        <f t="shared" si="1"/>
        <v>Bianca Procaci</v>
      </c>
      <c r="G66" s="36" t="str">
        <f t="shared" si="2"/>
        <v>1017</v>
      </c>
      <c r="H66" s="37" t="str">
        <f t="shared" si="3"/>
        <v>Smart TV 75' 4K - Preto</v>
      </c>
      <c r="I66" s="36" t="str">
        <f t="shared" si="4"/>
        <v>TLV</v>
      </c>
      <c r="J66" s="37" t="str">
        <f t="shared" si="5"/>
        <v>Televisão</v>
      </c>
      <c r="K66" s="36" t="str">
        <f t="shared" si="6"/>
        <v>UD09</v>
      </c>
      <c r="L66" s="37" t="str">
        <f t="shared" si="7"/>
        <v>São Paulo</v>
      </c>
    </row>
    <row r="67" spans="1:12" x14ac:dyDescent="0.25">
      <c r="A67" s="11">
        <v>66</v>
      </c>
      <c r="B67" s="11" t="s">
        <v>306</v>
      </c>
      <c r="C67" s="11">
        <v>3</v>
      </c>
      <c r="D67" s="21">
        <v>4500</v>
      </c>
      <c r="E67" s="38" t="str">
        <f t="shared" ref="E67:E130" si="8">TRIM(MID($B67,1,5))</f>
        <v>VA025</v>
      </c>
      <c r="F67" s="37" t="str">
        <f t="shared" ref="F67:F130" si="9">VLOOKUP(TRIM(MID($B67,1,5)),$N$2:$O$54,2,0)</f>
        <v>Manuela Merege</v>
      </c>
      <c r="G67" s="36" t="str">
        <f t="shared" ref="G67:G130" si="10">TRIM(MID($B67,6,4))</f>
        <v>1005</v>
      </c>
      <c r="H67" s="37" t="str">
        <f t="shared" ref="H67:H130" si="11">VLOOKUP(TRIM(MID($B67,6,4)),$Q$2:$U$26,2,0)</f>
        <v>Câmera Digital Rebel T6 - Preto</v>
      </c>
      <c r="I67" s="36" t="str">
        <f t="shared" ref="I67:I130" si="12">TRIM(MID($B67,10,3))</f>
        <v>CAM</v>
      </c>
      <c r="J67" s="37" t="str">
        <f t="shared" ref="J67:J130" si="13">VLOOKUP(TRIM(MID($B67,10,3)),$W$2:$X$8,2,0)</f>
        <v>Câmera</v>
      </c>
      <c r="K67" s="36" t="str">
        <f t="shared" ref="K67:K130" si="14">TRIM(MID($B67,13,4))</f>
        <v>UD07</v>
      </c>
      <c r="L67" s="37" t="str">
        <f t="shared" ref="L67:L130" si="15">VLOOKUP(TRIM(MID($B67,13,4)),$Z$2:$AA$15,2,0)</f>
        <v>Porto Alegre</v>
      </c>
    </row>
    <row r="68" spans="1:12" x14ac:dyDescent="0.25">
      <c r="A68" s="11">
        <v>67</v>
      </c>
      <c r="B68" s="11" t="s">
        <v>307</v>
      </c>
      <c r="C68" s="11">
        <v>1</v>
      </c>
      <c r="D68" s="21">
        <v>1900</v>
      </c>
      <c r="E68" s="38" t="str">
        <f t="shared" si="8"/>
        <v>VA046</v>
      </c>
      <c r="F68" s="37" t="str">
        <f t="shared" si="9"/>
        <v>Adrielle Forte</v>
      </c>
      <c r="G68" s="36" t="str">
        <f t="shared" si="10"/>
        <v>1010</v>
      </c>
      <c r="H68" s="37" t="str">
        <f t="shared" si="11"/>
        <v>iPhone 6S - Rosa</v>
      </c>
      <c r="I68" s="36" t="str">
        <f t="shared" si="12"/>
        <v>CLR</v>
      </c>
      <c r="J68" s="37" t="str">
        <f t="shared" si="13"/>
        <v>Celular</v>
      </c>
      <c r="K68" s="36" t="str">
        <f t="shared" si="14"/>
        <v>UD03</v>
      </c>
      <c r="L68" s="37" t="str">
        <f t="shared" si="15"/>
        <v>Salvador</v>
      </c>
    </row>
    <row r="69" spans="1:12" x14ac:dyDescent="0.25">
      <c r="A69" s="11">
        <v>68</v>
      </c>
      <c r="B69" s="11" t="s">
        <v>308</v>
      </c>
      <c r="C69" s="11">
        <v>4</v>
      </c>
      <c r="D69" s="21">
        <v>4800</v>
      </c>
      <c r="E69" s="38" t="str">
        <f t="shared" si="8"/>
        <v>VA040</v>
      </c>
      <c r="F69" s="37" t="str">
        <f t="shared" si="9"/>
        <v>Cícero Lima</v>
      </c>
      <c r="G69" s="36" t="str">
        <f t="shared" si="10"/>
        <v>1018</v>
      </c>
      <c r="H69" s="37" t="str">
        <f t="shared" si="11"/>
        <v>Smart Watch MI - Amarelo</v>
      </c>
      <c r="I69" s="36" t="str">
        <f t="shared" si="12"/>
        <v>SMW</v>
      </c>
      <c r="J69" s="37" t="str">
        <f t="shared" si="13"/>
        <v>Smart Watch</v>
      </c>
      <c r="K69" s="36" t="str">
        <f t="shared" si="14"/>
        <v>UD05</v>
      </c>
      <c r="L69" s="37" t="str">
        <f t="shared" si="15"/>
        <v>Fortaleza</v>
      </c>
    </row>
    <row r="70" spans="1:12" x14ac:dyDescent="0.25">
      <c r="A70" s="11">
        <v>69</v>
      </c>
      <c r="B70" s="11" t="s">
        <v>309</v>
      </c>
      <c r="C70" s="11">
        <v>1</v>
      </c>
      <c r="D70" s="21">
        <v>5500</v>
      </c>
      <c r="E70" s="38" t="str">
        <f t="shared" si="8"/>
        <v>VA005</v>
      </c>
      <c r="F70" s="37" t="str">
        <f t="shared" si="9"/>
        <v>Luiza Cabral</v>
      </c>
      <c r="G70" s="36" t="str">
        <f t="shared" si="10"/>
        <v>1012</v>
      </c>
      <c r="H70" s="37" t="str">
        <f t="shared" si="11"/>
        <v>Dell G7 - Vermelho</v>
      </c>
      <c r="I70" s="36" t="str">
        <f t="shared" si="12"/>
        <v>NTB</v>
      </c>
      <c r="J70" s="37" t="str">
        <f t="shared" si="13"/>
        <v>Notebook</v>
      </c>
      <c r="K70" s="36" t="str">
        <f t="shared" si="14"/>
        <v>UD10</v>
      </c>
      <c r="L70" s="37" t="str">
        <f t="shared" si="15"/>
        <v>Niterói</v>
      </c>
    </row>
    <row r="71" spans="1:12" x14ac:dyDescent="0.25">
      <c r="A71" s="11">
        <v>70</v>
      </c>
      <c r="B71" s="11" t="s">
        <v>310</v>
      </c>
      <c r="C71" s="11">
        <v>1</v>
      </c>
      <c r="D71" s="21">
        <v>1550</v>
      </c>
      <c r="E71" s="38" t="str">
        <f t="shared" si="8"/>
        <v>VA028</v>
      </c>
      <c r="F71" s="37" t="str">
        <f t="shared" si="9"/>
        <v>Bernardo Nauenberg</v>
      </c>
      <c r="G71" s="36" t="str">
        <f t="shared" si="10"/>
        <v>1013</v>
      </c>
      <c r="H71" s="37" t="str">
        <f t="shared" si="11"/>
        <v>Câmera Coolpix L340 - Cinza</v>
      </c>
      <c r="I71" s="36" t="str">
        <f t="shared" si="12"/>
        <v>CAM</v>
      </c>
      <c r="J71" s="37" t="str">
        <f t="shared" si="13"/>
        <v>Câmera</v>
      </c>
      <c r="K71" s="36" t="str">
        <f t="shared" si="14"/>
        <v>UD07</v>
      </c>
      <c r="L71" s="37" t="str">
        <f t="shared" si="15"/>
        <v>Porto Alegre</v>
      </c>
    </row>
    <row r="72" spans="1:12" x14ac:dyDescent="0.25">
      <c r="A72" s="11">
        <v>71</v>
      </c>
      <c r="B72" s="11" t="s">
        <v>311</v>
      </c>
      <c r="C72" s="11">
        <v>1</v>
      </c>
      <c r="D72" s="21">
        <v>1500</v>
      </c>
      <c r="E72" s="38" t="str">
        <f t="shared" si="8"/>
        <v>VA046</v>
      </c>
      <c r="F72" s="37" t="str">
        <f t="shared" si="9"/>
        <v>Adrielle Forte</v>
      </c>
      <c r="G72" s="36" t="str">
        <f t="shared" si="10"/>
        <v>1020</v>
      </c>
      <c r="H72" s="37" t="str">
        <f t="shared" si="11"/>
        <v>Moto Z - Vermelho</v>
      </c>
      <c r="I72" s="36" t="str">
        <f t="shared" si="12"/>
        <v>CLR</v>
      </c>
      <c r="J72" s="37" t="str">
        <f t="shared" si="13"/>
        <v>Celular</v>
      </c>
      <c r="K72" s="36" t="str">
        <f t="shared" si="14"/>
        <v>UD08</v>
      </c>
      <c r="L72" s="37" t="str">
        <f t="shared" si="15"/>
        <v>Nova Iguaçu</v>
      </c>
    </row>
    <row r="73" spans="1:12" x14ac:dyDescent="0.25">
      <c r="A73" s="11">
        <v>72</v>
      </c>
      <c r="B73" s="11" t="s">
        <v>312</v>
      </c>
      <c r="C73" s="11">
        <v>1</v>
      </c>
      <c r="D73" s="21">
        <v>2500</v>
      </c>
      <c r="E73" s="38" t="str">
        <f t="shared" si="8"/>
        <v>VA026</v>
      </c>
      <c r="F73" s="37" t="str">
        <f t="shared" si="9"/>
        <v>Bruna Ramos</v>
      </c>
      <c r="G73" s="36" t="str">
        <f t="shared" si="10"/>
        <v>1002</v>
      </c>
      <c r="H73" s="37" t="str">
        <f t="shared" si="11"/>
        <v>iPhone 7 - Dourado</v>
      </c>
      <c r="I73" s="36" t="str">
        <f t="shared" si="12"/>
        <v>CLR</v>
      </c>
      <c r="J73" s="37" t="str">
        <f t="shared" si="13"/>
        <v>Celular</v>
      </c>
      <c r="K73" s="36" t="str">
        <f t="shared" si="14"/>
        <v>UD06</v>
      </c>
      <c r="L73" s="37" t="str">
        <f t="shared" si="15"/>
        <v>Recife</v>
      </c>
    </row>
    <row r="74" spans="1:12" x14ac:dyDescent="0.25">
      <c r="A74" s="11">
        <v>73</v>
      </c>
      <c r="B74" s="11" t="s">
        <v>313</v>
      </c>
      <c r="C74" s="11">
        <v>1</v>
      </c>
      <c r="D74" s="21">
        <v>2000</v>
      </c>
      <c r="E74" s="38" t="str">
        <f t="shared" si="8"/>
        <v>VA012</v>
      </c>
      <c r="F74" s="37" t="str">
        <f t="shared" si="9"/>
        <v>Arthur Rocha</v>
      </c>
      <c r="G74" s="36" t="str">
        <f t="shared" si="10"/>
        <v>1008</v>
      </c>
      <c r="H74" s="37" t="str">
        <f t="shared" si="11"/>
        <v>Smart TV LED Full HD 55' - Preto</v>
      </c>
      <c r="I74" s="36" t="str">
        <f t="shared" si="12"/>
        <v>TLV</v>
      </c>
      <c r="J74" s="37" t="str">
        <f t="shared" si="13"/>
        <v>Televisão</v>
      </c>
      <c r="K74" s="36" t="str">
        <f t="shared" si="14"/>
        <v>UD09</v>
      </c>
      <c r="L74" s="37" t="str">
        <f t="shared" si="15"/>
        <v>São Paulo</v>
      </c>
    </row>
    <row r="75" spans="1:12" x14ac:dyDescent="0.25">
      <c r="A75" s="11">
        <v>74</v>
      </c>
      <c r="B75" s="11" t="s">
        <v>314</v>
      </c>
      <c r="C75" s="11">
        <v>1</v>
      </c>
      <c r="D75" s="21">
        <v>700</v>
      </c>
      <c r="E75" s="38" t="str">
        <f t="shared" si="8"/>
        <v>VA020</v>
      </c>
      <c r="F75" s="37" t="str">
        <f t="shared" si="9"/>
        <v>Thays Castro</v>
      </c>
      <c r="G75" s="36" t="str">
        <f t="shared" si="10"/>
        <v>1015</v>
      </c>
      <c r="H75" s="37" t="str">
        <f t="shared" si="11"/>
        <v>Câmera Digital Sony Cyber - Azul</v>
      </c>
      <c r="I75" s="36" t="str">
        <f t="shared" si="12"/>
        <v>CAM</v>
      </c>
      <c r="J75" s="37" t="str">
        <f t="shared" si="13"/>
        <v>Câmera</v>
      </c>
      <c r="K75" s="36" t="str">
        <f t="shared" si="14"/>
        <v>UD06</v>
      </c>
      <c r="L75" s="37" t="str">
        <f t="shared" si="15"/>
        <v>Recife</v>
      </c>
    </row>
    <row r="76" spans="1:12" x14ac:dyDescent="0.25">
      <c r="A76" s="11">
        <v>75</v>
      </c>
      <c r="B76" s="11" t="s">
        <v>315</v>
      </c>
      <c r="C76" s="11">
        <v>5</v>
      </c>
      <c r="D76" s="21">
        <v>3500</v>
      </c>
      <c r="E76" s="38" t="str">
        <f t="shared" si="8"/>
        <v>VA018</v>
      </c>
      <c r="F76" s="37" t="str">
        <f t="shared" si="9"/>
        <v>Bernardo Botelho</v>
      </c>
      <c r="G76" s="36" t="str">
        <f t="shared" si="10"/>
        <v>1015</v>
      </c>
      <c r="H76" s="37" t="str">
        <f t="shared" si="11"/>
        <v>Câmera Digital Sony Cyber - Azul</v>
      </c>
      <c r="I76" s="36" t="str">
        <f t="shared" si="12"/>
        <v>CAM</v>
      </c>
      <c r="J76" s="37" t="str">
        <f t="shared" si="13"/>
        <v>Câmera</v>
      </c>
      <c r="K76" s="36" t="str">
        <f t="shared" si="14"/>
        <v>UD10</v>
      </c>
      <c r="L76" s="37" t="str">
        <f t="shared" si="15"/>
        <v>Niterói</v>
      </c>
    </row>
    <row r="77" spans="1:12" x14ac:dyDescent="0.25">
      <c r="A77" s="11">
        <v>76</v>
      </c>
      <c r="B77" s="11" t="s">
        <v>316</v>
      </c>
      <c r="C77" s="11">
        <v>3</v>
      </c>
      <c r="D77" s="21">
        <v>4500</v>
      </c>
      <c r="E77" s="38" t="str">
        <f t="shared" si="8"/>
        <v>VA030</v>
      </c>
      <c r="F77" s="37" t="str">
        <f t="shared" si="9"/>
        <v>Pedro Macckione</v>
      </c>
      <c r="G77" s="36" t="str">
        <f t="shared" si="10"/>
        <v>1005</v>
      </c>
      <c r="H77" s="37" t="str">
        <f t="shared" si="11"/>
        <v>Câmera Digital Rebel T6 - Preto</v>
      </c>
      <c r="I77" s="36" t="str">
        <f t="shared" si="12"/>
        <v>CAM</v>
      </c>
      <c r="J77" s="37" t="str">
        <f t="shared" si="13"/>
        <v>Câmera</v>
      </c>
      <c r="K77" s="36" t="str">
        <f t="shared" si="14"/>
        <v>UD07</v>
      </c>
      <c r="L77" s="37" t="str">
        <f t="shared" si="15"/>
        <v>Porto Alegre</v>
      </c>
    </row>
    <row r="78" spans="1:12" x14ac:dyDescent="0.25">
      <c r="A78" s="11">
        <v>77</v>
      </c>
      <c r="B78" s="11" t="s">
        <v>317</v>
      </c>
      <c r="C78" s="11">
        <v>2</v>
      </c>
      <c r="D78" s="21">
        <v>11000</v>
      </c>
      <c r="E78" s="38" t="str">
        <f t="shared" si="8"/>
        <v>VA046</v>
      </c>
      <c r="F78" s="37" t="str">
        <f t="shared" si="9"/>
        <v>Adrielle Forte</v>
      </c>
      <c r="G78" s="36" t="str">
        <f t="shared" si="10"/>
        <v>1012</v>
      </c>
      <c r="H78" s="37" t="str">
        <f t="shared" si="11"/>
        <v>Dell G7 - Vermelho</v>
      </c>
      <c r="I78" s="36" t="str">
        <f t="shared" si="12"/>
        <v>NTB</v>
      </c>
      <c r="J78" s="37" t="str">
        <f t="shared" si="13"/>
        <v>Notebook</v>
      </c>
      <c r="K78" s="36" t="str">
        <f t="shared" si="14"/>
        <v>UD03</v>
      </c>
      <c r="L78" s="37" t="str">
        <f t="shared" si="15"/>
        <v>Salvador</v>
      </c>
    </row>
    <row r="79" spans="1:12" x14ac:dyDescent="0.25">
      <c r="A79" s="11">
        <v>78</v>
      </c>
      <c r="B79" s="11" t="s">
        <v>318</v>
      </c>
      <c r="C79" s="11">
        <v>4</v>
      </c>
      <c r="D79" s="21">
        <v>2800</v>
      </c>
      <c r="E79" s="38" t="str">
        <f t="shared" si="8"/>
        <v>VA007</v>
      </c>
      <c r="F79" s="37" t="str">
        <f t="shared" si="9"/>
        <v>Natalia Marinho</v>
      </c>
      <c r="G79" s="36" t="str">
        <f t="shared" si="10"/>
        <v>1015</v>
      </c>
      <c r="H79" s="37" t="str">
        <f t="shared" si="11"/>
        <v>Câmera Digital Sony Cyber - Azul</v>
      </c>
      <c r="I79" s="36" t="str">
        <f t="shared" si="12"/>
        <v>CAM</v>
      </c>
      <c r="J79" s="37" t="str">
        <f t="shared" si="13"/>
        <v>Câmera</v>
      </c>
      <c r="K79" s="36" t="str">
        <f t="shared" si="14"/>
        <v>UD11</v>
      </c>
      <c r="L79" s="37" t="str">
        <f t="shared" si="15"/>
        <v>Goiânia</v>
      </c>
    </row>
    <row r="80" spans="1:12" x14ac:dyDescent="0.25">
      <c r="A80" s="11">
        <v>79</v>
      </c>
      <c r="B80" s="11" t="s">
        <v>319</v>
      </c>
      <c r="C80" s="11">
        <v>1</v>
      </c>
      <c r="D80" s="21">
        <v>700</v>
      </c>
      <c r="E80" s="38" t="str">
        <f t="shared" si="8"/>
        <v>VA034</v>
      </c>
      <c r="F80" s="37" t="str">
        <f t="shared" si="9"/>
        <v>Wilson Vianna</v>
      </c>
      <c r="G80" s="36" t="str">
        <f t="shared" si="10"/>
        <v>1015</v>
      </c>
      <c r="H80" s="37" t="str">
        <f t="shared" si="11"/>
        <v>Câmera Digital Sony Cyber - Azul</v>
      </c>
      <c r="I80" s="36" t="str">
        <f t="shared" si="12"/>
        <v>CAM</v>
      </c>
      <c r="J80" s="37" t="str">
        <f t="shared" si="13"/>
        <v>Câmera</v>
      </c>
      <c r="K80" s="36" t="str">
        <f t="shared" si="14"/>
        <v>UD08</v>
      </c>
      <c r="L80" s="37" t="str">
        <f t="shared" si="15"/>
        <v>Nova Iguaçu</v>
      </c>
    </row>
    <row r="81" spans="1:12" x14ac:dyDescent="0.25">
      <c r="A81" s="11">
        <v>80</v>
      </c>
      <c r="B81" s="11" t="s">
        <v>320</v>
      </c>
      <c r="C81" s="11">
        <v>1</v>
      </c>
      <c r="D81" s="21">
        <v>2000</v>
      </c>
      <c r="E81" s="38" t="str">
        <f t="shared" si="8"/>
        <v>VA043</v>
      </c>
      <c r="F81" s="37" t="str">
        <f t="shared" si="9"/>
        <v>Manuela Ferreira</v>
      </c>
      <c r="G81" s="36" t="str">
        <f t="shared" si="10"/>
        <v>1008</v>
      </c>
      <c r="H81" s="37" t="str">
        <f t="shared" si="11"/>
        <v>Smart TV LED Full HD 55' - Preto</v>
      </c>
      <c r="I81" s="36" t="str">
        <f t="shared" si="12"/>
        <v>TLV</v>
      </c>
      <c r="J81" s="37" t="str">
        <f t="shared" si="13"/>
        <v>Televisão</v>
      </c>
      <c r="K81" s="36" t="str">
        <f t="shared" si="14"/>
        <v>UD08</v>
      </c>
      <c r="L81" s="37" t="str">
        <f t="shared" si="15"/>
        <v>Nova Iguaçu</v>
      </c>
    </row>
    <row r="82" spans="1:12" x14ac:dyDescent="0.25">
      <c r="A82" s="11">
        <v>81</v>
      </c>
      <c r="B82" s="11" t="s">
        <v>321</v>
      </c>
      <c r="C82" s="11">
        <v>4</v>
      </c>
      <c r="D82" s="21">
        <v>7600</v>
      </c>
      <c r="E82" s="38" t="str">
        <f t="shared" si="8"/>
        <v>VA028</v>
      </c>
      <c r="F82" s="37" t="str">
        <f t="shared" si="9"/>
        <v>Bernardo Nauenberg</v>
      </c>
      <c r="G82" s="36" t="str">
        <f t="shared" si="10"/>
        <v>1010</v>
      </c>
      <c r="H82" s="37" t="str">
        <f t="shared" si="11"/>
        <v>iPhone 6S - Rosa</v>
      </c>
      <c r="I82" s="36" t="str">
        <f t="shared" si="12"/>
        <v>CLR</v>
      </c>
      <c r="J82" s="37" t="str">
        <f t="shared" si="13"/>
        <v>Celular</v>
      </c>
      <c r="K82" s="36" t="str">
        <f t="shared" si="14"/>
        <v>UD06</v>
      </c>
      <c r="L82" s="37" t="str">
        <f t="shared" si="15"/>
        <v>Recife</v>
      </c>
    </row>
    <row r="83" spans="1:12" x14ac:dyDescent="0.25">
      <c r="A83" s="11">
        <v>82</v>
      </c>
      <c r="B83" s="11" t="s">
        <v>322</v>
      </c>
      <c r="C83" s="11">
        <v>1</v>
      </c>
      <c r="D83" s="21">
        <v>5500</v>
      </c>
      <c r="E83" s="38" t="str">
        <f t="shared" si="8"/>
        <v>VA018</v>
      </c>
      <c r="F83" s="37" t="str">
        <f t="shared" si="9"/>
        <v>Bernardo Botelho</v>
      </c>
      <c r="G83" s="36" t="str">
        <f t="shared" si="10"/>
        <v>1012</v>
      </c>
      <c r="H83" s="37" t="str">
        <f t="shared" si="11"/>
        <v>Dell G7 - Vermelho</v>
      </c>
      <c r="I83" s="36" t="str">
        <f t="shared" si="12"/>
        <v>NTB</v>
      </c>
      <c r="J83" s="37" t="str">
        <f t="shared" si="13"/>
        <v>Notebook</v>
      </c>
      <c r="K83" s="36" t="str">
        <f t="shared" si="14"/>
        <v>UD05</v>
      </c>
      <c r="L83" s="37" t="str">
        <f t="shared" si="15"/>
        <v>Fortaleza</v>
      </c>
    </row>
    <row r="84" spans="1:12" x14ac:dyDescent="0.25">
      <c r="A84" s="11">
        <v>83</v>
      </c>
      <c r="B84" s="11" t="s">
        <v>323</v>
      </c>
      <c r="C84" s="11">
        <v>1</v>
      </c>
      <c r="D84" s="21">
        <v>6500</v>
      </c>
      <c r="E84" s="38" t="str">
        <f t="shared" si="8"/>
        <v>VA013</v>
      </c>
      <c r="F84" s="37" t="str">
        <f t="shared" si="9"/>
        <v>Eduardo Silva</v>
      </c>
      <c r="G84" s="36" t="str">
        <f t="shared" si="10"/>
        <v>1019</v>
      </c>
      <c r="H84" s="37" t="str">
        <f t="shared" si="11"/>
        <v>iPhone XS - Preto</v>
      </c>
      <c r="I84" s="36" t="str">
        <f t="shared" si="12"/>
        <v>CLR</v>
      </c>
      <c r="J84" s="37" t="str">
        <f t="shared" si="13"/>
        <v>Celular</v>
      </c>
      <c r="K84" s="36" t="str">
        <f t="shared" si="14"/>
        <v>UD13</v>
      </c>
      <c r="L84" s="37" t="str">
        <f t="shared" si="15"/>
        <v>Campinas</v>
      </c>
    </row>
    <row r="85" spans="1:12" x14ac:dyDescent="0.25">
      <c r="A85" s="11">
        <v>84</v>
      </c>
      <c r="B85" s="11" t="s">
        <v>324</v>
      </c>
      <c r="C85" s="11">
        <v>1</v>
      </c>
      <c r="D85" s="21">
        <v>3000</v>
      </c>
      <c r="E85" s="38" t="str">
        <f t="shared" si="8"/>
        <v>VA028</v>
      </c>
      <c r="F85" s="37" t="str">
        <f t="shared" si="9"/>
        <v>Bernardo Nauenberg</v>
      </c>
      <c r="G85" s="36" t="str">
        <f t="shared" si="10"/>
        <v>1021</v>
      </c>
      <c r="H85" s="37" t="str">
        <f t="shared" si="11"/>
        <v>Galaxy S8 - Verde</v>
      </c>
      <c r="I85" s="36" t="str">
        <f t="shared" si="12"/>
        <v>CLR</v>
      </c>
      <c r="J85" s="37" t="str">
        <f t="shared" si="13"/>
        <v>Celular</v>
      </c>
      <c r="K85" s="36" t="str">
        <f t="shared" si="14"/>
        <v>UD13</v>
      </c>
      <c r="L85" s="37" t="str">
        <f t="shared" si="15"/>
        <v>Campinas</v>
      </c>
    </row>
    <row r="86" spans="1:12" x14ac:dyDescent="0.25">
      <c r="A86" s="11">
        <v>85</v>
      </c>
      <c r="B86" s="11" t="s">
        <v>325</v>
      </c>
      <c r="C86" s="11">
        <v>2</v>
      </c>
      <c r="D86" s="21">
        <v>5000</v>
      </c>
      <c r="E86" s="38" t="str">
        <f t="shared" si="8"/>
        <v>VA002</v>
      </c>
      <c r="F86" s="37" t="str">
        <f t="shared" si="9"/>
        <v>Antonio Manhães</v>
      </c>
      <c r="G86" s="36" t="str">
        <f t="shared" si="10"/>
        <v>1002</v>
      </c>
      <c r="H86" s="37" t="str">
        <f t="shared" si="11"/>
        <v>iPhone 7 - Dourado</v>
      </c>
      <c r="I86" s="36" t="str">
        <f t="shared" si="12"/>
        <v>CLR</v>
      </c>
      <c r="J86" s="37" t="str">
        <f t="shared" si="13"/>
        <v>Celular</v>
      </c>
      <c r="K86" s="36" t="str">
        <f t="shared" si="14"/>
        <v>UD02</v>
      </c>
      <c r="L86" s="37" t="str">
        <f t="shared" si="15"/>
        <v>Belo Horizonte</v>
      </c>
    </row>
    <row r="87" spans="1:12" x14ac:dyDescent="0.25">
      <c r="A87" s="11">
        <v>86</v>
      </c>
      <c r="B87" s="11" t="s">
        <v>326</v>
      </c>
      <c r="C87" s="11">
        <v>1</v>
      </c>
      <c r="D87" s="21">
        <v>2000</v>
      </c>
      <c r="E87" s="38" t="str">
        <f t="shared" si="8"/>
        <v>VA026</v>
      </c>
      <c r="F87" s="37" t="str">
        <f t="shared" si="9"/>
        <v>Bruna Ramos</v>
      </c>
      <c r="G87" s="36" t="str">
        <f t="shared" si="10"/>
        <v>1011</v>
      </c>
      <c r="H87" s="37" t="str">
        <f t="shared" si="11"/>
        <v>Tablet M10 Android - Preto</v>
      </c>
      <c r="I87" s="36" t="str">
        <f t="shared" si="12"/>
        <v>TBL</v>
      </c>
      <c r="J87" s="37" t="str">
        <f t="shared" si="13"/>
        <v>Tablet</v>
      </c>
      <c r="K87" s="36" t="str">
        <f t="shared" si="14"/>
        <v>UD10</v>
      </c>
      <c r="L87" s="37" t="str">
        <f t="shared" si="15"/>
        <v>Niterói</v>
      </c>
    </row>
    <row r="88" spans="1:12" x14ac:dyDescent="0.25">
      <c r="A88" s="11">
        <v>87</v>
      </c>
      <c r="B88" s="11" t="s">
        <v>327</v>
      </c>
      <c r="C88" s="11">
        <v>2</v>
      </c>
      <c r="D88" s="21">
        <v>1400</v>
      </c>
      <c r="E88" s="38" t="str">
        <f t="shared" si="8"/>
        <v>VA018</v>
      </c>
      <c r="F88" s="37" t="str">
        <f t="shared" si="9"/>
        <v>Bernardo Botelho</v>
      </c>
      <c r="G88" s="36" t="str">
        <f t="shared" si="10"/>
        <v>1015</v>
      </c>
      <c r="H88" s="37" t="str">
        <f t="shared" si="11"/>
        <v>Câmera Digital Sony Cyber - Azul</v>
      </c>
      <c r="I88" s="36" t="str">
        <f t="shared" si="12"/>
        <v>CAM</v>
      </c>
      <c r="J88" s="37" t="str">
        <f t="shared" si="13"/>
        <v>Câmera</v>
      </c>
      <c r="K88" s="36" t="str">
        <f t="shared" si="14"/>
        <v>UD06</v>
      </c>
      <c r="L88" s="37" t="str">
        <f t="shared" si="15"/>
        <v>Recife</v>
      </c>
    </row>
    <row r="89" spans="1:12" x14ac:dyDescent="0.25">
      <c r="A89" s="11">
        <v>88</v>
      </c>
      <c r="B89" s="11" t="s">
        <v>328</v>
      </c>
      <c r="C89" s="11">
        <v>3</v>
      </c>
      <c r="D89" s="21">
        <v>4200</v>
      </c>
      <c r="E89" s="38" t="str">
        <f t="shared" si="8"/>
        <v>VA050</v>
      </c>
      <c r="F89" s="37" t="str">
        <f t="shared" si="9"/>
        <v>Tayla Lima</v>
      </c>
      <c r="G89" s="36" t="str">
        <f t="shared" si="10"/>
        <v>1006</v>
      </c>
      <c r="H89" s="37" t="str">
        <f t="shared" si="11"/>
        <v>TV LED 32' - Preto</v>
      </c>
      <c r="I89" s="36" t="str">
        <f t="shared" si="12"/>
        <v>TLV</v>
      </c>
      <c r="J89" s="37" t="str">
        <f t="shared" si="13"/>
        <v>Televisão</v>
      </c>
      <c r="K89" s="36" t="str">
        <f t="shared" si="14"/>
        <v>UD09</v>
      </c>
      <c r="L89" s="37" t="str">
        <f t="shared" si="15"/>
        <v>São Paulo</v>
      </c>
    </row>
    <row r="90" spans="1:12" x14ac:dyDescent="0.25">
      <c r="A90" s="11">
        <v>89</v>
      </c>
      <c r="B90" s="11" t="s">
        <v>329</v>
      </c>
      <c r="C90" s="11">
        <v>5</v>
      </c>
      <c r="D90" s="21">
        <v>27500</v>
      </c>
      <c r="E90" s="38" t="str">
        <f t="shared" si="8"/>
        <v>VA003</v>
      </c>
      <c r="F90" s="37" t="str">
        <f t="shared" si="9"/>
        <v>Bianca Paz</v>
      </c>
      <c r="G90" s="36" t="str">
        <f t="shared" si="10"/>
        <v>1012</v>
      </c>
      <c r="H90" s="37" t="str">
        <f t="shared" si="11"/>
        <v>Dell G7 - Vermelho</v>
      </c>
      <c r="I90" s="36" t="str">
        <f t="shared" si="12"/>
        <v>NTB</v>
      </c>
      <c r="J90" s="37" t="str">
        <f t="shared" si="13"/>
        <v>Notebook</v>
      </c>
      <c r="K90" s="36" t="str">
        <f t="shared" si="14"/>
        <v>UD12</v>
      </c>
      <c r="L90" s="37" t="str">
        <f t="shared" si="15"/>
        <v>Guarulhos</v>
      </c>
    </row>
    <row r="91" spans="1:12" x14ac:dyDescent="0.25">
      <c r="A91" s="11">
        <v>90</v>
      </c>
      <c r="B91" s="11" t="s">
        <v>330</v>
      </c>
      <c r="C91" s="11">
        <v>2</v>
      </c>
      <c r="D91" s="21">
        <v>5000</v>
      </c>
      <c r="E91" s="38" t="str">
        <f t="shared" si="8"/>
        <v>VA029</v>
      </c>
      <c r="F91" s="37" t="str">
        <f t="shared" si="9"/>
        <v>Rodrigo Bruno</v>
      </c>
      <c r="G91" s="36" t="str">
        <f t="shared" si="10"/>
        <v>1002</v>
      </c>
      <c r="H91" s="37" t="str">
        <f t="shared" si="11"/>
        <v>iPhone 7 - Dourado</v>
      </c>
      <c r="I91" s="36" t="str">
        <f t="shared" si="12"/>
        <v>CLR</v>
      </c>
      <c r="J91" s="37" t="str">
        <f t="shared" si="13"/>
        <v>Celular</v>
      </c>
      <c r="K91" s="36" t="str">
        <f t="shared" si="14"/>
        <v>UD13</v>
      </c>
      <c r="L91" s="37" t="str">
        <f t="shared" si="15"/>
        <v>Campinas</v>
      </c>
    </row>
    <row r="92" spans="1:12" x14ac:dyDescent="0.25">
      <c r="A92" s="11">
        <v>91</v>
      </c>
      <c r="B92" s="11" t="s">
        <v>331</v>
      </c>
      <c r="C92" s="11">
        <v>1</v>
      </c>
      <c r="D92" s="21">
        <v>4500</v>
      </c>
      <c r="E92" s="38" t="str">
        <f t="shared" si="8"/>
        <v>VA047</v>
      </c>
      <c r="F92" s="37" t="str">
        <f t="shared" si="9"/>
        <v>Thayna Martins</v>
      </c>
      <c r="G92" s="36" t="str">
        <f t="shared" si="10"/>
        <v>1003</v>
      </c>
      <c r="H92" s="37" t="str">
        <f t="shared" si="11"/>
        <v>Galaxy S10 - Cinza</v>
      </c>
      <c r="I92" s="36" t="str">
        <f t="shared" si="12"/>
        <v>CLR</v>
      </c>
      <c r="J92" s="37" t="str">
        <f t="shared" si="13"/>
        <v>Celular</v>
      </c>
      <c r="K92" s="36" t="str">
        <f t="shared" si="14"/>
        <v>UD09</v>
      </c>
      <c r="L92" s="37" t="str">
        <f t="shared" si="15"/>
        <v>São Paulo</v>
      </c>
    </row>
    <row r="93" spans="1:12" x14ac:dyDescent="0.25">
      <c r="A93" s="11">
        <v>92</v>
      </c>
      <c r="B93" s="11" t="s">
        <v>332</v>
      </c>
      <c r="C93" s="11">
        <v>1</v>
      </c>
      <c r="D93" s="21">
        <v>2000</v>
      </c>
      <c r="E93" s="38" t="str">
        <f t="shared" si="8"/>
        <v>VA025</v>
      </c>
      <c r="F93" s="37" t="str">
        <f t="shared" si="9"/>
        <v>Manuela Merege</v>
      </c>
      <c r="G93" s="36" t="str">
        <f t="shared" si="10"/>
        <v>1008</v>
      </c>
      <c r="H93" s="37" t="str">
        <f t="shared" si="11"/>
        <v>Smart TV LED Full HD 55' - Preto</v>
      </c>
      <c r="I93" s="36" t="str">
        <f t="shared" si="12"/>
        <v>TLV</v>
      </c>
      <c r="J93" s="37" t="str">
        <f t="shared" si="13"/>
        <v>Televisão</v>
      </c>
      <c r="K93" s="36" t="str">
        <f t="shared" si="14"/>
        <v>UD07</v>
      </c>
      <c r="L93" s="37" t="str">
        <f t="shared" si="15"/>
        <v>Porto Alegre</v>
      </c>
    </row>
    <row r="94" spans="1:12" x14ac:dyDescent="0.25">
      <c r="A94" s="11">
        <v>93</v>
      </c>
      <c r="B94" s="11" t="s">
        <v>333</v>
      </c>
      <c r="C94" s="11">
        <v>4</v>
      </c>
      <c r="D94" s="21">
        <v>6000</v>
      </c>
      <c r="E94" s="38" t="str">
        <f t="shared" si="8"/>
        <v>VA001</v>
      </c>
      <c r="F94" s="37" t="str">
        <f t="shared" si="9"/>
        <v>Sthefeson Pereira</v>
      </c>
      <c r="G94" s="36" t="str">
        <f t="shared" si="10"/>
        <v>1023</v>
      </c>
      <c r="H94" s="37" t="str">
        <f t="shared" si="11"/>
        <v>Samsung Dual Core - Preto</v>
      </c>
      <c r="I94" s="36" t="str">
        <f t="shared" si="12"/>
        <v>NTB</v>
      </c>
      <c r="J94" s="37" t="str">
        <f t="shared" si="13"/>
        <v>Notebook</v>
      </c>
      <c r="K94" s="36" t="str">
        <f t="shared" si="14"/>
        <v>UD04</v>
      </c>
      <c r="L94" s="37" t="str">
        <f t="shared" si="15"/>
        <v>Curitiba</v>
      </c>
    </row>
    <row r="95" spans="1:12" x14ac:dyDescent="0.25">
      <c r="A95" s="11">
        <v>94</v>
      </c>
      <c r="B95" s="11" t="s">
        <v>334</v>
      </c>
      <c r="C95" s="11">
        <v>3</v>
      </c>
      <c r="D95" s="21">
        <v>7200</v>
      </c>
      <c r="E95" s="38" t="str">
        <f t="shared" si="8"/>
        <v>VA016</v>
      </c>
      <c r="F95" s="37" t="str">
        <f t="shared" si="9"/>
        <v>Tiago Pereira</v>
      </c>
      <c r="G95" s="36" t="str">
        <f t="shared" si="10"/>
        <v>1024</v>
      </c>
      <c r="H95" s="37" t="str">
        <f t="shared" si="11"/>
        <v>Aspire 5 - Cinza</v>
      </c>
      <c r="I95" s="36" t="str">
        <f t="shared" si="12"/>
        <v>NTB</v>
      </c>
      <c r="J95" s="37" t="str">
        <f t="shared" si="13"/>
        <v>Notebook</v>
      </c>
      <c r="K95" s="36" t="str">
        <f t="shared" si="14"/>
        <v>UD12</v>
      </c>
      <c r="L95" s="37" t="str">
        <f t="shared" si="15"/>
        <v>Guarulhos</v>
      </c>
    </row>
    <row r="96" spans="1:12" x14ac:dyDescent="0.25">
      <c r="A96" s="11">
        <v>95</v>
      </c>
      <c r="B96" s="11" t="s">
        <v>335</v>
      </c>
      <c r="C96" s="11">
        <v>1</v>
      </c>
      <c r="D96" s="21">
        <v>1750</v>
      </c>
      <c r="E96" s="38" t="str">
        <f t="shared" si="8"/>
        <v>VA046</v>
      </c>
      <c r="F96" s="37" t="str">
        <f t="shared" si="9"/>
        <v>Adrielle Forte</v>
      </c>
      <c r="G96" s="36" t="str">
        <f t="shared" si="10"/>
        <v>1004</v>
      </c>
      <c r="H96" s="37" t="str">
        <f t="shared" si="11"/>
        <v>Apple Watch - Preto</v>
      </c>
      <c r="I96" s="36" t="str">
        <f t="shared" si="12"/>
        <v>SMW</v>
      </c>
      <c r="J96" s="37" t="str">
        <f t="shared" si="13"/>
        <v>Smart Watch</v>
      </c>
      <c r="K96" s="36" t="str">
        <f t="shared" si="14"/>
        <v>UD13</v>
      </c>
      <c r="L96" s="37" t="str">
        <f t="shared" si="15"/>
        <v>Campinas</v>
      </c>
    </row>
    <row r="97" spans="1:12" x14ac:dyDescent="0.25">
      <c r="A97" s="11">
        <v>96</v>
      </c>
      <c r="B97" s="11" t="s">
        <v>336</v>
      </c>
      <c r="C97" s="11">
        <v>3</v>
      </c>
      <c r="D97" s="21">
        <v>3300</v>
      </c>
      <c r="E97" s="38" t="str">
        <f t="shared" si="8"/>
        <v>VA019</v>
      </c>
      <c r="F97" s="37" t="str">
        <f t="shared" si="9"/>
        <v>Victor Ferreira</v>
      </c>
      <c r="G97" s="36" t="str">
        <f t="shared" si="10"/>
        <v>1014</v>
      </c>
      <c r="H97" s="37" t="str">
        <f t="shared" si="11"/>
        <v>Galaxy J8 - Roxo</v>
      </c>
      <c r="I97" s="36" t="str">
        <f t="shared" si="12"/>
        <v>CLR</v>
      </c>
      <c r="J97" s="37" t="str">
        <f t="shared" si="13"/>
        <v>Celular</v>
      </c>
      <c r="K97" s="36" t="str">
        <f t="shared" si="14"/>
        <v>UD10</v>
      </c>
      <c r="L97" s="37" t="str">
        <f t="shared" si="15"/>
        <v>Niterói</v>
      </c>
    </row>
    <row r="98" spans="1:12" x14ac:dyDescent="0.25">
      <c r="A98" s="11">
        <v>97</v>
      </c>
      <c r="B98" s="11" t="s">
        <v>337</v>
      </c>
      <c r="C98" s="11">
        <v>5</v>
      </c>
      <c r="D98" s="21">
        <v>7750</v>
      </c>
      <c r="E98" s="38" t="str">
        <f t="shared" si="8"/>
        <v>VA048</v>
      </c>
      <c r="F98" s="37" t="str">
        <f t="shared" si="9"/>
        <v>Pedro Jorge</v>
      </c>
      <c r="G98" s="36" t="str">
        <f t="shared" si="10"/>
        <v>1013</v>
      </c>
      <c r="H98" s="37" t="str">
        <f t="shared" si="11"/>
        <v>Câmera Coolpix L340 - Cinza</v>
      </c>
      <c r="I98" s="36" t="str">
        <f t="shared" si="12"/>
        <v>CAM</v>
      </c>
      <c r="J98" s="37" t="str">
        <f t="shared" si="13"/>
        <v>Câmera</v>
      </c>
      <c r="K98" s="36" t="str">
        <f t="shared" si="14"/>
        <v>UD10</v>
      </c>
      <c r="L98" s="37" t="str">
        <f t="shared" si="15"/>
        <v>Niterói</v>
      </c>
    </row>
    <row r="99" spans="1:12" x14ac:dyDescent="0.25">
      <c r="A99" s="11">
        <v>98</v>
      </c>
      <c r="B99" s="11" t="s">
        <v>338</v>
      </c>
      <c r="C99" s="11">
        <v>1</v>
      </c>
      <c r="D99" s="21">
        <v>5200</v>
      </c>
      <c r="E99" s="38" t="str">
        <f t="shared" si="8"/>
        <v>VA044</v>
      </c>
      <c r="F99" s="37" t="str">
        <f t="shared" si="9"/>
        <v>Juliana Correa</v>
      </c>
      <c r="G99" s="36" t="str">
        <f t="shared" si="10"/>
        <v>1017</v>
      </c>
      <c r="H99" s="37" t="str">
        <f t="shared" si="11"/>
        <v>Smart TV 75' 4K - Preto</v>
      </c>
      <c r="I99" s="36" t="str">
        <f t="shared" si="12"/>
        <v>TLV</v>
      </c>
      <c r="J99" s="37" t="str">
        <f t="shared" si="13"/>
        <v>Televisão</v>
      </c>
      <c r="K99" s="36" t="str">
        <f t="shared" si="14"/>
        <v>UD07</v>
      </c>
      <c r="L99" s="37" t="str">
        <f t="shared" si="15"/>
        <v>Porto Alegre</v>
      </c>
    </row>
    <row r="100" spans="1:12" x14ac:dyDescent="0.25">
      <c r="A100" s="11">
        <v>99</v>
      </c>
      <c r="B100" s="11" t="s">
        <v>339</v>
      </c>
      <c r="C100" s="11">
        <v>5</v>
      </c>
      <c r="D100" s="21">
        <v>7500</v>
      </c>
      <c r="E100" s="38" t="str">
        <f t="shared" si="8"/>
        <v>VA003</v>
      </c>
      <c r="F100" s="37" t="str">
        <f t="shared" si="9"/>
        <v>Bianca Paz</v>
      </c>
      <c r="G100" s="36" t="str">
        <f t="shared" si="10"/>
        <v>1023</v>
      </c>
      <c r="H100" s="37" t="str">
        <f t="shared" si="11"/>
        <v>Samsung Dual Core - Preto</v>
      </c>
      <c r="I100" s="36" t="str">
        <f t="shared" si="12"/>
        <v>NTB</v>
      </c>
      <c r="J100" s="37" t="str">
        <f t="shared" si="13"/>
        <v>Notebook</v>
      </c>
      <c r="K100" s="36" t="str">
        <f t="shared" si="14"/>
        <v>UD01</v>
      </c>
      <c r="L100" s="37" t="str">
        <f t="shared" si="15"/>
        <v>Rio de Janeiro</v>
      </c>
    </row>
    <row r="101" spans="1:12" x14ac:dyDescent="0.25">
      <c r="A101" s="11">
        <v>100</v>
      </c>
      <c r="B101" s="11" t="s">
        <v>340</v>
      </c>
      <c r="C101" s="11">
        <v>1</v>
      </c>
      <c r="D101" s="21">
        <v>1900</v>
      </c>
      <c r="E101" s="38" t="str">
        <f t="shared" si="8"/>
        <v>VA044</v>
      </c>
      <c r="F101" s="37" t="str">
        <f t="shared" si="9"/>
        <v>Juliana Correa</v>
      </c>
      <c r="G101" s="36" t="str">
        <f t="shared" si="10"/>
        <v>1010</v>
      </c>
      <c r="H101" s="37" t="str">
        <f t="shared" si="11"/>
        <v>iPhone 6S - Rosa</v>
      </c>
      <c r="I101" s="36" t="str">
        <f t="shared" si="12"/>
        <v>CLR</v>
      </c>
      <c r="J101" s="37" t="str">
        <f t="shared" si="13"/>
        <v>Celular</v>
      </c>
      <c r="K101" s="36" t="str">
        <f t="shared" si="14"/>
        <v>UD13</v>
      </c>
      <c r="L101" s="37" t="str">
        <f t="shared" si="15"/>
        <v>Campinas</v>
      </c>
    </row>
    <row r="102" spans="1:12" x14ac:dyDescent="0.25">
      <c r="A102" s="11">
        <v>101</v>
      </c>
      <c r="B102" s="11" t="s">
        <v>341</v>
      </c>
      <c r="C102" s="11">
        <v>1</v>
      </c>
      <c r="D102" s="21">
        <v>1450</v>
      </c>
      <c r="E102" s="38" t="str">
        <f t="shared" si="8"/>
        <v>VA028</v>
      </c>
      <c r="F102" s="37" t="str">
        <f t="shared" si="9"/>
        <v>Bernardo Nauenberg</v>
      </c>
      <c r="G102" s="36" t="str">
        <f t="shared" si="10"/>
        <v>1016</v>
      </c>
      <c r="H102" s="37" t="str">
        <f t="shared" si="11"/>
        <v>Smart Watch Galaxy - Azul</v>
      </c>
      <c r="I102" s="36" t="str">
        <f t="shared" si="12"/>
        <v>SMW</v>
      </c>
      <c r="J102" s="37" t="str">
        <f t="shared" si="13"/>
        <v>Smart Watch</v>
      </c>
      <c r="K102" s="36" t="str">
        <f t="shared" si="14"/>
        <v>UD04</v>
      </c>
      <c r="L102" s="37" t="str">
        <f t="shared" si="15"/>
        <v>Curitiba</v>
      </c>
    </row>
    <row r="103" spans="1:12" x14ac:dyDescent="0.25">
      <c r="A103" s="11">
        <v>102</v>
      </c>
      <c r="B103" s="11" t="s">
        <v>342</v>
      </c>
      <c r="C103" s="11">
        <v>4</v>
      </c>
      <c r="D103" s="21">
        <v>12000</v>
      </c>
      <c r="E103" s="38" t="str">
        <f t="shared" si="8"/>
        <v>VA011</v>
      </c>
      <c r="F103" s="37" t="str">
        <f t="shared" si="9"/>
        <v>Raissa Negrelli</v>
      </c>
      <c r="G103" s="36" t="str">
        <f t="shared" si="10"/>
        <v>1021</v>
      </c>
      <c r="H103" s="37" t="str">
        <f t="shared" si="11"/>
        <v>Galaxy S8 - Verde</v>
      </c>
      <c r="I103" s="36" t="str">
        <f t="shared" si="12"/>
        <v>CLR</v>
      </c>
      <c r="J103" s="37" t="str">
        <f t="shared" si="13"/>
        <v>Celular</v>
      </c>
      <c r="K103" s="36" t="str">
        <f t="shared" si="14"/>
        <v>UD03</v>
      </c>
      <c r="L103" s="37" t="str">
        <f t="shared" si="15"/>
        <v>Salvador</v>
      </c>
    </row>
    <row r="104" spans="1:12" x14ac:dyDescent="0.25">
      <c r="A104" s="11">
        <v>103</v>
      </c>
      <c r="B104" s="11" t="s">
        <v>343</v>
      </c>
      <c r="C104" s="11">
        <v>1</v>
      </c>
      <c r="D104" s="21">
        <v>2500</v>
      </c>
      <c r="E104" s="38" t="str">
        <f t="shared" si="8"/>
        <v>VA017</v>
      </c>
      <c r="F104" s="37" t="str">
        <f t="shared" si="9"/>
        <v>Julia Penteado</v>
      </c>
      <c r="G104" s="36" t="str">
        <f t="shared" si="10"/>
        <v>1002</v>
      </c>
      <c r="H104" s="37" t="str">
        <f t="shared" si="11"/>
        <v>iPhone 7 - Dourado</v>
      </c>
      <c r="I104" s="36" t="str">
        <f t="shared" si="12"/>
        <v>CLR</v>
      </c>
      <c r="J104" s="37" t="str">
        <f t="shared" si="13"/>
        <v>Celular</v>
      </c>
      <c r="K104" s="36" t="str">
        <f t="shared" si="14"/>
        <v>UD10</v>
      </c>
      <c r="L104" s="37" t="str">
        <f t="shared" si="15"/>
        <v>Niterói</v>
      </c>
    </row>
    <row r="105" spans="1:12" x14ac:dyDescent="0.25">
      <c r="A105" s="11">
        <v>104</v>
      </c>
      <c r="B105" s="11" t="s">
        <v>344</v>
      </c>
      <c r="C105" s="11">
        <v>1</v>
      </c>
      <c r="D105" s="21">
        <v>4500</v>
      </c>
      <c r="E105" s="38" t="str">
        <f t="shared" si="8"/>
        <v>VA046</v>
      </c>
      <c r="F105" s="37" t="str">
        <f t="shared" si="9"/>
        <v>Adrielle Forte</v>
      </c>
      <c r="G105" s="36" t="str">
        <f t="shared" si="10"/>
        <v>1003</v>
      </c>
      <c r="H105" s="37" t="str">
        <f t="shared" si="11"/>
        <v>Galaxy S10 - Cinza</v>
      </c>
      <c r="I105" s="36" t="str">
        <f t="shared" si="12"/>
        <v>CLR</v>
      </c>
      <c r="J105" s="37" t="str">
        <f t="shared" si="13"/>
        <v>Celular</v>
      </c>
      <c r="K105" s="36" t="str">
        <f t="shared" si="14"/>
        <v>UD04</v>
      </c>
      <c r="L105" s="37" t="str">
        <f t="shared" si="15"/>
        <v>Curitiba</v>
      </c>
    </row>
    <row r="106" spans="1:12" x14ac:dyDescent="0.25">
      <c r="A106" s="11">
        <v>105</v>
      </c>
      <c r="B106" s="11" t="s">
        <v>345</v>
      </c>
      <c r="C106" s="11">
        <v>1</v>
      </c>
      <c r="D106" s="21">
        <v>2400</v>
      </c>
      <c r="E106" s="38" t="str">
        <f t="shared" si="8"/>
        <v>VA009</v>
      </c>
      <c r="F106" s="37" t="str">
        <f t="shared" si="9"/>
        <v>Chan Santos</v>
      </c>
      <c r="G106" s="36" t="str">
        <f t="shared" si="10"/>
        <v>1024</v>
      </c>
      <c r="H106" s="37" t="str">
        <f t="shared" si="11"/>
        <v>Aspire 5 - Cinza</v>
      </c>
      <c r="I106" s="36" t="str">
        <f t="shared" si="12"/>
        <v>NTB</v>
      </c>
      <c r="J106" s="37" t="str">
        <f t="shared" si="13"/>
        <v>Notebook</v>
      </c>
      <c r="K106" s="36" t="str">
        <f t="shared" si="14"/>
        <v>UD10</v>
      </c>
      <c r="L106" s="37" t="str">
        <f t="shared" si="15"/>
        <v>Niterói</v>
      </c>
    </row>
    <row r="107" spans="1:12" x14ac:dyDescent="0.25">
      <c r="A107" s="11">
        <v>106</v>
      </c>
      <c r="B107" s="11" t="s">
        <v>346</v>
      </c>
      <c r="C107" s="11">
        <v>1</v>
      </c>
      <c r="D107" s="21">
        <v>1550</v>
      </c>
      <c r="E107" s="38" t="str">
        <f t="shared" si="8"/>
        <v>VA030</v>
      </c>
      <c r="F107" s="37" t="str">
        <f t="shared" si="9"/>
        <v>Pedro Macckione</v>
      </c>
      <c r="G107" s="36" t="str">
        <f t="shared" si="10"/>
        <v>1013</v>
      </c>
      <c r="H107" s="37" t="str">
        <f t="shared" si="11"/>
        <v>Câmera Coolpix L340 - Cinza</v>
      </c>
      <c r="I107" s="36" t="str">
        <f t="shared" si="12"/>
        <v>CAM</v>
      </c>
      <c r="J107" s="37" t="str">
        <f t="shared" si="13"/>
        <v>Câmera</v>
      </c>
      <c r="K107" s="36" t="str">
        <f t="shared" si="14"/>
        <v>UD01</v>
      </c>
      <c r="L107" s="37" t="str">
        <f t="shared" si="15"/>
        <v>Rio de Janeiro</v>
      </c>
    </row>
    <row r="108" spans="1:12" x14ac:dyDescent="0.25">
      <c r="A108" s="11">
        <v>107</v>
      </c>
      <c r="B108" s="11" t="s">
        <v>347</v>
      </c>
      <c r="C108" s="11">
        <v>1</v>
      </c>
      <c r="D108" s="21">
        <v>2000</v>
      </c>
      <c r="E108" s="38" t="str">
        <f t="shared" si="8"/>
        <v>VA012</v>
      </c>
      <c r="F108" s="37" t="str">
        <f t="shared" si="9"/>
        <v>Arthur Rocha</v>
      </c>
      <c r="G108" s="36" t="str">
        <f t="shared" si="10"/>
        <v>1011</v>
      </c>
      <c r="H108" s="37" t="str">
        <f t="shared" si="11"/>
        <v>Tablet M10 Android - Preto</v>
      </c>
      <c r="I108" s="36" t="str">
        <f t="shared" si="12"/>
        <v>TBL</v>
      </c>
      <c r="J108" s="37" t="str">
        <f t="shared" si="13"/>
        <v>Tablet</v>
      </c>
      <c r="K108" s="36" t="str">
        <f t="shared" si="14"/>
        <v>UD11</v>
      </c>
      <c r="L108" s="37" t="str">
        <f t="shared" si="15"/>
        <v>Goiânia</v>
      </c>
    </row>
    <row r="109" spans="1:12" x14ac:dyDescent="0.25">
      <c r="A109" s="11">
        <v>108</v>
      </c>
      <c r="B109" s="11" t="s">
        <v>348</v>
      </c>
      <c r="C109" s="11">
        <v>1</v>
      </c>
      <c r="D109" s="21">
        <v>1500</v>
      </c>
      <c r="E109" s="38" t="str">
        <f t="shared" si="8"/>
        <v>VA013</v>
      </c>
      <c r="F109" s="37" t="str">
        <f t="shared" si="9"/>
        <v>Eduardo Silva</v>
      </c>
      <c r="G109" s="36" t="str">
        <f t="shared" si="10"/>
        <v>1023</v>
      </c>
      <c r="H109" s="37" t="str">
        <f t="shared" si="11"/>
        <v>Samsung Dual Core - Preto</v>
      </c>
      <c r="I109" s="36" t="str">
        <f t="shared" si="12"/>
        <v>NTB</v>
      </c>
      <c r="J109" s="37" t="str">
        <f t="shared" si="13"/>
        <v>Notebook</v>
      </c>
      <c r="K109" s="36" t="str">
        <f t="shared" si="14"/>
        <v>UD06</v>
      </c>
      <c r="L109" s="37" t="str">
        <f t="shared" si="15"/>
        <v>Recife</v>
      </c>
    </row>
    <row r="110" spans="1:12" x14ac:dyDescent="0.25">
      <c r="A110" s="11">
        <v>109</v>
      </c>
      <c r="B110" s="11" t="s">
        <v>349</v>
      </c>
      <c r="C110" s="11">
        <v>1</v>
      </c>
      <c r="D110" s="21">
        <v>5200</v>
      </c>
      <c r="E110" s="38" t="str">
        <f t="shared" si="8"/>
        <v>VA007</v>
      </c>
      <c r="F110" s="37" t="str">
        <f t="shared" si="9"/>
        <v>Natalia Marinho</v>
      </c>
      <c r="G110" s="36" t="str">
        <f t="shared" si="10"/>
        <v>1017</v>
      </c>
      <c r="H110" s="37" t="str">
        <f t="shared" si="11"/>
        <v>Smart TV 75' 4K - Preto</v>
      </c>
      <c r="I110" s="36" t="str">
        <f t="shared" si="12"/>
        <v>TLV</v>
      </c>
      <c r="J110" s="37" t="str">
        <f t="shared" si="13"/>
        <v>Televisão</v>
      </c>
      <c r="K110" s="36" t="str">
        <f t="shared" si="14"/>
        <v>UD06</v>
      </c>
      <c r="L110" s="37" t="str">
        <f t="shared" si="15"/>
        <v>Recife</v>
      </c>
    </row>
    <row r="111" spans="1:12" x14ac:dyDescent="0.25">
      <c r="A111" s="11">
        <v>110</v>
      </c>
      <c r="B111" s="11" t="s">
        <v>350</v>
      </c>
      <c r="C111" s="11">
        <v>2</v>
      </c>
      <c r="D111" s="21">
        <v>1400</v>
      </c>
      <c r="E111" s="38" t="str">
        <f t="shared" si="8"/>
        <v>VA025</v>
      </c>
      <c r="F111" s="37" t="str">
        <f t="shared" si="9"/>
        <v>Manuela Merege</v>
      </c>
      <c r="G111" s="36" t="str">
        <f t="shared" si="10"/>
        <v>1015</v>
      </c>
      <c r="H111" s="37" t="str">
        <f t="shared" si="11"/>
        <v>Câmera Digital Sony Cyber - Azul</v>
      </c>
      <c r="I111" s="36" t="str">
        <f t="shared" si="12"/>
        <v>CAM</v>
      </c>
      <c r="J111" s="37" t="str">
        <f t="shared" si="13"/>
        <v>Câmera</v>
      </c>
      <c r="K111" s="36" t="str">
        <f t="shared" si="14"/>
        <v>UD01</v>
      </c>
      <c r="L111" s="37" t="str">
        <f t="shared" si="15"/>
        <v>Rio de Janeiro</v>
      </c>
    </row>
    <row r="112" spans="1:12" x14ac:dyDescent="0.25">
      <c r="A112" s="11">
        <v>111</v>
      </c>
      <c r="B112" s="11" t="s">
        <v>351</v>
      </c>
      <c r="C112" s="11">
        <v>1</v>
      </c>
      <c r="D112" s="21">
        <v>1400</v>
      </c>
      <c r="E112" s="38" t="str">
        <f t="shared" si="8"/>
        <v>VA021</v>
      </c>
      <c r="F112" s="37" t="str">
        <f t="shared" si="9"/>
        <v>Ruan Lopes</v>
      </c>
      <c r="G112" s="36" t="str">
        <f t="shared" si="10"/>
        <v>1006</v>
      </c>
      <c r="H112" s="37" t="str">
        <f t="shared" si="11"/>
        <v>TV LED 32' - Preto</v>
      </c>
      <c r="I112" s="36" t="str">
        <f t="shared" si="12"/>
        <v>TLV</v>
      </c>
      <c r="J112" s="37" t="str">
        <f t="shared" si="13"/>
        <v>Televisão</v>
      </c>
      <c r="K112" s="36" t="str">
        <f t="shared" si="14"/>
        <v>UD11</v>
      </c>
      <c r="L112" s="37" t="str">
        <f t="shared" si="15"/>
        <v>Goiânia</v>
      </c>
    </row>
    <row r="113" spans="1:12" x14ac:dyDescent="0.25">
      <c r="A113" s="11">
        <v>112</v>
      </c>
      <c r="B113" s="11" t="s">
        <v>352</v>
      </c>
      <c r="C113" s="11">
        <v>1</v>
      </c>
      <c r="D113" s="21">
        <v>1500</v>
      </c>
      <c r="E113" s="38" t="str">
        <f t="shared" si="8"/>
        <v>VA005</v>
      </c>
      <c r="F113" s="37" t="str">
        <f t="shared" si="9"/>
        <v>Luiza Cabral</v>
      </c>
      <c r="G113" s="36" t="str">
        <f t="shared" si="10"/>
        <v>1023</v>
      </c>
      <c r="H113" s="37" t="str">
        <f t="shared" si="11"/>
        <v>Samsung Dual Core - Preto</v>
      </c>
      <c r="I113" s="36" t="str">
        <f t="shared" si="12"/>
        <v>NTB</v>
      </c>
      <c r="J113" s="37" t="str">
        <f t="shared" si="13"/>
        <v>Notebook</v>
      </c>
      <c r="K113" s="36" t="str">
        <f t="shared" si="14"/>
        <v>UD10</v>
      </c>
      <c r="L113" s="37" t="str">
        <f t="shared" si="15"/>
        <v>Niterói</v>
      </c>
    </row>
    <row r="114" spans="1:12" x14ac:dyDescent="0.25">
      <c r="A114" s="11">
        <v>113</v>
      </c>
      <c r="B114" s="11" t="s">
        <v>353</v>
      </c>
      <c r="C114" s="11">
        <v>5</v>
      </c>
      <c r="D114" s="21">
        <v>32500</v>
      </c>
      <c r="E114" s="38" t="str">
        <f t="shared" si="8"/>
        <v>VA030</v>
      </c>
      <c r="F114" s="37" t="str">
        <f t="shared" si="9"/>
        <v>Pedro Macckione</v>
      </c>
      <c r="G114" s="36" t="str">
        <f t="shared" si="10"/>
        <v>1019</v>
      </c>
      <c r="H114" s="37" t="str">
        <f t="shared" si="11"/>
        <v>iPhone XS - Preto</v>
      </c>
      <c r="I114" s="36" t="str">
        <f t="shared" si="12"/>
        <v>CLR</v>
      </c>
      <c r="J114" s="37" t="str">
        <f t="shared" si="13"/>
        <v>Celular</v>
      </c>
      <c r="K114" s="36" t="str">
        <f t="shared" si="14"/>
        <v>UD13</v>
      </c>
      <c r="L114" s="37" t="str">
        <f t="shared" si="15"/>
        <v>Campinas</v>
      </c>
    </row>
    <row r="115" spans="1:12" x14ac:dyDescent="0.25">
      <c r="A115" s="11">
        <v>114</v>
      </c>
      <c r="B115" s="11" t="s">
        <v>354</v>
      </c>
      <c r="C115" s="11">
        <v>5</v>
      </c>
      <c r="D115" s="21">
        <v>15000</v>
      </c>
      <c r="E115" s="38" t="str">
        <f t="shared" si="8"/>
        <v>VA001</v>
      </c>
      <c r="F115" s="37" t="str">
        <f t="shared" si="9"/>
        <v>Sthefeson Pereira</v>
      </c>
      <c r="G115" s="36" t="str">
        <f t="shared" si="10"/>
        <v>1021</v>
      </c>
      <c r="H115" s="37" t="str">
        <f t="shared" si="11"/>
        <v>Galaxy S8 - Verde</v>
      </c>
      <c r="I115" s="36" t="str">
        <f t="shared" si="12"/>
        <v>CLR</v>
      </c>
      <c r="J115" s="37" t="str">
        <f t="shared" si="13"/>
        <v>Celular</v>
      </c>
      <c r="K115" s="36" t="str">
        <f t="shared" si="14"/>
        <v>UD11</v>
      </c>
      <c r="L115" s="37" t="str">
        <f t="shared" si="15"/>
        <v>Goiânia</v>
      </c>
    </row>
    <row r="116" spans="1:12" x14ac:dyDescent="0.25">
      <c r="A116" s="11">
        <v>115</v>
      </c>
      <c r="B116" s="11" t="s">
        <v>355</v>
      </c>
      <c r="C116" s="11">
        <v>1</v>
      </c>
      <c r="D116" s="21">
        <v>1750</v>
      </c>
      <c r="E116" s="38" t="str">
        <f t="shared" si="8"/>
        <v>VA021</v>
      </c>
      <c r="F116" s="37" t="str">
        <f t="shared" si="9"/>
        <v>Ruan Lopes</v>
      </c>
      <c r="G116" s="36" t="str">
        <f t="shared" si="10"/>
        <v>1004</v>
      </c>
      <c r="H116" s="37" t="str">
        <f t="shared" si="11"/>
        <v>Apple Watch - Preto</v>
      </c>
      <c r="I116" s="36" t="str">
        <f t="shared" si="12"/>
        <v>SMW</v>
      </c>
      <c r="J116" s="37" t="str">
        <f t="shared" si="13"/>
        <v>Smart Watch</v>
      </c>
      <c r="K116" s="36" t="str">
        <f t="shared" si="14"/>
        <v>UD05</v>
      </c>
      <c r="L116" s="37" t="str">
        <f t="shared" si="15"/>
        <v>Fortaleza</v>
      </c>
    </row>
    <row r="117" spans="1:12" x14ac:dyDescent="0.25">
      <c r="A117" s="11">
        <v>116</v>
      </c>
      <c r="B117" s="11" t="s">
        <v>356</v>
      </c>
      <c r="C117" s="11">
        <v>1</v>
      </c>
      <c r="D117" s="21">
        <v>1400</v>
      </c>
      <c r="E117" s="38" t="str">
        <f t="shared" si="8"/>
        <v>VA008</v>
      </c>
      <c r="F117" s="37" t="str">
        <f t="shared" si="9"/>
        <v>Leonardo Ferreira</v>
      </c>
      <c r="G117" s="36" t="str">
        <f t="shared" si="10"/>
        <v>1006</v>
      </c>
      <c r="H117" s="37" t="str">
        <f t="shared" si="11"/>
        <v>TV LED 32' - Preto</v>
      </c>
      <c r="I117" s="36" t="str">
        <f t="shared" si="12"/>
        <v>TLV</v>
      </c>
      <c r="J117" s="37" t="str">
        <f t="shared" si="13"/>
        <v>Televisão</v>
      </c>
      <c r="K117" s="36" t="str">
        <f t="shared" si="14"/>
        <v>UD13</v>
      </c>
      <c r="L117" s="37" t="str">
        <f t="shared" si="15"/>
        <v>Campinas</v>
      </c>
    </row>
    <row r="118" spans="1:12" x14ac:dyDescent="0.25">
      <c r="A118" s="11">
        <v>117</v>
      </c>
      <c r="B118" s="11" t="s">
        <v>357</v>
      </c>
      <c r="C118" s="11">
        <v>1</v>
      </c>
      <c r="D118" s="21">
        <v>5200</v>
      </c>
      <c r="E118" s="38" t="str">
        <f t="shared" si="8"/>
        <v>VA041</v>
      </c>
      <c r="F118" s="37" t="str">
        <f t="shared" si="9"/>
        <v>Raphael Kurtz</v>
      </c>
      <c r="G118" s="36" t="str">
        <f t="shared" si="10"/>
        <v>1017</v>
      </c>
      <c r="H118" s="37" t="str">
        <f t="shared" si="11"/>
        <v>Smart TV 75' 4K - Preto</v>
      </c>
      <c r="I118" s="36" t="str">
        <f t="shared" si="12"/>
        <v>TLV</v>
      </c>
      <c r="J118" s="37" t="str">
        <f t="shared" si="13"/>
        <v>Televisão</v>
      </c>
      <c r="K118" s="36" t="str">
        <f t="shared" si="14"/>
        <v>UD07</v>
      </c>
      <c r="L118" s="37" t="str">
        <f t="shared" si="15"/>
        <v>Porto Alegre</v>
      </c>
    </row>
    <row r="119" spans="1:12" x14ac:dyDescent="0.25">
      <c r="A119" s="11">
        <v>118</v>
      </c>
      <c r="B119" s="11" t="s">
        <v>358</v>
      </c>
      <c r="C119" s="11">
        <v>1</v>
      </c>
      <c r="D119" s="21">
        <v>5500</v>
      </c>
      <c r="E119" s="38" t="str">
        <f t="shared" si="8"/>
        <v>VA029</v>
      </c>
      <c r="F119" s="37" t="str">
        <f t="shared" si="9"/>
        <v>Rodrigo Bruno</v>
      </c>
      <c r="G119" s="36" t="str">
        <f t="shared" si="10"/>
        <v>1012</v>
      </c>
      <c r="H119" s="37" t="str">
        <f t="shared" si="11"/>
        <v>Dell G7 - Vermelho</v>
      </c>
      <c r="I119" s="36" t="str">
        <f t="shared" si="12"/>
        <v>NTB</v>
      </c>
      <c r="J119" s="37" t="str">
        <f t="shared" si="13"/>
        <v>Notebook</v>
      </c>
      <c r="K119" s="36" t="str">
        <f t="shared" si="14"/>
        <v>UD09</v>
      </c>
      <c r="L119" s="37" t="str">
        <f t="shared" si="15"/>
        <v>São Paulo</v>
      </c>
    </row>
    <row r="120" spans="1:12" x14ac:dyDescent="0.25">
      <c r="A120" s="11">
        <v>119</v>
      </c>
      <c r="B120" s="11" t="s">
        <v>359</v>
      </c>
      <c r="C120" s="11">
        <v>2</v>
      </c>
      <c r="D120" s="21">
        <v>2800</v>
      </c>
      <c r="E120" s="38" t="str">
        <f t="shared" si="8"/>
        <v>VA047</v>
      </c>
      <c r="F120" s="37" t="str">
        <f t="shared" si="9"/>
        <v>Thayna Martins</v>
      </c>
      <c r="G120" s="36" t="str">
        <f t="shared" si="10"/>
        <v>1006</v>
      </c>
      <c r="H120" s="37" t="str">
        <f t="shared" si="11"/>
        <v>TV LED 32' - Preto</v>
      </c>
      <c r="I120" s="36" t="str">
        <f t="shared" si="12"/>
        <v>TLV</v>
      </c>
      <c r="J120" s="37" t="str">
        <f t="shared" si="13"/>
        <v>Televisão</v>
      </c>
      <c r="K120" s="36" t="str">
        <f t="shared" si="14"/>
        <v>UD11</v>
      </c>
      <c r="L120" s="37" t="str">
        <f t="shared" si="15"/>
        <v>Goiânia</v>
      </c>
    </row>
    <row r="121" spans="1:12" x14ac:dyDescent="0.25">
      <c r="A121" s="11">
        <v>120</v>
      </c>
      <c r="B121" s="11" t="s">
        <v>360</v>
      </c>
      <c r="C121" s="11">
        <v>3</v>
      </c>
      <c r="D121" s="21">
        <v>7200</v>
      </c>
      <c r="E121" s="38" t="str">
        <f t="shared" si="8"/>
        <v>VA030</v>
      </c>
      <c r="F121" s="37" t="str">
        <f t="shared" si="9"/>
        <v>Pedro Macckione</v>
      </c>
      <c r="G121" s="36" t="str">
        <f t="shared" si="10"/>
        <v>1024</v>
      </c>
      <c r="H121" s="37" t="str">
        <f t="shared" si="11"/>
        <v>Aspire 5 - Cinza</v>
      </c>
      <c r="I121" s="36" t="str">
        <f t="shared" si="12"/>
        <v>NTB</v>
      </c>
      <c r="J121" s="37" t="str">
        <f t="shared" si="13"/>
        <v>Notebook</v>
      </c>
      <c r="K121" s="36" t="str">
        <f t="shared" si="14"/>
        <v>UD06</v>
      </c>
      <c r="L121" s="37" t="str">
        <f t="shared" si="15"/>
        <v>Recife</v>
      </c>
    </row>
    <row r="122" spans="1:12" x14ac:dyDescent="0.25">
      <c r="A122" s="11">
        <v>121</v>
      </c>
      <c r="B122" s="11" t="s">
        <v>361</v>
      </c>
      <c r="C122" s="11">
        <v>1</v>
      </c>
      <c r="D122" s="21">
        <v>1550</v>
      </c>
      <c r="E122" s="38" t="str">
        <f t="shared" si="8"/>
        <v>VA049</v>
      </c>
      <c r="F122" s="37" t="str">
        <f t="shared" si="9"/>
        <v>Juliana Souza</v>
      </c>
      <c r="G122" s="36" t="str">
        <f t="shared" si="10"/>
        <v>1013</v>
      </c>
      <c r="H122" s="37" t="str">
        <f t="shared" si="11"/>
        <v>Câmera Coolpix L340 - Cinza</v>
      </c>
      <c r="I122" s="36" t="str">
        <f t="shared" si="12"/>
        <v>CAM</v>
      </c>
      <c r="J122" s="37" t="str">
        <f t="shared" si="13"/>
        <v>Câmera</v>
      </c>
      <c r="K122" s="36" t="str">
        <f t="shared" si="14"/>
        <v>UD03</v>
      </c>
      <c r="L122" s="37" t="str">
        <f t="shared" si="15"/>
        <v>Salvador</v>
      </c>
    </row>
    <row r="123" spans="1:12" x14ac:dyDescent="0.25">
      <c r="A123" s="11">
        <v>122</v>
      </c>
      <c r="B123" s="11" t="s">
        <v>362</v>
      </c>
      <c r="C123" s="11">
        <v>3</v>
      </c>
      <c r="D123" s="21">
        <v>13500</v>
      </c>
      <c r="E123" s="38" t="str">
        <f t="shared" si="8"/>
        <v>VA004</v>
      </c>
      <c r="F123" s="37" t="str">
        <f t="shared" si="9"/>
        <v>Silvio Fahrnholz</v>
      </c>
      <c r="G123" s="36" t="str">
        <f t="shared" si="10"/>
        <v>1003</v>
      </c>
      <c r="H123" s="37" t="str">
        <f t="shared" si="11"/>
        <v>Galaxy S10 - Cinza</v>
      </c>
      <c r="I123" s="36" t="str">
        <f t="shared" si="12"/>
        <v>CLR</v>
      </c>
      <c r="J123" s="37" t="str">
        <f t="shared" si="13"/>
        <v>Celular</v>
      </c>
      <c r="K123" s="36" t="str">
        <f t="shared" si="14"/>
        <v>UD01</v>
      </c>
      <c r="L123" s="37" t="str">
        <f t="shared" si="15"/>
        <v>Rio de Janeiro</v>
      </c>
    </row>
    <row r="124" spans="1:12" x14ac:dyDescent="0.25">
      <c r="A124" s="11">
        <v>123</v>
      </c>
      <c r="B124" s="11" t="s">
        <v>363</v>
      </c>
      <c r="C124" s="11">
        <v>3</v>
      </c>
      <c r="D124" s="21">
        <v>5700</v>
      </c>
      <c r="E124" s="38" t="str">
        <f t="shared" si="8"/>
        <v>VA050</v>
      </c>
      <c r="F124" s="37" t="str">
        <f t="shared" si="9"/>
        <v>Tayla Lima</v>
      </c>
      <c r="G124" s="36" t="str">
        <f t="shared" si="10"/>
        <v>1010</v>
      </c>
      <c r="H124" s="37" t="str">
        <f t="shared" si="11"/>
        <v>iPhone 6S - Rosa</v>
      </c>
      <c r="I124" s="36" t="str">
        <f t="shared" si="12"/>
        <v>CLR</v>
      </c>
      <c r="J124" s="37" t="str">
        <f t="shared" si="13"/>
        <v>Celular</v>
      </c>
      <c r="K124" s="36" t="str">
        <f t="shared" si="14"/>
        <v>UD01</v>
      </c>
      <c r="L124" s="37" t="str">
        <f t="shared" si="15"/>
        <v>Rio de Janeiro</v>
      </c>
    </row>
    <row r="125" spans="1:12" x14ac:dyDescent="0.25">
      <c r="A125" s="11">
        <v>124</v>
      </c>
      <c r="B125" s="11" t="s">
        <v>364</v>
      </c>
      <c r="C125" s="11">
        <v>1</v>
      </c>
      <c r="D125" s="21">
        <v>1500</v>
      </c>
      <c r="E125" s="38" t="str">
        <f t="shared" si="8"/>
        <v>VA032</v>
      </c>
      <c r="F125" s="37" t="str">
        <f t="shared" si="9"/>
        <v>Isabela Resende</v>
      </c>
      <c r="G125" s="36" t="str">
        <f t="shared" si="10"/>
        <v>1020</v>
      </c>
      <c r="H125" s="37" t="str">
        <f t="shared" si="11"/>
        <v>Moto Z - Vermelho</v>
      </c>
      <c r="I125" s="36" t="str">
        <f t="shared" si="12"/>
        <v>CLR</v>
      </c>
      <c r="J125" s="37" t="str">
        <f t="shared" si="13"/>
        <v>Celular</v>
      </c>
      <c r="K125" s="36" t="str">
        <f t="shared" si="14"/>
        <v>UD08</v>
      </c>
      <c r="L125" s="37" t="str">
        <f t="shared" si="15"/>
        <v>Nova Iguaçu</v>
      </c>
    </row>
    <row r="126" spans="1:12" x14ac:dyDescent="0.25">
      <c r="A126" s="11">
        <v>125</v>
      </c>
      <c r="B126" s="11" t="s">
        <v>365</v>
      </c>
      <c r="C126" s="11">
        <v>1</v>
      </c>
      <c r="D126" s="21">
        <v>2000</v>
      </c>
      <c r="E126" s="38" t="str">
        <f t="shared" si="8"/>
        <v>VA002</v>
      </c>
      <c r="F126" s="37" t="str">
        <f t="shared" si="9"/>
        <v>Antonio Manhães</v>
      </c>
      <c r="G126" s="36" t="str">
        <f t="shared" si="10"/>
        <v>1008</v>
      </c>
      <c r="H126" s="37" t="str">
        <f t="shared" si="11"/>
        <v>Smart TV LED Full HD 55' - Preto</v>
      </c>
      <c r="I126" s="36" t="str">
        <f t="shared" si="12"/>
        <v>TLV</v>
      </c>
      <c r="J126" s="37" t="str">
        <f t="shared" si="13"/>
        <v>Televisão</v>
      </c>
      <c r="K126" s="36" t="str">
        <f t="shared" si="14"/>
        <v>UD12</v>
      </c>
      <c r="L126" s="37" t="str">
        <f t="shared" si="15"/>
        <v>Guarulhos</v>
      </c>
    </row>
    <row r="127" spans="1:12" x14ac:dyDescent="0.25">
      <c r="A127" s="11">
        <v>126</v>
      </c>
      <c r="B127" s="11" t="s">
        <v>366</v>
      </c>
      <c r="C127" s="11">
        <v>1</v>
      </c>
      <c r="D127" s="21">
        <v>2000</v>
      </c>
      <c r="E127" s="38" t="str">
        <f t="shared" si="8"/>
        <v>VA008</v>
      </c>
      <c r="F127" s="37" t="str">
        <f t="shared" si="9"/>
        <v>Leonardo Ferreira</v>
      </c>
      <c r="G127" s="36" t="str">
        <f t="shared" si="10"/>
        <v>1011</v>
      </c>
      <c r="H127" s="37" t="str">
        <f t="shared" si="11"/>
        <v>Tablet M10 Android - Preto</v>
      </c>
      <c r="I127" s="36" t="str">
        <f t="shared" si="12"/>
        <v>TBL</v>
      </c>
      <c r="J127" s="37" t="str">
        <f t="shared" si="13"/>
        <v>Tablet</v>
      </c>
      <c r="K127" s="36" t="str">
        <f t="shared" si="14"/>
        <v>UD10</v>
      </c>
      <c r="L127" s="37" t="str">
        <f t="shared" si="15"/>
        <v>Niterói</v>
      </c>
    </row>
    <row r="128" spans="1:12" x14ac:dyDescent="0.25">
      <c r="A128" s="11">
        <v>127</v>
      </c>
      <c r="B128" s="11" t="s">
        <v>367</v>
      </c>
      <c r="C128" s="11">
        <v>2</v>
      </c>
      <c r="D128" s="21">
        <v>1400</v>
      </c>
      <c r="E128" s="38" t="str">
        <f t="shared" si="8"/>
        <v>VA032</v>
      </c>
      <c r="F128" s="37" t="str">
        <f t="shared" si="9"/>
        <v>Isabela Resende</v>
      </c>
      <c r="G128" s="36" t="str">
        <f t="shared" si="10"/>
        <v>1015</v>
      </c>
      <c r="H128" s="37" t="str">
        <f t="shared" si="11"/>
        <v>Câmera Digital Sony Cyber - Azul</v>
      </c>
      <c r="I128" s="36" t="str">
        <f t="shared" si="12"/>
        <v>CAM</v>
      </c>
      <c r="J128" s="37" t="str">
        <f t="shared" si="13"/>
        <v>Câmera</v>
      </c>
      <c r="K128" s="36" t="str">
        <f t="shared" si="14"/>
        <v>UD13</v>
      </c>
      <c r="L128" s="37" t="str">
        <f t="shared" si="15"/>
        <v>Campinas</v>
      </c>
    </row>
    <row r="129" spans="1:12" x14ac:dyDescent="0.25">
      <c r="A129" s="11">
        <v>128</v>
      </c>
      <c r="B129" s="11" t="s">
        <v>368</v>
      </c>
      <c r="C129" s="11">
        <v>4</v>
      </c>
      <c r="D129" s="21">
        <v>10000</v>
      </c>
      <c r="E129" s="38" t="str">
        <f t="shared" si="8"/>
        <v>VA037</v>
      </c>
      <c r="F129" s="37" t="str">
        <f t="shared" si="9"/>
        <v>Fernanda Junior</v>
      </c>
      <c r="G129" s="36" t="str">
        <f t="shared" si="10"/>
        <v>1002</v>
      </c>
      <c r="H129" s="37" t="str">
        <f t="shared" si="11"/>
        <v>iPhone 7 - Dourado</v>
      </c>
      <c r="I129" s="36" t="str">
        <f t="shared" si="12"/>
        <v>CLR</v>
      </c>
      <c r="J129" s="37" t="str">
        <f t="shared" si="13"/>
        <v>Celular</v>
      </c>
      <c r="K129" s="36" t="str">
        <f t="shared" si="14"/>
        <v>UD05</v>
      </c>
      <c r="L129" s="37" t="str">
        <f t="shared" si="15"/>
        <v>Fortaleza</v>
      </c>
    </row>
    <row r="130" spans="1:12" x14ac:dyDescent="0.25">
      <c r="A130" s="11">
        <v>129</v>
      </c>
      <c r="B130" s="11" t="s">
        <v>369</v>
      </c>
      <c r="C130" s="11">
        <v>1</v>
      </c>
      <c r="D130" s="21">
        <v>4500</v>
      </c>
      <c r="E130" s="38" t="str">
        <f t="shared" si="8"/>
        <v>VA013</v>
      </c>
      <c r="F130" s="37" t="str">
        <f t="shared" si="9"/>
        <v>Eduardo Silva</v>
      </c>
      <c r="G130" s="36" t="str">
        <f t="shared" si="10"/>
        <v>1003</v>
      </c>
      <c r="H130" s="37" t="str">
        <f t="shared" si="11"/>
        <v>Galaxy S10 - Cinza</v>
      </c>
      <c r="I130" s="36" t="str">
        <f t="shared" si="12"/>
        <v>CLR</v>
      </c>
      <c r="J130" s="37" t="str">
        <f t="shared" si="13"/>
        <v>Celular</v>
      </c>
      <c r="K130" s="36" t="str">
        <f t="shared" si="14"/>
        <v>UD11</v>
      </c>
      <c r="L130" s="37" t="str">
        <f t="shared" si="15"/>
        <v>Goiânia</v>
      </c>
    </row>
    <row r="131" spans="1:12" x14ac:dyDescent="0.25">
      <c r="A131" s="11">
        <v>130</v>
      </c>
      <c r="B131" s="11" t="s">
        <v>370</v>
      </c>
      <c r="C131" s="11">
        <v>2</v>
      </c>
      <c r="D131" s="21">
        <v>11000</v>
      </c>
      <c r="E131" s="38" t="str">
        <f t="shared" ref="E131:E194" si="16">TRIM(MID($B131,1,5))</f>
        <v>VA009</v>
      </c>
      <c r="F131" s="37" t="str">
        <f t="shared" ref="F131:F194" si="17">VLOOKUP(TRIM(MID($B131,1,5)),$N$2:$O$54,2,0)</f>
        <v>Chan Santos</v>
      </c>
      <c r="G131" s="36" t="str">
        <f t="shared" ref="G131:G194" si="18">TRIM(MID($B131,6,4))</f>
        <v>1012</v>
      </c>
      <c r="H131" s="37" t="str">
        <f t="shared" ref="H131:H194" si="19">VLOOKUP(TRIM(MID($B131,6,4)),$Q$2:$U$26,2,0)</f>
        <v>Dell G7 - Vermelho</v>
      </c>
      <c r="I131" s="36" t="str">
        <f t="shared" ref="I131:I194" si="20">TRIM(MID($B131,10,3))</f>
        <v>NTB</v>
      </c>
      <c r="J131" s="37" t="str">
        <f t="shared" ref="J131:J194" si="21">VLOOKUP(TRIM(MID($B131,10,3)),$W$2:$X$8,2,0)</f>
        <v>Notebook</v>
      </c>
      <c r="K131" s="36" t="str">
        <f t="shared" ref="K131:K194" si="22">TRIM(MID($B131,13,4))</f>
        <v>UD08</v>
      </c>
      <c r="L131" s="37" t="str">
        <f t="shared" ref="L131:L194" si="23">VLOOKUP(TRIM(MID($B131,13,4)),$Z$2:$AA$15,2,0)</f>
        <v>Nova Iguaçu</v>
      </c>
    </row>
    <row r="132" spans="1:12" x14ac:dyDescent="0.25">
      <c r="A132" s="11">
        <v>131</v>
      </c>
      <c r="B132" s="11" t="s">
        <v>371</v>
      </c>
      <c r="C132" s="11">
        <v>1</v>
      </c>
      <c r="D132" s="21">
        <v>750</v>
      </c>
      <c r="E132" s="38" t="str">
        <f t="shared" si="16"/>
        <v>VA019</v>
      </c>
      <c r="F132" s="37" t="str">
        <f t="shared" si="17"/>
        <v>Victor Ferreira</v>
      </c>
      <c r="G132" s="36" t="str">
        <f t="shared" si="18"/>
        <v>1022</v>
      </c>
      <c r="H132" s="37" t="str">
        <f t="shared" si="19"/>
        <v>iPad 32GB Wifi - Prata</v>
      </c>
      <c r="I132" s="36" t="str">
        <f t="shared" si="20"/>
        <v>TBL</v>
      </c>
      <c r="J132" s="37" t="str">
        <f t="shared" si="21"/>
        <v>Tablet</v>
      </c>
      <c r="K132" s="36" t="str">
        <f t="shared" si="22"/>
        <v>UD04</v>
      </c>
      <c r="L132" s="37" t="str">
        <f t="shared" si="23"/>
        <v>Curitiba</v>
      </c>
    </row>
    <row r="133" spans="1:12" x14ac:dyDescent="0.25">
      <c r="A133" s="11">
        <v>132</v>
      </c>
      <c r="B133" s="11" t="s">
        <v>372</v>
      </c>
      <c r="C133" s="11">
        <v>4</v>
      </c>
      <c r="D133" s="21">
        <v>18000</v>
      </c>
      <c r="E133" s="38" t="str">
        <f t="shared" si="16"/>
        <v>VA050</v>
      </c>
      <c r="F133" s="37" t="str">
        <f t="shared" si="17"/>
        <v>Tayla Lima</v>
      </c>
      <c r="G133" s="36" t="str">
        <f t="shared" si="18"/>
        <v>1003</v>
      </c>
      <c r="H133" s="37" t="str">
        <f t="shared" si="19"/>
        <v>Galaxy S10 - Cinza</v>
      </c>
      <c r="I133" s="36" t="str">
        <f t="shared" si="20"/>
        <v>CLR</v>
      </c>
      <c r="J133" s="37" t="str">
        <f t="shared" si="21"/>
        <v>Celular</v>
      </c>
      <c r="K133" s="36" t="str">
        <f t="shared" si="22"/>
        <v>UD06</v>
      </c>
      <c r="L133" s="37" t="str">
        <f t="shared" si="23"/>
        <v>Recife</v>
      </c>
    </row>
    <row r="134" spans="1:12" x14ac:dyDescent="0.25">
      <c r="A134" s="11">
        <v>133</v>
      </c>
      <c r="B134" s="11" t="s">
        <v>373</v>
      </c>
      <c r="C134" s="11">
        <v>1</v>
      </c>
      <c r="D134" s="21">
        <v>1500</v>
      </c>
      <c r="E134" s="38" t="str">
        <f t="shared" si="16"/>
        <v>VA011</v>
      </c>
      <c r="F134" s="37" t="str">
        <f t="shared" si="17"/>
        <v>Raissa Negrelli</v>
      </c>
      <c r="G134" s="36" t="str">
        <f t="shared" si="18"/>
        <v>1005</v>
      </c>
      <c r="H134" s="37" t="str">
        <f t="shared" si="19"/>
        <v>Câmera Digital Rebel T6 - Preto</v>
      </c>
      <c r="I134" s="36" t="str">
        <f t="shared" si="20"/>
        <v>CAM</v>
      </c>
      <c r="J134" s="37" t="str">
        <f t="shared" si="21"/>
        <v>Câmera</v>
      </c>
      <c r="K134" s="36" t="str">
        <f t="shared" si="22"/>
        <v>UD10</v>
      </c>
      <c r="L134" s="37" t="str">
        <f t="shared" si="23"/>
        <v>Niterói</v>
      </c>
    </row>
    <row r="135" spans="1:12" x14ac:dyDescent="0.25">
      <c r="A135" s="11">
        <v>134</v>
      </c>
      <c r="B135" s="11" t="s">
        <v>374</v>
      </c>
      <c r="C135" s="11">
        <v>1</v>
      </c>
      <c r="D135" s="21">
        <v>1400</v>
      </c>
      <c r="E135" s="38" t="str">
        <f t="shared" si="16"/>
        <v>VA009</v>
      </c>
      <c r="F135" s="37" t="str">
        <f t="shared" si="17"/>
        <v>Chan Santos</v>
      </c>
      <c r="G135" s="36" t="str">
        <f t="shared" si="18"/>
        <v>1009</v>
      </c>
      <c r="H135" s="37" t="str">
        <f t="shared" si="19"/>
        <v>Moto G7 - Vermelho</v>
      </c>
      <c r="I135" s="36" t="str">
        <f t="shared" si="20"/>
        <v>CLR</v>
      </c>
      <c r="J135" s="37" t="str">
        <f t="shared" si="21"/>
        <v>Celular</v>
      </c>
      <c r="K135" s="36" t="str">
        <f t="shared" si="22"/>
        <v>UD07</v>
      </c>
      <c r="L135" s="37" t="str">
        <f t="shared" si="23"/>
        <v>Porto Alegre</v>
      </c>
    </row>
    <row r="136" spans="1:12" x14ac:dyDescent="0.25">
      <c r="A136" s="11">
        <v>135</v>
      </c>
      <c r="B136" s="11" t="s">
        <v>375</v>
      </c>
      <c r="C136" s="11">
        <v>1</v>
      </c>
      <c r="D136" s="21">
        <v>6500</v>
      </c>
      <c r="E136" s="38" t="str">
        <f t="shared" si="16"/>
        <v>VA004</v>
      </c>
      <c r="F136" s="37" t="str">
        <f t="shared" si="17"/>
        <v>Silvio Fahrnholz</v>
      </c>
      <c r="G136" s="36" t="str">
        <f t="shared" si="18"/>
        <v>1019</v>
      </c>
      <c r="H136" s="37" t="str">
        <f t="shared" si="19"/>
        <v>iPhone XS - Preto</v>
      </c>
      <c r="I136" s="36" t="str">
        <f t="shared" si="20"/>
        <v>CLR</v>
      </c>
      <c r="J136" s="37" t="str">
        <f t="shared" si="21"/>
        <v>Celular</v>
      </c>
      <c r="K136" s="36" t="str">
        <f t="shared" si="22"/>
        <v>UD01</v>
      </c>
      <c r="L136" s="37" t="str">
        <f t="shared" si="23"/>
        <v>Rio de Janeiro</v>
      </c>
    </row>
    <row r="137" spans="1:12" x14ac:dyDescent="0.25">
      <c r="A137" s="11">
        <v>136</v>
      </c>
      <c r="B137" s="11" t="s">
        <v>376</v>
      </c>
      <c r="C137" s="11">
        <v>1</v>
      </c>
      <c r="D137" s="21">
        <v>5500</v>
      </c>
      <c r="E137" s="38" t="str">
        <f t="shared" si="16"/>
        <v>VA003</v>
      </c>
      <c r="F137" s="37" t="str">
        <f t="shared" si="17"/>
        <v>Bianca Paz</v>
      </c>
      <c r="G137" s="36" t="str">
        <f t="shared" si="18"/>
        <v>1012</v>
      </c>
      <c r="H137" s="37" t="str">
        <f t="shared" si="19"/>
        <v>Dell G7 - Vermelho</v>
      </c>
      <c r="I137" s="36" t="str">
        <f t="shared" si="20"/>
        <v>NTB</v>
      </c>
      <c r="J137" s="37" t="str">
        <f t="shared" si="21"/>
        <v>Notebook</v>
      </c>
      <c r="K137" s="36" t="str">
        <f t="shared" si="22"/>
        <v>UD11</v>
      </c>
      <c r="L137" s="37" t="str">
        <f t="shared" si="23"/>
        <v>Goiânia</v>
      </c>
    </row>
    <row r="138" spans="1:12" x14ac:dyDescent="0.25">
      <c r="A138" s="11">
        <v>137</v>
      </c>
      <c r="B138" s="11" t="s">
        <v>377</v>
      </c>
      <c r="C138" s="11">
        <v>5</v>
      </c>
      <c r="D138" s="21">
        <v>9500</v>
      </c>
      <c r="E138" s="38" t="str">
        <f t="shared" si="16"/>
        <v>VA001</v>
      </c>
      <c r="F138" s="37" t="str">
        <f t="shared" si="17"/>
        <v>Sthefeson Pereira</v>
      </c>
      <c r="G138" s="36" t="str">
        <f t="shared" si="18"/>
        <v>1010</v>
      </c>
      <c r="H138" s="37" t="str">
        <f t="shared" si="19"/>
        <v>iPhone 6S - Rosa</v>
      </c>
      <c r="I138" s="36" t="str">
        <f t="shared" si="20"/>
        <v>CLR</v>
      </c>
      <c r="J138" s="37" t="str">
        <f t="shared" si="21"/>
        <v>Celular</v>
      </c>
      <c r="K138" s="36" t="str">
        <f t="shared" si="22"/>
        <v>UD11</v>
      </c>
      <c r="L138" s="37" t="str">
        <f t="shared" si="23"/>
        <v>Goiânia</v>
      </c>
    </row>
    <row r="139" spans="1:12" x14ac:dyDescent="0.25">
      <c r="A139" s="11">
        <v>138</v>
      </c>
      <c r="B139" s="11" t="s">
        <v>378</v>
      </c>
      <c r="C139" s="11">
        <v>1</v>
      </c>
      <c r="D139" s="21">
        <v>1750</v>
      </c>
      <c r="E139" s="38" t="str">
        <f t="shared" si="16"/>
        <v>VA042</v>
      </c>
      <c r="F139" s="37" t="str">
        <f t="shared" si="17"/>
        <v>Fabio Boccaletti</v>
      </c>
      <c r="G139" s="36" t="str">
        <f t="shared" si="18"/>
        <v>1004</v>
      </c>
      <c r="H139" s="37" t="str">
        <f t="shared" si="19"/>
        <v>Apple Watch - Preto</v>
      </c>
      <c r="I139" s="36" t="str">
        <f t="shared" si="20"/>
        <v>SMW</v>
      </c>
      <c r="J139" s="37" t="str">
        <f t="shared" si="21"/>
        <v>Smart Watch</v>
      </c>
      <c r="K139" s="36" t="str">
        <f t="shared" si="22"/>
        <v>UD03</v>
      </c>
      <c r="L139" s="37" t="str">
        <f t="shared" si="23"/>
        <v>Salvador</v>
      </c>
    </row>
    <row r="140" spans="1:12" x14ac:dyDescent="0.25">
      <c r="A140" s="11">
        <v>139</v>
      </c>
      <c r="B140" s="11" t="s">
        <v>379</v>
      </c>
      <c r="C140" s="11">
        <v>4</v>
      </c>
      <c r="D140" s="21">
        <v>9200</v>
      </c>
      <c r="E140" s="38" t="str">
        <f t="shared" si="16"/>
        <v>VA039</v>
      </c>
      <c r="F140" s="37" t="str">
        <f t="shared" si="17"/>
        <v>Diogo Peixoto</v>
      </c>
      <c r="G140" s="36" t="str">
        <f t="shared" si="18"/>
        <v>1007</v>
      </c>
      <c r="H140" s="37" t="str">
        <f t="shared" si="19"/>
        <v>Inspiron 15 - Prata</v>
      </c>
      <c r="I140" s="36" t="str">
        <f t="shared" si="20"/>
        <v>NTB</v>
      </c>
      <c r="J140" s="37" t="str">
        <f t="shared" si="21"/>
        <v>Notebook</v>
      </c>
      <c r="K140" s="36" t="str">
        <f t="shared" si="22"/>
        <v>UD01</v>
      </c>
      <c r="L140" s="37" t="str">
        <f t="shared" si="23"/>
        <v>Rio de Janeiro</v>
      </c>
    </row>
    <row r="141" spans="1:12" x14ac:dyDescent="0.25">
      <c r="A141" s="11">
        <v>140</v>
      </c>
      <c r="B141" s="11" t="s">
        <v>380</v>
      </c>
      <c r="C141" s="11">
        <v>2</v>
      </c>
      <c r="D141" s="21">
        <v>13000</v>
      </c>
      <c r="E141" s="38" t="str">
        <f t="shared" si="16"/>
        <v>VA001</v>
      </c>
      <c r="F141" s="37" t="str">
        <f t="shared" si="17"/>
        <v>Sthefeson Pereira</v>
      </c>
      <c r="G141" s="36" t="str">
        <f t="shared" si="18"/>
        <v>1019</v>
      </c>
      <c r="H141" s="37" t="str">
        <f t="shared" si="19"/>
        <v>iPhone XS - Preto</v>
      </c>
      <c r="I141" s="36" t="str">
        <f t="shared" si="20"/>
        <v>CLR</v>
      </c>
      <c r="J141" s="37" t="str">
        <f t="shared" si="21"/>
        <v>Celular</v>
      </c>
      <c r="K141" s="36" t="str">
        <f t="shared" si="22"/>
        <v>UD01</v>
      </c>
      <c r="L141" s="37" t="str">
        <f t="shared" si="23"/>
        <v>Rio de Janeiro</v>
      </c>
    </row>
    <row r="142" spans="1:12" x14ac:dyDescent="0.25">
      <c r="A142" s="11">
        <v>141</v>
      </c>
      <c r="B142" s="11" t="s">
        <v>381</v>
      </c>
      <c r="C142" s="11">
        <v>4</v>
      </c>
      <c r="D142" s="21">
        <v>9200</v>
      </c>
      <c r="E142" s="38" t="str">
        <f t="shared" si="16"/>
        <v>VA030</v>
      </c>
      <c r="F142" s="37" t="str">
        <f t="shared" si="17"/>
        <v>Pedro Macckione</v>
      </c>
      <c r="G142" s="36" t="str">
        <f t="shared" si="18"/>
        <v>1007</v>
      </c>
      <c r="H142" s="37" t="str">
        <f t="shared" si="19"/>
        <v>Inspiron 15 - Prata</v>
      </c>
      <c r="I142" s="36" t="str">
        <f t="shared" si="20"/>
        <v>NTB</v>
      </c>
      <c r="J142" s="37" t="str">
        <f t="shared" si="21"/>
        <v>Notebook</v>
      </c>
      <c r="K142" s="36" t="str">
        <f t="shared" si="22"/>
        <v>UD13</v>
      </c>
      <c r="L142" s="37" t="str">
        <f t="shared" si="23"/>
        <v>Campinas</v>
      </c>
    </row>
    <row r="143" spans="1:12" x14ac:dyDescent="0.25">
      <c r="A143" s="11">
        <v>142</v>
      </c>
      <c r="B143" s="11" t="s">
        <v>382</v>
      </c>
      <c r="C143" s="11">
        <v>3</v>
      </c>
      <c r="D143" s="21">
        <v>19500</v>
      </c>
      <c r="E143" s="38" t="str">
        <f t="shared" si="16"/>
        <v>VA009</v>
      </c>
      <c r="F143" s="37" t="str">
        <f t="shared" si="17"/>
        <v>Chan Santos</v>
      </c>
      <c r="G143" s="36" t="str">
        <f t="shared" si="18"/>
        <v>1019</v>
      </c>
      <c r="H143" s="37" t="str">
        <f t="shared" si="19"/>
        <v>iPhone XS - Preto</v>
      </c>
      <c r="I143" s="36" t="str">
        <f t="shared" si="20"/>
        <v>CLR</v>
      </c>
      <c r="J143" s="37" t="str">
        <f t="shared" si="21"/>
        <v>Celular</v>
      </c>
      <c r="K143" s="36" t="str">
        <f t="shared" si="22"/>
        <v>UD02</v>
      </c>
      <c r="L143" s="37" t="str">
        <f t="shared" si="23"/>
        <v>Belo Horizonte</v>
      </c>
    </row>
    <row r="144" spans="1:12" x14ac:dyDescent="0.25">
      <c r="A144" s="11">
        <v>143</v>
      </c>
      <c r="B144" s="11" t="s">
        <v>383</v>
      </c>
      <c r="C144" s="11">
        <v>1</v>
      </c>
      <c r="D144" s="21">
        <v>1500</v>
      </c>
      <c r="E144" s="38" t="str">
        <f t="shared" si="16"/>
        <v>VA045</v>
      </c>
      <c r="F144" s="37" t="str">
        <f t="shared" si="17"/>
        <v>Jéssica Resinente</v>
      </c>
      <c r="G144" s="36" t="str">
        <f t="shared" si="18"/>
        <v>1023</v>
      </c>
      <c r="H144" s="37" t="str">
        <f t="shared" si="19"/>
        <v>Samsung Dual Core - Preto</v>
      </c>
      <c r="I144" s="36" t="str">
        <f t="shared" si="20"/>
        <v>NTB</v>
      </c>
      <c r="J144" s="37" t="str">
        <f t="shared" si="21"/>
        <v>Notebook</v>
      </c>
      <c r="K144" s="36" t="str">
        <f t="shared" si="22"/>
        <v>UD06</v>
      </c>
      <c r="L144" s="37" t="str">
        <f t="shared" si="23"/>
        <v>Recife</v>
      </c>
    </row>
    <row r="145" spans="1:12" x14ac:dyDescent="0.25">
      <c r="A145" s="11">
        <v>144</v>
      </c>
      <c r="B145" s="11" t="s">
        <v>384</v>
      </c>
      <c r="C145" s="11">
        <v>1</v>
      </c>
      <c r="D145" s="21">
        <v>2000</v>
      </c>
      <c r="E145" s="38" t="str">
        <f t="shared" si="16"/>
        <v>VA046</v>
      </c>
      <c r="F145" s="37" t="str">
        <f t="shared" si="17"/>
        <v>Adrielle Forte</v>
      </c>
      <c r="G145" s="36" t="str">
        <f t="shared" si="18"/>
        <v>1008</v>
      </c>
      <c r="H145" s="37" t="str">
        <f t="shared" si="19"/>
        <v>Smart TV LED Full HD 55' - Preto</v>
      </c>
      <c r="I145" s="36" t="str">
        <f t="shared" si="20"/>
        <v>TLV</v>
      </c>
      <c r="J145" s="37" t="str">
        <f t="shared" si="21"/>
        <v>Televisão</v>
      </c>
      <c r="K145" s="36" t="str">
        <f t="shared" si="22"/>
        <v>UD07</v>
      </c>
      <c r="L145" s="37" t="str">
        <f t="shared" si="23"/>
        <v>Porto Alegre</v>
      </c>
    </row>
    <row r="146" spans="1:12" x14ac:dyDescent="0.25">
      <c r="A146" s="11">
        <v>145</v>
      </c>
      <c r="B146" s="11" t="s">
        <v>385</v>
      </c>
      <c r="C146" s="11">
        <v>1</v>
      </c>
      <c r="D146" s="21">
        <v>1400</v>
      </c>
      <c r="E146" s="38" t="str">
        <f t="shared" si="16"/>
        <v>VA028</v>
      </c>
      <c r="F146" s="37" t="str">
        <f t="shared" si="17"/>
        <v>Bernardo Nauenberg</v>
      </c>
      <c r="G146" s="36" t="str">
        <f t="shared" si="18"/>
        <v>1009</v>
      </c>
      <c r="H146" s="37" t="str">
        <f t="shared" si="19"/>
        <v>Moto G7 - Vermelho</v>
      </c>
      <c r="I146" s="36" t="str">
        <f t="shared" si="20"/>
        <v>CLR</v>
      </c>
      <c r="J146" s="37" t="str">
        <f t="shared" si="21"/>
        <v>Celular</v>
      </c>
      <c r="K146" s="36" t="str">
        <f t="shared" si="22"/>
        <v>UD01</v>
      </c>
      <c r="L146" s="37" t="str">
        <f t="shared" si="23"/>
        <v>Rio de Janeiro</v>
      </c>
    </row>
    <row r="147" spans="1:12" x14ac:dyDescent="0.25">
      <c r="A147" s="11">
        <v>146</v>
      </c>
      <c r="B147" s="11" t="s">
        <v>386</v>
      </c>
      <c r="C147" s="11">
        <v>2</v>
      </c>
      <c r="D147" s="21">
        <v>3000</v>
      </c>
      <c r="E147" s="38" t="str">
        <f t="shared" si="16"/>
        <v>VA043</v>
      </c>
      <c r="F147" s="37" t="str">
        <f t="shared" si="17"/>
        <v>Manuela Ferreira</v>
      </c>
      <c r="G147" s="36" t="str">
        <f t="shared" si="18"/>
        <v>1005</v>
      </c>
      <c r="H147" s="37" t="str">
        <f t="shared" si="19"/>
        <v>Câmera Digital Rebel T6 - Preto</v>
      </c>
      <c r="I147" s="36" t="str">
        <f t="shared" si="20"/>
        <v>CAM</v>
      </c>
      <c r="J147" s="37" t="str">
        <f t="shared" si="21"/>
        <v>Câmera</v>
      </c>
      <c r="K147" s="36" t="str">
        <f t="shared" si="22"/>
        <v>UD12</v>
      </c>
      <c r="L147" s="37" t="str">
        <f t="shared" si="23"/>
        <v>Guarulhos</v>
      </c>
    </row>
    <row r="148" spans="1:12" x14ac:dyDescent="0.25">
      <c r="A148" s="11">
        <v>147</v>
      </c>
      <c r="B148" s="11" t="s">
        <v>387</v>
      </c>
      <c r="C148" s="11">
        <v>1</v>
      </c>
      <c r="D148" s="21">
        <v>5500</v>
      </c>
      <c r="E148" s="38" t="str">
        <f t="shared" si="16"/>
        <v>VA043</v>
      </c>
      <c r="F148" s="37" t="str">
        <f t="shared" si="17"/>
        <v>Manuela Ferreira</v>
      </c>
      <c r="G148" s="36" t="str">
        <f t="shared" si="18"/>
        <v>1012</v>
      </c>
      <c r="H148" s="37" t="str">
        <f t="shared" si="19"/>
        <v>Dell G7 - Vermelho</v>
      </c>
      <c r="I148" s="36" t="str">
        <f t="shared" si="20"/>
        <v>NTB</v>
      </c>
      <c r="J148" s="37" t="str">
        <f t="shared" si="21"/>
        <v>Notebook</v>
      </c>
      <c r="K148" s="36" t="str">
        <f t="shared" si="22"/>
        <v>UD04</v>
      </c>
      <c r="L148" s="37" t="str">
        <f t="shared" si="23"/>
        <v>Curitiba</v>
      </c>
    </row>
    <row r="149" spans="1:12" x14ac:dyDescent="0.25">
      <c r="A149" s="11">
        <v>148</v>
      </c>
      <c r="B149" s="11" t="s">
        <v>388</v>
      </c>
      <c r="C149" s="11">
        <v>1</v>
      </c>
      <c r="D149" s="21">
        <v>1750</v>
      </c>
      <c r="E149" s="38" t="str">
        <f t="shared" si="16"/>
        <v>VA049</v>
      </c>
      <c r="F149" s="37" t="str">
        <f t="shared" si="17"/>
        <v>Juliana Souza</v>
      </c>
      <c r="G149" s="36" t="str">
        <f t="shared" si="18"/>
        <v>1004</v>
      </c>
      <c r="H149" s="37" t="str">
        <f t="shared" si="19"/>
        <v>Apple Watch - Preto</v>
      </c>
      <c r="I149" s="36" t="str">
        <f t="shared" si="20"/>
        <v>SMW</v>
      </c>
      <c r="J149" s="37" t="str">
        <f t="shared" si="21"/>
        <v>Smart Watch</v>
      </c>
      <c r="K149" s="36" t="str">
        <f t="shared" si="22"/>
        <v>UD04</v>
      </c>
      <c r="L149" s="37" t="str">
        <f t="shared" si="23"/>
        <v>Curitiba</v>
      </c>
    </row>
    <row r="150" spans="1:12" x14ac:dyDescent="0.25">
      <c r="A150" s="11">
        <v>149</v>
      </c>
      <c r="B150" s="11" t="s">
        <v>389</v>
      </c>
      <c r="C150" s="11">
        <v>1</v>
      </c>
      <c r="D150" s="21">
        <v>1400</v>
      </c>
      <c r="E150" s="38" t="str">
        <f t="shared" si="16"/>
        <v>VA038</v>
      </c>
      <c r="F150" s="37" t="str">
        <f t="shared" si="17"/>
        <v>Bianca Procaci</v>
      </c>
      <c r="G150" s="36" t="str">
        <f t="shared" si="18"/>
        <v>1006</v>
      </c>
      <c r="H150" s="37" t="str">
        <f t="shared" si="19"/>
        <v>TV LED 32' - Preto</v>
      </c>
      <c r="I150" s="36" t="str">
        <f t="shared" si="20"/>
        <v>TLV</v>
      </c>
      <c r="J150" s="37" t="str">
        <f t="shared" si="21"/>
        <v>Televisão</v>
      </c>
      <c r="K150" s="36" t="str">
        <f t="shared" si="22"/>
        <v>UD04</v>
      </c>
      <c r="L150" s="37" t="str">
        <f t="shared" si="23"/>
        <v>Curitiba</v>
      </c>
    </row>
    <row r="151" spans="1:12" x14ac:dyDescent="0.25">
      <c r="A151" s="11">
        <v>150</v>
      </c>
      <c r="B151" s="11" t="s">
        <v>390</v>
      </c>
      <c r="C151" s="11">
        <v>1</v>
      </c>
      <c r="D151" s="21">
        <v>1100</v>
      </c>
      <c r="E151" s="38" t="str">
        <f t="shared" si="16"/>
        <v>VA042</v>
      </c>
      <c r="F151" s="37" t="str">
        <f t="shared" si="17"/>
        <v>Fabio Boccaletti</v>
      </c>
      <c r="G151" s="36" t="str">
        <f t="shared" si="18"/>
        <v>1014</v>
      </c>
      <c r="H151" s="37" t="str">
        <f t="shared" si="19"/>
        <v>Galaxy J8 - Roxo</v>
      </c>
      <c r="I151" s="36" t="str">
        <f t="shared" si="20"/>
        <v>CLR</v>
      </c>
      <c r="J151" s="37" t="str">
        <f t="shared" si="21"/>
        <v>Celular</v>
      </c>
      <c r="K151" s="36" t="str">
        <f t="shared" si="22"/>
        <v>UD13</v>
      </c>
      <c r="L151" s="37" t="str">
        <f t="shared" si="23"/>
        <v>Campinas</v>
      </c>
    </row>
    <row r="152" spans="1:12" x14ac:dyDescent="0.25">
      <c r="A152" s="11">
        <v>151</v>
      </c>
      <c r="B152" s="11" t="s">
        <v>391</v>
      </c>
      <c r="C152" s="11">
        <v>3</v>
      </c>
      <c r="D152" s="21">
        <v>15600</v>
      </c>
      <c r="E152" s="38" t="str">
        <f t="shared" si="16"/>
        <v>VA038</v>
      </c>
      <c r="F152" s="37" t="str">
        <f t="shared" si="17"/>
        <v>Bianca Procaci</v>
      </c>
      <c r="G152" s="36" t="str">
        <f t="shared" si="18"/>
        <v>1017</v>
      </c>
      <c r="H152" s="37" t="str">
        <f t="shared" si="19"/>
        <v>Smart TV 75' 4K - Preto</v>
      </c>
      <c r="I152" s="36" t="str">
        <f t="shared" si="20"/>
        <v>TLV</v>
      </c>
      <c r="J152" s="37" t="str">
        <f t="shared" si="21"/>
        <v>Televisão</v>
      </c>
      <c r="K152" s="36" t="str">
        <f t="shared" si="22"/>
        <v>UD03</v>
      </c>
      <c r="L152" s="37" t="str">
        <f t="shared" si="23"/>
        <v>Salvador</v>
      </c>
    </row>
    <row r="153" spans="1:12" x14ac:dyDescent="0.25">
      <c r="A153" s="11">
        <v>152</v>
      </c>
      <c r="B153" s="11" t="s">
        <v>392</v>
      </c>
      <c r="C153" s="11">
        <v>1</v>
      </c>
      <c r="D153" s="21">
        <v>1500</v>
      </c>
      <c r="E153" s="38" t="str">
        <f t="shared" si="16"/>
        <v>VA033</v>
      </c>
      <c r="F153" s="37" t="str">
        <f t="shared" si="17"/>
        <v>Raíza Lopes</v>
      </c>
      <c r="G153" s="36" t="str">
        <f t="shared" si="18"/>
        <v>1023</v>
      </c>
      <c r="H153" s="37" t="str">
        <f t="shared" si="19"/>
        <v>Samsung Dual Core - Preto</v>
      </c>
      <c r="I153" s="36" t="str">
        <f t="shared" si="20"/>
        <v>NTB</v>
      </c>
      <c r="J153" s="37" t="str">
        <f t="shared" si="21"/>
        <v>Notebook</v>
      </c>
      <c r="K153" s="36" t="str">
        <f t="shared" si="22"/>
        <v>UD05</v>
      </c>
      <c r="L153" s="37" t="str">
        <f t="shared" si="23"/>
        <v>Fortaleza</v>
      </c>
    </row>
    <row r="154" spans="1:12" x14ac:dyDescent="0.25">
      <c r="A154" s="11">
        <v>153</v>
      </c>
      <c r="B154" s="11" t="s">
        <v>393</v>
      </c>
      <c r="C154" s="11">
        <v>5</v>
      </c>
      <c r="D154" s="21">
        <v>6000</v>
      </c>
      <c r="E154" s="38" t="str">
        <f t="shared" si="16"/>
        <v>VA012</v>
      </c>
      <c r="F154" s="37" t="str">
        <f t="shared" si="17"/>
        <v>Arthur Rocha</v>
      </c>
      <c r="G154" s="36" t="str">
        <f t="shared" si="18"/>
        <v>1018</v>
      </c>
      <c r="H154" s="37" t="str">
        <f t="shared" si="19"/>
        <v>Smart Watch MI - Amarelo</v>
      </c>
      <c r="I154" s="36" t="str">
        <f t="shared" si="20"/>
        <v>SMW</v>
      </c>
      <c r="J154" s="37" t="str">
        <f t="shared" si="21"/>
        <v>Smart Watch</v>
      </c>
      <c r="K154" s="36" t="str">
        <f t="shared" si="22"/>
        <v>UD12</v>
      </c>
      <c r="L154" s="37" t="str">
        <f t="shared" si="23"/>
        <v>Guarulhos</v>
      </c>
    </row>
    <row r="155" spans="1:12" x14ac:dyDescent="0.25">
      <c r="A155" s="11">
        <v>154</v>
      </c>
      <c r="B155" s="11" t="s">
        <v>394</v>
      </c>
      <c r="C155" s="11">
        <v>5</v>
      </c>
      <c r="D155" s="21">
        <v>32500</v>
      </c>
      <c r="E155" s="38" t="str">
        <f t="shared" si="16"/>
        <v>VA004</v>
      </c>
      <c r="F155" s="37" t="str">
        <f t="shared" si="17"/>
        <v>Silvio Fahrnholz</v>
      </c>
      <c r="G155" s="36" t="str">
        <f t="shared" si="18"/>
        <v>1019</v>
      </c>
      <c r="H155" s="37" t="str">
        <f t="shared" si="19"/>
        <v>iPhone XS - Preto</v>
      </c>
      <c r="I155" s="36" t="str">
        <f t="shared" si="20"/>
        <v>CLR</v>
      </c>
      <c r="J155" s="37" t="str">
        <f t="shared" si="21"/>
        <v>Celular</v>
      </c>
      <c r="K155" s="36" t="str">
        <f t="shared" si="22"/>
        <v>UD12</v>
      </c>
      <c r="L155" s="37" t="str">
        <f t="shared" si="23"/>
        <v>Guarulhos</v>
      </c>
    </row>
    <row r="156" spans="1:12" x14ac:dyDescent="0.25">
      <c r="A156" s="11">
        <v>155</v>
      </c>
      <c r="B156" s="11" t="s">
        <v>395</v>
      </c>
      <c r="C156" s="11">
        <v>4</v>
      </c>
      <c r="D156" s="21">
        <v>8000</v>
      </c>
      <c r="E156" s="38" t="str">
        <f t="shared" si="16"/>
        <v>VA040</v>
      </c>
      <c r="F156" s="37" t="str">
        <f t="shared" si="17"/>
        <v>Cícero Lima</v>
      </c>
      <c r="G156" s="36" t="str">
        <f t="shared" si="18"/>
        <v>1008</v>
      </c>
      <c r="H156" s="37" t="str">
        <f t="shared" si="19"/>
        <v>Smart TV LED Full HD 55' - Preto</v>
      </c>
      <c r="I156" s="36" t="str">
        <f t="shared" si="20"/>
        <v>TLV</v>
      </c>
      <c r="J156" s="37" t="str">
        <f t="shared" si="21"/>
        <v>Televisão</v>
      </c>
      <c r="K156" s="36" t="str">
        <f t="shared" si="22"/>
        <v>UD07</v>
      </c>
      <c r="L156" s="37" t="str">
        <f t="shared" si="23"/>
        <v>Porto Alegre</v>
      </c>
    </row>
    <row r="157" spans="1:12" x14ac:dyDescent="0.25">
      <c r="A157" s="11">
        <v>156</v>
      </c>
      <c r="B157" s="11" t="s">
        <v>396</v>
      </c>
      <c r="C157" s="11">
        <v>1</v>
      </c>
      <c r="D157" s="21">
        <v>5500</v>
      </c>
      <c r="E157" s="38" t="str">
        <f t="shared" si="16"/>
        <v>VA036</v>
      </c>
      <c r="F157" s="37" t="str">
        <f t="shared" si="17"/>
        <v>Luíza Melo</v>
      </c>
      <c r="G157" s="36" t="str">
        <f t="shared" si="18"/>
        <v>1012</v>
      </c>
      <c r="H157" s="37" t="str">
        <f t="shared" si="19"/>
        <v>Dell G7 - Vermelho</v>
      </c>
      <c r="I157" s="36" t="str">
        <f t="shared" si="20"/>
        <v>NTB</v>
      </c>
      <c r="J157" s="37" t="str">
        <f t="shared" si="21"/>
        <v>Notebook</v>
      </c>
      <c r="K157" s="36" t="str">
        <f t="shared" si="22"/>
        <v>UD13</v>
      </c>
      <c r="L157" s="37" t="str">
        <f t="shared" si="23"/>
        <v>Campinas</v>
      </c>
    </row>
    <row r="158" spans="1:12" x14ac:dyDescent="0.25">
      <c r="A158" s="11">
        <v>157</v>
      </c>
      <c r="B158" s="11" t="s">
        <v>397</v>
      </c>
      <c r="C158" s="11">
        <v>3</v>
      </c>
      <c r="D158" s="21">
        <v>5250</v>
      </c>
      <c r="E158" s="38" t="str">
        <f t="shared" si="16"/>
        <v>VA045</v>
      </c>
      <c r="F158" s="37" t="str">
        <f t="shared" si="17"/>
        <v>Jéssica Resinente</v>
      </c>
      <c r="G158" s="36" t="str">
        <f t="shared" si="18"/>
        <v>1004</v>
      </c>
      <c r="H158" s="37" t="str">
        <f t="shared" si="19"/>
        <v>Apple Watch - Preto</v>
      </c>
      <c r="I158" s="36" t="str">
        <f t="shared" si="20"/>
        <v>SMW</v>
      </c>
      <c r="J158" s="37" t="str">
        <f t="shared" si="21"/>
        <v>Smart Watch</v>
      </c>
      <c r="K158" s="36" t="str">
        <f t="shared" si="22"/>
        <v>UD03</v>
      </c>
      <c r="L158" s="37" t="str">
        <f t="shared" si="23"/>
        <v>Salvador</v>
      </c>
    </row>
    <row r="159" spans="1:12" x14ac:dyDescent="0.25">
      <c r="A159" s="11">
        <v>158</v>
      </c>
      <c r="B159" s="11" t="s">
        <v>398</v>
      </c>
      <c r="C159" s="11">
        <v>1</v>
      </c>
      <c r="D159" s="21">
        <v>1100</v>
      </c>
      <c r="E159" s="38" t="str">
        <f t="shared" si="16"/>
        <v>VA046</v>
      </c>
      <c r="F159" s="37" t="str">
        <f t="shared" si="17"/>
        <v>Adrielle Forte</v>
      </c>
      <c r="G159" s="36" t="str">
        <f t="shared" si="18"/>
        <v>1014</v>
      </c>
      <c r="H159" s="37" t="str">
        <f t="shared" si="19"/>
        <v>Galaxy J8 - Roxo</v>
      </c>
      <c r="I159" s="36" t="str">
        <f t="shared" si="20"/>
        <v>CLR</v>
      </c>
      <c r="J159" s="37" t="str">
        <f t="shared" si="21"/>
        <v>Celular</v>
      </c>
      <c r="K159" s="36" t="str">
        <f t="shared" si="22"/>
        <v>UD04</v>
      </c>
      <c r="L159" s="37" t="str">
        <f t="shared" si="23"/>
        <v>Curitiba</v>
      </c>
    </row>
    <row r="160" spans="1:12" x14ac:dyDescent="0.25">
      <c r="A160" s="11">
        <v>159</v>
      </c>
      <c r="B160" s="11" t="s">
        <v>399</v>
      </c>
      <c r="C160" s="11">
        <v>3</v>
      </c>
      <c r="D160" s="21">
        <v>3300</v>
      </c>
      <c r="E160" s="38" t="str">
        <f t="shared" si="16"/>
        <v>VA015</v>
      </c>
      <c r="F160" s="37" t="str">
        <f t="shared" si="17"/>
        <v>Caio Caldas</v>
      </c>
      <c r="G160" s="36" t="str">
        <f t="shared" si="18"/>
        <v>1014</v>
      </c>
      <c r="H160" s="37" t="str">
        <f t="shared" si="19"/>
        <v>Galaxy J8 - Roxo</v>
      </c>
      <c r="I160" s="36" t="str">
        <f t="shared" si="20"/>
        <v>CLR</v>
      </c>
      <c r="J160" s="37" t="str">
        <f t="shared" si="21"/>
        <v>Celular</v>
      </c>
      <c r="K160" s="36" t="str">
        <f t="shared" si="22"/>
        <v>UD03</v>
      </c>
      <c r="L160" s="37" t="str">
        <f t="shared" si="23"/>
        <v>Salvador</v>
      </c>
    </row>
    <row r="161" spans="1:12" x14ac:dyDescent="0.25">
      <c r="A161" s="11">
        <v>160</v>
      </c>
      <c r="B161" s="11" t="s">
        <v>400</v>
      </c>
      <c r="C161" s="11">
        <v>1</v>
      </c>
      <c r="D161" s="21">
        <v>1100</v>
      </c>
      <c r="E161" s="38" t="str">
        <f t="shared" si="16"/>
        <v>VA040</v>
      </c>
      <c r="F161" s="37" t="str">
        <f t="shared" si="17"/>
        <v>Cícero Lima</v>
      </c>
      <c r="G161" s="36" t="str">
        <f t="shared" si="18"/>
        <v>1014</v>
      </c>
      <c r="H161" s="37" t="str">
        <f t="shared" si="19"/>
        <v>Galaxy J8 - Roxo</v>
      </c>
      <c r="I161" s="36" t="str">
        <f t="shared" si="20"/>
        <v>CLR</v>
      </c>
      <c r="J161" s="37" t="str">
        <f t="shared" si="21"/>
        <v>Celular</v>
      </c>
      <c r="K161" s="36" t="str">
        <f t="shared" si="22"/>
        <v>UD05</v>
      </c>
      <c r="L161" s="37" t="str">
        <f t="shared" si="23"/>
        <v>Fortaleza</v>
      </c>
    </row>
    <row r="162" spans="1:12" x14ac:dyDescent="0.25">
      <c r="A162" s="11">
        <v>161</v>
      </c>
      <c r="B162" s="11" t="s">
        <v>401</v>
      </c>
      <c r="C162" s="11">
        <v>1</v>
      </c>
      <c r="D162" s="21">
        <v>2600</v>
      </c>
      <c r="E162" s="38" t="str">
        <f t="shared" si="16"/>
        <v>VA026</v>
      </c>
      <c r="F162" s="37" t="str">
        <f t="shared" si="17"/>
        <v>Bruna Ramos</v>
      </c>
      <c r="G162" s="36" t="str">
        <f t="shared" si="18"/>
        <v>1001</v>
      </c>
      <c r="H162" s="37" t="str">
        <f t="shared" si="19"/>
        <v>Smart TV 50' 4K - Preto</v>
      </c>
      <c r="I162" s="36" t="str">
        <f t="shared" si="20"/>
        <v>TLV</v>
      </c>
      <c r="J162" s="37" t="str">
        <f t="shared" si="21"/>
        <v>Televisão</v>
      </c>
      <c r="K162" s="36" t="str">
        <f t="shared" si="22"/>
        <v>UD04</v>
      </c>
      <c r="L162" s="37" t="str">
        <f t="shared" si="23"/>
        <v>Curitiba</v>
      </c>
    </row>
    <row r="163" spans="1:12" x14ac:dyDescent="0.25">
      <c r="A163" s="11">
        <v>162</v>
      </c>
      <c r="B163" s="11" t="s">
        <v>402</v>
      </c>
      <c r="C163" s="11">
        <v>1</v>
      </c>
      <c r="D163" s="21">
        <v>2000</v>
      </c>
      <c r="E163" s="38" t="str">
        <f t="shared" si="16"/>
        <v>VA038</v>
      </c>
      <c r="F163" s="37" t="str">
        <f t="shared" si="17"/>
        <v>Bianca Procaci</v>
      </c>
      <c r="G163" s="36" t="str">
        <f t="shared" si="18"/>
        <v>1008</v>
      </c>
      <c r="H163" s="37" t="str">
        <f t="shared" si="19"/>
        <v>Smart TV LED Full HD 55' - Preto</v>
      </c>
      <c r="I163" s="36" t="str">
        <f t="shared" si="20"/>
        <v>TLV</v>
      </c>
      <c r="J163" s="37" t="str">
        <f t="shared" si="21"/>
        <v>Televisão</v>
      </c>
      <c r="K163" s="36" t="str">
        <f t="shared" si="22"/>
        <v>UD13</v>
      </c>
      <c r="L163" s="37" t="str">
        <f t="shared" si="23"/>
        <v>Campinas</v>
      </c>
    </row>
    <row r="164" spans="1:12" x14ac:dyDescent="0.25">
      <c r="A164" s="11">
        <v>163</v>
      </c>
      <c r="B164" s="11" t="s">
        <v>403</v>
      </c>
      <c r="C164" s="11">
        <v>1</v>
      </c>
      <c r="D164" s="21">
        <v>2600</v>
      </c>
      <c r="E164" s="38" t="str">
        <f t="shared" si="16"/>
        <v>VA035</v>
      </c>
      <c r="F164" s="37" t="str">
        <f t="shared" si="17"/>
        <v>Larissa Florim</v>
      </c>
      <c r="G164" s="36" t="str">
        <f t="shared" si="18"/>
        <v>1001</v>
      </c>
      <c r="H164" s="37" t="str">
        <f t="shared" si="19"/>
        <v>Smart TV 50' 4K - Preto</v>
      </c>
      <c r="I164" s="36" t="str">
        <f t="shared" si="20"/>
        <v>TLV</v>
      </c>
      <c r="J164" s="37" t="str">
        <f t="shared" si="21"/>
        <v>Televisão</v>
      </c>
      <c r="K164" s="36" t="str">
        <f t="shared" si="22"/>
        <v>UD09</v>
      </c>
      <c r="L164" s="37" t="str">
        <f t="shared" si="23"/>
        <v>São Paulo</v>
      </c>
    </row>
    <row r="165" spans="1:12" x14ac:dyDescent="0.25">
      <c r="A165" s="11">
        <v>164</v>
      </c>
      <c r="B165" s="11" t="s">
        <v>404</v>
      </c>
      <c r="C165" s="11">
        <v>4</v>
      </c>
      <c r="D165" s="21">
        <v>5600</v>
      </c>
      <c r="E165" s="38" t="str">
        <f t="shared" si="16"/>
        <v>VA030</v>
      </c>
      <c r="F165" s="37" t="str">
        <f t="shared" si="17"/>
        <v>Pedro Macckione</v>
      </c>
      <c r="G165" s="36" t="str">
        <f t="shared" si="18"/>
        <v>1006</v>
      </c>
      <c r="H165" s="37" t="str">
        <f t="shared" si="19"/>
        <v>TV LED 32' - Preto</v>
      </c>
      <c r="I165" s="36" t="str">
        <f t="shared" si="20"/>
        <v>TLV</v>
      </c>
      <c r="J165" s="37" t="str">
        <f t="shared" si="21"/>
        <v>Televisão</v>
      </c>
      <c r="K165" s="36" t="str">
        <f t="shared" si="22"/>
        <v>UD09</v>
      </c>
      <c r="L165" s="37" t="str">
        <f t="shared" si="23"/>
        <v>São Paulo</v>
      </c>
    </row>
    <row r="166" spans="1:12" x14ac:dyDescent="0.25">
      <c r="A166" s="11">
        <v>165</v>
      </c>
      <c r="B166" s="11" t="s">
        <v>367</v>
      </c>
      <c r="C166" s="11">
        <v>5</v>
      </c>
      <c r="D166" s="21">
        <v>3500</v>
      </c>
      <c r="E166" s="38" t="str">
        <f t="shared" si="16"/>
        <v>VA032</v>
      </c>
      <c r="F166" s="37" t="str">
        <f t="shared" si="17"/>
        <v>Isabela Resende</v>
      </c>
      <c r="G166" s="36" t="str">
        <f t="shared" si="18"/>
        <v>1015</v>
      </c>
      <c r="H166" s="37" t="str">
        <f t="shared" si="19"/>
        <v>Câmera Digital Sony Cyber - Azul</v>
      </c>
      <c r="I166" s="36" t="str">
        <f t="shared" si="20"/>
        <v>CAM</v>
      </c>
      <c r="J166" s="37" t="str">
        <f t="shared" si="21"/>
        <v>Câmera</v>
      </c>
      <c r="K166" s="36" t="str">
        <f t="shared" si="22"/>
        <v>UD13</v>
      </c>
      <c r="L166" s="37" t="str">
        <f t="shared" si="23"/>
        <v>Campinas</v>
      </c>
    </row>
    <row r="167" spans="1:12" x14ac:dyDescent="0.25">
      <c r="A167" s="11">
        <v>166</v>
      </c>
      <c r="B167" s="11" t="s">
        <v>405</v>
      </c>
      <c r="C167" s="11">
        <v>2</v>
      </c>
      <c r="D167" s="21">
        <v>13000</v>
      </c>
      <c r="E167" s="38" t="str">
        <f t="shared" si="16"/>
        <v>VA031</v>
      </c>
      <c r="F167" s="37" t="str">
        <f t="shared" si="17"/>
        <v>Giuseppe Bhering</v>
      </c>
      <c r="G167" s="36" t="str">
        <f t="shared" si="18"/>
        <v>1019</v>
      </c>
      <c r="H167" s="37" t="str">
        <f t="shared" si="19"/>
        <v>iPhone XS - Preto</v>
      </c>
      <c r="I167" s="36" t="str">
        <f t="shared" si="20"/>
        <v>CLR</v>
      </c>
      <c r="J167" s="37" t="str">
        <f t="shared" si="21"/>
        <v>Celular</v>
      </c>
      <c r="K167" s="36" t="str">
        <f t="shared" si="22"/>
        <v>UD12</v>
      </c>
      <c r="L167" s="37" t="str">
        <f t="shared" si="23"/>
        <v>Guarulhos</v>
      </c>
    </row>
    <row r="168" spans="1:12" x14ac:dyDescent="0.25">
      <c r="A168" s="11">
        <v>167</v>
      </c>
      <c r="B168" s="11" t="s">
        <v>406</v>
      </c>
      <c r="C168" s="11">
        <v>2</v>
      </c>
      <c r="D168" s="21">
        <v>5000</v>
      </c>
      <c r="E168" s="38" t="str">
        <f t="shared" si="16"/>
        <v>VA048</v>
      </c>
      <c r="F168" s="37" t="str">
        <f t="shared" si="17"/>
        <v>Pedro Jorge</v>
      </c>
      <c r="G168" s="36" t="str">
        <f t="shared" si="18"/>
        <v>1002</v>
      </c>
      <c r="H168" s="37" t="str">
        <f t="shared" si="19"/>
        <v>iPhone 7 - Dourado</v>
      </c>
      <c r="I168" s="36" t="str">
        <f t="shared" si="20"/>
        <v>CLR</v>
      </c>
      <c r="J168" s="37" t="str">
        <f t="shared" si="21"/>
        <v>Celular</v>
      </c>
      <c r="K168" s="36" t="str">
        <f t="shared" si="22"/>
        <v>UD09</v>
      </c>
      <c r="L168" s="37" t="str">
        <f t="shared" si="23"/>
        <v>São Paulo</v>
      </c>
    </row>
    <row r="169" spans="1:12" x14ac:dyDescent="0.25">
      <c r="A169" s="11">
        <v>168</v>
      </c>
      <c r="B169" s="11" t="s">
        <v>407</v>
      </c>
      <c r="C169" s="11">
        <v>1</v>
      </c>
      <c r="D169" s="21">
        <v>2600</v>
      </c>
      <c r="E169" s="38" t="str">
        <f t="shared" si="16"/>
        <v>VA033</v>
      </c>
      <c r="F169" s="37" t="str">
        <f t="shared" si="17"/>
        <v>Raíza Lopes</v>
      </c>
      <c r="G169" s="36" t="str">
        <f t="shared" si="18"/>
        <v>1001</v>
      </c>
      <c r="H169" s="37" t="str">
        <f t="shared" si="19"/>
        <v>Smart TV 50' 4K - Preto</v>
      </c>
      <c r="I169" s="36" t="str">
        <f t="shared" si="20"/>
        <v>TLV</v>
      </c>
      <c r="J169" s="37" t="str">
        <f t="shared" si="21"/>
        <v>Televisão</v>
      </c>
      <c r="K169" s="36" t="str">
        <f t="shared" si="22"/>
        <v>UD13</v>
      </c>
      <c r="L169" s="37" t="str">
        <f t="shared" si="23"/>
        <v>Campinas</v>
      </c>
    </row>
    <row r="170" spans="1:12" x14ac:dyDescent="0.25">
      <c r="A170" s="11">
        <v>169</v>
      </c>
      <c r="B170" s="11" t="s">
        <v>408</v>
      </c>
      <c r="C170" s="11">
        <v>1</v>
      </c>
      <c r="D170" s="21">
        <v>5200</v>
      </c>
      <c r="E170" s="38" t="str">
        <f t="shared" si="16"/>
        <v>VA027</v>
      </c>
      <c r="F170" s="37" t="str">
        <f t="shared" si="17"/>
        <v>Caio Vianna</v>
      </c>
      <c r="G170" s="36" t="str">
        <f t="shared" si="18"/>
        <v>1017</v>
      </c>
      <c r="H170" s="37" t="str">
        <f t="shared" si="19"/>
        <v>Smart TV 75' 4K - Preto</v>
      </c>
      <c r="I170" s="36" t="str">
        <f t="shared" si="20"/>
        <v>TLV</v>
      </c>
      <c r="J170" s="37" t="str">
        <f t="shared" si="21"/>
        <v>Televisão</v>
      </c>
      <c r="K170" s="36" t="str">
        <f t="shared" si="22"/>
        <v>UD11</v>
      </c>
      <c r="L170" s="37" t="str">
        <f t="shared" si="23"/>
        <v>Goiânia</v>
      </c>
    </row>
    <row r="171" spans="1:12" x14ac:dyDescent="0.25">
      <c r="A171" s="11">
        <v>170</v>
      </c>
      <c r="B171" s="11" t="s">
        <v>409</v>
      </c>
      <c r="C171" s="11">
        <v>3</v>
      </c>
      <c r="D171" s="21">
        <v>4500</v>
      </c>
      <c r="E171" s="38" t="str">
        <f t="shared" si="16"/>
        <v>VA035</v>
      </c>
      <c r="F171" s="37" t="str">
        <f t="shared" si="17"/>
        <v>Larissa Florim</v>
      </c>
      <c r="G171" s="36" t="str">
        <f t="shared" si="18"/>
        <v>1020</v>
      </c>
      <c r="H171" s="37" t="str">
        <f t="shared" si="19"/>
        <v>Moto Z - Vermelho</v>
      </c>
      <c r="I171" s="36" t="str">
        <f t="shared" si="20"/>
        <v>CLR</v>
      </c>
      <c r="J171" s="37" t="str">
        <f t="shared" si="21"/>
        <v>Celular</v>
      </c>
      <c r="K171" s="36" t="str">
        <f t="shared" si="22"/>
        <v>UD04</v>
      </c>
      <c r="L171" s="37" t="str">
        <f t="shared" si="23"/>
        <v>Curitiba</v>
      </c>
    </row>
    <row r="172" spans="1:12" x14ac:dyDescent="0.25">
      <c r="A172" s="11">
        <v>171</v>
      </c>
      <c r="B172" s="11" t="s">
        <v>410</v>
      </c>
      <c r="C172" s="11">
        <v>1</v>
      </c>
      <c r="D172" s="21">
        <v>5200</v>
      </c>
      <c r="E172" s="38" t="str">
        <f t="shared" si="16"/>
        <v>VA052</v>
      </c>
      <c r="F172" s="37" t="str">
        <f t="shared" si="17"/>
        <v>Beatriz Silva</v>
      </c>
      <c r="G172" s="36" t="str">
        <f t="shared" si="18"/>
        <v>1017</v>
      </c>
      <c r="H172" s="37" t="str">
        <f t="shared" si="19"/>
        <v>Smart TV 75' 4K - Preto</v>
      </c>
      <c r="I172" s="36" t="str">
        <f t="shared" si="20"/>
        <v>TLV</v>
      </c>
      <c r="J172" s="37" t="str">
        <f t="shared" si="21"/>
        <v>Televisão</v>
      </c>
      <c r="K172" s="36" t="str">
        <f t="shared" si="22"/>
        <v>UD02</v>
      </c>
      <c r="L172" s="37" t="str">
        <f t="shared" si="23"/>
        <v>Belo Horizonte</v>
      </c>
    </row>
    <row r="173" spans="1:12" x14ac:dyDescent="0.25">
      <c r="A173" s="11">
        <v>172</v>
      </c>
      <c r="B173" s="11" t="s">
        <v>411</v>
      </c>
      <c r="C173" s="11">
        <v>3</v>
      </c>
      <c r="D173" s="21">
        <v>6000</v>
      </c>
      <c r="E173" s="38" t="str">
        <f t="shared" si="16"/>
        <v>VA043</v>
      </c>
      <c r="F173" s="37" t="str">
        <f t="shared" si="17"/>
        <v>Manuela Ferreira</v>
      </c>
      <c r="G173" s="36" t="str">
        <f t="shared" si="18"/>
        <v>1008</v>
      </c>
      <c r="H173" s="37" t="str">
        <f t="shared" si="19"/>
        <v>Smart TV LED Full HD 55' - Preto</v>
      </c>
      <c r="I173" s="36" t="str">
        <f t="shared" si="20"/>
        <v>TLV</v>
      </c>
      <c r="J173" s="37" t="str">
        <f t="shared" si="21"/>
        <v>Televisão</v>
      </c>
      <c r="K173" s="36" t="str">
        <f t="shared" si="22"/>
        <v>UD03</v>
      </c>
      <c r="L173" s="37" t="str">
        <f t="shared" si="23"/>
        <v>Salvador</v>
      </c>
    </row>
    <row r="174" spans="1:12" x14ac:dyDescent="0.25">
      <c r="A174" s="11">
        <v>173</v>
      </c>
      <c r="B174" s="11" t="s">
        <v>412</v>
      </c>
      <c r="C174" s="11">
        <v>1</v>
      </c>
      <c r="D174" s="21">
        <v>2000</v>
      </c>
      <c r="E174" s="38" t="str">
        <f t="shared" si="16"/>
        <v>VA016</v>
      </c>
      <c r="F174" s="37" t="str">
        <f t="shared" si="17"/>
        <v>Tiago Pereira</v>
      </c>
      <c r="G174" s="36" t="str">
        <f t="shared" si="18"/>
        <v>1008</v>
      </c>
      <c r="H174" s="37" t="str">
        <f t="shared" si="19"/>
        <v>Smart TV LED Full HD 55' - Preto</v>
      </c>
      <c r="I174" s="36" t="str">
        <f t="shared" si="20"/>
        <v>TLV</v>
      </c>
      <c r="J174" s="37" t="str">
        <f t="shared" si="21"/>
        <v>Televisão</v>
      </c>
      <c r="K174" s="36" t="str">
        <f t="shared" si="22"/>
        <v>UD05</v>
      </c>
      <c r="L174" s="37" t="str">
        <f t="shared" si="23"/>
        <v>Fortaleza</v>
      </c>
    </row>
    <row r="175" spans="1:12" x14ac:dyDescent="0.25">
      <c r="A175" s="11">
        <v>174</v>
      </c>
      <c r="B175" s="11" t="s">
        <v>413</v>
      </c>
      <c r="C175" s="11">
        <v>3</v>
      </c>
      <c r="D175" s="21">
        <v>7500</v>
      </c>
      <c r="E175" s="38" t="str">
        <f t="shared" si="16"/>
        <v>VA004</v>
      </c>
      <c r="F175" s="37" t="str">
        <f t="shared" si="17"/>
        <v>Silvio Fahrnholz</v>
      </c>
      <c r="G175" s="36" t="str">
        <f t="shared" si="18"/>
        <v>1002</v>
      </c>
      <c r="H175" s="37" t="str">
        <f t="shared" si="19"/>
        <v>iPhone 7 - Dourado</v>
      </c>
      <c r="I175" s="36" t="str">
        <f t="shared" si="20"/>
        <v>CLR</v>
      </c>
      <c r="J175" s="37" t="str">
        <f t="shared" si="21"/>
        <v>Celular</v>
      </c>
      <c r="K175" s="36" t="str">
        <f t="shared" si="22"/>
        <v>UD09</v>
      </c>
      <c r="L175" s="37" t="str">
        <f t="shared" si="23"/>
        <v>São Paulo</v>
      </c>
    </row>
    <row r="176" spans="1:12" x14ac:dyDescent="0.25">
      <c r="A176" s="11">
        <v>175</v>
      </c>
      <c r="B176" s="11" t="s">
        <v>414</v>
      </c>
      <c r="C176" s="11">
        <v>1</v>
      </c>
      <c r="D176" s="21">
        <v>2600</v>
      </c>
      <c r="E176" s="38" t="str">
        <f t="shared" si="16"/>
        <v>VA013</v>
      </c>
      <c r="F176" s="37" t="str">
        <f t="shared" si="17"/>
        <v>Eduardo Silva</v>
      </c>
      <c r="G176" s="36" t="str">
        <f t="shared" si="18"/>
        <v>1001</v>
      </c>
      <c r="H176" s="37" t="str">
        <f t="shared" si="19"/>
        <v>Smart TV 50' 4K - Preto</v>
      </c>
      <c r="I176" s="36" t="str">
        <f t="shared" si="20"/>
        <v>TLV</v>
      </c>
      <c r="J176" s="37" t="str">
        <f t="shared" si="21"/>
        <v>Televisão</v>
      </c>
      <c r="K176" s="36" t="str">
        <f t="shared" si="22"/>
        <v>UD01</v>
      </c>
      <c r="L176" s="37" t="str">
        <f t="shared" si="23"/>
        <v>Rio de Janeiro</v>
      </c>
    </row>
    <row r="177" spans="1:12" x14ac:dyDescent="0.25">
      <c r="A177" s="11">
        <v>176</v>
      </c>
      <c r="B177" s="11" t="s">
        <v>415</v>
      </c>
      <c r="C177" s="11">
        <v>1</v>
      </c>
      <c r="D177" s="21">
        <v>2000</v>
      </c>
      <c r="E177" s="38" t="str">
        <f t="shared" si="16"/>
        <v>VA009</v>
      </c>
      <c r="F177" s="37" t="str">
        <f t="shared" si="17"/>
        <v>Chan Santos</v>
      </c>
      <c r="G177" s="36" t="str">
        <f t="shared" si="18"/>
        <v>1008</v>
      </c>
      <c r="H177" s="37" t="str">
        <f t="shared" si="19"/>
        <v>Smart TV LED Full HD 55' - Preto</v>
      </c>
      <c r="I177" s="36" t="str">
        <f t="shared" si="20"/>
        <v>TLV</v>
      </c>
      <c r="J177" s="37" t="str">
        <f t="shared" si="21"/>
        <v>Televisão</v>
      </c>
      <c r="K177" s="36" t="str">
        <f t="shared" si="22"/>
        <v>UD02</v>
      </c>
      <c r="L177" s="37" t="str">
        <f t="shared" si="23"/>
        <v>Belo Horizonte</v>
      </c>
    </row>
    <row r="178" spans="1:12" x14ac:dyDescent="0.25">
      <c r="A178" s="11">
        <v>177</v>
      </c>
      <c r="B178" s="11" t="s">
        <v>416</v>
      </c>
      <c r="C178" s="11">
        <v>1</v>
      </c>
      <c r="D178" s="21">
        <v>4500</v>
      </c>
      <c r="E178" s="38" t="str">
        <f t="shared" si="16"/>
        <v>VA045</v>
      </c>
      <c r="F178" s="37" t="str">
        <f t="shared" si="17"/>
        <v>Jéssica Resinente</v>
      </c>
      <c r="G178" s="36" t="str">
        <f t="shared" si="18"/>
        <v>1003</v>
      </c>
      <c r="H178" s="37" t="str">
        <f t="shared" si="19"/>
        <v>Galaxy S10 - Cinza</v>
      </c>
      <c r="I178" s="36" t="str">
        <f t="shared" si="20"/>
        <v>CLR</v>
      </c>
      <c r="J178" s="37" t="str">
        <f t="shared" si="21"/>
        <v>Celular</v>
      </c>
      <c r="K178" s="36" t="str">
        <f t="shared" si="22"/>
        <v>UD13</v>
      </c>
      <c r="L178" s="37" t="str">
        <f t="shared" si="23"/>
        <v>Campinas</v>
      </c>
    </row>
    <row r="179" spans="1:12" x14ac:dyDescent="0.25">
      <c r="A179" s="11">
        <v>178</v>
      </c>
      <c r="B179" s="11" t="s">
        <v>417</v>
      </c>
      <c r="C179" s="11">
        <v>1</v>
      </c>
      <c r="D179" s="21">
        <v>1750</v>
      </c>
      <c r="E179" s="38" t="str">
        <f t="shared" si="16"/>
        <v>VA035</v>
      </c>
      <c r="F179" s="37" t="str">
        <f t="shared" si="17"/>
        <v>Larissa Florim</v>
      </c>
      <c r="G179" s="36" t="str">
        <f t="shared" si="18"/>
        <v>1004</v>
      </c>
      <c r="H179" s="37" t="str">
        <f t="shared" si="19"/>
        <v>Apple Watch - Preto</v>
      </c>
      <c r="I179" s="36" t="str">
        <f t="shared" si="20"/>
        <v>SMW</v>
      </c>
      <c r="J179" s="37" t="str">
        <f t="shared" si="21"/>
        <v>Smart Watch</v>
      </c>
      <c r="K179" s="36" t="str">
        <f t="shared" si="22"/>
        <v>UD06</v>
      </c>
      <c r="L179" s="37" t="str">
        <f t="shared" si="23"/>
        <v>Recife</v>
      </c>
    </row>
    <row r="180" spans="1:12" x14ac:dyDescent="0.25">
      <c r="A180" s="11">
        <v>179</v>
      </c>
      <c r="B180" s="11" t="s">
        <v>418</v>
      </c>
      <c r="C180" s="11">
        <v>1</v>
      </c>
      <c r="D180" s="21">
        <v>3000</v>
      </c>
      <c r="E180" s="38" t="str">
        <f t="shared" si="16"/>
        <v>VA035</v>
      </c>
      <c r="F180" s="37" t="str">
        <f t="shared" si="17"/>
        <v>Larissa Florim</v>
      </c>
      <c r="G180" s="36" t="str">
        <f t="shared" si="18"/>
        <v>1021</v>
      </c>
      <c r="H180" s="37" t="str">
        <f t="shared" si="19"/>
        <v>Galaxy S8 - Verde</v>
      </c>
      <c r="I180" s="36" t="str">
        <f t="shared" si="20"/>
        <v>CLR</v>
      </c>
      <c r="J180" s="37" t="str">
        <f t="shared" si="21"/>
        <v>Celular</v>
      </c>
      <c r="K180" s="36" t="str">
        <f t="shared" si="22"/>
        <v>UD05</v>
      </c>
      <c r="L180" s="37" t="str">
        <f t="shared" si="23"/>
        <v>Fortaleza</v>
      </c>
    </row>
    <row r="181" spans="1:12" x14ac:dyDescent="0.25">
      <c r="A181" s="11">
        <v>180</v>
      </c>
      <c r="B181" s="11" t="s">
        <v>419</v>
      </c>
      <c r="C181" s="11">
        <v>4</v>
      </c>
      <c r="D181" s="21">
        <v>5800</v>
      </c>
      <c r="E181" s="38" t="str">
        <f t="shared" si="16"/>
        <v>VA017</v>
      </c>
      <c r="F181" s="37" t="str">
        <f t="shared" si="17"/>
        <v>Julia Penteado</v>
      </c>
      <c r="G181" s="36" t="str">
        <f t="shared" si="18"/>
        <v>1016</v>
      </c>
      <c r="H181" s="37" t="str">
        <f t="shared" si="19"/>
        <v>Smart Watch Galaxy - Azul</v>
      </c>
      <c r="I181" s="36" t="str">
        <f t="shared" si="20"/>
        <v>SMW</v>
      </c>
      <c r="J181" s="37" t="str">
        <f t="shared" si="21"/>
        <v>Smart Watch</v>
      </c>
      <c r="K181" s="36" t="str">
        <f t="shared" si="22"/>
        <v>UD08</v>
      </c>
      <c r="L181" s="37" t="str">
        <f t="shared" si="23"/>
        <v>Nova Iguaçu</v>
      </c>
    </row>
    <row r="182" spans="1:12" x14ac:dyDescent="0.25">
      <c r="A182" s="11">
        <v>181</v>
      </c>
      <c r="B182" s="11" t="s">
        <v>420</v>
      </c>
      <c r="C182" s="11">
        <v>1</v>
      </c>
      <c r="D182" s="21">
        <v>700</v>
      </c>
      <c r="E182" s="38" t="str">
        <f t="shared" si="16"/>
        <v>VA004</v>
      </c>
      <c r="F182" s="37" t="str">
        <f t="shared" si="17"/>
        <v>Silvio Fahrnholz</v>
      </c>
      <c r="G182" s="36" t="str">
        <f t="shared" si="18"/>
        <v>1015</v>
      </c>
      <c r="H182" s="37" t="str">
        <f t="shared" si="19"/>
        <v>Câmera Digital Sony Cyber - Azul</v>
      </c>
      <c r="I182" s="36" t="str">
        <f t="shared" si="20"/>
        <v>CAM</v>
      </c>
      <c r="J182" s="37" t="str">
        <f t="shared" si="21"/>
        <v>Câmera</v>
      </c>
      <c r="K182" s="36" t="str">
        <f t="shared" si="22"/>
        <v>UD01</v>
      </c>
      <c r="L182" s="37" t="str">
        <f t="shared" si="23"/>
        <v>Rio de Janeiro</v>
      </c>
    </row>
    <row r="183" spans="1:12" x14ac:dyDescent="0.25">
      <c r="A183" s="11">
        <v>182</v>
      </c>
      <c r="B183" s="11" t="s">
        <v>421</v>
      </c>
      <c r="C183" s="11">
        <v>1</v>
      </c>
      <c r="D183" s="21">
        <v>1550</v>
      </c>
      <c r="E183" s="38" t="str">
        <f t="shared" si="16"/>
        <v>VA049</v>
      </c>
      <c r="F183" s="37" t="str">
        <f t="shared" si="17"/>
        <v>Juliana Souza</v>
      </c>
      <c r="G183" s="36" t="str">
        <f t="shared" si="18"/>
        <v>1013</v>
      </c>
      <c r="H183" s="37" t="str">
        <f t="shared" si="19"/>
        <v>Câmera Coolpix L340 - Cinza</v>
      </c>
      <c r="I183" s="36" t="str">
        <f t="shared" si="20"/>
        <v>CAM</v>
      </c>
      <c r="J183" s="37" t="str">
        <f t="shared" si="21"/>
        <v>Câmera</v>
      </c>
      <c r="K183" s="36" t="str">
        <f t="shared" si="22"/>
        <v>UD08</v>
      </c>
      <c r="L183" s="37" t="str">
        <f t="shared" si="23"/>
        <v>Nova Iguaçu</v>
      </c>
    </row>
    <row r="184" spans="1:12" x14ac:dyDescent="0.25">
      <c r="A184" s="11">
        <v>183</v>
      </c>
      <c r="B184" s="11" t="s">
        <v>422</v>
      </c>
      <c r="C184" s="11">
        <v>1</v>
      </c>
      <c r="D184" s="21">
        <v>5200</v>
      </c>
      <c r="E184" s="38" t="str">
        <f t="shared" si="16"/>
        <v>VA020</v>
      </c>
      <c r="F184" s="37" t="str">
        <f t="shared" si="17"/>
        <v>Thays Castro</v>
      </c>
      <c r="G184" s="36" t="str">
        <f t="shared" si="18"/>
        <v>1017</v>
      </c>
      <c r="H184" s="37" t="str">
        <f t="shared" si="19"/>
        <v>Smart TV 75' 4K - Preto</v>
      </c>
      <c r="I184" s="36" t="str">
        <f t="shared" si="20"/>
        <v>TLV</v>
      </c>
      <c r="J184" s="37" t="str">
        <f t="shared" si="21"/>
        <v>Televisão</v>
      </c>
      <c r="K184" s="36" t="str">
        <f t="shared" si="22"/>
        <v>UD09</v>
      </c>
      <c r="L184" s="37" t="str">
        <f t="shared" si="23"/>
        <v>São Paulo</v>
      </c>
    </row>
    <row r="185" spans="1:12" x14ac:dyDescent="0.25">
      <c r="A185" s="11">
        <v>184</v>
      </c>
      <c r="B185" s="11" t="s">
        <v>423</v>
      </c>
      <c r="C185" s="11">
        <v>1</v>
      </c>
      <c r="D185" s="21">
        <v>1500</v>
      </c>
      <c r="E185" s="38" t="str">
        <f t="shared" si="16"/>
        <v>VA005</v>
      </c>
      <c r="F185" s="37" t="str">
        <f t="shared" si="17"/>
        <v>Luiza Cabral</v>
      </c>
      <c r="G185" s="36" t="str">
        <f t="shared" si="18"/>
        <v>1005</v>
      </c>
      <c r="H185" s="37" t="str">
        <f t="shared" si="19"/>
        <v>Câmera Digital Rebel T6 - Preto</v>
      </c>
      <c r="I185" s="36" t="str">
        <f t="shared" si="20"/>
        <v>CAM</v>
      </c>
      <c r="J185" s="37" t="str">
        <f t="shared" si="21"/>
        <v>Câmera</v>
      </c>
      <c r="K185" s="36" t="str">
        <f t="shared" si="22"/>
        <v>UD08</v>
      </c>
      <c r="L185" s="37" t="str">
        <f t="shared" si="23"/>
        <v>Nova Iguaçu</v>
      </c>
    </row>
    <row r="186" spans="1:12" x14ac:dyDescent="0.25">
      <c r="A186" s="11">
        <v>185</v>
      </c>
      <c r="B186" s="11" t="s">
        <v>424</v>
      </c>
      <c r="C186" s="11">
        <v>1</v>
      </c>
      <c r="D186" s="21">
        <v>2500</v>
      </c>
      <c r="E186" s="38" t="str">
        <f t="shared" si="16"/>
        <v>VA008</v>
      </c>
      <c r="F186" s="37" t="str">
        <f t="shared" si="17"/>
        <v>Leonardo Ferreira</v>
      </c>
      <c r="G186" s="36" t="str">
        <f t="shared" si="18"/>
        <v>1002</v>
      </c>
      <c r="H186" s="37" t="str">
        <f t="shared" si="19"/>
        <v>iPhone 7 - Dourado</v>
      </c>
      <c r="I186" s="36" t="str">
        <f t="shared" si="20"/>
        <v>CLR</v>
      </c>
      <c r="J186" s="37" t="str">
        <f t="shared" si="21"/>
        <v>Celular</v>
      </c>
      <c r="K186" s="36" t="str">
        <f t="shared" si="22"/>
        <v>UD07</v>
      </c>
      <c r="L186" s="37" t="str">
        <f t="shared" si="23"/>
        <v>Porto Alegre</v>
      </c>
    </row>
    <row r="187" spans="1:12" x14ac:dyDescent="0.25">
      <c r="A187" s="11">
        <v>186</v>
      </c>
      <c r="B187" s="11" t="s">
        <v>425</v>
      </c>
      <c r="C187" s="11">
        <v>1</v>
      </c>
      <c r="D187" s="21">
        <v>1550</v>
      </c>
      <c r="E187" s="38" t="str">
        <f t="shared" si="16"/>
        <v>VA022</v>
      </c>
      <c r="F187" s="37" t="str">
        <f t="shared" si="17"/>
        <v>Mariana Baptista</v>
      </c>
      <c r="G187" s="36" t="str">
        <f t="shared" si="18"/>
        <v>1013</v>
      </c>
      <c r="H187" s="37" t="str">
        <f t="shared" si="19"/>
        <v>Câmera Coolpix L340 - Cinza</v>
      </c>
      <c r="I187" s="36" t="str">
        <f t="shared" si="20"/>
        <v>CAM</v>
      </c>
      <c r="J187" s="37" t="str">
        <f t="shared" si="21"/>
        <v>Câmera</v>
      </c>
      <c r="K187" s="36" t="str">
        <f t="shared" si="22"/>
        <v>UD03</v>
      </c>
      <c r="L187" s="37" t="str">
        <f t="shared" si="23"/>
        <v>Salvador</v>
      </c>
    </row>
    <row r="188" spans="1:12" x14ac:dyDescent="0.25">
      <c r="A188" s="11">
        <v>187</v>
      </c>
      <c r="B188" s="11" t="s">
        <v>426</v>
      </c>
      <c r="C188" s="11">
        <v>1</v>
      </c>
      <c r="D188" s="21">
        <v>5200</v>
      </c>
      <c r="E188" s="38" t="str">
        <f t="shared" si="16"/>
        <v>VA035</v>
      </c>
      <c r="F188" s="37" t="str">
        <f t="shared" si="17"/>
        <v>Larissa Florim</v>
      </c>
      <c r="G188" s="36" t="str">
        <f t="shared" si="18"/>
        <v>1017</v>
      </c>
      <c r="H188" s="37" t="str">
        <f t="shared" si="19"/>
        <v>Smart TV 75' 4K - Preto</v>
      </c>
      <c r="I188" s="36" t="str">
        <f t="shared" si="20"/>
        <v>TLV</v>
      </c>
      <c r="J188" s="37" t="str">
        <f t="shared" si="21"/>
        <v>Televisão</v>
      </c>
      <c r="K188" s="36" t="str">
        <f t="shared" si="22"/>
        <v>UD07</v>
      </c>
      <c r="L188" s="37" t="str">
        <f t="shared" si="23"/>
        <v>Porto Alegre</v>
      </c>
    </row>
    <row r="189" spans="1:12" x14ac:dyDescent="0.25">
      <c r="A189" s="11">
        <v>188</v>
      </c>
      <c r="B189" s="11" t="s">
        <v>427</v>
      </c>
      <c r="C189" s="11">
        <v>1</v>
      </c>
      <c r="D189" s="21">
        <v>2000</v>
      </c>
      <c r="E189" s="38" t="str">
        <f t="shared" si="16"/>
        <v>VA005</v>
      </c>
      <c r="F189" s="37" t="str">
        <f t="shared" si="17"/>
        <v>Luiza Cabral</v>
      </c>
      <c r="G189" s="36" t="str">
        <f t="shared" si="18"/>
        <v>1011</v>
      </c>
      <c r="H189" s="37" t="str">
        <f t="shared" si="19"/>
        <v>Tablet M10 Android - Preto</v>
      </c>
      <c r="I189" s="36" t="str">
        <f t="shared" si="20"/>
        <v>TBL</v>
      </c>
      <c r="J189" s="37" t="str">
        <f t="shared" si="21"/>
        <v>Tablet</v>
      </c>
      <c r="K189" s="36" t="str">
        <f t="shared" si="22"/>
        <v>UD01</v>
      </c>
      <c r="L189" s="37" t="str">
        <f t="shared" si="23"/>
        <v>Rio de Janeiro</v>
      </c>
    </row>
    <row r="190" spans="1:12" x14ac:dyDescent="0.25">
      <c r="A190" s="11">
        <v>189</v>
      </c>
      <c r="B190" s="11" t="s">
        <v>428</v>
      </c>
      <c r="C190" s="11">
        <v>1</v>
      </c>
      <c r="D190" s="21">
        <v>1400</v>
      </c>
      <c r="E190" s="38" t="str">
        <f t="shared" si="16"/>
        <v>VA048</v>
      </c>
      <c r="F190" s="37" t="str">
        <f t="shared" si="17"/>
        <v>Pedro Jorge</v>
      </c>
      <c r="G190" s="36" t="str">
        <f t="shared" si="18"/>
        <v>1006</v>
      </c>
      <c r="H190" s="37" t="str">
        <f t="shared" si="19"/>
        <v>TV LED 32' - Preto</v>
      </c>
      <c r="I190" s="36" t="str">
        <f t="shared" si="20"/>
        <v>TLV</v>
      </c>
      <c r="J190" s="37" t="str">
        <f t="shared" si="21"/>
        <v>Televisão</v>
      </c>
      <c r="K190" s="36" t="str">
        <f t="shared" si="22"/>
        <v>UD10</v>
      </c>
      <c r="L190" s="37" t="str">
        <f t="shared" si="23"/>
        <v>Niterói</v>
      </c>
    </row>
    <row r="191" spans="1:12" x14ac:dyDescent="0.25">
      <c r="A191" s="11">
        <v>190</v>
      </c>
      <c r="B191" s="11" t="s">
        <v>429</v>
      </c>
      <c r="C191" s="11">
        <v>1</v>
      </c>
      <c r="D191" s="21">
        <v>1100</v>
      </c>
      <c r="E191" s="38" t="str">
        <f t="shared" si="16"/>
        <v>VA001</v>
      </c>
      <c r="F191" s="37" t="str">
        <f t="shared" si="17"/>
        <v>Sthefeson Pereira</v>
      </c>
      <c r="G191" s="36" t="str">
        <f t="shared" si="18"/>
        <v>1014</v>
      </c>
      <c r="H191" s="37" t="str">
        <f t="shared" si="19"/>
        <v>Galaxy J8 - Roxo</v>
      </c>
      <c r="I191" s="36" t="str">
        <f t="shared" si="20"/>
        <v>CLR</v>
      </c>
      <c r="J191" s="37" t="str">
        <f t="shared" si="21"/>
        <v>Celular</v>
      </c>
      <c r="K191" s="36" t="str">
        <f t="shared" si="22"/>
        <v>UD06</v>
      </c>
      <c r="L191" s="37" t="str">
        <f t="shared" si="23"/>
        <v>Recife</v>
      </c>
    </row>
    <row r="192" spans="1:12" x14ac:dyDescent="0.25">
      <c r="A192" s="11">
        <v>191</v>
      </c>
      <c r="B192" s="11" t="s">
        <v>430</v>
      </c>
      <c r="C192" s="11">
        <v>1</v>
      </c>
      <c r="D192" s="21">
        <v>4500</v>
      </c>
      <c r="E192" s="38" t="str">
        <f t="shared" si="16"/>
        <v>VA035</v>
      </c>
      <c r="F192" s="37" t="str">
        <f t="shared" si="17"/>
        <v>Larissa Florim</v>
      </c>
      <c r="G192" s="36" t="str">
        <f t="shared" si="18"/>
        <v>1003</v>
      </c>
      <c r="H192" s="37" t="str">
        <f t="shared" si="19"/>
        <v>Galaxy S10 - Cinza</v>
      </c>
      <c r="I192" s="36" t="str">
        <f t="shared" si="20"/>
        <v>CLR</v>
      </c>
      <c r="J192" s="37" t="str">
        <f t="shared" si="21"/>
        <v>Celular</v>
      </c>
      <c r="K192" s="36" t="str">
        <f t="shared" si="22"/>
        <v>UD06</v>
      </c>
      <c r="L192" s="37" t="str">
        <f t="shared" si="23"/>
        <v>Recife</v>
      </c>
    </row>
    <row r="193" spans="1:12" x14ac:dyDescent="0.25">
      <c r="A193" s="11">
        <v>192</v>
      </c>
      <c r="B193" s="11" t="s">
        <v>431</v>
      </c>
      <c r="C193" s="11">
        <v>1</v>
      </c>
      <c r="D193" s="21">
        <v>3000</v>
      </c>
      <c r="E193" s="38" t="str">
        <f t="shared" si="16"/>
        <v>VA044</v>
      </c>
      <c r="F193" s="37" t="str">
        <f t="shared" si="17"/>
        <v>Juliana Correa</v>
      </c>
      <c r="G193" s="36" t="str">
        <f t="shared" si="18"/>
        <v>1021</v>
      </c>
      <c r="H193" s="37" t="str">
        <f t="shared" si="19"/>
        <v>Galaxy S8 - Verde</v>
      </c>
      <c r="I193" s="36" t="str">
        <f t="shared" si="20"/>
        <v>CLR</v>
      </c>
      <c r="J193" s="37" t="str">
        <f t="shared" si="21"/>
        <v>Celular</v>
      </c>
      <c r="K193" s="36" t="str">
        <f t="shared" si="22"/>
        <v>UD10</v>
      </c>
      <c r="L193" s="37" t="str">
        <f t="shared" si="23"/>
        <v>Niterói</v>
      </c>
    </row>
    <row r="194" spans="1:12" x14ac:dyDescent="0.25">
      <c r="A194" s="11">
        <v>193</v>
      </c>
      <c r="B194" s="11" t="s">
        <v>432</v>
      </c>
      <c r="C194" s="11">
        <v>3</v>
      </c>
      <c r="D194" s="21">
        <v>13500</v>
      </c>
      <c r="E194" s="38" t="str">
        <f t="shared" si="16"/>
        <v>VA018</v>
      </c>
      <c r="F194" s="37" t="str">
        <f t="shared" si="17"/>
        <v>Bernardo Botelho</v>
      </c>
      <c r="G194" s="36" t="str">
        <f t="shared" si="18"/>
        <v>1003</v>
      </c>
      <c r="H194" s="37" t="str">
        <f t="shared" si="19"/>
        <v>Galaxy S10 - Cinza</v>
      </c>
      <c r="I194" s="36" t="str">
        <f t="shared" si="20"/>
        <v>CLR</v>
      </c>
      <c r="J194" s="37" t="str">
        <f t="shared" si="21"/>
        <v>Celular</v>
      </c>
      <c r="K194" s="36" t="str">
        <f t="shared" si="22"/>
        <v>UD02</v>
      </c>
      <c r="L194" s="37" t="str">
        <f t="shared" si="23"/>
        <v>Belo Horizonte</v>
      </c>
    </row>
    <row r="195" spans="1:12" x14ac:dyDescent="0.25">
      <c r="A195" s="11">
        <v>194</v>
      </c>
      <c r="B195" s="11" t="s">
        <v>433</v>
      </c>
      <c r="C195" s="11">
        <v>1</v>
      </c>
      <c r="D195" s="21">
        <v>1750</v>
      </c>
      <c r="E195" s="38" t="str">
        <f t="shared" ref="E195:E250" si="24">TRIM(MID($B195,1,5))</f>
        <v>VA041</v>
      </c>
      <c r="F195" s="37" t="str">
        <f t="shared" ref="F195:F250" si="25">VLOOKUP(TRIM(MID($B195,1,5)),$N$2:$O$54,2,0)</f>
        <v>Raphael Kurtz</v>
      </c>
      <c r="G195" s="36" t="str">
        <f t="shared" ref="G195:G250" si="26">TRIM(MID($B195,6,4))</f>
        <v>1004</v>
      </c>
      <c r="H195" s="37" t="str">
        <f t="shared" ref="H195:H250" si="27">VLOOKUP(TRIM(MID($B195,6,4)),$Q$2:$U$26,2,0)</f>
        <v>Apple Watch - Preto</v>
      </c>
      <c r="I195" s="36" t="str">
        <f t="shared" ref="I195:I250" si="28">TRIM(MID($B195,10,3))</f>
        <v>SMW</v>
      </c>
      <c r="J195" s="37" t="str">
        <f t="shared" ref="J195:J250" si="29">VLOOKUP(TRIM(MID($B195,10,3)),$W$2:$X$8,2,0)</f>
        <v>Smart Watch</v>
      </c>
      <c r="K195" s="36" t="str">
        <f t="shared" ref="K195:K250" si="30">TRIM(MID($B195,13,4))</f>
        <v>UD11</v>
      </c>
      <c r="L195" s="37" t="str">
        <f t="shared" ref="L195:L250" si="31">VLOOKUP(TRIM(MID($B195,13,4)),$Z$2:$AA$15,2,0)</f>
        <v>Goiânia</v>
      </c>
    </row>
    <row r="196" spans="1:12" x14ac:dyDescent="0.25">
      <c r="A196" s="11">
        <v>195</v>
      </c>
      <c r="B196" s="11" t="s">
        <v>434</v>
      </c>
      <c r="C196" s="11">
        <v>3</v>
      </c>
      <c r="D196" s="21">
        <v>4500</v>
      </c>
      <c r="E196" s="38" t="str">
        <f t="shared" si="24"/>
        <v>VA018</v>
      </c>
      <c r="F196" s="37" t="str">
        <f t="shared" si="25"/>
        <v>Bernardo Botelho</v>
      </c>
      <c r="G196" s="36" t="str">
        <f t="shared" si="26"/>
        <v>1020</v>
      </c>
      <c r="H196" s="37" t="str">
        <f t="shared" si="27"/>
        <v>Moto Z - Vermelho</v>
      </c>
      <c r="I196" s="36" t="str">
        <f t="shared" si="28"/>
        <v>CLR</v>
      </c>
      <c r="J196" s="37" t="str">
        <f t="shared" si="29"/>
        <v>Celular</v>
      </c>
      <c r="K196" s="36" t="str">
        <f t="shared" si="30"/>
        <v>UD13</v>
      </c>
      <c r="L196" s="37" t="str">
        <f t="shared" si="31"/>
        <v>Campinas</v>
      </c>
    </row>
    <row r="197" spans="1:12" x14ac:dyDescent="0.25">
      <c r="A197" s="11">
        <v>196</v>
      </c>
      <c r="B197" s="11" t="s">
        <v>435</v>
      </c>
      <c r="C197" s="11">
        <v>1</v>
      </c>
      <c r="D197" s="21">
        <v>1550</v>
      </c>
      <c r="E197" s="38" t="str">
        <f t="shared" si="24"/>
        <v>VA023</v>
      </c>
      <c r="F197" s="37" t="str">
        <f t="shared" si="25"/>
        <v>Alexandre Rodriguez</v>
      </c>
      <c r="G197" s="36" t="str">
        <f t="shared" si="26"/>
        <v>1013</v>
      </c>
      <c r="H197" s="37" t="str">
        <f t="shared" si="27"/>
        <v>Câmera Coolpix L340 - Cinza</v>
      </c>
      <c r="I197" s="36" t="str">
        <f t="shared" si="28"/>
        <v>CAM</v>
      </c>
      <c r="J197" s="37" t="str">
        <f t="shared" si="29"/>
        <v>Câmera</v>
      </c>
      <c r="K197" s="36" t="str">
        <f t="shared" si="30"/>
        <v>UD08</v>
      </c>
      <c r="L197" s="37" t="str">
        <f t="shared" si="31"/>
        <v>Nova Iguaçu</v>
      </c>
    </row>
    <row r="198" spans="1:12" x14ac:dyDescent="0.25">
      <c r="A198" s="11">
        <v>197</v>
      </c>
      <c r="B198" s="11" t="s">
        <v>436</v>
      </c>
      <c r="C198" s="11">
        <v>1</v>
      </c>
      <c r="D198" s="21">
        <v>2000</v>
      </c>
      <c r="E198" s="38" t="str">
        <f t="shared" si="24"/>
        <v>VA020</v>
      </c>
      <c r="F198" s="37" t="str">
        <f t="shared" si="25"/>
        <v>Thays Castro</v>
      </c>
      <c r="G198" s="36" t="str">
        <f t="shared" si="26"/>
        <v>1008</v>
      </c>
      <c r="H198" s="37" t="str">
        <f t="shared" si="27"/>
        <v>Smart TV LED Full HD 55' - Preto</v>
      </c>
      <c r="I198" s="36" t="str">
        <f t="shared" si="28"/>
        <v>TLV</v>
      </c>
      <c r="J198" s="37" t="str">
        <f t="shared" si="29"/>
        <v>Televisão</v>
      </c>
      <c r="K198" s="36" t="str">
        <f t="shared" si="30"/>
        <v>UD10</v>
      </c>
      <c r="L198" s="37" t="str">
        <f t="shared" si="31"/>
        <v>Niterói</v>
      </c>
    </row>
    <row r="199" spans="1:12" x14ac:dyDescent="0.25">
      <c r="A199" s="11">
        <v>198</v>
      </c>
      <c r="B199" s="11" t="s">
        <v>437</v>
      </c>
      <c r="C199" s="11">
        <v>2</v>
      </c>
      <c r="D199" s="21">
        <v>6000</v>
      </c>
      <c r="E199" s="38" t="str">
        <f t="shared" si="24"/>
        <v>VA004</v>
      </c>
      <c r="F199" s="37" t="str">
        <f t="shared" si="25"/>
        <v>Silvio Fahrnholz</v>
      </c>
      <c r="G199" s="36" t="str">
        <f t="shared" si="26"/>
        <v>1021</v>
      </c>
      <c r="H199" s="37" t="str">
        <f t="shared" si="27"/>
        <v>Galaxy S8 - Verde</v>
      </c>
      <c r="I199" s="36" t="str">
        <f t="shared" si="28"/>
        <v>CLR</v>
      </c>
      <c r="J199" s="37" t="str">
        <f t="shared" si="29"/>
        <v>Celular</v>
      </c>
      <c r="K199" s="36" t="str">
        <f t="shared" si="30"/>
        <v>UD08</v>
      </c>
      <c r="L199" s="37" t="str">
        <f t="shared" si="31"/>
        <v>Nova Iguaçu</v>
      </c>
    </row>
    <row r="200" spans="1:12" x14ac:dyDescent="0.25">
      <c r="A200" s="11">
        <v>199</v>
      </c>
      <c r="B200" s="11" t="s">
        <v>438</v>
      </c>
      <c r="C200" s="11">
        <v>3</v>
      </c>
      <c r="D200" s="21">
        <v>3600</v>
      </c>
      <c r="E200" s="38" t="str">
        <f t="shared" si="24"/>
        <v>VA025</v>
      </c>
      <c r="F200" s="37" t="str">
        <f t="shared" si="25"/>
        <v>Manuela Merege</v>
      </c>
      <c r="G200" s="36" t="str">
        <f t="shared" si="26"/>
        <v>1018</v>
      </c>
      <c r="H200" s="37" t="str">
        <f t="shared" si="27"/>
        <v>Smart Watch MI - Amarelo</v>
      </c>
      <c r="I200" s="36" t="str">
        <f t="shared" si="28"/>
        <v>SMW</v>
      </c>
      <c r="J200" s="37" t="str">
        <f t="shared" si="29"/>
        <v>Smart Watch</v>
      </c>
      <c r="K200" s="36" t="str">
        <f t="shared" si="30"/>
        <v>UD13</v>
      </c>
      <c r="L200" s="37" t="str">
        <f t="shared" si="31"/>
        <v>Campinas</v>
      </c>
    </row>
    <row r="201" spans="1:12" x14ac:dyDescent="0.25">
      <c r="A201" s="11">
        <v>200</v>
      </c>
      <c r="B201" s="11" t="s">
        <v>439</v>
      </c>
      <c r="C201" s="11">
        <v>1</v>
      </c>
      <c r="D201" s="21">
        <v>1200</v>
      </c>
      <c r="E201" s="38" t="str">
        <f t="shared" si="24"/>
        <v>VA002</v>
      </c>
      <c r="F201" s="37" t="str">
        <f t="shared" si="25"/>
        <v>Antonio Manhães</v>
      </c>
      <c r="G201" s="36" t="str">
        <f t="shared" si="26"/>
        <v>1018</v>
      </c>
      <c r="H201" s="37" t="str">
        <f t="shared" si="27"/>
        <v>Smart Watch MI - Amarelo</v>
      </c>
      <c r="I201" s="36" t="str">
        <f t="shared" si="28"/>
        <v>SMW</v>
      </c>
      <c r="J201" s="37" t="str">
        <f t="shared" si="29"/>
        <v>Smart Watch</v>
      </c>
      <c r="K201" s="36" t="str">
        <f t="shared" si="30"/>
        <v>UD04</v>
      </c>
      <c r="L201" s="37" t="str">
        <f t="shared" si="31"/>
        <v>Curitiba</v>
      </c>
    </row>
    <row r="202" spans="1:12" x14ac:dyDescent="0.25">
      <c r="A202" s="11">
        <v>201</v>
      </c>
      <c r="B202" s="11" t="s">
        <v>440</v>
      </c>
      <c r="C202" s="11">
        <v>5</v>
      </c>
      <c r="D202" s="21">
        <v>22500</v>
      </c>
      <c r="E202" s="38" t="str">
        <f t="shared" si="24"/>
        <v>VA049</v>
      </c>
      <c r="F202" s="37" t="str">
        <f t="shared" si="25"/>
        <v>Juliana Souza</v>
      </c>
      <c r="G202" s="36" t="str">
        <f t="shared" si="26"/>
        <v>1003</v>
      </c>
      <c r="H202" s="37" t="str">
        <f t="shared" si="27"/>
        <v>Galaxy S10 - Cinza</v>
      </c>
      <c r="I202" s="36" t="str">
        <f t="shared" si="28"/>
        <v>CLR</v>
      </c>
      <c r="J202" s="37" t="str">
        <f t="shared" si="29"/>
        <v>Celular</v>
      </c>
      <c r="K202" s="36" t="str">
        <f t="shared" si="30"/>
        <v>UD06</v>
      </c>
      <c r="L202" s="37" t="str">
        <f t="shared" si="31"/>
        <v>Recife</v>
      </c>
    </row>
    <row r="203" spans="1:12" x14ac:dyDescent="0.25">
      <c r="A203" s="11">
        <v>202</v>
      </c>
      <c r="B203" s="11" t="s">
        <v>441</v>
      </c>
      <c r="C203" s="11">
        <v>1</v>
      </c>
      <c r="D203" s="21">
        <v>6500</v>
      </c>
      <c r="E203" s="38" t="str">
        <f t="shared" si="24"/>
        <v>VA002</v>
      </c>
      <c r="F203" s="37" t="str">
        <f t="shared" si="25"/>
        <v>Antonio Manhães</v>
      </c>
      <c r="G203" s="36" t="str">
        <f t="shared" si="26"/>
        <v>1019</v>
      </c>
      <c r="H203" s="37" t="str">
        <f t="shared" si="27"/>
        <v>iPhone XS - Preto</v>
      </c>
      <c r="I203" s="36" t="str">
        <f t="shared" si="28"/>
        <v>CLR</v>
      </c>
      <c r="J203" s="37" t="str">
        <f t="shared" si="29"/>
        <v>Celular</v>
      </c>
      <c r="K203" s="36" t="str">
        <f t="shared" si="30"/>
        <v>UD06</v>
      </c>
      <c r="L203" s="37" t="str">
        <f t="shared" si="31"/>
        <v>Recife</v>
      </c>
    </row>
    <row r="204" spans="1:12" x14ac:dyDescent="0.25">
      <c r="A204" s="11">
        <v>203</v>
      </c>
      <c r="B204" s="11" t="s">
        <v>264</v>
      </c>
      <c r="C204" s="11">
        <v>2</v>
      </c>
      <c r="D204" s="21">
        <v>11000</v>
      </c>
      <c r="E204" s="38" t="str">
        <f t="shared" si="24"/>
        <v>VA014</v>
      </c>
      <c r="F204" s="37" t="str">
        <f t="shared" si="25"/>
        <v>João Aires</v>
      </c>
      <c r="G204" s="36" t="str">
        <f t="shared" si="26"/>
        <v>1012</v>
      </c>
      <c r="H204" s="37" t="str">
        <f t="shared" si="27"/>
        <v>Dell G7 - Vermelho</v>
      </c>
      <c r="I204" s="36" t="str">
        <f t="shared" si="28"/>
        <v>NTB</v>
      </c>
      <c r="J204" s="37" t="str">
        <f t="shared" si="29"/>
        <v>Notebook</v>
      </c>
      <c r="K204" s="36" t="str">
        <f t="shared" si="30"/>
        <v>UD05</v>
      </c>
      <c r="L204" s="37" t="str">
        <f t="shared" si="31"/>
        <v>Fortaleza</v>
      </c>
    </row>
    <row r="205" spans="1:12" x14ac:dyDescent="0.25">
      <c r="A205" s="11">
        <v>204</v>
      </c>
      <c r="B205" s="11" t="s">
        <v>442</v>
      </c>
      <c r="C205" s="11">
        <v>1</v>
      </c>
      <c r="D205" s="21">
        <v>2400</v>
      </c>
      <c r="E205" s="38" t="str">
        <f t="shared" si="24"/>
        <v>VA045</v>
      </c>
      <c r="F205" s="37" t="str">
        <f t="shared" si="25"/>
        <v>Jéssica Resinente</v>
      </c>
      <c r="G205" s="36" t="str">
        <f t="shared" si="26"/>
        <v>1024</v>
      </c>
      <c r="H205" s="37" t="str">
        <f t="shared" si="27"/>
        <v>Aspire 5 - Cinza</v>
      </c>
      <c r="I205" s="36" t="str">
        <f t="shared" si="28"/>
        <v>NTB</v>
      </c>
      <c r="J205" s="37" t="str">
        <f t="shared" si="29"/>
        <v>Notebook</v>
      </c>
      <c r="K205" s="36" t="str">
        <f t="shared" si="30"/>
        <v>UD04</v>
      </c>
      <c r="L205" s="37" t="str">
        <f t="shared" si="31"/>
        <v>Curitiba</v>
      </c>
    </row>
    <row r="206" spans="1:12" x14ac:dyDescent="0.25">
      <c r="A206" s="11">
        <v>205</v>
      </c>
      <c r="B206" s="11" t="s">
        <v>443</v>
      </c>
      <c r="C206" s="11">
        <v>1</v>
      </c>
      <c r="D206" s="21">
        <v>6500</v>
      </c>
      <c r="E206" s="38" t="str">
        <f t="shared" si="24"/>
        <v>VA050</v>
      </c>
      <c r="F206" s="37" t="str">
        <f t="shared" si="25"/>
        <v>Tayla Lima</v>
      </c>
      <c r="G206" s="36" t="str">
        <f t="shared" si="26"/>
        <v>1019</v>
      </c>
      <c r="H206" s="37" t="str">
        <f t="shared" si="27"/>
        <v>iPhone XS - Preto</v>
      </c>
      <c r="I206" s="36" t="str">
        <f t="shared" si="28"/>
        <v>CLR</v>
      </c>
      <c r="J206" s="37" t="str">
        <f t="shared" si="29"/>
        <v>Celular</v>
      </c>
      <c r="K206" s="36" t="str">
        <f t="shared" si="30"/>
        <v>UD11</v>
      </c>
      <c r="L206" s="37" t="str">
        <f t="shared" si="31"/>
        <v>Goiânia</v>
      </c>
    </row>
    <row r="207" spans="1:12" x14ac:dyDescent="0.25">
      <c r="A207" s="11">
        <v>206</v>
      </c>
      <c r="B207" s="11" t="s">
        <v>444</v>
      </c>
      <c r="C207" s="11">
        <v>3</v>
      </c>
      <c r="D207" s="21">
        <v>3600</v>
      </c>
      <c r="E207" s="38" t="str">
        <f t="shared" si="24"/>
        <v>VA027</v>
      </c>
      <c r="F207" s="37" t="str">
        <f t="shared" si="25"/>
        <v>Caio Vianna</v>
      </c>
      <c r="G207" s="36" t="str">
        <f t="shared" si="26"/>
        <v>1018</v>
      </c>
      <c r="H207" s="37" t="str">
        <f t="shared" si="27"/>
        <v>Smart Watch MI - Amarelo</v>
      </c>
      <c r="I207" s="36" t="str">
        <f t="shared" si="28"/>
        <v>SMW</v>
      </c>
      <c r="J207" s="37" t="str">
        <f t="shared" si="29"/>
        <v>Smart Watch</v>
      </c>
      <c r="K207" s="36" t="str">
        <f t="shared" si="30"/>
        <v>UD09</v>
      </c>
      <c r="L207" s="37" t="str">
        <f t="shared" si="31"/>
        <v>São Paulo</v>
      </c>
    </row>
    <row r="208" spans="1:12" x14ac:dyDescent="0.25">
      <c r="A208" s="11">
        <v>207</v>
      </c>
      <c r="B208" s="11" t="s">
        <v>445</v>
      </c>
      <c r="C208" s="11">
        <v>1</v>
      </c>
      <c r="D208" s="21">
        <v>1100</v>
      </c>
      <c r="E208" s="38" t="str">
        <f t="shared" si="24"/>
        <v>VA013</v>
      </c>
      <c r="F208" s="37" t="str">
        <f t="shared" si="25"/>
        <v>Eduardo Silva</v>
      </c>
      <c r="G208" s="36" t="str">
        <f t="shared" si="26"/>
        <v>1014</v>
      </c>
      <c r="H208" s="37" t="str">
        <f t="shared" si="27"/>
        <v>Galaxy J8 - Roxo</v>
      </c>
      <c r="I208" s="36" t="str">
        <f t="shared" si="28"/>
        <v>CLR</v>
      </c>
      <c r="J208" s="37" t="str">
        <f t="shared" si="29"/>
        <v>Celular</v>
      </c>
      <c r="K208" s="36" t="str">
        <f t="shared" si="30"/>
        <v>UD04</v>
      </c>
      <c r="L208" s="37" t="str">
        <f t="shared" si="31"/>
        <v>Curitiba</v>
      </c>
    </row>
    <row r="209" spans="1:12" x14ac:dyDescent="0.25">
      <c r="A209" s="11">
        <v>208</v>
      </c>
      <c r="B209" s="11" t="s">
        <v>446</v>
      </c>
      <c r="C209" s="11">
        <v>1</v>
      </c>
      <c r="D209" s="21">
        <v>2500</v>
      </c>
      <c r="E209" s="38" t="str">
        <f t="shared" si="24"/>
        <v>VA039</v>
      </c>
      <c r="F209" s="37" t="str">
        <f t="shared" si="25"/>
        <v>Diogo Peixoto</v>
      </c>
      <c r="G209" s="36" t="str">
        <f t="shared" si="26"/>
        <v>1002</v>
      </c>
      <c r="H209" s="37" t="str">
        <f t="shared" si="27"/>
        <v>iPhone 7 - Dourado</v>
      </c>
      <c r="I209" s="36" t="str">
        <f t="shared" si="28"/>
        <v>CLR</v>
      </c>
      <c r="J209" s="37" t="str">
        <f t="shared" si="29"/>
        <v>Celular</v>
      </c>
      <c r="K209" s="36" t="str">
        <f t="shared" si="30"/>
        <v>UD12</v>
      </c>
      <c r="L209" s="37" t="str">
        <f t="shared" si="31"/>
        <v>Guarulhos</v>
      </c>
    </row>
    <row r="210" spans="1:12" x14ac:dyDescent="0.25">
      <c r="A210" s="11">
        <v>209</v>
      </c>
      <c r="B210" s="11" t="s">
        <v>447</v>
      </c>
      <c r="C210" s="11">
        <v>1</v>
      </c>
      <c r="D210" s="21">
        <v>2500</v>
      </c>
      <c r="E210" s="38" t="str">
        <f t="shared" si="24"/>
        <v>VA009</v>
      </c>
      <c r="F210" s="37" t="str">
        <f t="shared" si="25"/>
        <v>Chan Santos</v>
      </c>
      <c r="G210" s="36" t="str">
        <f t="shared" si="26"/>
        <v>1002</v>
      </c>
      <c r="H210" s="37" t="str">
        <f t="shared" si="27"/>
        <v>iPhone 7 - Dourado</v>
      </c>
      <c r="I210" s="36" t="str">
        <f t="shared" si="28"/>
        <v>CLR</v>
      </c>
      <c r="J210" s="37" t="str">
        <f t="shared" si="29"/>
        <v>Celular</v>
      </c>
      <c r="K210" s="36" t="str">
        <f t="shared" si="30"/>
        <v>UD02</v>
      </c>
      <c r="L210" s="37" t="str">
        <f t="shared" si="31"/>
        <v>Belo Horizonte</v>
      </c>
    </row>
    <row r="211" spans="1:12" x14ac:dyDescent="0.25">
      <c r="A211" s="11">
        <v>210</v>
      </c>
      <c r="B211" s="11" t="s">
        <v>448</v>
      </c>
      <c r="C211" s="11">
        <v>1</v>
      </c>
      <c r="D211" s="21">
        <v>6500</v>
      </c>
      <c r="E211" s="38" t="str">
        <f t="shared" si="24"/>
        <v>VA031</v>
      </c>
      <c r="F211" s="37" t="str">
        <f t="shared" si="25"/>
        <v>Giuseppe Bhering</v>
      </c>
      <c r="G211" s="36" t="str">
        <f t="shared" si="26"/>
        <v>1019</v>
      </c>
      <c r="H211" s="37" t="str">
        <f t="shared" si="27"/>
        <v>iPhone XS - Preto</v>
      </c>
      <c r="I211" s="36" t="str">
        <f t="shared" si="28"/>
        <v>CLR</v>
      </c>
      <c r="J211" s="37" t="str">
        <f t="shared" si="29"/>
        <v>Celular</v>
      </c>
      <c r="K211" s="36" t="str">
        <f t="shared" si="30"/>
        <v>UD08</v>
      </c>
      <c r="L211" s="37" t="str">
        <f t="shared" si="31"/>
        <v>Nova Iguaçu</v>
      </c>
    </row>
    <row r="212" spans="1:12" x14ac:dyDescent="0.25">
      <c r="A212" s="11">
        <v>211</v>
      </c>
      <c r="B212" s="11" t="s">
        <v>449</v>
      </c>
      <c r="C212" s="11">
        <v>1</v>
      </c>
      <c r="D212" s="21">
        <v>2000</v>
      </c>
      <c r="E212" s="38" t="str">
        <f t="shared" si="24"/>
        <v>VA013</v>
      </c>
      <c r="F212" s="37" t="str">
        <f t="shared" si="25"/>
        <v>Eduardo Silva</v>
      </c>
      <c r="G212" s="36" t="str">
        <f t="shared" si="26"/>
        <v>1011</v>
      </c>
      <c r="H212" s="37" t="str">
        <f t="shared" si="27"/>
        <v>Tablet M10 Android - Preto</v>
      </c>
      <c r="I212" s="36" t="str">
        <f t="shared" si="28"/>
        <v>TBL</v>
      </c>
      <c r="J212" s="37" t="str">
        <f t="shared" si="29"/>
        <v>Tablet</v>
      </c>
      <c r="K212" s="36" t="str">
        <f t="shared" si="30"/>
        <v>UD03</v>
      </c>
      <c r="L212" s="37" t="str">
        <f t="shared" si="31"/>
        <v>Salvador</v>
      </c>
    </row>
    <row r="213" spans="1:12" x14ac:dyDescent="0.25">
      <c r="A213" s="11">
        <v>212</v>
      </c>
      <c r="B213" s="11" t="s">
        <v>450</v>
      </c>
      <c r="C213" s="11">
        <v>5</v>
      </c>
      <c r="D213" s="21">
        <v>32500</v>
      </c>
      <c r="E213" s="38" t="str">
        <f t="shared" si="24"/>
        <v>VA029</v>
      </c>
      <c r="F213" s="37" t="str">
        <f t="shared" si="25"/>
        <v>Rodrigo Bruno</v>
      </c>
      <c r="G213" s="36" t="str">
        <f t="shared" si="26"/>
        <v>1019</v>
      </c>
      <c r="H213" s="37" t="str">
        <f t="shared" si="27"/>
        <v>iPhone XS - Preto</v>
      </c>
      <c r="I213" s="36" t="str">
        <f t="shared" si="28"/>
        <v>CLR</v>
      </c>
      <c r="J213" s="37" t="str">
        <f t="shared" si="29"/>
        <v>Celular</v>
      </c>
      <c r="K213" s="36" t="str">
        <f t="shared" si="30"/>
        <v>UD09</v>
      </c>
      <c r="L213" s="37" t="str">
        <f t="shared" si="31"/>
        <v>São Paulo</v>
      </c>
    </row>
    <row r="214" spans="1:12" x14ac:dyDescent="0.25">
      <c r="A214" s="11">
        <v>213</v>
      </c>
      <c r="B214" s="11" t="s">
        <v>451</v>
      </c>
      <c r="C214" s="11">
        <v>3</v>
      </c>
      <c r="D214" s="21">
        <v>19500</v>
      </c>
      <c r="E214" s="38" t="str">
        <f t="shared" si="24"/>
        <v>VA009</v>
      </c>
      <c r="F214" s="37" t="str">
        <f t="shared" si="25"/>
        <v>Chan Santos</v>
      </c>
      <c r="G214" s="36" t="str">
        <f t="shared" si="26"/>
        <v>1019</v>
      </c>
      <c r="H214" s="37" t="str">
        <f t="shared" si="27"/>
        <v>iPhone XS - Preto</v>
      </c>
      <c r="I214" s="36" t="str">
        <f t="shared" si="28"/>
        <v>CLR</v>
      </c>
      <c r="J214" s="37" t="str">
        <f t="shared" si="29"/>
        <v>Celular</v>
      </c>
      <c r="K214" s="36" t="str">
        <f t="shared" si="30"/>
        <v>UD07</v>
      </c>
      <c r="L214" s="37" t="str">
        <f t="shared" si="31"/>
        <v>Porto Alegre</v>
      </c>
    </row>
    <row r="215" spans="1:12" x14ac:dyDescent="0.25">
      <c r="A215" s="11">
        <v>214</v>
      </c>
      <c r="B215" s="11" t="s">
        <v>452</v>
      </c>
      <c r="C215" s="11">
        <v>5</v>
      </c>
      <c r="D215" s="21">
        <v>15000</v>
      </c>
      <c r="E215" s="38" t="str">
        <f t="shared" si="24"/>
        <v>VA003</v>
      </c>
      <c r="F215" s="37" t="str">
        <f t="shared" si="25"/>
        <v>Bianca Paz</v>
      </c>
      <c r="G215" s="36" t="str">
        <f t="shared" si="26"/>
        <v>1021</v>
      </c>
      <c r="H215" s="37" t="str">
        <f t="shared" si="27"/>
        <v>Galaxy S8 - Verde</v>
      </c>
      <c r="I215" s="36" t="str">
        <f t="shared" si="28"/>
        <v>CLR</v>
      </c>
      <c r="J215" s="37" t="str">
        <f t="shared" si="29"/>
        <v>Celular</v>
      </c>
      <c r="K215" s="36" t="str">
        <f t="shared" si="30"/>
        <v>UD04</v>
      </c>
      <c r="L215" s="37" t="str">
        <f t="shared" si="31"/>
        <v>Curitiba</v>
      </c>
    </row>
    <row r="216" spans="1:12" x14ac:dyDescent="0.25">
      <c r="A216" s="11">
        <v>215</v>
      </c>
      <c r="B216" s="11" t="s">
        <v>453</v>
      </c>
      <c r="C216" s="11">
        <v>1</v>
      </c>
      <c r="D216" s="21">
        <v>2300</v>
      </c>
      <c r="E216" s="38" t="str">
        <f t="shared" si="24"/>
        <v>VA027</v>
      </c>
      <c r="F216" s="37" t="str">
        <f t="shared" si="25"/>
        <v>Caio Vianna</v>
      </c>
      <c r="G216" s="36" t="str">
        <f t="shared" si="26"/>
        <v>1007</v>
      </c>
      <c r="H216" s="37" t="str">
        <f t="shared" si="27"/>
        <v>Inspiron 15 - Prata</v>
      </c>
      <c r="I216" s="36" t="str">
        <f t="shared" si="28"/>
        <v>NTB</v>
      </c>
      <c r="J216" s="37" t="str">
        <f t="shared" si="29"/>
        <v>Notebook</v>
      </c>
      <c r="K216" s="36" t="str">
        <f t="shared" si="30"/>
        <v>UD08</v>
      </c>
      <c r="L216" s="37" t="str">
        <f t="shared" si="31"/>
        <v>Nova Iguaçu</v>
      </c>
    </row>
    <row r="217" spans="1:12" x14ac:dyDescent="0.25">
      <c r="A217" s="11">
        <v>216</v>
      </c>
      <c r="B217" s="11" t="s">
        <v>454</v>
      </c>
      <c r="C217" s="11">
        <v>1</v>
      </c>
      <c r="D217" s="21">
        <v>1900</v>
      </c>
      <c r="E217" s="38" t="str">
        <f t="shared" si="24"/>
        <v>VA016</v>
      </c>
      <c r="F217" s="37" t="str">
        <f t="shared" si="25"/>
        <v>Tiago Pereira</v>
      </c>
      <c r="G217" s="36" t="str">
        <f t="shared" si="26"/>
        <v>1010</v>
      </c>
      <c r="H217" s="37" t="str">
        <f t="shared" si="27"/>
        <v>iPhone 6S - Rosa</v>
      </c>
      <c r="I217" s="36" t="str">
        <f t="shared" si="28"/>
        <v>CLR</v>
      </c>
      <c r="J217" s="37" t="str">
        <f t="shared" si="29"/>
        <v>Celular</v>
      </c>
      <c r="K217" s="36" t="str">
        <f t="shared" si="30"/>
        <v>UD08</v>
      </c>
      <c r="L217" s="37" t="str">
        <f t="shared" si="31"/>
        <v>Nova Iguaçu</v>
      </c>
    </row>
    <row r="218" spans="1:12" x14ac:dyDescent="0.25">
      <c r="A218" s="11">
        <v>217</v>
      </c>
      <c r="B218" s="11" t="s">
        <v>455</v>
      </c>
      <c r="C218" s="11">
        <v>3</v>
      </c>
      <c r="D218" s="21">
        <v>4500</v>
      </c>
      <c r="E218" s="38" t="str">
        <f t="shared" si="24"/>
        <v>VA051</v>
      </c>
      <c r="F218" s="37" t="str">
        <f t="shared" si="25"/>
        <v>Thiago Miura</v>
      </c>
      <c r="G218" s="36" t="str">
        <f t="shared" si="26"/>
        <v>1020</v>
      </c>
      <c r="H218" s="37" t="str">
        <f t="shared" si="27"/>
        <v>Moto Z - Vermelho</v>
      </c>
      <c r="I218" s="36" t="str">
        <f t="shared" si="28"/>
        <v>CLR</v>
      </c>
      <c r="J218" s="37" t="str">
        <f t="shared" si="29"/>
        <v>Celular</v>
      </c>
      <c r="K218" s="36" t="str">
        <f t="shared" si="30"/>
        <v>UD12</v>
      </c>
      <c r="L218" s="37" t="str">
        <f t="shared" si="31"/>
        <v>Guarulhos</v>
      </c>
    </row>
    <row r="219" spans="1:12" x14ac:dyDescent="0.25">
      <c r="A219" s="11">
        <v>218</v>
      </c>
      <c r="B219" s="11" t="s">
        <v>456</v>
      </c>
      <c r="C219" s="11">
        <v>1</v>
      </c>
      <c r="D219" s="21">
        <v>700</v>
      </c>
      <c r="E219" s="38" t="str">
        <f t="shared" si="24"/>
        <v>VA037</v>
      </c>
      <c r="F219" s="37" t="str">
        <f t="shared" si="25"/>
        <v>Fernanda Junior</v>
      </c>
      <c r="G219" s="36" t="str">
        <f t="shared" si="26"/>
        <v>1015</v>
      </c>
      <c r="H219" s="37" t="str">
        <f t="shared" si="27"/>
        <v>Câmera Digital Sony Cyber - Azul</v>
      </c>
      <c r="I219" s="36" t="str">
        <f t="shared" si="28"/>
        <v>CAM</v>
      </c>
      <c r="J219" s="37" t="str">
        <f t="shared" si="29"/>
        <v>Câmera</v>
      </c>
      <c r="K219" s="36" t="str">
        <f t="shared" si="30"/>
        <v>UD06</v>
      </c>
      <c r="L219" s="37" t="str">
        <f t="shared" si="31"/>
        <v>Recife</v>
      </c>
    </row>
    <row r="220" spans="1:12" x14ac:dyDescent="0.25">
      <c r="A220" s="11">
        <v>219</v>
      </c>
      <c r="B220" s="11" t="s">
        <v>457</v>
      </c>
      <c r="C220" s="11">
        <v>1</v>
      </c>
      <c r="D220" s="21">
        <v>750</v>
      </c>
      <c r="E220" s="38" t="str">
        <f t="shared" si="24"/>
        <v>VA043</v>
      </c>
      <c r="F220" s="37" t="str">
        <f t="shared" si="25"/>
        <v>Manuela Ferreira</v>
      </c>
      <c r="G220" s="36" t="str">
        <f t="shared" si="26"/>
        <v>1022</v>
      </c>
      <c r="H220" s="37" t="str">
        <f t="shared" si="27"/>
        <v>iPad 32GB Wifi - Prata</v>
      </c>
      <c r="I220" s="36" t="str">
        <f t="shared" si="28"/>
        <v>TBL</v>
      </c>
      <c r="J220" s="37" t="str">
        <f t="shared" si="29"/>
        <v>Tablet</v>
      </c>
      <c r="K220" s="36" t="str">
        <f t="shared" si="30"/>
        <v>UD11</v>
      </c>
      <c r="L220" s="37" t="str">
        <f t="shared" si="31"/>
        <v>Goiânia</v>
      </c>
    </row>
    <row r="221" spans="1:12" x14ac:dyDescent="0.25">
      <c r="A221" s="11">
        <v>220</v>
      </c>
      <c r="B221" s="11" t="s">
        <v>458</v>
      </c>
      <c r="C221" s="11">
        <v>1</v>
      </c>
      <c r="D221" s="21">
        <v>1750</v>
      </c>
      <c r="E221" s="38" t="str">
        <f t="shared" si="24"/>
        <v>VA031</v>
      </c>
      <c r="F221" s="37" t="str">
        <f t="shared" si="25"/>
        <v>Giuseppe Bhering</v>
      </c>
      <c r="G221" s="36" t="str">
        <f t="shared" si="26"/>
        <v>1004</v>
      </c>
      <c r="H221" s="37" t="str">
        <f t="shared" si="27"/>
        <v>Apple Watch - Preto</v>
      </c>
      <c r="I221" s="36" t="str">
        <f t="shared" si="28"/>
        <v>SMW</v>
      </c>
      <c r="J221" s="37" t="str">
        <f t="shared" si="29"/>
        <v>Smart Watch</v>
      </c>
      <c r="K221" s="36" t="str">
        <f t="shared" si="30"/>
        <v>UD12</v>
      </c>
      <c r="L221" s="37" t="str">
        <f t="shared" si="31"/>
        <v>Guarulhos</v>
      </c>
    </row>
    <row r="222" spans="1:12" x14ac:dyDescent="0.25">
      <c r="A222" s="11">
        <v>221</v>
      </c>
      <c r="B222" s="11" t="s">
        <v>459</v>
      </c>
      <c r="C222" s="11">
        <v>3</v>
      </c>
      <c r="D222" s="21">
        <v>6900</v>
      </c>
      <c r="E222" s="38" t="str">
        <f t="shared" si="24"/>
        <v>VA050</v>
      </c>
      <c r="F222" s="37" t="str">
        <f t="shared" si="25"/>
        <v>Tayla Lima</v>
      </c>
      <c r="G222" s="36" t="str">
        <f t="shared" si="26"/>
        <v>1007</v>
      </c>
      <c r="H222" s="37" t="str">
        <f t="shared" si="27"/>
        <v>Inspiron 15 - Prata</v>
      </c>
      <c r="I222" s="36" t="str">
        <f t="shared" si="28"/>
        <v>NTB</v>
      </c>
      <c r="J222" s="37" t="str">
        <f t="shared" si="29"/>
        <v>Notebook</v>
      </c>
      <c r="K222" s="36" t="str">
        <f t="shared" si="30"/>
        <v>UD06</v>
      </c>
      <c r="L222" s="37" t="str">
        <f t="shared" si="31"/>
        <v>Recife</v>
      </c>
    </row>
    <row r="223" spans="1:12" x14ac:dyDescent="0.25">
      <c r="A223" s="11">
        <v>222</v>
      </c>
      <c r="B223" s="11" t="s">
        <v>460</v>
      </c>
      <c r="C223" s="11">
        <v>1</v>
      </c>
      <c r="D223" s="21">
        <v>700</v>
      </c>
      <c r="E223" s="38" t="str">
        <f t="shared" si="24"/>
        <v>VA046</v>
      </c>
      <c r="F223" s="37" t="str">
        <f t="shared" si="25"/>
        <v>Adrielle Forte</v>
      </c>
      <c r="G223" s="36" t="str">
        <f t="shared" si="26"/>
        <v>1015</v>
      </c>
      <c r="H223" s="37" t="str">
        <f t="shared" si="27"/>
        <v>Câmera Digital Sony Cyber - Azul</v>
      </c>
      <c r="I223" s="36" t="str">
        <f t="shared" si="28"/>
        <v>CAM</v>
      </c>
      <c r="J223" s="37" t="str">
        <f t="shared" si="29"/>
        <v>Câmera</v>
      </c>
      <c r="K223" s="36" t="str">
        <f t="shared" si="30"/>
        <v>UD02</v>
      </c>
      <c r="L223" s="37" t="str">
        <f t="shared" si="31"/>
        <v>Belo Horizonte</v>
      </c>
    </row>
    <row r="224" spans="1:12" x14ac:dyDescent="0.25">
      <c r="A224" s="11">
        <v>223</v>
      </c>
      <c r="B224" s="11" t="s">
        <v>461</v>
      </c>
      <c r="C224" s="11">
        <v>1</v>
      </c>
      <c r="D224" s="21">
        <v>1900</v>
      </c>
      <c r="E224" s="38" t="str">
        <f t="shared" si="24"/>
        <v>VA011</v>
      </c>
      <c r="F224" s="37" t="str">
        <f t="shared" si="25"/>
        <v>Raissa Negrelli</v>
      </c>
      <c r="G224" s="36" t="str">
        <f t="shared" si="26"/>
        <v>1010</v>
      </c>
      <c r="H224" s="37" t="str">
        <f t="shared" si="27"/>
        <v>iPhone 6S - Rosa</v>
      </c>
      <c r="I224" s="36" t="str">
        <f t="shared" si="28"/>
        <v>CLR</v>
      </c>
      <c r="J224" s="37" t="str">
        <f t="shared" si="29"/>
        <v>Celular</v>
      </c>
      <c r="K224" s="36" t="str">
        <f t="shared" si="30"/>
        <v>UD05</v>
      </c>
      <c r="L224" s="37" t="str">
        <f t="shared" si="31"/>
        <v>Fortaleza</v>
      </c>
    </row>
    <row r="225" spans="1:12" x14ac:dyDescent="0.25">
      <c r="A225" s="11">
        <v>224</v>
      </c>
      <c r="B225" s="11" t="s">
        <v>462</v>
      </c>
      <c r="C225" s="11">
        <v>2</v>
      </c>
      <c r="D225" s="21">
        <v>3100</v>
      </c>
      <c r="E225" s="38" t="str">
        <f t="shared" si="24"/>
        <v>VA002</v>
      </c>
      <c r="F225" s="37" t="str">
        <f t="shared" si="25"/>
        <v>Antonio Manhães</v>
      </c>
      <c r="G225" s="36" t="str">
        <f t="shared" si="26"/>
        <v>1013</v>
      </c>
      <c r="H225" s="37" t="str">
        <f t="shared" si="27"/>
        <v>Câmera Coolpix L340 - Cinza</v>
      </c>
      <c r="I225" s="36" t="str">
        <f t="shared" si="28"/>
        <v>CAM</v>
      </c>
      <c r="J225" s="37" t="str">
        <f t="shared" si="29"/>
        <v>Câmera</v>
      </c>
      <c r="K225" s="36" t="str">
        <f t="shared" si="30"/>
        <v>UD12</v>
      </c>
      <c r="L225" s="37" t="str">
        <f t="shared" si="31"/>
        <v>Guarulhos</v>
      </c>
    </row>
    <row r="226" spans="1:12" x14ac:dyDescent="0.25">
      <c r="A226" s="11">
        <v>225</v>
      </c>
      <c r="B226" s="11" t="s">
        <v>463</v>
      </c>
      <c r="C226" s="11">
        <v>1</v>
      </c>
      <c r="D226" s="21">
        <v>1900</v>
      </c>
      <c r="E226" s="38" t="str">
        <f t="shared" si="24"/>
        <v>VA001</v>
      </c>
      <c r="F226" s="37" t="str">
        <f t="shared" si="25"/>
        <v>Sthefeson Pereira</v>
      </c>
      <c r="G226" s="36" t="str">
        <f t="shared" si="26"/>
        <v>1010</v>
      </c>
      <c r="H226" s="37" t="str">
        <f t="shared" si="27"/>
        <v>iPhone 6S - Rosa</v>
      </c>
      <c r="I226" s="36" t="str">
        <f t="shared" si="28"/>
        <v>CLR</v>
      </c>
      <c r="J226" s="37" t="str">
        <f t="shared" si="29"/>
        <v>Celular</v>
      </c>
      <c r="K226" s="36" t="str">
        <f t="shared" si="30"/>
        <v>UD03</v>
      </c>
      <c r="L226" s="37" t="str">
        <f t="shared" si="31"/>
        <v>Salvador</v>
      </c>
    </row>
    <row r="227" spans="1:12" x14ac:dyDescent="0.25">
      <c r="A227" s="11">
        <v>226</v>
      </c>
      <c r="B227" s="11" t="s">
        <v>464</v>
      </c>
      <c r="C227" s="11">
        <v>1</v>
      </c>
      <c r="D227" s="21">
        <v>700</v>
      </c>
      <c r="E227" s="38" t="str">
        <f t="shared" si="24"/>
        <v>VA014</v>
      </c>
      <c r="F227" s="37" t="str">
        <f t="shared" si="25"/>
        <v>João Aires</v>
      </c>
      <c r="G227" s="36" t="str">
        <f t="shared" si="26"/>
        <v>1015</v>
      </c>
      <c r="H227" s="37" t="str">
        <f t="shared" si="27"/>
        <v>Câmera Digital Sony Cyber - Azul</v>
      </c>
      <c r="I227" s="36" t="str">
        <f t="shared" si="28"/>
        <v>CAM</v>
      </c>
      <c r="J227" s="37" t="str">
        <f t="shared" si="29"/>
        <v>Câmera</v>
      </c>
      <c r="K227" s="36" t="str">
        <f t="shared" si="30"/>
        <v>UD03</v>
      </c>
      <c r="L227" s="37" t="str">
        <f t="shared" si="31"/>
        <v>Salvador</v>
      </c>
    </row>
    <row r="228" spans="1:12" x14ac:dyDescent="0.25">
      <c r="A228" s="11">
        <v>227</v>
      </c>
      <c r="B228" s="11" t="s">
        <v>465</v>
      </c>
      <c r="C228" s="11">
        <v>2</v>
      </c>
      <c r="D228" s="21">
        <v>4800</v>
      </c>
      <c r="E228" s="38" t="str">
        <f t="shared" si="24"/>
        <v>VA048</v>
      </c>
      <c r="F228" s="37" t="str">
        <f t="shared" si="25"/>
        <v>Pedro Jorge</v>
      </c>
      <c r="G228" s="36" t="str">
        <f t="shared" si="26"/>
        <v>1024</v>
      </c>
      <c r="H228" s="37" t="str">
        <f t="shared" si="27"/>
        <v>Aspire 5 - Cinza</v>
      </c>
      <c r="I228" s="36" t="str">
        <f t="shared" si="28"/>
        <v>NTB</v>
      </c>
      <c r="J228" s="37" t="str">
        <f t="shared" si="29"/>
        <v>Notebook</v>
      </c>
      <c r="K228" s="36" t="str">
        <f t="shared" si="30"/>
        <v>UD08</v>
      </c>
      <c r="L228" s="37" t="str">
        <f t="shared" si="31"/>
        <v>Nova Iguaçu</v>
      </c>
    </row>
    <row r="229" spans="1:12" x14ac:dyDescent="0.25">
      <c r="A229" s="11">
        <v>228</v>
      </c>
      <c r="B229" s="11" t="s">
        <v>466</v>
      </c>
      <c r="C229" s="11">
        <v>1</v>
      </c>
      <c r="D229" s="21">
        <v>2400</v>
      </c>
      <c r="E229" s="38" t="str">
        <f t="shared" si="24"/>
        <v>VA021</v>
      </c>
      <c r="F229" s="37" t="str">
        <f t="shared" si="25"/>
        <v>Ruan Lopes</v>
      </c>
      <c r="G229" s="36" t="str">
        <f t="shared" si="26"/>
        <v>1024</v>
      </c>
      <c r="H229" s="37" t="str">
        <f t="shared" si="27"/>
        <v>Aspire 5 - Cinza</v>
      </c>
      <c r="I229" s="36" t="str">
        <f t="shared" si="28"/>
        <v>NTB</v>
      </c>
      <c r="J229" s="37" t="str">
        <f t="shared" si="29"/>
        <v>Notebook</v>
      </c>
      <c r="K229" s="36" t="str">
        <f t="shared" si="30"/>
        <v>UD13</v>
      </c>
      <c r="L229" s="37" t="str">
        <f t="shared" si="31"/>
        <v>Campinas</v>
      </c>
    </row>
    <row r="230" spans="1:12" x14ac:dyDescent="0.25">
      <c r="A230" s="11">
        <v>229</v>
      </c>
      <c r="B230" s="11" t="s">
        <v>467</v>
      </c>
      <c r="C230" s="11">
        <v>3</v>
      </c>
      <c r="D230" s="21">
        <v>2250</v>
      </c>
      <c r="E230" s="38" t="str">
        <f t="shared" si="24"/>
        <v>VA026</v>
      </c>
      <c r="F230" s="37" t="str">
        <f t="shared" si="25"/>
        <v>Bruna Ramos</v>
      </c>
      <c r="G230" s="36" t="str">
        <f t="shared" si="26"/>
        <v>1022</v>
      </c>
      <c r="H230" s="37" t="str">
        <f t="shared" si="27"/>
        <v>iPad 32GB Wifi - Prata</v>
      </c>
      <c r="I230" s="36" t="str">
        <f t="shared" si="28"/>
        <v>TBL</v>
      </c>
      <c r="J230" s="37" t="str">
        <f t="shared" si="29"/>
        <v>Tablet</v>
      </c>
      <c r="K230" s="36" t="str">
        <f t="shared" si="30"/>
        <v>UD11</v>
      </c>
      <c r="L230" s="37" t="str">
        <f t="shared" si="31"/>
        <v>Goiânia</v>
      </c>
    </row>
    <row r="231" spans="1:12" x14ac:dyDescent="0.25">
      <c r="A231" s="11">
        <v>230</v>
      </c>
      <c r="B231" s="11" t="s">
        <v>468</v>
      </c>
      <c r="C231" s="11">
        <v>1</v>
      </c>
      <c r="D231" s="21">
        <v>2600</v>
      </c>
      <c r="E231" s="38" t="str">
        <f t="shared" si="24"/>
        <v>VA017</v>
      </c>
      <c r="F231" s="37" t="str">
        <f t="shared" si="25"/>
        <v>Julia Penteado</v>
      </c>
      <c r="G231" s="36" t="str">
        <f t="shared" si="26"/>
        <v>1001</v>
      </c>
      <c r="H231" s="37" t="str">
        <f t="shared" si="27"/>
        <v>Smart TV 50' 4K - Preto</v>
      </c>
      <c r="I231" s="36" t="str">
        <f t="shared" si="28"/>
        <v>TLV</v>
      </c>
      <c r="J231" s="37" t="str">
        <f t="shared" si="29"/>
        <v>Televisão</v>
      </c>
      <c r="K231" s="36" t="str">
        <f t="shared" si="30"/>
        <v>UD02</v>
      </c>
      <c r="L231" s="37" t="str">
        <f t="shared" si="31"/>
        <v>Belo Horizonte</v>
      </c>
    </row>
    <row r="232" spans="1:12" x14ac:dyDescent="0.25">
      <c r="A232" s="11">
        <v>231</v>
      </c>
      <c r="B232" s="11" t="s">
        <v>469</v>
      </c>
      <c r="C232" s="11">
        <v>1</v>
      </c>
      <c r="D232" s="21">
        <v>4500</v>
      </c>
      <c r="E232" s="38" t="str">
        <f t="shared" si="24"/>
        <v>VA045</v>
      </c>
      <c r="F232" s="37" t="str">
        <f t="shared" si="25"/>
        <v>Jéssica Resinente</v>
      </c>
      <c r="G232" s="36" t="str">
        <f t="shared" si="26"/>
        <v>1003</v>
      </c>
      <c r="H232" s="37" t="str">
        <f t="shared" si="27"/>
        <v>Galaxy S10 - Cinza</v>
      </c>
      <c r="I232" s="36" t="str">
        <f t="shared" si="28"/>
        <v>CLR</v>
      </c>
      <c r="J232" s="37" t="str">
        <f t="shared" si="29"/>
        <v>Celular</v>
      </c>
      <c r="K232" s="36" t="str">
        <f t="shared" si="30"/>
        <v>UD06</v>
      </c>
      <c r="L232" s="37" t="str">
        <f t="shared" si="31"/>
        <v>Recife</v>
      </c>
    </row>
    <row r="233" spans="1:12" x14ac:dyDescent="0.25">
      <c r="A233" s="11">
        <v>232</v>
      </c>
      <c r="B233" s="11" t="s">
        <v>470</v>
      </c>
      <c r="C233" s="11">
        <v>2</v>
      </c>
      <c r="D233" s="21">
        <v>3000</v>
      </c>
      <c r="E233" s="38" t="str">
        <f t="shared" si="24"/>
        <v>VA020</v>
      </c>
      <c r="F233" s="37" t="str">
        <f t="shared" si="25"/>
        <v>Thays Castro</v>
      </c>
      <c r="G233" s="36" t="str">
        <f t="shared" si="26"/>
        <v>1005</v>
      </c>
      <c r="H233" s="37" t="str">
        <f t="shared" si="27"/>
        <v>Câmera Digital Rebel T6 - Preto</v>
      </c>
      <c r="I233" s="36" t="str">
        <f t="shared" si="28"/>
        <v>CAM</v>
      </c>
      <c r="J233" s="37" t="str">
        <f t="shared" si="29"/>
        <v>Câmera</v>
      </c>
      <c r="K233" s="36" t="str">
        <f t="shared" si="30"/>
        <v>UD07</v>
      </c>
      <c r="L233" s="37" t="str">
        <f t="shared" si="31"/>
        <v>Porto Alegre</v>
      </c>
    </row>
    <row r="234" spans="1:12" x14ac:dyDescent="0.25">
      <c r="A234" s="11">
        <v>233</v>
      </c>
      <c r="B234" s="11" t="s">
        <v>471</v>
      </c>
      <c r="C234" s="11">
        <v>1</v>
      </c>
      <c r="D234" s="21">
        <v>4500</v>
      </c>
      <c r="E234" s="38" t="str">
        <f t="shared" si="24"/>
        <v>VA017</v>
      </c>
      <c r="F234" s="37" t="str">
        <f t="shared" si="25"/>
        <v>Julia Penteado</v>
      </c>
      <c r="G234" s="36" t="str">
        <f t="shared" si="26"/>
        <v>1003</v>
      </c>
      <c r="H234" s="37" t="str">
        <f t="shared" si="27"/>
        <v>Galaxy S10 - Cinza</v>
      </c>
      <c r="I234" s="36" t="str">
        <f t="shared" si="28"/>
        <v>CLR</v>
      </c>
      <c r="J234" s="37" t="str">
        <f t="shared" si="29"/>
        <v>Celular</v>
      </c>
      <c r="K234" s="36" t="str">
        <f t="shared" si="30"/>
        <v>UD11</v>
      </c>
      <c r="L234" s="37" t="str">
        <f t="shared" si="31"/>
        <v>Goiânia</v>
      </c>
    </row>
    <row r="235" spans="1:12" x14ac:dyDescent="0.25">
      <c r="A235" s="11">
        <v>234</v>
      </c>
      <c r="B235" s="11" t="s">
        <v>472</v>
      </c>
      <c r="C235" s="11">
        <v>1</v>
      </c>
      <c r="D235" s="21">
        <v>700</v>
      </c>
      <c r="E235" s="38" t="str">
        <f t="shared" si="24"/>
        <v>VA027</v>
      </c>
      <c r="F235" s="37" t="str">
        <f t="shared" si="25"/>
        <v>Caio Vianna</v>
      </c>
      <c r="G235" s="36" t="str">
        <f t="shared" si="26"/>
        <v>1015</v>
      </c>
      <c r="H235" s="37" t="str">
        <f t="shared" si="27"/>
        <v>Câmera Digital Sony Cyber - Azul</v>
      </c>
      <c r="I235" s="36" t="str">
        <f t="shared" si="28"/>
        <v>CAM</v>
      </c>
      <c r="J235" s="37" t="str">
        <f t="shared" si="29"/>
        <v>Câmera</v>
      </c>
      <c r="K235" s="36" t="str">
        <f t="shared" si="30"/>
        <v>UD10</v>
      </c>
      <c r="L235" s="37" t="str">
        <f t="shared" si="31"/>
        <v>Niterói</v>
      </c>
    </row>
    <row r="236" spans="1:12" x14ac:dyDescent="0.25">
      <c r="A236" s="11">
        <v>235</v>
      </c>
      <c r="B236" s="11" t="s">
        <v>473</v>
      </c>
      <c r="C236" s="11">
        <v>1</v>
      </c>
      <c r="D236" s="21">
        <v>2000</v>
      </c>
      <c r="E236" s="38" t="str">
        <f t="shared" si="24"/>
        <v>VA031</v>
      </c>
      <c r="F236" s="37" t="str">
        <f t="shared" si="25"/>
        <v>Giuseppe Bhering</v>
      </c>
      <c r="G236" s="36" t="str">
        <f t="shared" si="26"/>
        <v>1011</v>
      </c>
      <c r="H236" s="37" t="str">
        <f t="shared" si="27"/>
        <v>Tablet M10 Android - Preto</v>
      </c>
      <c r="I236" s="36" t="str">
        <f t="shared" si="28"/>
        <v>TBL</v>
      </c>
      <c r="J236" s="37" t="str">
        <f t="shared" si="29"/>
        <v>Tablet</v>
      </c>
      <c r="K236" s="36" t="str">
        <f t="shared" si="30"/>
        <v>UD10</v>
      </c>
      <c r="L236" s="37" t="str">
        <f t="shared" si="31"/>
        <v>Niterói</v>
      </c>
    </row>
    <row r="237" spans="1:12" x14ac:dyDescent="0.25">
      <c r="A237" s="11">
        <v>236</v>
      </c>
      <c r="B237" s="11" t="s">
        <v>474</v>
      </c>
      <c r="C237" s="11">
        <v>4</v>
      </c>
      <c r="D237" s="21">
        <v>10400</v>
      </c>
      <c r="E237" s="38" t="str">
        <f t="shared" si="24"/>
        <v>VA021</v>
      </c>
      <c r="F237" s="37" t="str">
        <f t="shared" si="25"/>
        <v>Ruan Lopes</v>
      </c>
      <c r="G237" s="36" t="str">
        <f t="shared" si="26"/>
        <v>1001</v>
      </c>
      <c r="H237" s="37" t="str">
        <f t="shared" si="27"/>
        <v>Smart TV 50' 4K - Preto</v>
      </c>
      <c r="I237" s="36" t="str">
        <f t="shared" si="28"/>
        <v>TLV</v>
      </c>
      <c r="J237" s="37" t="str">
        <f t="shared" si="29"/>
        <v>Televisão</v>
      </c>
      <c r="K237" s="36" t="str">
        <f t="shared" si="30"/>
        <v>UD12</v>
      </c>
      <c r="L237" s="37" t="str">
        <f t="shared" si="31"/>
        <v>Guarulhos</v>
      </c>
    </row>
    <row r="238" spans="1:12" x14ac:dyDescent="0.25">
      <c r="A238" s="11">
        <v>237</v>
      </c>
      <c r="B238" s="11" t="s">
        <v>475</v>
      </c>
      <c r="C238" s="11">
        <v>5</v>
      </c>
      <c r="D238" s="21">
        <v>10000</v>
      </c>
      <c r="E238" s="38" t="str">
        <f t="shared" si="24"/>
        <v>VA030</v>
      </c>
      <c r="F238" s="37" t="str">
        <f t="shared" si="25"/>
        <v>Pedro Macckione</v>
      </c>
      <c r="G238" s="36" t="str">
        <f t="shared" si="26"/>
        <v>1008</v>
      </c>
      <c r="H238" s="37" t="str">
        <f t="shared" si="27"/>
        <v>Smart TV LED Full HD 55' - Preto</v>
      </c>
      <c r="I238" s="36" t="str">
        <f t="shared" si="28"/>
        <v>TLV</v>
      </c>
      <c r="J238" s="37" t="str">
        <f t="shared" si="29"/>
        <v>Televisão</v>
      </c>
      <c r="K238" s="36" t="str">
        <f t="shared" si="30"/>
        <v>UD09</v>
      </c>
      <c r="L238" s="37" t="str">
        <f t="shared" si="31"/>
        <v>São Paulo</v>
      </c>
    </row>
    <row r="239" spans="1:12" x14ac:dyDescent="0.25">
      <c r="A239" s="11">
        <v>238</v>
      </c>
      <c r="B239" s="11" t="s">
        <v>476</v>
      </c>
      <c r="C239" s="11">
        <v>1</v>
      </c>
      <c r="D239" s="21">
        <v>1200</v>
      </c>
      <c r="E239" s="38" t="str">
        <f t="shared" si="24"/>
        <v>VA020</v>
      </c>
      <c r="F239" s="37" t="str">
        <f t="shared" si="25"/>
        <v>Thays Castro</v>
      </c>
      <c r="G239" s="36" t="str">
        <f t="shared" si="26"/>
        <v>1018</v>
      </c>
      <c r="H239" s="37" t="str">
        <f t="shared" si="27"/>
        <v>Smart Watch MI - Amarelo</v>
      </c>
      <c r="I239" s="36" t="str">
        <f t="shared" si="28"/>
        <v>SMW</v>
      </c>
      <c r="J239" s="37" t="str">
        <f t="shared" si="29"/>
        <v>Smart Watch</v>
      </c>
      <c r="K239" s="36" t="str">
        <f t="shared" si="30"/>
        <v>UD01</v>
      </c>
      <c r="L239" s="37" t="str">
        <f t="shared" si="31"/>
        <v>Rio de Janeiro</v>
      </c>
    </row>
    <row r="240" spans="1:12" x14ac:dyDescent="0.25">
      <c r="A240" s="11">
        <v>239</v>
      </c>
      <c r="B240" s="11" t="s">
        <v>403</v>
      </c>
      <c r="C240" s="11">
        <v>1</v>
      </c>
      <c r="D240" s="21">
        <v>2600</v>
      </c>
      <c r="E240" s="38" t="str">
        <f t="shared" si="24"/>
        <v>VA035</v>
      </c>
      <c r="F240" s="37" t="str">
        <f t="shared" si="25"/>
        <v>Larissa Florim</v>
      </c>
      <c r="G240" s="36" t="str">
        <f t="shared" si="26"/>
        <v>1001</v>
      </c>
      <c r="H240" s="37" t="str">
        <f t="shared" si="27"/>
        <v>Smart TV 50' 4K - Preto</v>
      </c>
      <c r="I240" s="36" t="str">
        <f t="shared" si="28"/>
        <v>TLV</v>
      </c>
      <c r="J240" s="37" t="str">
        <f t="shared" si="29"/>
        <v>Televisão</v>
      </c>
      <c r="K240" s="36" t="str">
        <f t="shared" si="30"/>
        <v>UD09</v>
      </c>
      <c r="L240" s="37" t="str">
        <f t="shared" si="31"/>
        <v>São Paulo</v>
      </c>
    </row>
    <row r="241" spans="1:12" x14ac:dyDescent="0.25">
      <c r="A241" s="11">
        <v>240</v>
      </c>
      <c r="B241" s="11" t="s">
        <v>477</v>
      </c>
      <c r="C241" s="11">
        <v>1</v>
      </c>
      <c r="D241" s="21">
        <v>6500</v>
      </c>
      <c r="E241" s="38" t="str">
        <f t="shared" si="24"/>
        <v>VA006</v>
      </c>
      <c r="F241" s="37" t="str">
        <f t="shared" si="25"/>
        <v>Ana Silva</v>
      </c>
      <c r="G241" s="36" t="str">
        <f t="shared" si="26"/>
        <v>1019</v>
      </c>
      <c r="H241" s="37" t="str">
        <f t="shared" si="27"/>
        <v>iPhone XS - Preto</v>
      </c>
      <c r="I241" s="36" t="str">
        <f t="shared" si="28"/>
        <v>CLR</v>
      </c>
      <c r="J241" s="37" t="str">
        <f t="shared" si="29"/>
        <v>Celular</v>
      </c>
      <c r="K241" s="36" t="str">
        <f t="shared" si="30"/>
        <v>UD07</v>
      </c>
      <c r="L241" s="37" t="str">
        <f t="shared" si="31"/>
        <v>Porto Alegre</v>
      </c>
    </row>
    <row r="242" spans="1:12" x14ac:dyDescent="0.25">
      <c r="A242" s="11">
        <v>241</v>
      </c>
      <c r="B242" s="11" t="s">
        <v>478</v>
      </c>
      <c r="C242" s="11">
        <v>1</v>
      </c>
      <c r="D242" s="21">
        <v>4500</v>
      </c>
      <c r="E242" s="38" t="str">
        <f t="shared" si="24"/>
        <v>VA023</v>
      </c>
      <c r="F242" s="37" t="str">
        <f t="shared" si="25"/>
        <v>Alexandre Rodriguez</v>
      </c>
      <c r="G242" s="36" t="str">
        <f t="shared" si="26"/>
        <v>1003</v>
      </c>
      <c r="H242" s="37" t="str">
        <f t="shared" si="27"/>
        <v>Galaxy S10 - Cinza</v>
      </c>
      <c r="I242" s="36" t="str">
        <f t="shared" si="28"/>
        <v>CLR</v>
      </c>
      <c r="J242" s="37" t="str">
        <f t="shared" si="29"/>
        <v>Celular</v>
      </c>
      <c r="K242" s="36" t="str">
        <f t="shared" si="30"/>
        <v>UD07</v>
      </c>
      <c r="L242" s="37" t="str">
        <f t="shared" si="31"/>
        <v>Porto Alegre</v>
      </c>
    </row>
    <row r="243" spans="1:12" x14ac:dyDescent="0.25">
      <c r="A243" s="11">
        <v>242</v>
      </c>
      <c r="B243" s="11" t="s">
        <v>479</v>
      </c>
      <c r="C243" s="11">
        <v>1</v>
      </c>
      <c r="D243" s="21">
        <v>1550</v>
      </c>
      <c r="E243" s="38" t="str">
        <f t="shared" si="24"/>
        <v>VA020</v>
      </c>
      <c r="F243" s="37" t="str">
        <f t="shared" si="25"/>
        <v>Thays Castro</v>
      </c>
      <c r="G243" s="36" t="str">
        <f t="shared" si="26"/>
        <v>1013</v>
      </c>
      <c r="H243" s="37" t="str">
        <f t="shared" si="27"/>
        <v>Câmera Coolpix L340 - Cinza</v>
      </c>
      <c r="I243" s="36" t="str">
        <f t="shared" si="28"/>
        <v>CAM</v>
      </c>
      <c r="J243" s="37" t="str">
        <f t="shared" si="29"/>
        <v>Câmera</v>
      </c>
      <c r="K243" s="36" t="str">
        <f t="shared" si="30"/>
        <v>UD05</v>
      </c>
      <c r="L243" s="37" t="str">
        <f t="shared" si="31"/>
        <v>Fortaleza</v>
      </c>
    </row>
    <row r="244" spans="1:12" x14ac:dyDescent="0.25">
      <c r="A244" s="11">
        <v>243</v>
      </c>
      <c r="B244" s="11" t="s">
        <v>480</v>
      </c>
      <c r="C244" s="11">
        <v>5</v>
      </c>
      <c r="D244" s="21">
        <v>13000</v>
      </c>
      <c r="E244" s="38" t="str">
        <f t="shared" si="24"/>
        <v>VA003</v>
      </c>
      <c r="F244" s="37" t="str">
        <f t="shared" si="25"/>
        <v>Bianca Paz</v>
      </c>
      <c r="G244" s="36" t="str">
        <f t="shared" si="26"/>
        <v>1001</v>
      </c>
      <c r="H244" s="37" t="str">
        <f t="shared" si="27"/>
        <v>Smart TV 50' 4K - Preto</v>
      </c>
      <c r="I244" s="36" t="str">
        <f t="shared" si="28"/>
        <v>TLV</v>
      </c>
      <c r="J244" s="37" t="str">
        <f t="shared" si="29"/>
        <v>Televisão</v>
      </c>
      <c r="K244" s="36" t="str">
        <f t="shared" si="30"/>
        <v>UD02</v>
      </c>
      <c r="L244" s="37" t="str">
        <f t="shared" si="31"/>
        <v>Belo Horizonte</v>
      </c>
    </row>
    <row r="245" spans="1:12" x14ac:dyDescent="0.25">
      <c r="A245" s="11">
        <v>244</v>
      </c>
      <c r="B245" s="11" t="s">
        <v>481</v>
      </c>
      <c r="C245" s="11">
        <v>5</v>
      </c>
      <c r="D245" s="21">
        <v>3500</v>
      </c>
      <c r="E245" s="38" t="str">
        <f t="shared" si="24"/>
        <v>VA010</v>
      </c>
      <c r="F245" s="37" t="str">
        <f t="shared" si="25"/>
        <v>Fernanda Ferreira</v>
      </c>
      <c r="G245" s="36" t="str">
        <f t="shared" si="26"/>
        <v>1015</v>
      </c>
      <c r="H245" s="37" t="str">
        <f t="shared" si="27"/>
        <v>Câmera Digital Sony Cyber - Azul</v>
      </c>
      <c r="I245" s="36" t="str">
        <f t="shared" si="28"/>
        <v>CAM</v>
      </c>
      <c r="J245" s="37" t="str">
        <f t="shared" si="29"/>
        <v>Câmera</v>
      </c>
      <c r="K245" s="36" t="str">
        <f t="shared" si="30"/>
        <v>UD02</v>
      </c>
      <c r="L245" s="37" t="str">
        <f t="shared" si="31"/>
        <v>Belo Horizonte</v>
      </c>
    </row>
    <row r="246" spans="1:12" x14ac:dyDescent="0.25">
      <c r="A246" s="11">
        <v>245</v>
      </c>
      <c r="B246" s="11" t="s">
        <v>482</v>
      </c>
      <c r="C246" s="11">
        <v>3</v>
      </c>
      <c r="D246" s="21">
        <v>6000</v>
      </c>
      <c r="E246" s="38" t="str">
        <f t="shared" si="24"/>
        <v>VA017</v>
      </c>
      <c r="F246" s="37" t="str">
        <f t="shared" si="25"/>
        <v>Julia Penteado</v>
      </c>
      <c r="G246" s="36" t="str">
        <f t="shared" si="26"/>
        <v>1008</v>
      </c>
      <c r="H246" s="37" t="str">
        <f t="shared" si="27"/>
        <v>Smart TV LED Full HD 55' - Preto</v>
      </c>
      <c r="I246" s="36" t="str">
        <f t="shared" si="28"/>
        <v>TLV</v>
      </c>
      <c r="J246" s="37" t="str">
        <f t="shared" si="29"/>
        <v>Televisão</v>
      </c>
      <c r="K246" s="36" t="str">
        <f t="shared" si="30"/>
        <v>UD12</v>
      </c>
      <c r="L246" s="37" t="str">
        <f t="shared" si="31"/>
        <v>Guarulhos</v>
      </c>
    </row>
    <row r="247" spans="1:12" x14ac:dyDescent="0.25">
      <c r="A247" s="11">
        <v>246</v>
      </c>
      <c r="B247" s="11" t="s">
        <v>483</v>
      </c>
      <c r="C247" s="11">
        <v>1</v>
      </c>
      <c r="D247" s="21">
        <v>1400</v>
      </c>
      <c r="E247" s="38" t="str">
        <f t="shared" si="24"/>
        <v>VA006</v>
      </c>
      <c r="F247" s="37" t="str">
        <f t="shared" si="25"/>
        <v>Ana Silva</v>
      </c>
      <c r="G247" s="36" t="str">
        <f t="shared" si="26"/>
        <v>1009</v>
      </c>
      <c r="H247" s="37" t="str">
        <f t="shared" si="27"/>
        <v>Moto G7 - Vermelho</v>
      </c>
      <c r="I247" s="36" t="str">
        <f t="shared" si="28"/>
        <v>CLR</v>
      </c>
      <c r="J247" s="37" t="str">
        <f t="shared" si="29"/>
        <v>Celular</v>
      </c>
      <c r="K247" s="36" t="str">
        <f t="shared" si="30"/>
        <v>UD09</v>
      </c>
      <c r="L247" s="37" t="str">
        <f t="shared" si="31"/>
        <v>São Paulo</v>
      </c>
    </row>
    <row r="248" spans="1:12" x14ac:dyDescent="0.25">
      <c r="A248" s="11">
        <v>247</v>
      </c>
      <c r="B248" s="11" t="s">
        <v>484</v>
      </c>
      <c r="C248" s="11">
        <v>1</v>
      </c>
      <c r="D248" s="21">
        <v>2300</v>
      </c>
      <c r="E248" s="38" t="str">
        <f t="shared" si="24"/>
        <v>VA011</v>
      </c>
      <c r="F248" s="37" t="str">
        <f t="shared" si="25"/>
        <v>Raissa Negrelli</v>
      </c>
      <c r="G248" s="36" t="str">
        <f t="shared" si="26"/>
        <v>1007</v>
      </c>
      <c r="H248" s="37" t="str">
        <f t="shared" si="27"/>
        <v>Inspiron 15 - Prata</v>
      </c>
      <c r="I248" s="36" t="str">
        <f t="shared" si="28"/>
        <v>NTB</v>
      </c>
      <c r="J248" s="37" t="str">
        <f t="shared" si="29"/>
        <v>Notebook</v>
      </c>
      <c r="K248" s="36" t="str">
        <f t="shared" si="30"/>
        <v>UD01</v>
      </c>
      <c r="L248" s="37" t="str">
        <f t="shared" si="31"/>
        <v>Rio de Janeiro</v>
      </c>
    </row>
    <row r="249" spans="1:12" x14ac:dyDescent="0.25">
      <c r="A249" s="11">
        <v>248</v>
      </c>
      <c r="B249" s="11" t="s">
        <v>485</v>
      </c>
      <c r="C249" s="11">
        <v>1</v>
      </c>
      <c r="D249" s="21">
        <v>2300</v>
      </c>
      <c r="E249" s="38" t="str">
        <f t="shared" si="24"/>
        <v>VA024</v>
      </c>
      <c r="F249" s="37" t="str">
        <f t="shared" si="25"/>
        <v>Natalia Guedes</v>
      </c>
      <c r="G249" s="36" t="str">
        <f t="shared" si="26"/>
        <v>1007</v>
      </c>
      <c r="H249" s="37" t="str">
        <f t="shared" si="27"/>
        <v>Inspiron 15 - Prata</v>
      </c>
      <c r="I249" s="36" t="str">
        <f t="shared" si="28"/>
        <v>NTB</v>
      </c>
      <c r="J249" s="37" t="str">
        <f t="shared" si="29"/>
        <v>Notebook</v>
      </c>
      <c r="K249" s="36" t="str">
        <f t="shared" si="30"/>
        <v>UD05</v>
      </c>
      <c r="L249" s="37" t="str">
        <f t="shared" si="31"/>
        <v>Fortaleza</v>
      </c>
    </row>
    <row r="250" spans="1:12" x14ac:dyDescent="0.25">
      <c r="A250" s="11">
        <v>249</v>
      </c>
      <c r="B250" s="11" t="s">
        <v>486</v>
      </c>
      <c r="C250" s="11">
        <v>1</v>
      </c>
      <c r="D250" s="21">
        <v>2000</v>
      </c>
      <c r="E250" s="38" t="str">
        <f t="shared" si="24"/>
        <v>VA048</v>
      </c>
      <c r="F250" s="37" t="str">
        <f t="shared" si="25"/>
        <v>Pedro Jorge</v>
      </c>
      <c r="G250" s="36" t="str">
        <f t="shared" si="26"/>
        <v>1011</v>
      </c>
      <c r="H250" s="37" t="str">
        <f t="shared" si="27"/>
        <v>Tablet M10 Android - Preto</v>
      </c>
      <c r="I250" s="36" t="str">
        <f t="shared" si="28"/>
        <v>TBL</v>
      </c>
      <c r="J250" s="37" t="str">
        <f t="shared" si="29"/>
        <v>Tablet</v>
      </c>
      <c r="K250" s="36" t="str">
        <f t="shared" si="30"/>
        <v>UD09</v>
      </c>
      <c r="L250" s="37" t="str">
        <f t="shared" si="31"/>
        <v>São Paulo</v>
      </c>
    </row>
  </sheetData>
  <mergeCells count="4">
    <mergeCell ref="Z1:AA1"/>
    <mergeCell ref="N1:O1"/>
    <mergeCell ref="Q1:U1"/>
    <mergeCell ref="W1:X1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F9A-9325-4E89-889C-9E56CC57107B}">
  <dimension ref="A1:XEA198"/>
  <sheetViews>
    <sheetView showGridLines="0" zoomScale="145" zoomScaleNormal="145" workbookViewId="0">
      <selection activeCell="D5" sqref="D5"/>
    </sheetView>
  </sheetViews>
  <sheetFormatPr defaultColWidth="9.140625" defaultRowHeight="12.75" x14ac:dyDescent="0.25"/>
  <cols>
    <col min="1" max="1" width="41.5703125" style="2" bestFit="1" customWidth="1"/>
    <col min="2" max="2" width="12.140625" style="2" bestFit="1" customWidth="1"/>
    <col min="3" max="3" width="9.5703125" style="2" bestFit="1" customWidth="1"/>
    <col min="4" max="5" width="4" style="2" bestFit="1" customWidth="1"/>
    <col min="6" max="6" width="17.5703125" style="2" bestFit="1" customWidth="1"/>
    <col min="7" max="7" width="17.28515625" style="2" bestFit="1" customWidth="1"/>
    <col min="8" max="8" width="28.7109375" style="2" bestFit="1" customWidth="1"/>
    <col min="9" max="16384" width="9.140625" style="2"/>
  </cols>
  <sheetData>
    <row r="1" spans="1:16355" x14ac:dyDescent="0.2">
      <c r="A1" s="1" t="s">
        <v>0</v>
      </c>
    </row>
    <row r="2" spans="1:16355" x14ac:dyDescent="0.25">
      <c r="A2" s="3" t="s">
        <v>1</v>
      </c>
    </row>
    <row r="3" spans="1:16355" ht="13.5" thickBot="1" x14ac:dyDescent="0.3">
      <c r="A3" s="3"/>
    </row>
    <row r="4" spans="1:16355" s="6" customFormat="1" ht="15.75" customHeight="1" x14ac:dyDescent="0.25">
      <c r="A4" s="4" t="s">
        <v>7</v>
      </c>
      <c r="B4" s="39" t="s">
        <v>2</v>
      </c>
      <c r="C4" s="39" t="s">
        <v>3</v>
      </c>
      <c r="D4" s="45" t="s">
        <v>740</v>
      </c>
      <c r="E4" s="45" t="s">
        <v>741</v>
      </c>
      <c r="F4" s="45" t="s">
        <v>742</v>
      </c>
      <c r="G4" s="39" t="s">
        <v>4</v>
      </c>
      <c r="H4" s="39" t="s">
        <v>739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</row>
    <row r="5" spans="1:16355" s="5" customFormat="1" x14ac:dyDescent="0.25">
      <c r="A5" s="40" t="s">
        <v>5</v>
      </c>
      <c r="B5" s="41">
        <v>3884</v>
      </c>
      <c r="C5" s="42" t="str">
        <f>TRIM(MID($A5,1,8))</f>
        <v>H1437701</v>
      </c>
      <c r="D5" s="45">
        <f>FIND("_",A5)</f>
        <v>9</v>
      </c>
      <c r="E5" s="45">
        <f>FIND("_",A5,10)</f>
        <v>17</v>
      </c>
      <c r="F5" s="45">
        <f>E5-D5-1</f>
        <v>7</v>
      </c>
      <c r="G5" s="42" t="str">
        <f>MID($A5,D5+1,F5)</f>
        <v>FRUCTIS</v>
      </c>
      <c r="H5" s="42" t="str">
        <f>TRIM(MID(A5,E5+1,1000))</f>
        <v>Fábrica São Paulo</v>
      </c>
    </row>
    <row r="6" spans="1:16355" s="5" customFormat="1" x14ac:dyDescent="0.25">
      <c r="A6" s="40" t="s">
        <v>6</v>
      </c>
      <c r="B6" s="41">
        <v>2879</v>
      </c>
      <c r="C6" s="42" t="str">
        <f t="shared" ref="C6:C69" si="0">TRIM(MID($A6,1,8))</f>
        <v>A6086300</v>
      </c>
      <c r="D6" s="45">
        <f t="shared" ref="D6:D69" si="1">FIND("_",A6,1)</f>
        <v>9</v>
      </c>
      <c r="E6" s="45">
        <f t="shared" ref="E6:E69" si="2">FIND("_",A6,10)</f>
        <v>25</v>
      </c>
      <c r="F6" s="45">
        <f t="shared" ref="F6:F69" si="3">E6-D6-1</f>
        <v>15</v>
      </c>
      <c r="G6" s="42" t="str">
        <f t="shared" ref="G6:G69" si="4">MID($A6,D6+1,F6)</f>
        <v>Dermo-Expertise</v>
      </c>
      <c r="H6" s="42" t="str">
        <f t="shared" ref="H6:H69" si="5">TRIM(MID(A6,E6+1,1000))</f>
        <v>Fábrica Rio de Janeiro</v>
      </c>
    </row>
    <row r="7" spans="1:16355" s="5" customFormat="1" x14ac:dyDescent="0.25">
      <c r="A7" s="40" t="s">
        <v>494</v>
      </c>
      <c r="B7" s="41">
        <v>2299</v>
      </c>
      <c r="C7" s="42" t="str">
        <f t="shared" si="0"/>
        <v>H0980902</v>
      </c>
      <c r="D7" s="45">
        <f t="shared" si="1"/>
        <v>9</v>
      </c>
      <c r="E7" s="45">
        <f t="shared" si="2"/>
        <v>16</v>
      </c>
      <c r="F7" s="45">
        <f t="shared" si="3"/>
        <v>6</v>
      </c>
      <c r="G7" s="42" t="str">
        <f t="shared" si="4"/>
        <v>Elseve</v>
      </c>
      <c r="H7" s="42" t="str">
        <f t="shared" si="5"/>
        <v>Fábrica São Paulo</v>
      </c>
    </row>
    <row r="8" spans="1:16355" s="5" customFormat="1" x14ac:dyDescent="0.25">
      <c r="A8" s="40" t="s">
        <v>597</v>
      </c>
      <c r="B8" s="41">
        <v>1105</v>
      </c>
      <c r="C8" s="42" t="str">
        <f t="shared" si="0"/>
        <v>H0507701</v>
      </c>
      <c r="D8" s="45">
        <f t="shared" si="1"/>
        <v>9</v>
      </c>
      <c r="E8" s="45">
        <f t="shared" si="2"/>
        <v>25</v>
      </c>
      <c r="F8" s="45">
        <f t="shared" si="3"/>
        <v>15</v>
      </c>
      <c r="G8" s="42" t="str">
        <f t="shared" si="4"/>
        <v>Solar Expertise</v>
      </c>
      <c r="H8" s="42" t="str">
        <f t="shared" si="5"/>
        <v>Fábrica Rio de Janeiro</v>
      </c>
    </row>
    <row r="9" spans="1:16355" s="5" customFormat="1" x14ac:dyDescent="0.25">
      <c r="A9" s="40" t="s">
        <v>598</v>
      </c>
      <c r="B9" s="41">
        <v>2058</v>
      </c>
      <c r="C9" s="42" t="str">
        <f t="shared" si="0"/>
        <v>H0880300</v>
      </c>
      <c r="D9" s="45">
        <f t="shared" si="1"/>
        <v>9</v>
      </c>
      <c r="E9" s="45">
        <f t="shared" si="2"/>
        <v>20</v>
      </c>
      <c r="F9" s="45">
        <f t="shared" si="3"/>
        <v>10</v>
      </c>
      <c r="G9" s="42" t="str">
        <f t="shared" si="4"/>
        <v>Maybelline</v>
      </c>
      <c r="H9" s="42" t="str">
        <f t="shared" si="5"/>
        <v>Fábrica Rio de Janeiro</v>
      </c>
    </row>
    <row r="10" spans="1:16355" s="5" customFormat="1" x14ac:dyDescent="0.25">
      <c r="A10" s="40" t="s">
        <v>495</v>
      </c>
      <c r="B10" s="41">
        <v>4131</v>
      </c>
      <c r="C10" s="42" t="str">
        <f t="shared" si="0"/>
        <v>H1437900</v>
      </c>
      <c r="D10" s="45">
        <f t="shared" si="1"/>
        <v>9</v>
      </c>
      <c r="E10" s="45">
        <f t="shared" si="2"/>
        <v>17</v>
      </c>
      <c r="F10" s="45">
        <f t="shared" si="3"/>
        <v>7</v>
      </c>
      <c r="G10" s="42" t="str">
        <f t="shared" si="4"/>
        <v>FRUCTIS</v>
      </c>
      <c r="H10" s="42" t="str">
        <f t="shared" si="5"/>
        <v>Fábrica São Paulo</v>
      </c>
    </row>
    <row r="11" spans="1:16355" s="5" customFormat="1" x14ac:dyDescent="0.25">
      <c r="A11" s="40" t="s">
        <v>496</v>
      </c>
      <c r="B11" s="41">
        <v>3987</v>
      </c>
      <c r="C11" s="42" t="str">
        <f t="shared" si="0"/>
        <v>H0689701</v>
      </c>
      <c r="D11" s="45">
        <f t="shared" si="1"/>
        <v>9</v>
      </c>
      <c r="E11" s="45">
        <f t="shared" si="2"/>
        <v>16</v>
      </c>
      <c r="F11" s="45">
        <f t="shared" si="3"/>
        <v>6</v>
      </c>
      <c r="G11" s="42" t="str">
        <f t="shared" si="4"/>
        <v>Elseve</v>
      </c>
      <c r="H11" s="42" t="str">
        <f t="shared" si="5"/>
        <v>Fábrica São Paulo</v>
      </c>
    </row>
    <row r="12" spans="1:16355" s="5" customFormat="1" x14ac:dyDescent="0.25">
      <c r="A12" s="40" t="s">
        <v>599</v>
      </c>
      <c r="B12" s="41">
        <v>4036</v>
      </c>
      <c r="C12" s="42" t="str">
        <f t="shared" si="0"/>
        <v>H0859000</v>
      </c>
      <c r="D12" s="45">
        <f t="shared" si="1"/>
        <v>9</v>
      </c>
      <c r="E12" s="45">
        <f t="shared" si="2"/>
        <v>25</v>
      </c>
      <c r="F12" s="45">
        <f t="shared" si="3"/>
        <v>15</v>
      </c>
      <c r="G12" s="42" t="str">
        <f t="shared" si="4"/>
        <v>Solar Expertise</v>
      </c>
      <c r="H12" s="42" t="str">
        <f t="shared" si="5"/>
        <v>Fábrica Rio de Janeiro</v>
      </c>
    </row>
    <row r="13" spans="1:16355" s="5" customFormat="1" x14ac:dyDescent="0.25">
      <c r="A13" s="40" t="s">
        <v>497</v>
      </c>
      <c r="B13" s="41">
        <v>3669</v>
      </c>
      <c r="C13" s="42" t="str">
        <f t="shared" si="0"/>
        <v>H1461700</v>
      </c>
      <c r="D13" s="45">
        <f t="shared" si="1"/>
        <v>9</v>
      </c>
      <c r="E13" s="45">
        <f t="shared" si="2"/>
        <v>20</v>
      </c>
      <c r="F13" s="45">
        <f t="shared" si="3"/>
        <v>10</v>
      </c>
      <c r="G13" s="42" t="str">
        <f t="shared" si="4"/>
        <v>Maybelline</v>
      </c>
      <c r="H13" s="42" t="str">
        <f t="shared" si="5"/>
        <v>Fábrica São Paulo</v>
      </c>
    </row>
    <row r="14" spans="1:16355" s="5" customFormat="1" x14ac:dyDescent="0.25">
      <c r="A14" s="40" t="s">
        <v>600</v>
      </c>
      <c r="B14" s="41">
        <v>1892</v>
      </c>
      <c r="C14" s="42" t="str">
        <f t="shared" si="0"/>
        <v>H1426600</v>
      </c>
      <c r="D14" s="45">
        <f t="shared" si="1"/>
        <v>9</v>
      </c>
      <c r="E14" s="45">
        <f t="shared" si="2"/>
        <v>16</v>
      </c>
      <c r="F14" s="45">
        <f t="shared" si="3"/>
        <v>6</v>
      </c>
      <c r="G14" s="42" t="str">
        <f t="shared" si="4"/>
        <v>Elseve</v>
      </c>
      <c r="H14" s="42" t="str">
        <f t="shared" si="5"/>
        <v>Fábrica Rio de Janeiro</v>
      </c>
    </row>
    <row r="15" spans="1:16355" s="5" customFormat="1" x14ac:dyDescent="0.25">
      <c r="A15" s="40" t="s">
        <v>498</v>
      </c>
      <c r="B15" s="41">
        <v>2112</v>
      </c>
      <c r="C15" s="42" t="str">
        <f t="shared" si="0"/>
        <v>H1150900</v>
      </c>
      <c r="D15" s="45">
        <f t="shared" si="1"/>
        <v>9</v>
      </c>
      <c r="E15" s="45">
        <f t="shared" si="2"/>
        <v>16</v>
      </c>
      <c r="F15" s="45">
        <f t="shared" si="3"/>
        <v>6</v>
      </c>
      <c r="G15" s="42" t="str">
        <f t="shared" si="4"/>
        <v>Elseve</v>
      </c>
      <c r="H15" s="42" t="str">
        <f t="shared" si="5"/>
        <v>Fábrica São Paulo</v>
      </c>
    </row>
    <row r="16" spans="1:16355" s="5" customFormat="1" x14ac:dyDescent="0.25">
      <c r="A16" s="40" t="s">
        <v>499</v>
      </c>
      <c r="B16" s="41">
        <v>1286</v>
      </c>
      <c r="C16" s="42" t="str">
        <f t="shared" si="0"/>
        <v>H1436900</v>
      </c>
      <c r="D16" s="45">
        <f t="shared" si="1"/>
        <v>9</v>
      </c>
      <c r="E16" s="45">
        <f t="shared" si="2"/>
        <v>17</v>
      </c>
      <c r="F16" s="45">
        <f t="shared" si="3"/>
        <v>7</v>
      </c>
      <c r="G16" s="42" t="str">
        <f t="shared" si="4"/>
        <v>FRUCTIS</v>
      </c>
      <c r="H16" s="42" t="str">
        <f t="shared" si="5"/>
        <v>Fábrica São Paulo</v>
      </c>
    </row>
    <row r="17" spans="1:8" s="5" customFormat="1" x14ac:dyDescent="0.25">
      <c r="A17" s="40" t="s">
        <v>500</v>
      </c>
      <c r="B17" s="41">
        <v>1645</v>
      </c>
      <c r="C17" s="42" t="str">
        <f t="shared" si="0"/>
        <v>MP002808</v>
      </c>
      <c r="D17" s="45">
        <f t="shared" si="1"/>
        <v>9</v>
      </c>
      <c r="E17" s="45">
        <f t="shared" si="2"/>
        <v>20</v>
      </c>
      <c r="F17" s="45">
        <f t="shared" si="3"/>
        <v>10</v>
      </c>
      <c r="G17" s="42" t="str">
        <f t="shared" si="4"/>
        <v>Maybelline</v>
      </c>
      <c r="H17" s="42" t="str">
        <f t="shared" si="5"/>
        <v>Fábrica São Paulo</v>
      </c>
    </row>
    <row r="18" spans="1:8" s="5" customFormat="1" x14ac:dyDescent="0.25">
      <c r="A18" s="40" t="s">
        <v>501</v>
      </c>
      <c r="B18" s="41">
        <v>4457</v>
      </c>
      <c r="C18" s="42" t="str">
        <f t="shared" si="0"/>
        <v>H1436901</v>
      </c>
      <c r="D18" s="45">
        <f t="shared" si="1"/>
        <v>9</v>
      </c>
      <c r="E18" s="45">
        <f t="shared" si="2"/>
        <v>17</v>
      </c>
      <c r="F18" s="45">
        <f t="shared" si="3"/>
        <v>7</v>
      </c>
      <c r="G18" s="42" t="str">
        <f t="shared" si="4"/>
        <v>FRUCTIS</v>
      </c>
      <c r="H18" s="42" t="str">
        <f t="shared" si="5"/>
        <v>Fábrica São Paulo</v>
      </c>
    </row>
    <row r="19" spans="1:8" s="5" customFormat="1" x14ac:dyDescent="0.25">
      <c r="A19" s="40" t="s">
        <v>601</v>
      </c>
      <c r="B19" s="41">
        <v>3750</v>
      </c>
      <c r="C19" s="42" t="str">
        <f t="shared" si="0"/>
        <v>H1426800</v>
      </c>
      <c r="D19" s="45">
        <f t="shared" si="1"/>
        <v>9</v>
      </c>
      <c r="E19" s="45">
        <f t="shared" si="2"/>
        <v>16</v>
      </c>
      <c r="F19" s="45">
        <f t="shared" si="3"/>
        <v>6</v>
      </c>
      <c r="G19" s="42" t="str">
        <f t="shared" si="4"/>
        <v>Elseve</v>
      </c>
      <c r="H19" s="42" t="str">
        <f t="shared" si="5"/>
        <v>Fábrica Rio de Janeiro</v>
      </c>
    </row>
    <row r="20" spans="1:8" s="5" customFormat="1" x14ac:dyDescent="0.25">
      <c r="A20" s="40" t="s">
        <v>602</v>
      </c>
      <c r="B20" s="41">
        <v>4047</v>
      </c>
      <c r="C20" s="42" t="str">
        <f t="shared" si="0"/>
        <v>H1149901</v>
      </c>
      <c r="D20" s="45">
        <f t="shared" si="1"/>
        <v>9</v>
      </c>
      <c r="E20" s="45">
        <f t="shared" si="2"/>
        <v>16</v>
      </c>
      <c r="F20" s="45">
        <f t="shared" si="3"/>
        <v>6</v>
      </c>
      <c r="G20" s="42" t="str">
        <f t="shared" si="4"/>
        <v>Elseve</v>
      </c>
      <c r="H20" s="42" t="str">
        <f t="shared" si="5"/>
        <v>Fábrica Rio de Janeiro</v>
      </c>
    </row>
    <row r="21" spans="1:8" s="5" customFormat="1" x14ac:dyDescent="0.25">
      <c r="A21" s="40" t="s">
        <v>502</v>
      </c>
      <c r="B21" s="41">
        <v>2010</v>
      </c>
      <c r="C21" s="42" t="str">
        <f t="shared" si="0"/>
        <v>H1261300</v>
      </c>
      <c r="D21" s="45">
        <f t="shared" si="1"/>
        <v>9</v>
      </c>
      <c r="E21" s="45">
        <f t="shared" si="2"/>
        <v>16</v>
      </c>
      <c r="F21" s="45">
        <f t="shared" si="3"/>
        <v>6</v>
      </c>
      <c r="G21" s="42" t="str">
        <f t="shared" si="4"/>
        <v>Elseve</v>
      </c>
      <c r="H21" s="42" t="str">
        <f t="shared" si="5"/>
        <v>Fábrica São Paulo</v>
      </c>
    </row>
    <row r="22" spans="1:8" s="5" customFormat="1" x14ac:dyDescent="0.25">
      <c r="A22" s="40" t="s">
        <v>603</v>
      </c>
      <c r="B22" s="41">
        <v>2807</v>
      </c>
      <c r="C22" s="42" t="str">
        <f t="shared" si="0"/>
        <v>H1150301</v>
      </c>
      <c r="D22" s="45">
        <f t="shared" si="1"/>
        <v>9</v>
      </c>
      <c r="E22" s="45">
        <f t="shared" si="2"/>
        <v>16</v>
      </c>
      <c r="F22" s="45">
        <f t="shared" si="3"/>
        <v>6</v>
      </c>
      <c r="G22" s="42" t="str">
        <f t="shared" si="4"/>
        <v>Elseve</v>
      </c>
      <c r="H22" s="42" t="str">
        <f t="shared" si="5"/>
        <v>Fábrica Rio de Janeiro</v>
      </c>
    </row>
    <row r="23" spans="1:8" s="5" customFormat="1" x14ac:dyDescent="0.25">
      <c r="A23" s="40" t="s">
        <v>604</v>
      </c>
      <c r="B23" s="41">
        <v>4037</v>
      </c>
      <c r="C23" s="42" t="str">
        <f t="shared" si="0"/>
        <v>H0891000</v>
      </c>
      <c r="D23" s="45">
        <f t="shared" si="1"/>
        <v>9</v>
      </c>
      <c r="E23" s="45">
        <f t="shared" si="2"/>
        <v>20</v>
      </c>
      <c r="F23" s="45">
        <f t="shared" si="3"/>
        <v>10</v>
      </c>
      <c r="G23" s="42" t="str">
        <f t="shared" si="4"/>
        <v>Maybelline</v>
      </c>
      <c r="H23" s="42" t="str">
        <f t="shared" si="5"/>
        <v>Fábrica Rio de Janeiro</v>
      </c>
    </row>
    <row r="24" spans="1:8" s="5" customFormat="1" x14ac:dyDescent="0.25">
      <c r="A24" s="40" t="s">
        <v>605</v>
      </c>
      <c r="B24" s="41">
        <v>1136</v>
      </c>
      <c r="C24" s="42" t="str">
        <f t="shared" si="0"/>
        <v>H1404901</v>
      </c>
      <c r="D24" s="45">
        <f t="shared" si="1"/>
        <v>9</v>
      </c>
      <c r="E24" s="45">
        <f t="shared" si="2"/>
        <v>20</v>
      </c>
      <c r="F24" s="45">
        <f t="shared" si="3"/>
        <v>10</v>
      </c>
      <c r="G24" s="42" t="str">
        <f t="shared" si="4"/>
        <v>Maybelline</v>
      </c>
      <c r="H24" s="42" t="str">
        <f t="shared" si="5"/>
        <v>Fábrica Rio de Janeiro</v>
      </c>
    </row>
    <row r="25" spans="1:8" s="5" customFormat="1" x14ac:dyDescent="0.25">
      <c r="A25" s="40" t="s">
        <v>503</v>
      </c>
      <c r="B25" s="41">
        <v>3107</v>
      </c>
      <c r="C25" s="42" t="str">
        <f t="shared" si="0"/>
        <v>H14601_E</v>
      </c>
      <c r="D25" s="45">
        <f t="shared" si="1"/>
        <v>7</v>
      </c>
      <c r="E25" s="45">
        <f t="shared" si="2"/>
        <v>14</v>
      </c>
      <c r="F25" s="45">
        <f t="shared" si="3"/>
        <v>6</v>
      </c>
      <c r="G25" s="42" t="str">
        <f t="shared" si="4"/>
        <v>Elseve</v>
      </c>
      <c r="H25" s="42" t="str">
        <f t="shared" si="5"/>
        <v>Fábrica São Paulo</v>
      </c>
    </row>
    <row r="26" spans="1:8" s="5" customFormat="1" x14ac:dyDescent="0.25">
      <c r="A26" s="40" t="s">
        <v>606</v>
      </c>
      <c r="B26" s="41">
        <v>1944</v>
      </c>
      <c r="C26" s="42" t="str">
        <f t="shared" si="0"/>
        <v>H0887700</v>
      </c>
      <c r="D26" s="45">
        <f t="shared" si="1"/>
        <v>9</v>
      </c>
      <c r="E26" s="45">
        <f t="shared" si="2"/>
        <v>20</v>
      </c>
      <c r="F26" s="45">
        <f t="shared" si="3"/>
        <v>10</v>
      </c>
      <c r="G26" s="42" t="str">
        <f t="shared" si="4"/>
        <v>Maybelline</v>
      </c>
      <c r="H26" s="42" t="str">
        <f t="shared" si="5"/>
        <v>Fábrica Rio de Janeiro</v>
      </c>
    </row>
    <row r="27" spans="1:8" s="5" customFormat="1" x14ac:dyDescent="0.25">
      <c r="A27" s="40" t="s">
        <v>607</v>
      </c>
      <c r="B27" s="41">
        <v>1914</v>
      </c>
      <c r="C27" s="42" t="str">
        <f t="shared" si="0"/>
        <v>H1150100</v>
      </c>
      <c r="D27" s="45">
        <f t="shared" si="1"/>
        <v>9</v>
      </c>
      <c r="E27" s="45">
        <f t="shared" si="2"/>
        <v>16</v>
      </c>
      <c r="F27" s="45">
        <f t="shared" si="3"/>
        <v>6</v>
      </c>
      <c r="G27" s="42" t="str">
        <f t="shared" si="4"/>
        <v>Elseve</v>
      </c>
      <c r="H27" s="42" t="str">
        <f t="shared" si="5"/>
        <v>Fábrica Rio de Janeiro</v>
      </c>
    </row>
    <row r="28" spans="1:8" s="5" customFormat="1" x14ac:dyDescent="0.25">
      <c r="A28" s="40" t="s">
        <v>608</v>
      </c>
      <c r="B28" s="41">
        <v>2148</v>
      </c>
      <c r="C28" s="42" t="str">
        <f t="shared" si="0"/>
        <v>H0888200</v>
      </c>
      <c r="D28" s="45">
        <f t="shared" si="1"/>
        <v>9</v>
      </c>
      <c r="E28" s="45">
        <f t="shared" si="2"/>
        <v>20</v>
      </c>
      <c r="F28" s="45">
        <f t="shared" si="3"/>
        <v>10</v>
      </c>
      <c r="G28" s="42" t="str">
        <f t="shared" si="4"/>
        <v>Maybelline</v>
      </c>
      <c r="H28" s="42" t="str">
        <f t="shared" si="5"/>
        <v>Fábrica Rio de Janeiro</v>
      </c>
    </row>
    <row r="29" spans="1:8" s="5" customFormat="1" x14ac:dyDescent="0.25">
      <c r="A29" s="40" t="s">
        <v>609</v>
      </c>
      <c r="B29" s="41">
        <v>3762</v>
      </c>
      <c r="C29" s="42" t="str">
        <f t="shared" si="0"/>
        <v>H0887600</v>
      </c>
      <c r="D29" s="45">
        <f t="shared" si="1"/>
        <v>9</v>
      </c>
      <c r="E29" s="45">
        <f t="shared" si="2"/>
        <v>20</v>
      </c>
      <c r="F29" s="45">
        <f t="shared" si="3"/>
        <v>10</v>
      </c>
      <c r="G29" s="42" t="str">
        <f t="shared" si="4"/>
        <v>Maybelline</v>
      </c>
      <c r="H29" s="42" t="str">
        <f t="shared" si="5"/>
        <v>Fábrica Rio de Janeiro</v>
      </c>
    </row>
    <row r="30" spans="1:8" s="5" customFormat="1" x14ac:dyDescent="0.25">
      <c r="A30" s="40" t="s">
        <v>504</v>
      </c>
      <c r="B30" s="41">
        <v>1743</v>
      </c>
      <c r="C30" s="42" t="str">
        <f t="shared" si="0"/>
        <v>H1545400</v>
      </c>
      <c r="D30" s="45">
        <f t="shared" si="1"/>
        <v>9</v>
      </c>
      <c r="E30" s="45">
        <f t="shared" si="2"/>
        <v>28</v>
      </c>
      <c r="F30" s="45">
        <f t="shared" si="3"/>
        <v>18</v>
      </c>
      <c r="G30" s="42" t="str">
        <f t="shared" si="4"/>
        <v>Giovanna Antonelli</v>
      </c>
      <c r="H30" s="42" t="str">
        <f t="shared" si="5"/>
        <v>Fábrica São Paulo</v>
      </c>
    </row>
    <row r="31" spans="1:8" s="5" customFormat="1" x14ac:dyDescent="0.25">
      <c r="A31" s="40" t="s">
        <v>610</v>
      </c>
      <c r="B31" s="41">
        <v>3446</v>
      </c>
      <c r="C31" s="42" t="str">
        <f t="shared" si="0"/>
        <v>H0800_Ma</v>
      </c>
      <c r="D31" s="45">
        <f t="shared" si="1"/>
        <v>6</v>
      </c>
      <c r="E31" s="45">
        <f t="shared" si="2"/>
        <v>17</v>
      </c>
      <c r="F31" s="45">
        <f t="shared" si="3"/>
        <v>10</v>
      </c>
      <c r="G31" s="42" t="str">
        <f t="shared" si="4"/>
        <v>Maybelline</v>
      </c>
      <c r="H31" s="42" t="str">
        <f t="shared" si="5"/>
        <v>Fábrica Rio de Janeiro</v>
      </c>
    </row>
    <row r="32" spans="1:8" s="5" customFormat="1" x14ac:dyDescent="0.25">
      <c r="A32" s="40" t="s">
        <v>611</v>
      </c>
      <c r="B32" s="41">
        <v>1859</v>
      </c>
      <c r="C32" s="42" t="str">
        <f t="shared" si="0"/>
        <v>OP063528</v>
      </c>
      <c r="D32" s="45">
        <f t="shared" si="1"/>
        <v>9</v>
      </c>
      <c r="E32" s="45">
        <f t="shared" si="2"/>
        <v>17</v>
      </c>
      <c r="F32" s="45">
        <f t="shared" si="3"/>
        <v>7</v>
      </c>
      <c r="G32" s="42" t="str">
        <f t="shared" si="4"/>
        <v>Casting</v>
      </c>
      <c r="H32" s="42" t="str">
        <f t="shared" si="5"/>
        <v>Fábrica Rio de Janeiro</v>
      </c>
    </row>
    <row r="33" spans="1:8" s="5" customFormat="1" x14ac:dyDescent="0.25">
      <c r="A33" s="40" t="s">
        <v>612</v>
      </c>
      <c r="B33" s="41">
        <v>1061</v>
      </c>
      <c r="C33" s="42" t="str">
        <f t="shared" si="0"/>
        <v>H1197900</v>
      </c>
      <c r="D33" s="45">
        <f t="shared" si="1"/>
        <v>9</v>
      </c>
      <c r="E33" s="45">
        <f t="shared" si="2"/>
        <v>20</v>
      </c>
      <c r="F33" s="45">
        <f t="shared" si="3"/>
        <v>10</v>
      </c>
      <c r="G33" s="42" t="str">
        <f t="shared" si="4"/>
        <v>Maybelline</v>
      </c>
      <c r="H33" s="42" t="str">
        <f t="shared" si="5"/>
        <v>Fábrica Rio de Janeiro</v>
      </c>
    </row>
    <row r="34" spans="1:8" s="5" customFormat="1" x14ac:dyDescent="0.25">
      <c r="A34" s="40" t="s">
        <v>613</v>
      </c>
      <c r="B34" s="41">
        <v>3079</v>
      </c>
      <c r="C34" s="42" t="str">
        <f t="shared" si="0"/>
        <v>H0889600</v>
      </c>
      <c r="D34" s="45">
        <f t="shared" si="1"/>
        <v>9</v>
      </c>
      <c r="E34" s="45">
        <f t="shared" si="2"/>
        <v>20</v>
      </c>
      <c r="F34" s="45">
        <f t="shared" si="3"/>
        <v>10</v>
      </c>
      <c r="G34" s="42" t="str">
        <f t="shared" si="4"/>
        <v>Maybelline</v>
      </c>
      <c r="H34" s="42" t="str">
        <f t="shared" si="5"/>
        <v>Fábrica Rio de Janeiro</v>
      </c>
    </row>
    <row r="35" spans="1:8" s="5" customFormat="1" x14ac:dyDescent="0.25">
      <c r="A35" s="40" t="s">
        <v>614</v>
      </c>
      <c r="B35" s="41">
        <v>2533</v>
      </c>
      <c r="C35" s="42" t="str">
        <f t="shared" si="0"/>
        <v>H0898401</v>
      </c>
      <c r="D35" s="45">
        <f t="shared" si="1"/>
        <v>9</v>
      </c>
      <c r="E35" s="45">
        <f t="shared" si="2"/>
        <v>20</v>
      </c>
      <c r="F35" s="45">
        <f t="shared" si="3"/>
        <v>10</v>
      </c>
      <c r="G35" s="42" t="str">
        <f t="shared" si="4"/>
        <v>Maybelline</v>
      </c>
      <c r="H35" s="42" t="str">
        <f t="shared" si="5"/>
        <v>Fábrica Rio de Janeiro</v>
      </c>
    </row>
    <row r="36" spans="1:8" s="5" customFormat="1" x14ac:dyDescent="0.25">
      <c r="A36" s="40" t="s">
        <v>615</v>
      </c>
      <c r="B36" s="41">
        <v>1437</v>
      </c>
      <c r="C36" s="42" t="str">
        <f t="shared" si="0"/>
        <v>H1028000</v>
      </c>
      <c r="D36" s="45">
        <f t="shared" si="1"/>
        <v>9</v>
      </c>
      <c r="E36" s="45">
        <f t="shared" si="2"/>
        <v>14</v>
      </c>
      <c r="F36" s="45">
        <f t="shared" si="3"/>
        <v>4</v>
      </c>
      <c r="G36" s="42" t="str">
        <f t="shared" si="4"/>
        <v>OLIA</v>
      </c>
      <c r="H36" s="42" t="str">
        <f t="shared" si="5"/>
        <v>Fábrica Rio de Janeiro</v>
      </c>
    </row>
    <row r="37" spans="1:8" s="5" customFormat="1" x14ac:dyDescent="0.25">
      <c r="A37" s="40" t="s">
        <v>616</v>
      </c>
      <c r="B37" s="41">
        <v>3517</v>
      </c>
      <c r="C37" s="42" t="str">
        <f t="shared" si="0"/>
        <v>H0890900</v>
      </c>
      <c r="D37" s="45">
        <f t="shared" si="1"/>
        <v>9</v>
      </c>
      <c r="E37" s="45">
        <f t="shared" si="2"/>
        <v>20</v>
      </c>
      <c r="F37" s="45">
        <f t="shared" si="3"/>
        <v>10</v>
      </c>
      <c r="G37" s="42" t="str">
        <f t="shared" si="4"/>
        <v>Maybelline</v>
      </c>
      <c r="H37" s="42" t="str">
        <f t="shared" si="5"/>
        <v>Fábrica Rio de Janeiro</v>
      </c>
    </row>
    <row r="38" spans="1:8" s="5" customFormat="1" x14ac:dyDescent="0.25">
      <c r="A38" s="40" t="s">
        <v>617</v>
      </c>
      <c r="B38" s="41">
        <v>1384</v>
      </c>
      <c r="C38" s="42" t="str">
        <f t="shared" si="0"/>
        <v>H1028300</v>
      </c>
      <c r="D38" s="45">
        <f t="shared" si="1"/>
        <v>9</v>
      </c>
      <c r="E38" s="45">
        <f t="shared" si="2"/>
        <v>14</v>
      </c>
      <c r="F38" s="45">
        <f t="shared" si="3"/>
        <v>4</v>
      </c>
      <c r="G38" s="42" t="str">
        <f t="shared" si="4"/>
        <v>OLIA</v>
      </c>
      <c r="H38" s="42" t="str">
        <f t="shared" si="5"/>
        <v>Fábrica Rio de Janeiro</v>
      </c>
    </row>
    <row r="39" spans="1:8" s="5" customFormat="1" x14ac:dyDescent="0.25">
      <c r="A39" s="40" t="s">
        <v>618</v>
      </c>
      <c r="B39" s="41">
        <v>1094</v>
      </c>
      <c r="C39" s="42" t="str">
        <f t="shared" si="0"/>
        <v>H0880400</v>
      </c>
      <c r="D39" s="45">
        <f t="shared" si="1"/>
        <v>9</v>
      </c>
      <c r="E39" s="45">
        <f t="shared" si="2"/>
        <v>20</v>
      </c>
      <c r="F39" s="45">
        <f t="shared" si="3"/>
        <v>10</v>
      </c>
      <c r="G39" s="42" t="str">
        <f t="shared" si="4"/>
        <v>Maybelline</v>
      </c>
      <c r="H39" s="42" t="str">
        <f t="shared" si="5"/>
        <v>Fábrica Rio de Janeiro</v>
      </c>
    </row>
    <row r="40" spans="1:8" s="5" customFormat="1" x14ac:dyDescent="0.25">
      <c r="A40" s="40" t="s">
        <v>619</v>
      </c>
      <c r="B40" s="41">
        <v>1324</v>
      </c>
      <c r="C40" s="42" t="str">
        <f t="shared" si="0"/>
        <v>H0864401</v>
      </c>
      <c r="D40" s="45">
        <f t="shared" si="1"/>
        <v>9</v>
      </c>
      <c r="E40" s="45">
        <f t="shared" si="2"/>
        <v>16</v>
      </c>
      <c r="F40" s="45">
        <f t="shared" si="3"/>
        <v>6</v>
      </c>
      <c r="G40" s="42" t="str">
        <f t="shared" si="4"/>
        <v>Elseve</v>
      </c>
      <c r="H40" s="42" t="str">
        <f t="shared" si="5"/>
        <v>Fábrica Rio de Janeiro</v>
      </c>
    </row>
    <row r="41" spans="1:8" s="5" customFormat="1" x14ac:dyDescent="0.25">
      <c r="A41" s="40" t="s">
        <v>620</v>
      </c>
      <c r="B41" s="41">
        <v>1721</v>
      </c>
      <c r="C41" s="42" t="str">
        <f t="shared" si="0"/>
        <v>OP063524</v>
      </c>
      <c r="D41" s="45">
        <f t="shared" si="1"/>
        <v>9</v>
      </c>
      <c r="E41" s="45">
        <f t="shared" si="2"/>
        <v>17</v>
      </c>
      <c r="F41" s="45">
        <f t="shared" si="3"/>
        <v>7</v>
      </c>
      <c r="G41" s="42" t="str">
        <f t="shared" si="4"/>
        <v>Casting</v>
      </c>
      <c r="H41" s="42" t="str">
        <f t="shared" si="5"/>
        <v>Fábrica Rio de Janeiro</v>
      </c>
    </row>
    <row r="42" spans="1:8" s="5" customFormat="1" x14ac:dyDescent="0.25">
      <c r="A42" s="40" t="s">
        <v>621</v>
      </c>
      <c r="B42" s="41">
        <v>3960</v>
      </c>
      <c r="C42" s="42" t="str">
        <f t="shared" si="0"/>
        <v>H1028800</v>
      </c>
      <c r="D42" s="45">
        <f t="shared" si="1"/>
        <v>9</v>
      </c>
      <c r="E42" s="45">
        <f t="shared" si="2"/>
        <v>14</v>
      </c>
      <c r="F42" s="45">
        <f t="shared" si="3"/>
        <v>4</v>
      </c>
      <c r="G42" s="42" t="str">
        <f t="shared" si="4"/>
        <v>OLIA</v>
      </c>
      <c r="H42" s="42" t="str">
        <f t="shared" si="5"/>
        <v>Fábrica Rio de Janeiro</v>
      </c>
    </row>
    <row r="43" spans="1:8" s="5" customFormat="1" x14ac:dyDescent="0.25">
      <c r="A43" s="40" t="s">
        <v>505</v>
      </c>
      <c r="B43" s="41">
        <v>1108</v>
      </c>
      <c r="C43" s="42" t="str">
        <f t="shared" si="0"/>
        <v>H1433601</v>
      </c>
      <c r="D43" s="45">
        <f t="shared" si="1"/>
        <v>9</v>
      </c>
      <c r="E43" s="45">
        <f t="shared" si="2"/>
        <v>27</v>
      </c>
      <c r="F43" s="45">
        <f t="shared" si="3"/>
        <v>17</v>
      </c>
      <c r="G43" s="42" t="str">
        <f t="shared" si="4"/>
        <v>Esmaltes Colorama</v>
      </c>
      <c r="H43" s="42" t="str">
        <f t="shared" si="5"/>
        <v>Fábrica São Paulo</v>
      </c>
    </row>
    <row r="44" spans="1:8" s="5" customFormat="1" x14ac:dyDescent="0.25">
      <c r="A44" s="40" t="s">
        <v>506</v>
      </c>
      <c r="B44" s="41">
        <v>2217</v>
      </c>
      <c r="C44" s="42" t="str">
        <f t="shared" si="0"/>
        <v>H1300_Es</v>
      </c>
      <c r="D44" s="45">
        <f t="shared" si="1"/>
        <v>6</v>
      </c>
      <c r="E44" s="45">
        <f t="shared" si="2"/>
        <v>24</v>
      </c>
      <c r="F44" s="45">
        <f t="shared" si="3"/>
        <v>17</v>
      </c>
      <c r="G44" s="42" t="str">
        <f t="shared" si="4"/>
        <v>Esmaltes Colorama</v>
      </c>
      <c r="H44" s="42" t="str">
        <f t="shared" si="5"/>
        <v>Fábrica São Paulo</v>
      </c>
    </row>
    <row r="45" spans="1:8" s="5" customFormat="1" x14ac:dyDescent="0.25">
      <c r="A45" s="40" t="s">
        <v>622</v>
      </c>
      <c r="B45" s="41">
        <v>1549</v>
      </c>
      <c r="C45" s="42" t="str">
        <f t="shared" si="0"/>
        <v>H1467500</v>
      </c>
      <c r="D45" s="45">
        <f t="shared" si="1"/>
        <v>9</v>
      </c>
      <c r="E45" s="45">
        <f t="shared" si="2"/>
        <v>16</v>
      </c>
      <c r="F45" s="45">
        <f t="shared" si="3"/>
        <v>6</v>
      </c>
      <c r="G45" s="42" t="str">
        <f t="shared" si="4"/>
        <v>Elseve</v>
      </c>
      <c r="H45" s="42" t="str">
        <f t="shared" si="5"/>
        <v>Fábrica Rio de Janeiro</v>
      </c>
    </row>
    <row r="46" spans="1:8" s="5" customFormat="1" x14ac:dyDescent="0.25">
      <c r="A46" s="40" t="s">
        <v>507</v>
      </c>
      <c r="B46" s="41">
        <v>2057</v>
      </c>
      <c r="C46" s="42" t="str">
        <f t="shared" si="0"/>
        <v>H0739500</v>
      </c>
      <c r="D46" s="45">
        <f t="shared" si="1"/>
        <v>9</v>
      </c>
      <c r="E46" s="45">
        <f t="shared" si="2"/>
        <v>16</v>
      </c>
      <c r="F46" s="45">
        <f t="shared" si="3"/>
        <v>6</v>
      </c>
      <c r="G46" s="42" t="str">
        <f t="shared" si="4"/>
        <v>Elseve</v>
      </c>
      <c r="H46" s="42" t="str">
        <f t="shared" si="5"/>
        <v>Fábrica São Paulo</v>
      </c>
    </row>
    <row r="47" spans="1:8" s="5" customFormat="1" x14ac:dyDescent="0.25">
      <c r="A47" s="40" t="s">
        <v>623</v>
      </c>
      <c r="B47" s="41">
        <v>2621</v>
      </c>
      <c r="C47" s="42" t="str">
        <f t="shared" si="0"/>
        <v>H0888800</v>
      </c>
      <c r="D47" s="45">
        <f t="shared" si="1"/>
        <v>9</v>
      </c>
      <c r="E47" s="45">
        <f t="shared" si="2"/>
        <v>20</v>
      </c>
      <c r="F47" s="45">
        <f t="shared" si="3"/>
        <v>10</v>
      </c>
      <c r="G47" s="42" t="str">
        <f t="shared" si="4"/>
        <v>Maybelline</v>
      </c>
      <c r="H47" s="42" t="str">
        <f t="shared" si="5"/>
        <v>Fábrica Rio de Janeiro</v>
      </c>
    </row>
    <row r="48" spans="1:8" s="5" customFormat="1" x14ac:dyDescent="0.25">
      <c r="A48" s="40" t="s">
        <v>508</v>
      </c>
      <c r="B48" s="41">
        <v>2780</v>
      </c>
      <c r="C48" s="42" t="str">
        <f t="shared" si="0"/>
        <v>H1210900</v>
      </c>
      <c r="D48" s="45">
        <f t="shared" si="1"/>
        <v>9</v>
      </c>
      <c r="E48" s="45">
        <f t="shared" si="2"/>
        <v>17</v>
      </c>
      <c r="F48" s="45">
        <f t="shared" si="3"/>
        <v>7</v>
      </c>
      <c r="G48" s="42" t="str">
        <f t="shared" si="4"/>
        <v>FRUCTIS</v>
      </c>
      <c r="H48" s="42" t="str">
        <f t="shared" si="5"/>
        <v>Fábrica São Paulo</v>
      </c>
    </row>
    <row r="49" spans="1:8" s="5" customFormat="1" x14ac:dyDescent="0.25">
      <c r="A49" s="40" t="s">
        <v>509</v>
      </c>
      <c r="B49" s="41">
        <v>2626</v>
      </c>
      <c r="C49" s="42" t="str">
        <f t="shared" si="0"/>
        <v>H0570802</v>
      </c>
      <c r="D49" s="45">
        <f t="shared" si="1"/>
        <v>9</v>
      </c>
      <c r="E49" s="45">
        <f t="shared" si="2"/>
        <v>16</v>
      </c>
      <c r="F49" s="45">
        <f t="shared" si="3"/>
        <v>6</v>
      </c>
      <c r="G49" s="42" t="str">
        <f t="shared" si="4"/>
        <v>Elseve</v>
      </c>
      <c r="H49" s="42" t="str">
        <f t="shared" si="5"/>
        <v>Fábrica São Paulo</v>
      </c>
    </row>
    <row r="50" spans="1:8" s="5" customFormat="1" x14ac:dyDescent="0.25">
      <c r="A50" s="40" t="s">
        <v>624</v>
      </c>
      <c r="B50" s="41">
        <v>4651</v>
      </c>
      <c r="C50" s="42" t="str">
        <f t="shared" si="0"/>
        <v>H0577301</v>
      </c>
      <c r="D50" s="45">
        <f t="shared" si="1"/>
        <v>9</v>
      </c>
      <c r="E50" s="45">
        <f t="shared" si="2"/>
        <v>25</v>
      </c>
      <c r="F50" s="45">
        <f t="shared" si="3"/>
        <v>15</v>
      </c>
      <c r="G50" s="42" t="str">
        <f t="shared" si="4"/>
        <v>Dermo-Expertise</v>
      </c>
      <c r="H50" s="42" t="str">
        <f t="shared" si="5"/>
        <v>Fábrica Rio de Janeiro</v>
      </c>
    </row>
    <row r="51" spans="1:8" s="5" customFormat="1" x14ac:dyDescent="0.25">
      <c r="A51" s="40" t="s">
        <v>510</v>
      </c>
      <c r="B51" s="41">
        <v>1926</v>
      </c>
      <c r="C51" s="42" t="str">
        <f t="shared" si="0"/>
        <v>MP006409</v>
      </c>
      <c r="D51" s="45">
        <f t="shared" si="1"/>
        <v>9</v>
      </c>
      <c r="E51" s="45">
        <f t="shared" si="2"/>
        <v>20</v>
      </c>
      <c r="F51" s="45">
        <f t="shared" si="3"/>
        <v>10</v>
      </c>
      <c r="G51" s="42" t="str">
        <f t="shared" si="4"/>
        <v>Maybelline</v>
      </c>
      <c r="H51" s="42" t="str">
        <f t="shared" si="5"/>
        <v>Fábrica São Paulo</v>
      </c>
    </row>
    <row r="52" spans="1:8" s="5" customFormat="1" x14ac:dyDescent="0.25">
      <c r="A52" s="40" t="s">
        <v>625</v>
      </c>
      <c r="B52" s="41">
        <v>1818</v>
      </c>
      <c r="C52" s="42" t="str">
        <f t="shared" si="0"/>
        <v>H0737101</v>
      </c>
      <c r="D52" s="45">
        <f t="shared" si="1"/>
        <v>9</v>
      </c>
      <c r="E52" s="45">
        <f t="shared" si="2"/>
        <v>25</v>
      </c>
      <c r="F52" s="45">
        <f t="shared" si="3"/>
        <v>15</v>
      </c>
      <c r="G52" s="42" t="str">
        <f t="shared" si="4"/>
        <v>Dermo-Expertise</v>
      </c>
      <c r="H52" s="42" t="str">
        <f t="shared" si="5"/>
        <v>Fábrica Rio de Janeiro</v>
      </c>
    </row>
    <row r="53" spans="1:8" s="5" customFormat="1" x14ac:dyDescent="0.25">
      <c r="A53" s="40" t="s">
        <v>511</v>
      </c>
      <c r="B53" s="41">
        <v>2973</v>
      </c>
      <c r="C53" s="42" t="str">
        <f t="shared" si="0"/>
        <v>H1294100</v>
      </c>
      <c r="D53" s="45">
        <f t="shared" si="1"/>
        <v>9</v>
      </c>
      <c r="E53" s="45">
        <f t="shared" si="2"/>
        <v>20</v>
      </c>
      <c r="F53" s="45">
        <f t="shared" si="3"/>
        <v>10</v>
      </c>
      <c r="G53" s="42" t="str">
        <f t="shared" si="4"/>
        <v>Maybelline</v>
      </c>
      <c r="H53" s="42" t="str">
        <f t="shared" si="5"/>
        <v>Fábrica São Paulo</v>
      </c>
    </row>
    <row r="54" spans="1:8" s="5" customFormat="1" x14ac:dyDescent="0.25">
      <c r="A54" s="40" t="s">
        <v>512</v>
      </c>
      <c r="B54" s="41">
        <v>4240</v>
      </c>
      <c r="C54" s="42" t="str">
        <f t="shared" si="0"/>
        <v>H0945501</v>
      </c>
      <c r="D54" s="45">
        <f t="shared" si="1"/>
        <v>9</v>
      </c>
      <c r="E54" s="45">
        <f t="shared" si="2"/>
        <v>16</v>
      </c>
      <c r="F54" s="45">
        <f t="shared" si="3"/>
        <v>6</v>
      </c>
      <c r="G54" s="42" t="str">
        <f t="shared" si="4"/>
        <v>Elseve</v>
      </c>
      <c r="H54" s="42" t="str">
        <f t="shared" si="5"/>
        <v>Fábrica São Paulo</v>
      </c>
    </row>
    <row r="55" spans="1:8" s="5" customFormat="1" x14ac:dyDescent="0.25">
      <c r="A55" s="40" t="s">
        <v>626</v>
      </c>
      <c r="B55" s="41">
        <v>3740</v>
      </c>
      <c r="C55" s="42" t="str">
        <f t="shared" si="0"/>
        <v>OP001800</v>
      </c>
      <c r="D55" s="45">
        <f t="shared" si="1"/>
        <v>9</v>
      </c>
      <c r="E55" s="45">
        <f t="shared" si="2"/>
        <v>25</v>
      </c>
      <c r="F55" s="45">
        <f t="shared" si="3"/>
        <v>15</v>
      </c>
      <c r="G55" s="42" t="str">
        <f t="shared" si="4"/>
        <v>Dermo-Expertise</v>
      </c>
      <c r="H55" s="42" t="str">
        <f t="shared" si="5"/>
        <v>Fábrica Rio de Janeiro</v>
      </c>
    </row>
    <row r="56" spans="1:8" s="5" customFormat="1" x14ac:dyDescent="0.25">
      <c r="A56" s="40" t="s">
        <v>513</v>
      </c>
      <c r="B56" s="41">
        <v>2887</v>
      </c>
      <c r="C56" s="42" t="str">
        <f t="shared" si="0"/>
        <v>H0734501</v>
      </c>
      <c r="D56" s="45">
        <f t="shared" si="1"/>
        <v>9</v>
      </c>
      <c r="E56" s="45">
        <f t="shared" si="2"/>
        <v>17</v>
      </c>
      <c r="F56" s="45">
        <f t="shared" si="3"/>
        <v>7</v>
      </c>
      <c r="G56" s="42" t="str">
        <f t="shared" si="4"/>
        <v>FRUCTIS</v>
      </c>
      <c r="H56" s="42" t="str">
        <f t="shared" si="5"/>
        <v>Fábrica São Paulo</v>
      </c>
    </row>
    <row r="57" spans="1:8" s="5" customFormat="1" x14ac:dyDescent="0.25">
      <c r="A57" s="40" t="s">
        <v>627</v>
      </c>
      <c r="B57" s="41">
        <v>1146</v>
      </c>
      <c r="C57" s="42" t="str">
        <f t="shared" si="0"/>
        <v>H1197400</v>
      </c>
      <c r="D57" s="45">
        <f t="shared" si="1"/>
        <v>9</v>
      </c>
      <c r="E57" s="45">
        <f t="shared" si="2"/>
        <v>20</v>
      </c>
      <c r="F57" s="45">
        <f t="shared" si="3"/>
        <v>10</v>
      </c>
      <c r="G57" s="42" t="str">
        <f t="shared" si="4"/>
        <v>Maybelline</v>
      </c>
      <c r="H57" s="42" t="str">
        <f t="shared" si="5"/>
        <v>Fábrica Rio de Janeiro</v>
      </c>
    </row>
    <row r="58" spans="1:8" s="5" customFormat="1" x14ac:dyDescent="0.25">
      <c r="A58" s="40" t="s">
        <v>628</v>
      </c>
      <c r="B58" s="41">
        <v>3196</v>
      </c>
      <c r="C58" s="42" t="str">
        <f t="shared" si="0"/>
        <v>H1028100</v>
      </c>
      <c r="D58" s="45">
        <f t="shared" si="1"/>
        <v>9</v>
      </c>
      <c r="E58" s="45">
        <f t="shared" si="2"/>
        <v>14</v>
      </c>
      <c r="F58" s="45">
        <f t="shared" si="3"/>
        <v>4</v>
      </c>
      <c r="G58" s="42" t="str">
        <f t="shared" si="4"/>
        <v>OLIA</v>
      </c>
      <c r="H58" s="42" t="str">
        <f t="shared" si="5"/>
        <v>Fábrica Rio de Janeiro</v>
      </c>
    </row>
    <row r="59" spans="1:8" s="5" customFormat="1" x14ac:dyDescent="0.25">
      <c r="A59" s="40" t="s">
        <v>514</v>
      </c>
      <c r="B59" s="41">
        <v>1448</v>
      </c>
      <c r="C59" s="42" t="str">
        <f t="shared" si="0"/>
        <v>H1506100</v>
      </c>
      <c r="D59" s="45">
        <f t="shared" si="1"/>
        <v>9</v>
      </c>
      <c r="E59" s="45">
        <f t="shared" si="2"/>
        <v>27</v>
      </c>
      <c r="F59" s="45">
        <f t="shared" si="3"/>
        <v>17</v>
      </c>
      <c r="G59" s="42" t="str">
        <f t="shared" si="4"/>
        <v>Esmaltes Colorama</v>
      </c>
      <c r="H59" s="42" t="str">
        <f t="shared" si="5"/>
        <v>Fábrica São Paulo</v>
      </c>
    </row>
    <row r="60" spans="1:8" s="5" customFormat="1" x14ac:dyDescent="0.25">
      <c r="A60" s="40" t="s">
        <v>629</v>
      </c>
      <c r="B60" s="41">
        <v>2579</v>
      </c>
      <c r="C60" s="42" t="str">
        <f t="shared" si="0"/>
        <v>H0880200</v>
      </c>
      <c r="D60" s="45">
        <f t="shared" si="1"/>
        <v>9</v>
      </c>
      <c r="E60" s="45">
        <f t="shared" si="2"/>
        <v>20</v>
      </c>
      <c r="F60" s="45">
        <f t="shared" si="3"/>
        <v>10</v>
      </c>
      <c r="G60" s="42" t="str">
        <f t="shared" si="4"/>
        <v>Maybelline</v>
      </c>
      <c r="H60" s="42" t="str">
        <f t="shared" si="5"/>
        <v>Fábrica Rio de Janeiro</v>
      </c>
    </row>
    <row r="61" spans="1:8" s="5" customFormat="1" x14ac:dyDescent="0.25">
      <c r="A61" s="40" t="s">
        <v>515</v>
      </c>
      <c r="B61" s="41">
        <v>2925</v>
      </c>
      <c r="C61" s="42" t="str">
        <f t="shared" si="0"/>
        <v>H0844200</v>
      </c>
      <c r="D61" s="45">
        <f t="shared" si="1"/>
        <v>9</v>
      </c>
      <c r="E61" s="45">
        <f t="shared" si="2"/>
        <v>17</v>
      </c>
      <c r="F61" s="45">
        <f t="shared" si="3"/>
        <v>7</v>
      </c>
      <c r="G61" s="42" t="str">
        <f t="shared" si="4"/>
        <v>FRUCTIS</v>
      </c>
      <c r="H61" s="42" t="str">
        <f t="shared" si="5"/>
        <v>Fábrica São Paulo</v>
      </c>
    </row>
    <row r="62" spans="1:8" s="5" customFormat="1" x14ac:dyDescent="0.25">
      <c r="A62" s="40" t="s">
        <v>516</v>
      </c>
      <c r="B62" s="41">
        <v>3620</v>
      </c>
      <c r="C62" s="42" t="str">
        <f t="shared" si="0"/>
        <v>H1279100</v>
      </c>
      <c r="D62" s="45">
        <f t="shared" si="1"/>
        <v>9</v>
      </c>
      <c r="E62" s="45">
        <f t="shared" si="2"/>
        <v>27</v>
      </c>
      <c r="F62" s="45">
        <f t="shared" si="3"/>
        <v>17</v>
      </c>
      <c r="G62" s="42" t="str">
        <f t="shared" si="4"/>
        <v>Esmaltes Colorama</v>
      </c>
      <c r="H62" s="42" t="str">
        <f t="shared" si="5"/>
        <v>Fábrica São Paulo</v>
      </c>
    </row>
    <row r="63" spans="1:8" s="5" customFormat="1" x14ac:dyDescent="0.25">
      <c r="A63" s="40" t="s">
        <v>630</v>
      </c>
      <c r="B63" s="41">
        <v>2048</v>
      </c>
      <c r="C63" s="42" t="str">
        <f t="shared" si="0"/>
        <v>H0082001</v>
      </c>
      <c r="D63" s="45">
        <f t="shared" si="1"/>
        <v>9</v>
      </c>
      <c r="E63" s="45">
        <f t="shared" si="2"/>
        <v>18</v>
      </c>
      <c r="F63" s="45">
        <f t="shared" si="3"/>
        <v>8</v>
      </c>
      <c r="G63" s="42" t="str">
        <f t="shared" si="4"/>
        <v>Dédicace</v>
      </c>
      <c r="H63" s="42" t="str">
        <f t="shared" si="5"/>
        <v>Fábrica Rio de Janeiro</v>
      </c>
    </row>
    <row r="64" spans="1:8" s="5" customFormat="1" x14ac:dyDescent="0.25">
      <c r="A64" s="40" t="s">
        <v>517</v>
      </c>
      <c r="B64" s="41">
        <v>3320</v>
      </c>
      <c r="C64" s="42" t="str">
        <f t="shared" si="0"/>
        <v>H1396100</v>
      </c>
      <c r="D64" s="45">
        <f t="shared" si="1"/>
        <v>9</v>
      </c>
      <c r="E64" s="45">
        <f t="shared" si="2"/>
        <v>20</v>
      </c>
      <c r="F64" s="45">
        <f t="shared" si="3"/>
        <v>10</v>
      </c>
      <c r="G64" s="42" t="str">
        <f t="shared" si="4"/>
        <v>Maybelline</v>
      </c>
      <c r="H64" s="42" t="str">
        <f t="shared" si="5"/>
        <v>Fábrica São Paulo</v>
      </c>
    </row>
    <row r="65" spans="1:8" s="5" customFormat="1" x14ac:dyDescent="0.25">
      <c r="A65" s="40" t="s">
        <v>631</v>
      </c>
      <c r="B65" s="41">
        <v>4775</v>
      </c>
      <c r="C65" s="42" t="str">
        <f t="shared" si="0"/>
        <v>H1197402</v>
      </c>
      <c r="D65" s="45">
        <f t="shared" si="1"/>
        <v>9</v>
      </c>
      <c r="E65" s="45">
        <f t="shared" si="2"/>
        <v>20</v>
      </c>
      <c r="F65" s="45">
        <f t="shared" si="3"/>
        <v>10</v>
      </c>
      <c r="G65" s="42" t="str">
        <f t="shared" si="4"/>
        <v>Maybelline</v>
      </c>
      <c r="H65" s="42" t="str">
        <f t="shared" si="5"/>
        <v>Fábrica Rio de Janeiro</v>
      </c>
    </row>
    <row r="66" spans="1:8" s="5" customFormat="1" x14ac:dyDescent="0.25">
      <c r="A66" s="40" t="s">
        <v>518</v>
      </c>
      <c r="B66" s="41">
        <v>4943</v>
      </c>
      <c r="C66" s="42" t="str">
        <f t="shared" si="0"/>
        <v>H0684001</v>
      </c>
      <c r="D66" s="45">
        <f t="shared" si="1"/>
        <v>9</v>
      </c>
      <c r="E66" s="45">
        <f t="shared" si="2"/>
        <v>16</v>
      </c>
      <c r="F66" s="45">
        <f t="shared" si="3"/>
        <v>6</v>
      </c>
      <c r="G66" s="42" t="str">
        <f t="shared" si="4"/>
        <v>Elseve</v>
      </c>
      <c r="H66" s="42" t="str">
        <f t="shared" si="5"/>
        <v>Fábrica São Paulo</v>
      </c>
    </row>
    <row r="67" spans="1:8" s="5" customFormat="1" x14ac:dyDescent="0.25">
      <c r="A67" s="40" t="s">
        <v>632</v>
      </c>
      <c r="B67" s="41">
        <v>2819</v>
      </c>
      <c r="C67" s="42" t="str">
        <f t="shared" si="0"/>
        <v>H0896700</v>
      </c>
      <c r="D67" s="45">
        <f t="shared" si="1"/>
        <v>11</v>
      </c>
      <c r="E67" s="45">
        <f t="shared" si="2"/>
        <v>11</v>
      </c>
      <c r="F67" s="45">
        <f t="shared" si="3"/>
        <v>-1</v>
      </c>
      <c r="G67" s="42" t="e">
        <f t="shared" si="4"/>
        <v>#VALUE!</v>
      </c>
      <c r="H67" s="42" t="str">
        <f t="shared" si="5"/>
        <v>Maybelline_Fábrica Rio de Janeiro</v>
      </c>
    </row>
    <row r="68" spans="1:8" s="5" customFormat="1" x14ac:dyDescent="0.25">
      <c r="A68" s="40" t="s">
        <v>633</v>
      </c>
      <c r="B68" s="41">
        <v>2084</v>
      </c>
      <c r="C68" s="42" t="str">
        <f t="shared" si="0"/>
        <v>H0896500</v>
      </c>
      <c r="D68" s="45">
        <f t="shared" si="1"/>
        <v>9</v>
      </c>
      <c r="E68" s="45">
        <f t="shared" si="2"/>
        <v>20</v>
      </c>
      <c r="F68" s="45">
        <f t="shared" si="3"/>
        <v>10</v>
      </c>
      <c r="G68" s="42" t="str">
        <f t="shared" si="4"/>
        <v>Maybelline</v>
      </c>
      <c r="H68" s="42" t="str">
        <f t="shared" si="5"/>
        <v>Fábrica Rio de Janeiro</v>
      </c>
    </row>
    <row r="69" spans="1:8" s="5" customFormat="1" x14ac:dyDescent="0.25">
      <c r="A69" s="40" t="s">
        <v>634</v>
      </c>
      <c r="B69" s="41">
        <v>3528</v>
      </c>
      <c r="C69" s="42" t="str">
        <f t="shared" si="0"/>
        <v>H0889500</v>
      </c>
      <c r="D69" s="45">
        <f t="shared" si="1"/>
        <v>9</v>
      </c>
      <c r="E69" s="45">
        <f t="shared" si="2"/>
        <v>20</v>
      </c>
      <c r="F69" s="45">
        <f t="shared" si="3"/>
        <v>10</v>
      </c>
      <c r="G69" s="42" t="str">
        <f t="shared" si="4"/>
        <v>Maybelline</v>
      </c>
      <c r="H69" s="42" t="str">
        <f t="shared" si="5"/>
        <v>Fábrica Rio de Janeiro</v>
      </c>
    </row>
    <row r="70" spans="1:8" s="5" customFormat="1" x14ac:dyDescent="0.25">
      <c r="A70" s="40" t="s">
        <v>519</v>
      </c>
      <c r="B70" s="41">
        <v>4938</v>
      </c>
      <c r="C70" s="42" t="str">
        <f t="shared" ref="C70:C133" si="6">TRIM(MID($A70,1,8))</f>
        <v>H1434001</v>
      </c>
      <c r="D70" s="45">
        <f t="shared" ref="D70:D133" si="7">FIND("_",A70,1)</f>
        <v>9</v>
      </c>
      <c r="E70" s="45">
        <f t="shared" ref="E70:E133" si="8">FIND("_",A70,10)</f>
        <v>27</v>
      </c>
      <c r="F70" s="45">
        <f t="shared" ref="F70:F133" si="9">E70-D70-1</f>
        <v>17</v>
      </c>
      <c r="G70" s="42" t="str">
        <f t="shared" ref="G70:G133" si="10">MID($A70,D70+1,F70)</f>
        <v>Esmaltes Colorama</v>
      </c>
      <c r="H70" s="42" t="str">
        <f t="shared" ref="H70:H133" si="11">TRIM(MID(A70,E70+1,1000))</f>
        <v>Fábrica São Paulo</v>
      </c>
    </row>
    <row r="71" spans="1:8" s="5" customFormat="1" x14ac:dyDescent="0.25">
      <c r="A71" s="40" t="s">
        <v>520</v>
      </c>
      <c r="B71" s="41">
        <v>2216</v>
      </c>
      <c r="C71" s="42" t="str">
        <f t="shared" si="6"/>
        <v>H0688700</v>
      </c>
      <c r="D71" s="45">
        <f t="shared" si="7"/>
        <v>9</v>
      </c>
      <c r="E71" s="45">
        <f t="shared" si="8"/>
        <v>16</v>
      </c>
      <c r="F71" s="45">
        <f t="shared" si="9"/>
        <v>6</v>
      </c>
      <c r="G71" s="42" t="str">
        <f t="shared" si="10"/>
        <v>Elseve</v>
      </c>
      <c r="H71" s="42" t="str">
        <f t="shared" si="11"/>
        <v>Fábrica São Paulo</v>
      </c>
    </row>
    <row r="72" spans="1:8" s="5" customFormat="1" x14ac:dyDescent="0.25">
      <c r="A72" s="40" t="s">
        <v>521</v>
      </c>
      <c r="B72" s="41">
        <v>1506</v>
      </c>
      <c r="C72" s="42" t="str">
        <f t="shared" si="6"/>
        <v>H0981700</v>
      </c>
      <c r="D72" s="45">
        <f t="shared" si="7"/>
        <v>9</v>
      </c>
      <c r="E72" s="45">
        <f t="shared" si="8"/>
        <v>16</v>
      </c>
      <c r="F72" s="45">
        <f t="shared" si="9"/>
        <v>6</v>
      </c>
      <c r="G72" s="42" t="str">
        <f t="shared" si="10"/>
        <v>Elseve</v>
      </c>
      <c r="H72" s="42" t="str">
        <f t="shared" si="11"/>
        <v>Fábrica São Paulo</v>
      </c>
    </row>
    <row r="73" spans="1:8" s="5" customFormat="1" x14ac:dyDescent="0.25">
      <c r="A73" s="40" t="s">
        <v>522</v>
      </c>
      <c r="B73" s="41">
        <v>3962</v>
      </c>
      <c r="C73" s="42" t="str">
        <f t="shared" si="6"/>
        <v>H1218301</v>
      </c>
      <c r="D73" s="45">
        <f t="shared" si="7"/>
        <v>9</v>
      </c>
      <c r="E73" s="45">
        <f t="shared" si="8"/>
        <v>27</v>
      </c>
      <c r="F73" s="45">
        <f t="shared" si="9"/>
        <v>17</v>
      </c>
      <c r="G73" s="42" t="str">
        <f t="shared" si="10"/>
        <v>Esmaltes Colorama</v>
      </c>
      <c r="H73" s="42" t="str">
        <f t="shared" si="11"/>
        <v>Fábrica São Paulo</v>
      </c>
    </row>
    <row r="74" spans="1:8" s="5" customFormat="1" x14ac:dyDescent="0.25">
      <c r="A74" s="40" t="s">
        <v>523</v>
      </c>
      <c r="B74" s="41">
        <v>4559</v>
      </c>
      <c r="C74" s="42" t="str">
        <f t="shared" si="6"/>
        <v>H0732900</v>
      </c>
      <c r="D74" s="45">
        <f t="shared" si="7"/>
        <v>9</v>
      </c>
      <c r="E74" s="45">
        <f t="shared" si="8"/>
        <v>17</v>
      </c>
      <c r="F74" s="45">
        <f t="shared" si="9"/>
        <v>7</v>
      </c>
      <c r="G74" s="42" t="str">
        <f t="shared" si="10"/>
        <v>FRUCTIS</v>
      </c>
      <c r="H74" s="42" t="str">
        <f t="shared" si="11"/>
        <v>Fábrica São Paulo</v>
      </c>
    </row>
    <row r="75" spans="1:8" s="5" customFormat="1" x14ac:dyDescent="0.25">
      <c r="A75" s="40" t="s">
        <v>635</v>
      </c>
      <c r="B75" s="41">
        <v>4837</v>
      </c>
      <c r="C75" s="42" t="str">
        <f t="shared" si="6"/>
        <v>H0883600</v>
      </c>
      <c r="D75" s="45">
        <f t="shared" si="7"/>
        <v>9</v>
      </c>
      <c r="E75" s="45">
        <f t="shared" si="8"/>
        <v>20</v>
      </c>
      <c r="F75" s="45">
        <f t="shared" si="9"/>
        <v>10</v>
      </c>
      <c r="G75" s="42" t="str">
        <f t="shared" si="10"/>
        <v>Maybelline</v>
      </c>
      <c r="H75" s="42" t="str">
        <f t="shared" si="11"/>
        <v>Fábrica Rio de Janeiro</v>
      </c>
    </row>
    <row r="76" spans="1:8" s="5" customFormat="1" x14ac:dyDescent="0.25">
      <c r="A76" s="40" t="s">
        <v>636</v>
      </c>
      <c r="B76" s="41">
        <v>2262</v>
      </c>
      <c r="C76" s="42" t="str">
        <f t="shared" si="6"/>
        <v>H0883400</v>
      </c>
      <c r="D76" s="45">
        <f t="shared" si="7"/>
        <v>9</v>
      </c>
      <c r="E76" s="45">
        <f t="shared" si="8"/>
        <v>20</v>
      </c>
      <c r="F76" s="45">
        <f t="shared" si="9"/>
        <v>10</v>
      </c>
      <c r="G76" s="42" t="str">
        <f t="shared" si="10"/>
        <v>Maybelline</v>
      </c>
      <c r="H76" s="42" t="str">
        <f t="shared" si="11"/>
        <v>Fábrica Rio de Janeiro</v>
      </c>
    </row>
    <row r="77" spans="1:8" s="5" customFormat="1" x14ac:dyDescent="0.25">
      <c r="A77" s="40" t="s">
        <v>637</v>
      </c>
      <c r="B77" s="41">
        <v>4784</v>
      </c>
      <c r="C77" s="42" t="str">
        <f t="shared" si="6"/>
        <v>H0721200</v>
      </c>
      <c r="D77" s="45">
        <f t="shared" si="7"/>
        <v>9</v>
      </c>
      <c r="E77" s="45">
        <f t="shared" si="8"/>
        <v>30</v>
      </c>
      <c r="F77" s="45">
        <f t="shared" si="9"/>
        <v>20</v>
      </c>
      <c r="G77" s="42" t="str">
        <f t="shared" si="10"/>
        <v>Nutrisse Cor Intensa</v>
      </c>
      <c r="H77" s="42" t="str">
        <f t="shared" si="11"/>
        <v>Fábrica Rio de Janeiro</v>
      </c>
    </row>
    <row r="78" spans="1:8" s="5" customFormat="1" x14ac:dyDescent="0.25">
      <c r="A78" s="40" t="s">
        <v>638</v>
      </c>
      <c r="B78" s="41">
        <v>2765</v>
      </c>
      <c r="C78" s="42" t="str">
        <f t="shared" si="6"/>
        <v>K1049801</v>
      </c>
      <c r="D78" s="45">
        <f t="shared" si="7"/>
        <v>9</v>
      </c>
      <c r="E78" s="45">
        <f t="shared" si="8"/>
        <v>20</v>
      </c>
      <c r="F78" s="45">
        <f t="shared" si="9"/>
        <v>10</v>
      </c>
      <c r="G78" s="42" t="str">
        <f t="shared" si="10"/>
        <v>Maybelline</v>
      </c>
      <c r="H78" s="42" t="str">
        <f t="shared" si="11"/>
        <v>Fábrica Rio de Janeiro</v>
      </c>
    </row>
    <row r="79" spans="1:8" s="5" customFormat="1" x14ac:dyDescent="0.25">
      <c r="A79" s="40" t="s">
        <v>639</v>
      </c>
      <c r="B79" s="41">
        <v>3938</v>
      </c>
      <c r="C79" s="42" t="str">
        <f t="shared" si="6"/>
        <v>H0890200</v>
      </c>
      <c r="D79" s="45">
        <f t="shared" si="7"/>
        <v>9</v>
      </c>
      <c r="E79" s="45">
        <f t="shared" si="8"/>
        <v>20</v>
      </c>
      <c r="F79" s="45">
        <f t="shared" si="9"/>
        <v>10</v>
      </c>
      <c r="G79" s="42" t="str">
        <f t="shared" si="10"/>
        <v>Maybelline</v>
      </c>
      <c r="H79" s="42" t="str">
        <f t="shared" si="11"/>
        <v>Fábrica Rio de Janeiro</v>
      </c>
    </row>
    <row r="80" spans="1:8" s="5" customFormat="1" x14ac:dyDescent="0.25">
      <c r="A80" s="40" t="s">
        <v>524</v>
      </c>
      <c r="B80" s="41">
        <v>5000</v>
      </c>
      <c r="C80" s="42" t="str">
        <f t="shared" si="6"/>
        <v>H0733500</v>
      </c>
      <c r="D80" s="45">
        <f t="shared" si="7"/>
        <v>9</v>
      </c>
      <c r="E80" s="45">
        <f t="shared" si="8"/>
        <v>17</v>
      </c>
      <c r="F80" s="45">
        <f t="shared" si="9"/>
        <v>7</v>
      </c>
      <c r="G80" s="42" t="str">
        <f t="shared" si="10"/>
        <v>FRUCTIS</v>
      </c>
      <c r="H80" s="42" t="str">
        <f t="shared" si="11"/>
        <v>Fábrica São Paulo</v>
      </c>
    </row>
    <row r="81" spans="1:8" s="5" customFormat="1" x14ac:dyDescent="0.25">
      <c r="A81" s="40" t="s">
        <v>640</v>
      </c>
      <c r="B81" s="41">
        <v>2093</v>
      </c>
      <c r="C81" s="42" t="str">
        <f t="shared" si="6"/>
        <v>H0896800</v>
      </c>
      <c r="D81" s="45">
        <f t="shared" si="7"/>
        <v>9</v>
      </c>
      <c r="E81" s="45">
        <f t="shared" si="8"/>
        <v>20</v>
      </c>
      <c r="F81" s="45">
        <f t="shared" si="9"/>
        <v>10</v>
      </c>
      <c r="G81" s="42" t="str">
        <f t="shared" si="10"/>
        <v>Maybelline</v>
      </c>
      <c r="H81" s="42" t="str">
        <f t="shared" si="11"/>
        <v>Fábrica Rio de Janeiro</v>
      </c>
    </row>
    <row r="82" spans="1:8" s="5" customFormat="1" x14ac:dyDescent="0.25">
      <c r="A82" s="40" t="s">
        <v>641</v>
      </c>
      <c r="B82" s="41">
        <v>2521</v>
      </c>
      <c r="C82" s="42" t="str">
        <f t="shared" si="6"/>
        <v>H1196700</v>
      </c>
      <c r="D82" s="45">
        <f t="shared" si="7"/>
        <v>9</v>
      </c>
      <c r="E82" s="45">
        <f t="shared" si="8"/>
        <v>20</v>
      </c>
      <c r="F82" s="45">
        <f t="shared" si="9"/>
        <v>10</v>
      </c>
      <c r="G82" s="42" t="str">
        <f t="shared" si="10"/>
        <v>Maybelline</v>
      </c>
      <c r="H82" s="42" t="str">
        <f t="shared" si="11"/>
        <v>Fábrica Rio de Janeiro</v>
      </c>
    </row>
    <row r="83" spans="1:8" s="5" customFormat="1" x14ac:dyDescent="0.25">
      <c r="A83" s="40" t="s">
        <v>525</v>
      </c>
      <c r="B83" s="41">
        <v>4717</v>
      </c>
      <c r="C83" s="42" t="str">
        <f t="shared" si="6"/>
        <v>H1184500</v>
      </c>
      <c r="D83" s="45">
        <f t="shared" si="7"/>
        <v>9</v>
      </c>
      <c r="E83" s="45">
        <f t="shared" si="8"/>
        <v>20</v>
      </c>
      <c r="F83" s="45">
        <f t="shared" si="9"/>
        <v>10</v>
      </c>
      <c r="G83" s="42" t="str">
        <f t="shared" si="10"/>
        <v>Maybelline</v>
      </c>
      <c r="H83" s="42" t="str">
        <f t="shared" si="11"/>
        <v>Fábrica São Paulo</v>
      </c>
    </row>
    <row r="84" spans="1:8" s="5" customFormat="1" x14ac:dyDescent="0.25">
      <c r="A84" s="40" t="s">
        <v>642</v>
      </c>
      <c r="B84" s="41">
        <v>1632</v>
      </c>
      <c r="C84" s="42" t="str">
        <f t="shared" si="6"/>
        <v>H1206500</v>
      </c>
      <c r="D84" s="45">
        <f t="shared" si="7"/>
        <v>9</v>
      </c>
      <c r="E84" s="45">
        <f t="shared" si="8"/>
        <v>16</v>
      </c>
      <c r="F84" s="45">
        <f t="shared" si="9"/>
        <v>6</v>
      </c>
      <c r="G84" s="42" t="str">
        <f t="shared" si="10"/>
        <v>Elseve</v>
      </c>
      <c r="H84" s="42" t="str">
        <f t="shared" si="11"/>
        <v>Fábrica Rio de Janeiro</v>
      </c>
    </row>
    <row r="85" spans="1:8" s="5" customFormat="1" x14ac:dyDescent="0.25">
      <c r="A85" s="40" t="s">
        <v>526</v>
      </c>
      <c r="B85" s="41">
        <v>3865</v>
      </c>
      <c r="C85" s="42" t="str">
        <f t="shared" si="6"/>
        <v>H1186900</v>
      </c>
      <c r="D85" s="45">
        <f t="shared" si="7"/>
        <v>9</v>
      </c>
      <c r="E85" s="45">
        <f t="shared" si="8"/>
        <v>20</v>
      </c>
      <c r="F85" s="45">
        <f t="shared" si="9"/>
        <v>10</v>
      </c>
      <c r="G85" s="42" t="str">
        <f t="shared" si="10"/>
        <v>Maybelline</v>
      </c>
      <c r="H85" s="42" t="str">
        <f t="shared" si="11"/>
        <v>Fábrica São Paulo</v>
      </c>
    </row>
    <row r="86" spans="1:8" s="5" customFormat="1" x14ac:dyDescent="0.25">
      <c r="A86" s="40" t="s">
        <v>527</v>
      </c>
      <c r="B86" s="41">
        <v>1679</v>
      </c>
      <c r="C86" s="42" t="str">
        <f t="shared" si="6"/>
        <v>H0982100</v>
      </c>
      <c r="D86" s="45">
        <f t="shared" si="7"/>
        <v>9</v>
      </c>
      <c r="E86" s="45">
        <f t="shared" si="8"/>
        <v>16</v>
      </c>
      <c r="F86" s="45">
        <f t="shared" si="9"/>
        <v>6</v>
      </c>
      <c r="G86" s="42" t="str">
        <f t="shared" si="10"/>
        <v>Elseve</v>
      </c>
      <c r="H86" s="42" t="str">
        <f t="shared" si="11"/>
        <v>Fábrica São Paulo</v>
      </c>
    </row>
    <row r="87" spans="1:8" s="5" customFormat="1" x14ac:dyDescent="0.25">
      <c r="A87" s="40" t="s">
        <v>643</v>
      </c>
      <c r="B87" s="41">
        <v>3535</v>
      </c>
      <c r="C87" s="42" t="str">
        <f t="shared" si="6"/>
        <v>H0889900</v>
      </c>
      <c r="D87" s="45">
        <f t="shared" si="7"/>
        <v>9</v>
      </c>
      <c r="E87" s="45">
        <f t="shared" si="8"/>
        <v>20</v>
      </c>
      <c r="F87" s="45">
        <f t="shared" si="9"/>
        <v>10</v>
      </c>
      <c r="G87" s="42" t="str">
        <f t="shared" si="10"/>
        <v>Maybelline</v>
      </c>
      <c r="H87" s="42" t="str">
        <f t="shared" si="11"/>
        <v>Fábrica Rio de Janeiro</v>
      </c>
    </row>
    <row r="88" spans="1:8" s="5" customFormat="1" x14ac:dyDescent="0.25">
      <c r="A88" s="40" t="s">
        <v>528</v>
      </c>
      <c r="B88" s="41">
        <v>4328</v>
      </c>
      <c r="C88" s="42" t="str">
        <f t="shared" si="6"/>
        <v>H1534300</v>
      </c>
      <c r="D88" s="45">
        <f t="shared" si="7"/>
        <v>9</v>
      </c>
      <c r="E88" s="45">
        <f t="shared" si="8"/>
        <v>27</v>
      </c>
      <c r="F88" s="45">
        <f t="shared" si="9"/>
        <v>17</v>
      </c>
      <c r="G88" s="42" t="str">
        <f t="shared" si="10"/>
        <v>Esmaltes Colorama</v>
      </c>
      <c r="H88" s="42" t="str">
        <f t="shared" si="11"/>
        <v>Fábrica São Paulo</v>
      </c>
    </row>
    <row r="89" spans="1:8" s="5" customFormat="1" x14ac:dyDescent="0.25">
      <c r="A89" s="40" t="s">
        <v>529</v>
      </c>
      <c r="B89" s="41">
        <v>1673</v>
      </c>
      <c r="C89" s="42" t="str">
        <f t="shared" si="6"/>
        <v>MP000603</v>
      </c>
      <c r="D89" s="45">
        <f t="shared" si="7"/>
        <v>9</v>
      </c>
      <c r="E89" s="45">
        <f t="shared" si="8"/>
        <v>27</v>
      </c>
      <c r="F89" s="45">
        <f t="shared" si="9"/>
        <v>17</v>
      </c>
      <c r="G89" s="42" t="str">
        <f t="shared" si="10"/>
        <v>Esmaltes Colorama</v>
      </c>
      <c r="H89" s="42" t="str">
        <f t="shared" si="11"/>
        <v>Fábrica São Paulo</v>
      </c>
    </row>
    <row r="90" spans="1:8" s="5" customFormat="1" x14ac:dyDescent="0.25">
      <c r="A90" s="40" t="s">
        <v>644</v>
      </c>
      <c r="B90" s="41">
        <v>2591</v>
      </c>
      <c r="C90" s="42" t="str">
        <f t="shared" si="6"/>
        <v>H11100_M</v>
      </c>
      <c r="D90" s="45">
        <f t="shared" si="7"/>
        <v>7</v>
      </c>
      <c r="E90" s="45">
        <f t="shared" si="8"/>
        <v>18</v>
      </c>
      <c r="F90" s="45">
        <f t="shared" si="9"/>
        <v>10</v>
      </c>
      <c r="G90" s="42" t="str">
        <f t="shared" si="10"/>
        <v>Maybelline</v>
      </c>
      <c r="H90" s="42" t="str">
        <f t="shared" si="11"/>
        <v>Fábrica Rio de Janeiro</v>
      </c>
    </row>
    <row r="91" spans="1:8" s="5" customFormat="1" x14ac:dyDescent="0.25">
      <c r="A91" s="40" t="s">
        <v>530</v>
      </c>
      <c r="B91" s="41">
        <v>3043</v>
      </c>
      <c r="C91" s="42" t="str">
        <f t="shared" si="6"/>
        <v>H0690701</v>
      </c>
      <c r="D91" s="45">
        <f t="shared" si="7"/>
        <v>9</v>
      </c>
      <c r="E91" s="45">
        <f t="shared" si="8"/>
        <v>16</v>
      </c>
      <c r="F91" s="45">
        <f t="shared" si="9"/>
        <v>6</v>
      </c>
      <c r="G91" s="42" t="str">
        <f t="shared" si="10"/>
        <v>Elseve</v>
      </c>
      <c r="H91" s="42" t="str">
        <f t="shared" si="11"/>
        <v>Fábrica São Paulo</v>
      </c>
    </row>
    <row r="92" spans="1:8" s="5" customFormat="1" x14ac:dyDescent="0.25">
      <c r="A92" s="40" t="s">
        <v>531</v>
      </c>
      <c r="B92" s="41">
        <v>4074</v>
      </c>
      <c r="C92" s="42" t="str">
        <f t="shared" si="6"/>
        <v>H1186100</v>
      </c>
      <c r="D92" s="45">
        <f t="shared" si="7"/>
        <v>9</v>
      </c>
      <c r="E92" s="45">
        <f t="shared" si="8"/>
        <v>20</v>
      </c>
      <c r="F92" s="45">
        <f t="shared" si="9"/>
        <v>10</v>
      </c>
      <c r="G92" s="42" t="str">
        <f t="shared" si="10"/>
        <v>Maybelline</v>
      </c>
      <c r="H92" s="42" t="str">
        <f t="shared" si="11"/>
        <v>Fábrica São Paulo</v>
      </c>
    </row>
    <row r="93" spans="1:8" s="5" customFormat="1" x14ac:dyDescent="0.25">
      <c r="A93" s="40" t="s">
        <v>532</v>
      </c>
      <c r="B93" s="41">
        <v>1149</v>
      </c>
      <c r="C93" s="42" t="str">
        <f t="shared" si="6"/>
        <v>H1326800</v>
      </c>
      <c r="D93" s="45">
        <f t="shared" si="7"/>
        <v>9</v>
      </c>
      <c r="E93" s="45">
        <f t="shared" si="8"/>
        <v>16</v>
      </c>
      <c r="F93" s="45">
        <f t="shared" si="9"/>
        <v>6</v>
      </c>
      <c r="G93" s="42" t="str">
        <f t="shared" si="10"/>
        <v>Elseve</v>
      </c>
      <c r="H93" s="42" t="str">
        <f t="shared" si="11"/>
        <v>Fábrica São Paulo</v>
      </c>
    </row>
    <row r="94" spans="1:8" s="5" customFormat="1" x14ac:dyDescent="0.25">
      <c r="A94" s="40" t="s">
        <v>645</v>
      </c>
      <c r="B94" s="41">
        <v>1857</v>
      </c>
      <c r="C94" s="42" t="str">
        <f t="shared" si="6"/>
        <v>H0889800</v>
      </c>
      <c r="D94" s="45">
        <f t="shared" si="7"/>
        <v>9</v>
      </c>
      <c r="E94" s="45">
        <f t="shared" si="8"/>
        <v>20</v>
      </c>
      <c r="F94" s="45">
        <f t="shared" si="9"/>
        <v>10</v>
      </c>
      <c r="G94" s="42" t="str">
        <f t="shared" si="10"/>
        <v>Maybelline</v>
      </c>
      <c r="H94" s="42" t="str">
        <f t="shared" si="11"/>
        <v>Fábrica Rio de Janeiro</v>
      </c>
    </row>
    <row r="95" spans="1:8" s="5" customFormat="1" x14ac:dyDescent="0.25">
      <c r="A95" s="40" t="s">
        <v>533</v>
      </c>
      <c r="B95" s="41">
        <v>2286</v>
      </c>
      <c r="C95" s="42" t="str">
        <f t="shared" si="6"/>
        <v>H1326001</v>
      </c>
      <c r="D95" s="45">
        <f t="shared" si="7"/>
        <v>9</v>
      </c>
      <c r="E95" s="45">
        <f t="shared" si="8"/>
        <v>16</v>
      </c>
      <c r="F95" s="45">
        <f t="shared" si="9"/>
        <v>6</v>
      </c>
      <c r="G95" s="42" t="str">
        <f t="shared" si="10"/>
        <v>Elseve</v>
      </c>
      <c r="H95" s="42" t="str">
        <f t="shared" si="11"/>
        <v>Fábrica São Paulo</v>
      </c>
    </row>
    <row r="96" spans="1:8" s="5" customFormat="1" x14ac:dyDescent="0.25">
      <c r="A96" s="40" t="s">
        <v>534</v>
      </c>
      <c r="B96" s="41">
        <v>1053</v>
      </c>
      <c r="C96" s="42" t="str">
        <f t="shared" si="6"/>
        <v>H1324100</v>
      </c>
      <c r="D96" s="45">
        <f t="shared" si="7"/>
        <v>9</v>
      </c>
      <c r="E96" s="45">
        <f t="shared" si="8"/>
        <v>17</v>
      </c>
      <c r="F96" s="45">
        <f t="shared" si="9"/>
        <v>7</v>
      </c>
      <c r="G96" s="42" t="str">
        <f t="shared" si="10"/>
        <v>FRUCTIS</v>
      </c>
      <c r="H96" s="42" t="str">
        <f t="shared" si="11"/>
        <v>Fábrica São Paulo</v>
      </c>
    </row>
    <row r="97" spans="1:8" s="5" customFormat="1" x14ac:dyDescent="0.25">
      <c r="A97" s="40" t="s">
        <v>646</v>
      </c>
      <c r="B97" s="41">
        <v>3723</v>
      </c>
      <c r="C97" s="42" t="str">
        <f t="shared" si="6"/>
        <v>H1551300</v>
      </c>
      <c r="D97" s="45">
        <f t="shared" si="7"/>
        <v>9</v>
      </c>
      <c r="E97" s="45">
        <f t="shared" si="8"/>
        <v>20</v>
      </c>
      <c r="F97" s="45">
        <f t="shared" si="9"/>
        <v>10</v>
      </c>
      <c r="G97" s="42" t="str">
        <f t="shared" si="10"/>
        <v>Maybelline</v>
      </c>
      <c r="H97" s="42" t="str">
        <f t="shared" si="11"/>
        <v>Fábrica Rio de Janeiro</v>
      </c>
    </row>
    <row r="98" spans="1:8" s="5" customFormat="1" x14ac:dyDescent="0.25">
      <c r="A98" s="40" t="s">
        <v>535</v>
      </c>
      <c r="B98" s="41">
        <v>2596</v>
      </c>
      <c r="C98" s="42" t="str">
        <f t="shared" si="6"/>
        <v>H0647001</v>
      </c>
      <c r="D98" s="45">
        <f t="shared" si="7"/>
        <v>9</v>
      </c>
      <c r="E98" s="45">
        <f t="shared" si="8"/>
        <v>27</v>
      </c>
      <c r="F98" s="45">
        <f t="shared" si="9"/>
        <v>17</v>
      </c>
      <c r="G98" s="42" t="str">
        <f t="shared" si="10"/>
        <v>Esmaltes Colorama</v>
      </c>
      <c r="H98" s="42" t="str">
        <f t="shared" si="11"/>
        <v>Fábrica São Paulo</v>
      </c>
    </row>
    <row r="99" spans="1:8" s="5" customFormat="1" x14ac:dyDescent="0.25">
      <c r="A99" s="40" t="s">
        <v>536</v>
      </c>
      <c r="B99" s="41">
        <v>1630</v>
      </c>
      <c r="C99" s="42" t="str">
        <f t="shared" si="6"/>
        <v>H0346601</v>
      </c>
      <c r="D99" s="45">
        <f t="shared" si="7"/>
        <v>9</v>
      </c>
      <c r="E99" s="45">
        <f t="shared" si="8"/>
        <v>16</v>
      </c>
      <c r="F99" s="45">
        <f t="shared" si="9"/>
        <v>6</v>
      </c>
      <c r="G99" s="42" t="str">
        <f t="shared" si="10"/>
        <v>Elseve</v>
      </c>
      <c r="H99" s="42" t="str">
        <f t="shared" si="11"/>
        <v>Fábrica São Paulo</v>
      </c>
    </row>
    <row r="100" spans="1:8" s="5" customFormat="1" x14ac:dyDescent="0.25">
      <c r="A100" s="40" t="s">
        <v>537</v>
      </c>
      <c r="B100" s="41">
        <v>4786</v>
      </c>
      <c r="C100" s="42" t="str">
        <f t="shared" si="6"/>
        <v>H1431401</v>
      </c>
      <c r="D100" s="45">
        <f t="shared" si="7"/>
        <v>9</v>
      </c>
      <c r="E100" s="45">
        <f t="shared" si="8"/>
        <v>27</v>
      </c>
      <c r="F100" s="45">
        <f t="shared" si="9"/>
        <v>17</v>
      </c>
      <c r="G100" s="42" t="str">
        <f t="shared" si="10"/>
        <v>Esmaltes Colorama</v>
      </c>
      <c r="H100" s="42" t="str">
        <f t="shared" si="11"/>
        <v>Fábrica São Paulo</v>
      </c>
    </row>
    <row r="101" spans="1:8" s="5" customFormat="1" x14ac:dyDescent="0.25">
      <c r="A101" s="40" t="s">
        <v>538</v>
      </c>
      <c r="B101" s="41">
        <v>4843</v>
      </c>
      <c r="C101" s="42" t="str">
        <f t="shared" si="6"/>
        <v>H1084401</v>
      </c>
      <c r="D101" s="45">
        <f t="shared" si="7"/>
        <v>9</v>
      </c>
      <c r="E101" s="45">
        <f t="shared" si="8"/>
        <v>27</v>
      </c>
      <c r="F101" s="45">
        <f t="shared" si="9"/>
        <v>17</v>
      </c>
      <c r="G101" s="42" t="str">
        <f t="shared" si="10"/>
        <v>Esmaltes Colorama</v>
      </c>
      <c r="H101" s="42" t="str">
        <f t="shared" si="11"/>
        <v>Fábrica São Paulo</v>
      </c>
    </row>
    <row r="102" spans="1:8" s="5" customFormat="1" x14ac:dyDescent="0.25">
      <c r="A102" s="40" t="s">
        <v>647</v>
      </c>
      <c r="B102" s="41">
        <v>1243</v>
      </c>
      <c r="C102" s="42" t="str">
        <f t="shared" si="6"/>
        <v>H0719701</v>
      </c>
      <c r="D102" s="45">
        <f t="shared" si="7"/>
        <v>9</v>
      </c>
      <c r="E102" s="45">
        <f t="shared" si="8"/>
        <v>30</v>
      </c>
      <c r="F102" s="45">
        <f t="shared" si="9"/>
        <v>20</v>
      </c>
      <c r="G102" s="42" t="str">
        <f t="shared" si="10"/>
        <v>Nutrisse Cor Intensa</v>
      </c>
      <c r="H102" s="42" t="str">
        <f t="shared" si="11"/>
        <v>Fábrica Rio de Janeiro</v>
      </c>
    </row>
    <row r="103" spans="1:8" s="5" customFormat="1" x14ac:dyDescent="0.25">
      <c r="A103" s="40" t="s">
        <v>648</v>
      </c>
      <c r="B103" s="41">
        <v>1880</v>
      </c>
      <c r="C103" s="42" t="str">
        <f t="shared" si="6"/>
        <v>H0880600</v>
      </c>
      <c r="D103" s="45">
        <f t="shared" si="7"/>
        <v>9</v>
      </c>
      <c r="E103" s="45">
        <f t="shared" si="8"/>
        <v>20</v>
      </c>
      <c r="F103" s="45">
        <f t="shared" si="9"/>
        <v>10</v>
      </c>
      <c r="G103" s="42" t="str">
        <f t="shared" si="10"/>
        <v>Maybelline</v>
      </c>
      <c r="H103" s="42" t="str">
        <f t="shared" si="11"/>
        <v>Fábrica Rio de Janeiro</v>
      </c>
    </row>
    <row r="104" spans="1:8" s="5" customFormat="1" x14ac:dyDescent="0.25">
      <c r="A104" s="40" t="s">
        <v>649</v>
      </c>
      <c r="B104" s="41">
        <v>1990</v>
      </c>
      <c r="C104" s="42" t="str">
        <f t="shared" si="6"/>
        <v>H1028400</v>
      </c>
      <c r="D104" s="45">
        <f t="shared" si="7"/>
        <v>9</v>
      </c>
      <c r="E104" s="45">
        <f t="shared" si="8"/>
        <v>14</v>
      </c>
      <c r="F104" s="45">
        <f t="shared" si="9"/>
        <v>4</v>
      </c>
      <c r="G104" s="42" t="str">
        <f t="shared" si="10"/>
        <v>OLIA</v>
      </c>
      <c r="H104" s="42" t="str">
        <f t="shared" si="11"/>
        <v>Fábrica Rio de Janeiro</v>
      </c>
    </row>
    <row r="105" spans="1:8" s="5" customFormat="1" x14ac:dyDescent="0.25">
      <c r="A105" s="40" t="s">
        <v>539</v>
      </c>
      <c r="B105" s="41">
        <v>3250</v>
      </c>
      <c r="C105" s="42" t="str">
        <f t="shared" si="6"/>
        <v>H1545200</v>
      </c>
      <c r="D105" s="45">
        <f t="shared" si="7"/>
        <v>9</v>
      </c>
      <c r="E105" s="45">
        <f t="shared" si="8"/>
        <v>28</v>
      </c>
      <c r="F105" s="45">
        <f t="shared" si="9"/>
        <v>18</v>
      </c>
      <c r="G105" s="42" t="str">
        <f t="shared" si="10"/>
        <v>Giovanna Antonelli</v>
      </c>
      <c r="H105" s="42" t="str">
        <f t="shared" si="11"/>
        <v>Fábrica São Paulo</v>
      </c>
    </row>
    <row r="106" spans="1:8" s="5" customFormat="1" x14ac:dyDescent="0.25">
      <c r="A106" s="40" t="s">
        <v>540</v>
      </c>
      <c r="B106" s="41">
        <v>3747</v>
      </c>
      <c r="C106" s="42" t="str">
        <f t="shared" si="6"/>
        <v>H1186200</v>
      </c>
      <c r="D106" s="45">
        <f t="shared" si="7"/>
        <v>9</v>
      </c>
      <c r="E106" s="45">
        <f t="shared" si="8"/>
        <v>20</v>
      </c>
      <c r="F106" s="45">
        <f t="shared" si="9"/>
        <v>10</v>
      </c>
      <c r="G106" s="42" t="str">
        <f t="shared" si="10"/>
        <v>Maybelline</v>
      </c>
      <c r="H106" s="42" t="str">
        <f t="shared" si="11"/>
        <v>Fábrica São Paulo</v>
      </c>
    </row>
    <row r="107" spans="1:8" s="5" customFormat="1" x14ac:dyDescent="0.25">
      <c r="A107" s="40" t="s">
        <v>541</v>
      </c>
      <c r="B107" s="41">
        <v>4003</v>
      </c>
      <c r="C107" s="42" t="str">
        <f t="shared" si="6"/>
        <v>H0482001</v>
      </c>
      <c r="D107" s="45">
        <f t="shared" si="7"/>
        <v>9</v>
      </c>
      <c r="E107" s="45">
        <f t="shared" si="8"/>
        <v>27</v>
      </c>
      <c r="F107" s="45">
        <f t="shared" si="9"/>
        <v>17</v>
      </c>
      <c r="G107" s="42" t="str">
        <f t="shared" si="10"/>
        <v>Esmaltes Colorama</v>
      </c>
      <c r="H107" s="42" t="str">
        <f t="shared" si="11"/>
        <v>Fábrica São Paulo</v>
      </c>
    </row>
    <row r="108" spans="1:8" s="5" customFormat="1" x14ac:dyDescent="0.25">
      <c r="A108" s="40" t="s">
        <v>650</v>
      </c>
      <c r="B108" s="41">
        <v>2509</v>
      </c>
      <c r="C108" s="42" t="str">
        <f t="shared" si="6"/>
        <v>H0506502</v>
      </c>
      <c r="D108" s="45">
        <f t="shared" si="7"/>
        <v>9</v>
      </c>
      <c r="E108" s="45">
        <f t="shared" si="8"/>
        <v>25</v>
      </c>
      <c r="F108" s="45">
        <f t="shared" si="9"/>
        <v>15</v>
      </c>
      <c r="G108" s="42" t="str">
        <f t="shared" si="10"/>
        <v>Solar Expertise</v>
      </c>
      <c r="H108" s="42" t="str">
        <f t="shared" si="11"/>
        <v>Fábrica Rio de Janeiro</v>
      </c>
    </row>
    <row r="109" spans="1:8" s="5" customFormat="1" x14ac:dyDescent="0.25">
      <c r="A109" s="40" t="s">
        <v>542</v>
      </c>
      <c r="B109" s="41">
        <v>3245</v>
      </c>
      <c r="C109" s="42" t="str">
        <f t="shared" si="6"/>
        <v>H1395700</v>
      </c>
      <c r="D109" s="45">
        <f t="shared" si="7"/>
        <v>9</v>
      </c>
      <c r="E109" s="45">
        <f t="shared" si="8"/>
        <v>20</v>
      </c>
      <c r="F109" s="45">
        <f t="shared" si="9"/>
        <v>10</v>
      </c>
      <c r="G109" s="42" t="str">
        <f t="shared" si="10"/>
        <v>Maybelline</v>
      </c>
      <c r="H109" s="42" t="str">
        <f t="shared" si="11"/>
        <v>Fábrica São Paulo</v>
      </c>
    </row>
    <row r="110" spans="1:8" s="5" customFormat="1" x14ac:dyDescent="0.25">
      <c r="A110" s="40" t="s">
        <v>543</v>
      </c>
      <c r="B110" s="41">
        <v>4149</v>
      </c>
      <c r="C110" s="42" t="str">
        <f t="shared" si="6"/>
        <v>H1186500</v>
      </c>
      <c r="D110" s="45">
        <f t="shared" si="7"/>
        <v>9</v>
      </c>
      <c r="E110" s="45">
        <f t="shared" si="8"/>
        <v>20</v>
      </c>
      <c r="F110" s="45">
        <f t="shared" si="9"/>
        <v>10</v>
      </c>
      <c r="G110" s="42" t="str">
        <f t="shared" si="10"/>
        <v>Maybelline</v>
      </c>
      <c r="H110" s="42" t="str">
        <f t="shared" si="11"/>
        <v>Fábrica São Paulo</v>
      </c>
    </row>
    <row r="111" spans="1:8" s="5" customFormat="1" x14ac:dyDescent="0.25">
      <c r="A111" s="40" t="s">
        <v>651</v>
      </c>
      <c r="B111" s="41">
        <v>2216</v>
      </c>
      <c r="C111" s="42" t="str">
        <f t="shared" si="6"/>
        <v>H1196500</v>
      </c>
      <c r="D111" s="45">
        <f t="shared" si="7"/>
        <v>9</v>
      </c>
      <c r="E111" s="45">
        <f t="shared" si="8"/>
        <v>20</v>
      </c>
      <c r="F111" s="45">
        <f t="shared" si="9"/>
        <v>10</v>
      </c>
      <c r="G111" s="42" t="str">
        <f t="shared" si="10"/>
        <v>Maybelline</v>
      </c>
      <c r="H111" s="42" t="str">
        <f t="shared" si="11"/>
        <v>Fábrica Rio de Janeiro</v>
      </c>
    </row>
    <row r="112" spans="1:8" s="5" customFormat="1" x14ac:dyDescent="0.25">
      <c r="A112" s="40" t="s">
        <v>544</v>
      </c>
      <c r="B112" s="41">
        <v>3752</v>
      </c>
      <c r="C112" s="42" t="str">
        <f t="shared" si="6"/>
        <v>H1437700</v>
      </c>
      <c r="D112" s="45">
        <f t="shared" si="7"/>
        <v>9</v>
      </c>
      <c r="E112" s="45">
        <f t="shared" si="8"/>
        <v>17</v>
      </c>
      <c r="F112" s="45">
        <f t="shared" si="9"/>
        <v>7</v>
      </c>
      <c r="G112" s="42" t="str">
        <f t="shared" si="10"/>
        <v>FRUCTIS</v>
      </c>
      <c r="H112" s="42" t="str">
        <f t="shared" si="11"/>
        <v>Fábrica São Paulo</v>
      </c>
    </row>
    <row r="113" spans="1:8" s="5" customFormat="1" x14ac:dyDescent="0.25">
      <c r="A113" s="40" t="s">
        <v>545</v>
      </c>
      <c r="B113" s="41">
        <v>1904</v>
      </c>
      <c r="C113" s="42" t="str">
        <f t="shared" si="6"/>
        <v>H0684201</v>
      </c>
      <c r="D113" s="45">
        <f t="shared" si="7"/>
        <v>9</v>
      </c>
      <c r="E113" s="45">
        <f t="shared" si="8"/>
        <v>16</v>
      </c>
      <c r="F113" s="45">
        <f t="shared" si="9"/>
        <v>6</v>
      </c>
      <c r="G113" s="42" t="str">
        <f t="shared" si="10"/>
        <v>Elseve</v>
      </c>
      <c r="H113" s="42" t="str">
        <f t="shared" si="11"/>
        <v>Fábrica São Paulo</v>
      </c>
    </row>
    <row r="114" spans="1:8" s="5" customFormat="1" x14ac:dyDescent="0.25">
      <c r="A114" s="40" t="s">
        <v>546</v>
      </c>
      <c r="B114" s="41">
        <v>1157</v>
      </c>
      <c r="C114" s="42" t="str">
        <f t="shared" si="6"/>
        <v>MP002810</v>
      </c>
      <c r="D114" s="45">
        <f t="shared" si="7"/>
        <v>9</v>
      </c>
      <c r="E114" s="45">
        <f t="shared" si="8"/>
        <v>20</v>
      </c>
      <c r="F114" s="45">
        <f t="shared" si="9"/>
        <v>10</v>
      </c>
      <c r="G114" s="42" t="str">
        <f t="shared" si="10"/>
        <v>Maybelline</v>
      </c>
      <c r="H114" s="42" t="str">
        <f t="shared" si="11"/>
        <v>Fábrica São Paulo</v>
      </c>
    </row>
    <row r="115" spans="1:8" s="5" customFormat="1" x14ac:dyDescent="0.25">
      <c r="A115" s="40" t="s">
        <v>547</v>
      </c>
      <c r="B115" s="41">
        <v>4631</v>
      </c>
      <c r="C115" s="42" t="str">
        <f t="shared" si="6"/>
        <v>H0150001</v>
      </c>
      <c r="D115" s="45">
        <f t="shared" si="7"/>
        <v>9</v>
      </c>
      <c r="E115" s="45">
        <f t="shared" si="8"/>
        <v>27</v>
      </c>
      <c r="F115" s="45">
        <f t="shared" si="9"/>
        <v>17</v>
      </c>
      <c r="G115" s="42" t="str">
        <f t="shared" si="10"/>
        <v>Esmaltes Colorama</v>
      </c>
      <c r="H115" s="42" t="str">
        <f t="shared" si="11"/>
        <v>Fábrica São Paulo</v>
      </c>
    </row>
    <row r="116" spans="1:8" s="5" customFormat="1" x14ac:dyDescent="0.25">
      <c r="A116" s="40" t="s">
        <v>652</v>
      </c>
      <c r="B116" s="41">
        <v>1011</v>
      </c>
      <c r="C116" s="42" t="str">
        <f t="shared" si="6"/>
        <v>H1197401</v>
      </c>
      <c r="D116" s="45">
        <f t="shared" si="7"/>
        <v>9</v>
      </c>
      <c r="E116" s="45">
        <f t="shared" si="8"/>
        <v>20</v>
      </c>
      <c r="F116" s="45">
        <f t="shared" si="9"/>
        <v>10</v>
      </c>
      <c r="G116" s="42" t="str">
        <f t="shared" si="10"/>
        <v>Maybelline</v>
      </c>
      <c r="H116" s="42" t="str">
        <f t="shared" si="11"/>
        <v>Fábrica Rio de Janeiro</v>
      </c>
    </row>
    <row r="117" spans="1:8" s="5" customFormat="1" x14ac:dyDescent="0.25">
      <c r="A117" s="40" t="s">
        <v>548</v>
      </c>
      <c r="B117" s="41">
        <v>1408</v>
      </c>
      <c r="C117" s="42" t="str">
        <f t="shared" si="6"/>
        <v>H1180700</v>
      </c>
      <c r="D117" s="45">
        <f t="shared" si="7"/>
        <v>9</v>
      </c>
      <c r="E117" s="45">
        <f t="shared" si="8"/>
        <v>20</v>
      </c>
      <c r="F117" s="45">
        <f t="shared" si="9"/>
        <v>10</v>
      </c>
      <c r="G117" s="42" t="str">
        <f t="shared" si="10"/>
        <v>Maybelline</v>
      </c>
      <c r="H117" s="42" t="str">
        <f t="shared" si="11"/>
        <v>Fábrica São Paulo</v>
      </c>
    </row>
    <row r="118" spans="1:8" s="5" customFormat="1" x14ac:dyDescent="0.25">
      <c r="A118" s="40" t="s">
        <v>549</v>
      </c>
      <c r="B118" s="41">
        <v>2064</v>
      </c>
      <c r="C118" s="42" t="str">
        <f t="shared" si="6"/>
        <v>H1388400</v>
      </c>
      <c r="D118" s="45">
        <f t="shared" si="7"/>
        <v>9</v>
      </c>
      <c r="E118" s="45">
        <f t="shared" si="8"/>
        <v>27</v>
      </c>
      <c r="F118" s="45">
        <f t="shared" si="9"/>
        <v>17</v>
      </c>
      <c r="G118" s="42" t="str">
        <f t="shared" si="10"/>
        <v>Esmaltes Colorama</v>
      </c>
      <c r="H118" s="42" t="str">
        <f t="shared" si="11"/>
        <v>Fábrica São Paulo</v>
      </c>
    </row>
    <row r="119" spans="1:8" s="5" customFormat="1" x14ac:dyDescent="0.25">
      <c r="A119" s="40" t="s">
        <v>550</v>
      </c>
      <c r="B119" s="41">
        <v>2815</v>
      </c>
      <c r="C119" s="42" t="str">
        <f t="shared" si="6"/>
        <v>H0817001</v>
      </c>
      <c r="D119" s="45">
        <f t="shared" si="7"/>
        <v>9</v>
      </c>
      <c r="E119" s="45">
        <f t="shared" si="8"/>
        <v>27</v>
      </c>
      <c r="F119" s="45">
        <f t="shared" si="9"/>
        <v>17</v>
      </c>
      <c r="G119" s="42" t="str">
        <f t="shared" si="10"/>
        <v>Esmaltes Colorama</v>
      </c>
      <c r="H119" s="42" t="str">
        <f t="shared" si="11"/>
        <v>Fábrica São Paulo</v>
      </c>
    </row>
    <row r="120" spans="1:8" s="5" customFormat="1" x14ac:dyDescent="0.25">
      <c r="A120" s="40" t="s">
        <v>551</v>
      </c>
      <c r="B120" s="41">
        <v>3624</v>
      </c>
      <c r="C120" s="42" t="str">
        <f t="shared" si="6"/>
        <v>H1294300</v>
      </c>
      <c r="D120" s="45">
        <f t="shared" si="7"/>
        <v>9</v>
      </c>
      <c r="E120" s="45">
        <f t="shared" si="8"/>
        <v>20</v>
      </c>
      <c r="F120" s="45">
        <f t="shared" si="9"/>
        <v>10</v>
      </c>
      <c r="G120" s="42" t="str">
        <f t="shared" si="10"/>
        <v>Maybelline</v>
      </c>
      <c r="H120" s="42" t="str">
        <f t="shared" si="11"/>
        <v>Fábrica São Paulo</v>
      </c>
    </row>
    <row r="121" spans="1:8" s="5" customFormat="1" x14ac:dyDescent="0.25">
      <c r="A121" s="40" t="s">
        <v>552</v>
      </c>
      <c r="B121" s="41">
        <v>3262</v>
      </c>
      <c r="C121" s="42" t="str">
        <f t="shared" si="6"/>
        <v>H1182800</v>
      </c>
      <c r="D121" s="45">
        <f t="shared" si="7"/>
        <v>9</v>
      </c>
      <c r="E121" s="45">
        <f t="shared" si="8"/>
        <v>20</v>
      </c>
      <c r="F121" s="45">
        <f t="shared" si="9"/>
        <v>10</v>
      </c>
      <c r="G121" s="42" t="str">
        <f t="shared" si="10"/>
        <v>Maybelline</v>
      </c>
      <c r="H121" s="42" t="str">
        <f t="shared" si="11"/>
        <v>Fábrica São Paulo</v>
      </c>
    </row>
    <row r="122" spans="1:8" s="5" customFormat="1" x14ac:dyDescent="0.25">
      <c r="A122" s="40" t="s">
        <v>553</v>
      </c>
      <c r="B122" s="41">
        <v>1208</v>
      </c>
      <c r="C122" s="42" t="str">
        <f t="shared" si="6"/>
        <v>H1388600</v>
      </c>
      <c r="D122" s="45">
        <f t="shared" si="7"/>
        <v>9</v>
      </c>
      <c r="E122" s="45">
        <f t="shared" si="8"/>
        <v>27</v>
      </c>
      <c r="F122" s="45">
        <f t="shared" si="9"/>
        <v>17</v>
      </c>
      <c r="G122" s="42" t="str">
        <f t="shared" si="10"/>
        <v>Esmaltes Colorama</v>
      </c>
      <c r="H122" s="42" t="str">
        <f t="shared" si="11"/>
        <v>Fábrica São Paulo</v>
      </c>
    </row>
    <row r="123" spans="1:8" s="5" customFormat="1" x14ac:dyDescent="0.25">
      <c r="A123" s="40" t="s">
        <v>653</v>
      </c>
      <c r="B123" s="41">
        <v>2184</v>
      </c>
      <c r="C123" s="42" t="str">
        <f t="shared" si="6"/>
        <v>H0890800</v>
      </c>
      <c r="D123" s="45">
        <f t="shared" si="7"/>
        <v>9</v>
      </c>
      <c r="E123" s="45">
        <f t="shared" si="8"/>
        <v>20</v>
      </c>
      <c r="F123" s="45">
        <f t="shared" si="9"/>
        <v>10</v>
      </c>
      <c r="G123" s="42" t="str">
        <f t="shared" si="10"/>
        <v>Maybelline</v>
      </c>
      <c r="H123" s="42" t="str">
        <f t="shared" si="11"/>
        <v>Fábrica Rio de Janeiro</v>
      </c>
    </row>
    <row r="124" spans="1:8" s="5" customFormat="1" x14ac:dyDescent="0.25">
      <c r="A124" s="40" t="s">
        <v>654</v>
      </c>
      <c r="B124" s="41">
        <v>1251</v>
      </c>
      <c r="C124" s="42" t="str">
        <f t="shared" si="6"/>
        <v>H0858800</v>
      </c>
      <c r="D124" s="45">
        <f t="shared" si="7"/>
        <v>9</v>
      </c>
      <c r="E124" s="45">
        <f t="shared" si="8"/>
        <v>25</v>
      </c>
      <c r="F124" s="45">
        <f t="shared" si="9"/>
        <v>15</v>
      </c>
      <c r="G124" s="42" t="str">
        <f t="shared" si="10"/>
        <v>Solar Expertise</v>
      </c>
      <c r="H124" s="42" t="str">
        <f t="shared" si="11"/>
        <v>Fábrica Rio de Janeiro</v>
      </c>
    </row>
    <row r="125" spans="1:8" s="5" customFormat="1" x14ac:dyDescent="0.25">
      <c r="A125" s="40" t="s">
        <v>554</v>
      </c>
      <c r="B125" s="41">
        <v>3235</v>
      </c>
      <c r="C125" s="42" t="str">
        <f t="shared" si="6"/>
        <v>H1182400</v>
      </c>
      <c r="D125" s="45">
        <f t="shared" si="7"/>
        <v>9</v>
      </c>
      <c r="E125" s="45">
        <f t="shared" si="8"/>
        <v>20</v>
      </c>
      <c r="F125" s="45">
        <f t="shared" si="9"/>
        <v>10</v>
      </c>
      <c r="G125" s="42" t="str">
        <f t="shared" si="10"/>
        <v>Maybelline</v>
      </c>
      <c r="H125" s="42" t="str">
        <f t="shared" si="11"/>
        <v>Fábrica São Paulo</v>
      </c>
    </row>
    <row r="126" spans="1:8" s="5" customFormat="1" x14ac:dyDescent="0.25">
      <c r="A126" s="40" t="s">
        <v>555</v>
      </c>
      <c r="B126" s="41">
        <v>3984</v>
      </c>
      <c r="C126" s="42" t="str">
        <f t="shared" si="6"/>
        <v>H1187500</v>
      </c>
      <c r="D126" s="45">
        <f t="shared" si="7"/>
        <v>9</v>
      </c>
      <c r="E126" s="45">
        <f t="shared" si="8"/>
        <v>20</v>
      </c>
      <c r="F126" s="45">
        <f t="shared" si="9"/>
        <v>10</v>
      </c>
      <c r="G126" s="42" t="str">
        <f t="shared" si="10"/>
        <v>Maybelline</v>
      </c>
      <c r="H126" s="42" t="str">
        <f t="shared" si="11"/>
        <v>Fábrica São Paulo</v>
      </c>
    </row>
    <row r="127" spans="1:8" s="5" customFormat="1" x14ac:dyDescent="0.25">
      <c r="A127" s="40" t="s">
        <v>556</v>
      </c>
      <c r="B127" s="41">
        <v>4201</v>
      </c>
      <c r="C127" s="42" t="str">
        <f t="shared" si="6"/>
        <v>H1403901</v>
      </c>
      <c r="D127" s="45">
        <f t="shared" si="7"/>
        <v>9</v>
      </c>
      <c r="E127" s="45">
        <f t="shared" si="8"/>
        <v>17</v>
      </c>
      <c r="F127" s="45">
        <f t="shared" si="9"/>
        <v>7</v>
      </c>
      <c r="G127" s="42" t="str">
        <f t="shared" si="10"/>
        <v>FRUCTIS</v>
      </c>
      <c r="H127" s="42" t="str">
        <f t="shared" si="11"/>
        <v>Fábrica São Paulo</v>
      </c>
    </row>
    <row r="128" spans="1:8" s="5" customFormat="1" x14ac:dyDescent="0.25">
      <c r="A128" s="40" t="s">
        <v>655</v>
      </c>
      <c r="B128" s="41">
        <v>1784</v>
      </c>
      <c r="C128" s="42" t="str">
        <f t="shared" si="6"/>
        <v>H1027100</v>
      </c>
      <c r="D128" s="45">
        <f t="shared" si="7"/>
        <v>9</v>
      </c>
      <c r="E128" s="45">
        <f t="shared" si="8"/>
        <v>14</v>
      </c>
      <c r="F128" s="45">
        <f t="shared" si="9"/>
        <v>4</v>
      </c>
      <c r="G128" s="42" t="str">
        <f t="shared" si="10"/>
        <v>OLIA</v>
      </c>
      <c r="H128" s="42" t="str">
        <f t="shared" si="11"/>
        <v>Fábrica Rio de Janeiro</v>
      </c>
    </row>
    <row r="129" spans="1:8" s="5" customFormat="1" x14ac:dyDescent="0.25">
      <c r="A129" s="40" t="s">
        <v>656</v>
      </c>
      <c r="B129" s="41">
        <v>3131</v>
      </c>
      <c r="C129" s="42" t="str">
        <f t="shared" si="6"/>
        <v>A7882900</v>
      </c>
      <c r="D129" s="45">
        <f t="shared" si="7"/>
        <v>9</v>
      </c>
      <c r="E129" s="45">
        <f t="shared" si="8"/>
        <v>25</v>
      </c>
      <c r="F129" s="45">
        <f t="shared" si="9"/>
        <v>15</v>
      </c>
      <c r="G129" s="42" t="str">
        <f t="shared" si="10"/>
        <v>Solar Expertise</v>
      </c>
      <c r="H129" s="42" t="str">
        <f t="shared" si="11"/>
        <v>Fábrica Rio de Janeiro</v>
      </c>
    </row>
    <row r="130" spans="1:8" s="5" customFormat="1" x14ac:dyDescent="0.25">
      <c r="A130" s="40" t="s">
        <v>557</v>
      </c>
      <c r="B130" s="41">
        <v>2371</v>
      </c>
      <c r="C130" s="42" t="str">
        <f t="shared" si="6"/>
        <v>H1387900</v>
      </c>
      <c r="D130" s="45">
        <f t="shared" si="7"/>
        <v>9</v>
      </c>
      <c r="E130" s="45">
        <f t="shared" si="8"/>
        <v>27</v>
      </c>
      <c r="F130" s="45">
        <f t="shared" si="9"/>
        <v>17</v>
      </c>
      <c r="G130" s="42" t="str">
        <f t="shared" si="10"/>
        <v>Esmaltes Colorama</v>
      </c>
      <c r="H130" s="42" t="str">
        <f t="shared" si="11"/>
        <v>Fábrica São Paulo</v>
      </c>
    </row>
    <row r="131" spans="1:8" s="5" customFormat="1" x14ac:dyDescent="0.25">
      <c r="A131" s="40" t="s">
        <v>558</v>
      </c>
      <c r="B131" s="41">
        <v>4782</v>
      </c>
      <c r="C131" s="42" t="str">
        <f t="shared" si="6"/>
        <v>H1433501</v>
      </c>
      <c r="D131" s="45">
        <f t="shared" si="7"/>
        <v>9</v>
      </c>
      <c r="E131" s="45">
        <f t="shared" si="8"/>
        <v>27</v>
      </c>
      <c r="F131" s="45">
        <f t="shared" si="9"/>
        <v>17</v>
      </c>
      <c r="G131" s="42" t="str">
        <f t="shared" si="10"/>
        <v>Esmaltes Colorama</v>
      </c>
      <c r="H131" s="42" t="str">
        <f t="shared" si="11"/>
        <v>Fábrica São Paulo</v>
      </c>
    </row>
    <row r="132" spans="1:8" s="5" customFormat="1" x14ac:dyDescent="0.25">
      <c r="A132" s="40" t="s">
        <v>559</v>
      </c>
      <c r="B132" s="41">
        <v>1267</v>
      </c>
      <c r="C132" s="42" t="str">
        <f t="shared" si="6"/>
        <v>H0744701</v>
      </c>
      <c r="D132" s="45">
        <f t="shared" si="7"/>
        <v>9</v>
      </c>
      <c r="E132" s="45">
        <f t="shared" si="8"/>
        <v>27</v>
      </c>
      <c r="F132" s="45">
        <f t="shared" si="9"/>
        <v>17</v>
      </c>
      <c r="G132" s="42" t="str">
        <f t="shared" si="10"/>
        <v>Esmaltes Colorama</v>
      </c>
      <c r="H132" s="42" t="str">
        <f t="shared" si="11"/>
        <v>Fábrica São Paulo</v>
      </c>
    </row>
    <row r="133" spans="1:8" s="5" customFormat="1" x14ac:dyDescent="0.25">
      <c r="A133" s="40" t="s">
        <v>560</v>
      </c>
      <c r="B133" s="41">
        <v>2706</v>
      </c>
      <c r="C133" s="42" t="str">
        <f t="shared" si="6"/>
        <v>H1504800</v>
      </c>
      <c r="D133" s="45">
        <f t="shared" si="7"/>
        <v>9</v>
      </c>
      <c r="E133" s="45">
        <f t="shared" si="8"/>
        <v>27</v>
      </c>
      <c r="F133" s="45">
        <f t="shared" si="9"/>
        <v>17</v>
      </c>
      <c r="G133" s="42" t="str">
        <f t="shared" si="10"/>
        <v>Esmaltes Colorama</v>
      </c>
      <c r="H133" s="42" t="str">
        <f t="shared" si="11"/>
        <v>Fábrica São Paulo</v>
      </c>
    </row>
    <row r="134" spans="1:8" s="5" customFormat="1" x14ac:dyDescent="0.25">
      <c r="A134" s="40" t="s">
        <v>561</v>
      </c>
      <c r="B134" s="41">
        <v>3975</v>
      </c>
      <c r="C134" s="42" t="str">
        <f t="shared" ref="C134:C197" si="12">TRIM(MID($A134,1,8))</f>
        <v>H1181500</v>
      </c>
      <c r="D134" s="45">
        <f t="shared" ref="D134:D197" si="13">FIND("_",A134,1)</f>
        <v>9</v>
      </c>
      <c r="E134" s="45">
        <f t="shared" ref="E134:E197" si="14">FIND("_",A134,10)</f>
        <v>20</v>
      </c>
      <c r="F134" s="45">
        <f t="shared" ref="F134:F197" si="15">E134-D134-1</f>
        <v>10</v>
      </c>
      <c r="G134" s="42" t="str">
        <f t="shared" ref="G134:G197" si="16">MID($A134,D134+1,F134)</f>
        <v>Maybelline</v>
      </c>
      <c r="H134" s="42" t="str">
        <f t="shared" ref="H134:H197" si="17">TRIM(MID(A134,E134+1,1000))</f>
        <v>Fábrica São Paulo</v>
      </c>
    </row>
    <row r="135" spans="1:8" s="5" customFormat="1" x14ac:dyDescent="0.25">
      <c r="A135" s="40" t="s">
        <v>657</v>
      </c>
      <c r="B135" s="41">
        <v>3505</v>
      </c>
      <c r="C135" s="42" t="str">
        <f t="shared" si="12"/>
        <v>H1166300</v>
      </c>
      <c r="D135" s="45">
        <f t="shared" si="13"/>
        <v>9</v>
      </c>
      <c r="E135" s="45">
        <f t="shared" si="14"/>
        <v>20</v>
      </c>
      <c r="F135" s="45">
        <f t="shared" si="15"/>
        <v>10</v>
      </c>
      <c r="G135" s="42" t="str">
        <f t="shared" si="16"/>
        <v>Maybelline</v>
      </c>
      <c r="H135" s="42" t="str">
        <f t="shared" si="17"/>
        <v>Fábrica Rio de Janeiro</v>
      </c>
    </row>
    <row r="136" spans="1:8" s="5" customFormat="1" x14ac:dyDescent="0.25">
      <c r="A136" s="40" t="s">
        <v>562</v>
      </c>
      <c r="B136" s="41">
        <v>4205</v>
      </c>
      <c r="C136" s="42" t="str">
        <f t="shared" si="12"/>
        <v>H0744801</v>
      </c>
      <c r="D136" s="45">
        <f t="shared" si="13"/>
        <v>9</v>
      </c>
      <c r="E136" s="45">
        <f t="shared" si="14"/>
        <v>27</v>
      </c>
      <c r="F136" s="45">
        <f t="shared" si="15"/>
        <v>17</v>
      </c>
      <c r="G136" s="42" t="str">
        <f t="shared" si="16"/>
        <v>Esmaltes Colorama</v>
      </c>
      <c r="H136" s="42" t="str">
        <f t="shared" si="17"/>
        <v>Fábrica São Paulo</v>
      </c>
    </row>
    <row r="137" spans="1:8" s="5" customFormat="1" x14ac:dyDescent="0.25">
      <c r="A137" s="40" t="s">
        <v>658</v>
      </c>
      <c r="B137" s="41">
        <v>4626</v>
      </c>
      <c r="C137" s="42" t="str">
        <f t="shared" si="12"/>
        <v>H0506302</v>
      </c>
      <c r="D137" s="45">
        <f t="shared" si="13"/>
        <v>9</v>
      </c>
      <c r="E137" s="45">
        <f t="shared" si="14"/>
        <v>25</v>
      </c>
      <c r="F137" s="45">
        <f t="shared" si="15"/>
        <v>15</v>
      </c>
      <c r="G137" s="42" t="str">
        <f t="shared" si="16"/>
        <v>Solar Expertise</v>
      </c>
      <c r="H137" s="42" t="str">
        <f t="shared" si="17"/>
        <v>Fábrica Rio de Janeiro</v>
      </c>
    </row>
    <row r="138" spans="1:8" s="5" customFormat="1" x14ac:dyDescent="0.25">
      <c r="A138" s="40" t="s">
        <v>563</v>
      </c>
      <c r="B138" s="41">
        <v>1991</v>
      </c>
      <c r="C138" s="42" t="str">
        <f t="shared" si="12"/>
        <v>H1278100</v>
      </c>
      <c r="D138" s="45">
        <f t="shared" si="13"/>
        <v>9</v>
      </c>
      <c r="E138" s="45">
        <f t="shared" si="14"/>
        <v>27</v>
      </c>
      <c r="F138" s="45">
        <f t="shared" si="15"/>
        <v>17</v>
      </c>
      <c r="G138" s="42" t="str">
        <f t="shared" si="16"/>
        <v>Esmaltes Colorama</v>
      </c>
      <c r="H138" s="42" t="str">
        <f t="shared" si="17"/>
        <v>Fábrica São Paulo</v>
      </c>
    </row>
    <row r="139" spans="1:8" s="5" customFormat="1" x14ac:dyDescent="0.25">
      <c r="A139" s="40" t="s">
        <v>564</v>
      </c>
      <c r="B139" s="41">
        <v>3559</v>
      </c>
      <c r="C139" s="42" t="str">
        <f t="shared" si="12"/>
        <v>H1388800</v>
      </c>
      <c r="D139" s="45">
        <f t="shared" si="13"/>
        <v>9</v>
      </c>
      <c r="E139" s="45">
        <f t="shared" si="14"/>
        <v>27</v>
      </c>
      <c r="F139" s="45">
        <f t="shared" si="15"/>
        <v>17</v>
      </c>
      <c r="G139" s="42" t="str">
        <f t="shared" si="16"/>
        <v>Esmaltes Colorama</v>
      </c>
      <c r="H139" s="42" t="str">
        <f t="shared" si="17"/>
        <v>Fábrica São Paulo</v>
      </c>
    </row>
    <row r="140" spans="1:8" s="5" customFormat="1" x14ac:dyDescent="0.25">
      <c r="A140" s="40" t="s">
        <v>659</v>
      </c>
      <c r="B140" s="41">
        <v>1197</v>
      </c>
      <c r="C140" s="42" t="str">
        <f t="shared" si="12"/>
        <v>H1397500</v>
      </c>
      <c r="D140" s="45">
        <f t="shared" si="13"/>
        <v>9</v>
      </c>
      <c r="E140" s="45">
        <f t="shared" si="14"/>
        <v>25</v>
      </c>
      <c r="F140" s="45">
        <f t="shared" si="15"/>
        <v>15</v>
      </c>
      <c r="G140" s="42" t="str">
        <f t="shared" si="16"/>
        <v>Solar Expertise</v>
      </c>
      <c r="H140" s="42" t="str">
        <f t="shared" si="17"/>
        <v>Fábrica Rio de Janeiro</v>
      </c>
    </row>
    <row r="141" spans="1:8" s="5" customFormat="1" x14ac:dyDescent="0.25">
      <c r="A141" s="40" t="s">
        <v>565</v>
      </c>
      <c r="B141" s="41">
        <v>2664</v>
      </c>
      <c r="C141" s="42" t="str">
        <f t="shared" si="12"/>
        <v>H1238900</v>
      </c>
      <c r="D141" s="45">
        <f t="shared" si="13"/>
        <v>9</v>
      </c>
      <c r="E141" s="45">
        <f t="shared" si="14"/>
        <v>27</v>
      </c>
      <c r="F141" s="45">
        <f t="shared" si="15"/>
        <v>17</v>
      </c>
      <c r="G141" s="42" t="str">
        <f t="shared" si="16"/>
        <v>Esmaltes Colorama</v>
      </c>
      <c r="H141" s="42" t="str">
        <f t="shared" si="17"/>
        <v>Fábrica São Paulo</v>
      </c>
    </row>
    <row r="142" spans="1:8" s="5" customFormat="1" x14ac:dyDescent="0.25">
      <c r="A142" s="40" t="s">
        <v>566</v>
      </c>
      <c r="B142" s="41">
        <v>2606</v>
      </c>
      <c r="C142" s="42" t="str">
        <f t="shared" si="12"/>
        <v>H1433800</v>
      </c>
      <c r="D142" s="45">
        <f t="shared" si="13"/>
        <v>9</v>
      </c>
      <c r="E142" s="45">
        <f t="shared" si="14"/>
        <v>27</v>
      </c>
      <c r="F142" s="45">
        <f t="shared" si="15"/>
        <v>17</v>
      </c>
      <c r="G142" s="42" t="str">
        <f t="shared" si="16"/>
        <v>Esmaltes Colorama</v>
      </c>
      <c r="H142" s="42" t="str">
        <f t="shared" si="17"/>
        <v>Fábrica São Paulo</v>
      </c>
    </row>
    <row r="143" spans="1:8" s="5" customFormat="1" x14ac:dyDescent="0.25">
      <c r="A143" s="40" t="s">
        <v>660</v>
      </c>
      <c r="B143" s="41">
        <v>4521</v>
      </c>
      <c r="C143" s="42" t="str">
        <f t="shared" si="12"/>
        <v>H0721101</v>
      </c>
      <c r="D143" s="45">
        <f t="shared" si="13"/>
        <v>9</v>
      </c>
      <c r="E143" s="45">
        <f t="shared" si="14"/>
        <v>30</v>
      </c>
      <c r="F143" s="45">
        <f t="shared" si="15"/>
        <v>20</v>
      </c>
      <c r="G143" s="42" t="str">
        <f t="shared" si="16"/>
        <v>Nutrisse Cor Intensa</v>
      </c>
      <c r="H143" s="42" t="str">
        <f t="shared" si="17"/>
        <v>Fábrica Rio de Janeiro</v>
      </c>
    </row>
    <row r="144" spans="1:8" s="5" customFormat="1" x14ac:dyDescent="0.25">
      <c r="A144" s="40" t="s">
        <v>567</v>
      </c>
      <c r="B144" s="41">
        <v>3079</v>
      </c>
      <c r="C144" s="42" t="str">
        <f t="shared" si="12"/>
        <v>H0690900</v>
      </c>
      <c r="D144" s="45">
        <f t="shared" si="13"/>
        <v>9</v>
      </c>
      <c r="E144" s="45">
        <f t="shared" si="14"/>
        <v>16</v>
      </c>
      <c r="F144" s="45">
        <f t="shared" si="15"/>
        <v>6</v>
      </c>
      <c r="G144" s="42" t="str">
        <f t="shared" si="16"/>
        <v>Elseve</v>
      </c>
      <c r="H144" s="42" t="str">
        <f t="shared" si="17"/>
        <v>Fábrica São Paulo</v>
      </c>
    </row>
    <row r="145" spans="1:8" s="5" customFormat="1" x14ac:dyDescent="0.25">
      <c r="A145" s="40" t="s">
        <v>661</v>
      </c>
      <c r="B145" s="41">
        <v>2250</v>
      </c>
      <c r="C145" s="42" t="str">
        <f t="shared" si="12"/>
        <v>A5073013</v>
      </c>
      <c r="D145" s="45">
        <f t="shared" si="13"/>
        <v>9</v>
      </c>
      <c r="E145" s="45">
        <f t="shared" si="14"/>
        <v>25</v>
      </c>
      <c r="F145" s="45">
        <f t="shared" si="15"/>
        <v>15</v>
      </c>
      <c r="G145" s="42" t="str">
        <f t="shared" si="16"/>
        <v>Dermo-Expertise</v>
      </c>
      <c r="H145" s="42" t="str">
        <f t="shared" si="17"/>
        <v>Fábrica Rio de Janeiro</v>
      </c>
    </row>
    <row r="146" spans="1:8" s="5" customFormat="1" x14ac:dyDescent="0.25">
      <c r="A146" s="40" t="s">
        <v>662</v>
      </c>
      <c r="B146" s="41">
        <v>2597</v>
      </c>
      <c r="C146" s="42" t="str">
        <f t="shared" si="12"/>
        <v>H0719901</v>
      </c>
      <c r="D146" s="45">
        <f t="shared" si="13"/>
        <v>9</v>
      </c>
      <c r="E146" s="45">
        <f t="shared" si="14"/>
        <v>30</v>
      </c>
      <c r="F146" s="45">
        <f t="shared" si="15"/>
        <v>20</v>
      </c>
      <c r="G146" s="42" t="str">
        <f t="shared" si="16"/>
        <v>Nutrisse Cor Intensa</v>
      </c>
      <c r="H146" s="42" t="str">
        <f t="shared" si="17"/>
        <v>Fábrica Rio de Janeiro</v>
      </c>
    </row>
    <row r="147" spans="1:8" s="5" customFormat="1" x14ac:dyDescent="0.25">
      <c r="A147" s="40" t="s">
        <v>663</v>
      </c>
      <c r="B147" s="41">
        <v>3231</v>
      </c>
      <c r="C147" s="42" t="str">
        <f t="shared" si="12"/>
        <v>H1027800</v>
      </c>
      <c r="D147" s="45">
        <f t="shared" si="13"/>
        <v>9</v>
      </c>
      <c r="E147" s="45">
        <f t="shared" si="14"/>
        <v>14</v>
      </c>
      <c r="F147" s="45">
        <f t="shared" si="15"/>
        <v>4</v>
      </c>
      <c r="G147" s="42" t="str">
        <f t="shared" si="16"/>
        <v>OLIA</v>
      </c>
      <c r="H147" s="42" t="str">
        <f t="shared" si="17"/>
        <v>Fábrica Rio de Janeiro</v>
      </c>
    </row>
    <row r="148" spans="1:8" s="5" customFormat="1" x14ac:dyDescent="0.25">
      <c r="A148" s="40" t="s">
        <v>568</v>
      </c>
      <c r="B148" s="41">
        <v>3237</v>
      </c>
      <c r="C148" s="42" t="str">
        <f t="shared" si="12"/>
        <v>H0488302</v>
      </c>
      <c r="D148" s="45">
        <f t="shared" si="13"/>
        <v>9</v>
      </c>
      <c r="E148" s="45">
        <f t="shared" si="14"/>
        <v>27</v>
      </c>
      <c r="F148" s="45">
        <f t="shared" si="15"/>
        <v>17</v>
      </c>
      <c r="G148" s="42" t="str">
        <f t="shared" si="16"/>
        <v>Esmaltes Colorama</v>
      </c>
      <c r="H148" s="42" t="str">
        <f t="shared" si="17"/>
        <v>Fábrica São Paulo</v>
      </c>
    </row>
    <row r="149" spans="1:8" s="5" customFormat="1" x14ac:dyDescent="0.25">
      <c r="A149" s="40" t="s">
        <v>569</v>
      </c>
      <c r="B149" s="41">
        <v>3557</v>
      </c>
      <c r="C149" s="42" t="str">
        <f t="shared" si="12"/>
        <v>H1181200</v>
      </c>
      <c r="D149" s="45">
        <f t="shared" si="13"/>
        <v>9</v>
      </c>
      <c r="E149" s="45">
        <f t="shared" si="14"/>
        <v>20</v>
      </c>
      <c r="F149" s="45">
        <f t="shared" si="15"/>
        <v>10</v>
      </c>
      <c r="G149" s="42" t="str">
        <f t="shared" si="16"/>
        <v>Maybelline</v>
      </c>
      <c r="H149" s="42" t="str">
        <f t="shared" si="17"/>
        <v>Fábrica São Paulo</v>
      </c>
    </row>
    <row r="150" spans="1:8" s="5" customFormat="1" x14ac:dyDescent="0.25">
      <c r="A150" s="40" t="s">
        <v>664</v>
      </c>
      <c r="B150" s="41">
        <v>1277</v>
      </c>
      <c r="C150" s="42" t="str">
        <f t="shared" si="12"/>
        <v>H0187205</v>
      </c>
      <c r="D150" s="45">
        <f t="shared" si="13"/>
        <v>9</v>
      </c>
      <c r="E150" s="45">
        <f t="shared" si="14"/>
        <v>18</v>
      </c>
      <c r="F150" s="45">
        <f t="shared" si="15"/>
        <v>8</v>
      </c>
      <c r="G150" s="42" t="str">
        <f t="shared" si="16"/>
        <v>NUTRISSE</v>
      </c>
      <c r="H150" s="42" t="str">
        <f t="shared" si="17"/>
        <v>Fábrica Rio de Janeiro</v>
      </c>
    </row>
    <row r="151" spans="1:8" s="5" customFormat="1" x14ac:dyDescent="0.25">
      <c r="A151" s="40" t="s">
        <v>570</v>
      </c>
      <c r="B151" s="41">
        <v>1878</v>
      </c>
      <c r="C151" s="42" t="str">
        <f t="shared" si="12"/>
        <v>H1421000</v>
      </c>
      <c r="D151" s="45">
        <f t="shared" si="13"/>
        <v>9</v>
      </c>
      <c r="E151" s="45">
        <f t="shared" si="14"/>
        <v>20</v>
      </c>
      <c r="F151" s="45">
        <f t="shared" si="15"/>
        <v>10</v>
      </c>
      <c r="G151" s="42" t="str">
        <f t="shared" si="16"/>
        <v>Maybelline</v>
      </c>
      <c r="H151" s="42" t="str">
        <f t="shared" si="17"/>
        <v>Fábrica São Paulo</v>
      </c>
    </row>
    <row r="152" spans="1:8" s="5" customFormat="1" x14ac:dyDescent="0.25">
      <c r="A152" s="40" t="s">
        <v>665</v>
      </c>
      <c r="B152" s="41">
        <v>4194</v>
      </c>
      <c r="C152" s="42" t="str">
        <f t="shared" si="12"/>
        <v>H0721001</v>
      </c>
      <c r="D152" s="45">
        <f t="shared" si="13"/>
        <v>9</v>
      </c>
      <c r="E152" s="45">
        <f t="shared" si="14"/>
        <v>30</v>
      </c>
      <c r="F152" s="45">
        <f t="shared" si="15"/>
        <v>20</v>
      </c>
      <c r="G152" s="42" t="str">
        <f t="shared" si="16"/>
        <v>Nutrisse Cor Intensa</v>
      </c>
      <c r="H152" s="42" t="str">
        <f t="shared" si="17"/>
        <v>Fábrica Rio de Janeiro</v>
      </c>
    </row>
    <row r="153" spans="1:8" s="5" customFormat="1" x14ac:dyDescent="0.25">
      <c r="A153" s="40" t="s">
        <v>571</v>
      </c>
      <c r="B153" s="41">
        <v>1259</v>
      </c>
      <c r="C153" s="42" t="str">
        <f t="shared" si="12"/>
        <v>H1277400</v>
      </c>
      <c r="D153" s="45">
        <f t="shared" si="13"/>
        <v>9</v>
      </c>
      <c r="E153" s="45">
        <f t="shared" si="14"/>
        <v>27</v>
      </c>
      <c r="F153" s="45">
        <f t="shared" si="15"/>
        <v>17</v>
      </c>
      <c r="G153" s="42" t="str">
        <f t="shared" si="16"/>
        <v>Esmaltes Colorama</v>
      </c>
      <c r="H153" s="42" t="str">
        <f t="shared" si="17"/>
        <v>Fábrica São Paulo</v>
      </c>
    </row>
    <row r="154" spans="1:8" s="5" customFormat="1" x14ac:dyDescent="0.25">
      <c r="A154" s="40" t="s">
        <v>572</v>
      </c>
      <c r="B154" s="41">
        <v>1266</v>
      </c>
      <c r="C154" s="42" t="str">
        <f t="shared" si="12"/>
        <v>H1404501</v>
      </c>
      <c r="D154" s="45">
        <f t="shared" si="13"/>
        <v>9</v>
      </c>
      <c r="E154" s="45">
        <f t="shared" si="14"/>
        <v>17</v>
      </c>
      <c r="F154" s="45">
        <f t="shared" si="15"/>
        <v>7</v>
      </c>
      <c r="G154" s="42" t="str">
        <f t="shared" si="16"/>
        <v>FRUCTIS</v>
      </c>
      <c r="H154" s="42" t="str">
        <f t="shared" si="17"/>
        <v>Fábrica São Paulo</v>
      </c>
    </row>
    <row r="155" spans="1:8" s="5" customFormat="1" x14ac:dyDescent="0.25">
      <c r="A155" s="40" t="s">
        <v>666</v>
      </c>
      <c r="B155" s="41">
        <v>2027</v>
      </c>
      <c r="C155" s="42" t="str">
        <f t="shared" si="12"/>
        <v>H0918201</v>
      </c>
      <c r="D155" s="45">
        <f t="shared" si="13"/>
        <v>9</v>
      </c>
      <c r="E155" s="45">
        <f t="shared" si="14"/>
        <v>14</v>
      </c>
      <c r="F155" s="45">
        <f t="shared" si="15"/>
        <v>4</v>
      </c>
      <c r="G155" s="42" t="str">
        <f t="shared" si="16"/>
        <v>BI-O</v>
      </c>
      <c r="H155" s="42" t="str">
        <f t="shared" si="17"/>
        <v>Fábrica Rio de Janeiro</v>
      </c>
    </row>
    <row r="156" spans="1:8" s="5" customFormat="1" x14ac:dyDescent="0.25">
      <c r="A156" s="40" t="s">
        <v>667</v>
      </c>
      <c r="B156" s="41">
        <v>4729</v>
      </c>
      <c r="C156" s="42" t="str">
        <f t="shared" si="12"/>
        <v>H0507501</v>
      </c>
      <c r="D156" s="45">
        <f t="shared" si="13"/>
        <v>9</v>
      </c>
      <c r="E156" s="45">
        <f t="shared" si="14"/>
        <v>25</v>
      </c>
      <c r="F156" s="45">
        <f t="shared" si="15"/>
        <v>15</v>
      </c>
      <c r="G156" s="42" t="str">
        <f t="shared" si="16"/>
        <v>Solar Expertise</v>
      </c>
      <c r="H156" s="42" t="str">
        <f t="shared" si="17"/>
        <v>Fábrica Rio de Janeiro</v>
      </c>
    </row>
    <row r="157" spans="1:8" s="5" customFormat="1" x14ac:dyDescent="0.25">
      <c r="A157" s="40" t="s">
        <v>573</v>
      </c>
      <c r="B157" s="41">
        <v>1466</v>
      </c>
      <c r="C157" s="42" t="str">
        <f t="shared" si="12"/>
        <v>MP001506</v>
      </c>
      <c r="D157" s="45">
        <f t="shared" si="13"/>
        <v>9</v>
      </c>
      <c r="E157" s="45">
        <f t="shared" si="14"/>
        <v>20</v>
      </c>
      <c r="F157" s="45">
        <f t="shared" si="15"/>
        <v>10</v>
      </c>
      <c r="G157" s="42" t="str">
        <f t="shared" si="16"/>
        <v>Maybelline</v>
      </c>
      <c r="H157" s="42" t="str">
        <f t="shared" si="17"/>
        <v>Fábrica São Paulo</v>
      </c>
    </row>
    <row r="158" spans="1:8" x14ac:dyDescent="0.25">
      <c r="A158" s="40" t="s">
        <v>574</v>
      </c>
      <c r="B158" s="41">
        <v>2590</v>
      </c>
      <c r="C158" s="42" t="str">
        <f t="shared" si="12"/>
        <v>H1186800</v>
      </c>
      <c r="D158" s="45">
        <f t="shared" si="13"/>
        <v>9</v>
      </c>
      <c r="E158" s="45">
        <f t="shared" si="14"/>
        <v>20</v>
      </c>
      <c r="F158" s="45">
        <f t="shared" si="15"/>
        <v>10</v>
      </c>
      <c r="G158" s="42" t="str">
        <f t="shared" si="16"/>
        <v>Maybelline</v>
      </c>
      <c r="H158" s="42" t="str">
        <f t="shared" si="17"/>
        <v>Fábrica São Paulo</v>
      </c>
    </row>
    <row r="159" spans="1:8" x14ac:dyDescent="0.25">
      <c r="A159" s="40" t="s">
        <v>668</v>
      </c>
      <c r="B159" s="41">
        <v>3472</v>
      </c>
      <c r="C159" s="42" t="str">
        <f t="shared" si="12"/>
        <v>H0190106</v>
      </c>
      <c r="D159" s="45">
        <f t="shared" si="13"/>
        <v>9</v>
      </c>
      <c r="E159" s="45">
        <f t="shared" si="14"/>
        <v>18</v>
      </c>
      <c r="F159" s="45">
        <f t="shared" si="15"/>
        <v>8</v>
      </c>
      <c r="G159" s="42" t="str">
        <f t="shared" si="16"/>
        <v>NUTRISSE</v>
      </c>
      <c r="H159" s="42" t="str">
        <f t="shared" si="17"/>
        <v>Fábrica Rio de Janeiro</v>
      </c>
    </row>
    <row r="160" spans="1:8" x14ac:dyDescent="0.25">
      <c r="A160" s="40" t="s">
        <v>669</v>
      </c>
      <c r="B160" s="41">
        <v>4508</v>
      </c>
      <c r="C160" s="42" t="str">
        <f t="shared" si="12"/>
        <v>H0190305</v>
      </c>
      <c r="D160" s="45">
        <f t="shared" si="13"/>
        <v>9</v>
      </c>
      <c r="E160" s="45">
        <f t="shared" si="14"/>
        <v>18</v>
      </c>
      <c r="F160" s="45">
        <f t="shared" si="15"/>
        <v>8</v>
      </c>
      <c r="G160" s="42" t="str">
        <f t="shared" si="16"/>
        <v>NUTRISSE</v>
      </c>
      <c r="H160" s="42" t="str">
        <f t="shared" si="17"/>
        <v>Fábrica Rio de Janeiro</v>
      </c>
    </row>
    <row r="161" spans="1:8" x14ac:dyDescent="0.25">
      <c r="A161" s="40" t="s">
        <v>670</v>
      </c>
      <c r="B161" s="41">
        <v>2125</v>
      </c>
      <c r="C161" s="42" t="str">
        <f t="shared" si="12"/>
        <v>H1212101</v>
      </c>
      <c r="D161" s="45">
        <f t="shared" si="13"/>
        <v>9</v>
      </c>
      <c r="E161" s="45">
        <f t="shared" si="14"/>
        <v>18</v>
      </c>
      <c r="F161" s="45">
        <f t="shared" si="15"/>
        <v>8</v>
      </c>
      <c r="G161" s="42" t="str">
        <f t="shared" si="16"/>
        <v>NUTRISSE</v>
      </c>
      <c r="H161" s="42" t="str">
        <f t="shared" si="17"/>
        <v>Fábrica Rio de Janeiro</v>
      </c>
    </row>
    <row r="162" spans="1:8" x14ac:dyDescent="0.25">
      <c r="A162" s="40" t="s">
        <v>671</v>
      </c>
      <c r="B162" s="41">
        <v>4911</v>
      </c>
      <c r="C162" s="42" t="str">
        <f t="shared" si="12"/>
        <v>H1578600</v>
      </c>
      <c r="D162" s="45">
        <f t="shared" si="13"/>
        <v>9</v>
      </c>
      <c r="E162" s="45">
        <f t="shared" si="14"/>
        <v>18</v>
      </c>
      <c r="F162" s="45">
        <f t="shared" si="15"/>
        <v>8</v>
      </c>
      <c r="G162" s="42" t="str">
        <f t="shared" si="16"/>
        <v>NUTRISSE</v>
      </c>
      <c r="H162" s="42" t="str">
        <f t="shared" si="17"/>
        <v>Fábrica Rio de Janeiro</v>
      </c>
    </row>
    <row r="163" spans="1:8" x14ac:dyDescent="0.25">
      <c r="A163" s="40" t="s">
        <v>672</v>
      </c>
      <c r="B163" s="41">
        <v>3866</v>
      </c>
      <c r="C163" s="42" t="str">
        <f t="shared" si="12"/>
        <v>H0721201</v>
      </c>
      <c r="D163" s="45">
        <f t="shared" si="13"/>
        <v>9</v>
      </c>
      <c r="E163" s="45">
        <f t="shared" si="14"/>
        <v>30</v>
      </c>
      <c r="F163" s="45">
        <f t="shared" si="15"/>
        <v>20</v>
      </c>
      <c r="G163" s="42" t="str">
        <f t="shared" si="16"/>
        <v>Nutrisse Cor Intensa</v>
      </c>
      <c r="H163" s="42" t="str">
        <f t="shared" si="17"/>
        <v>Fábrica Rio de Janeiro</v>
      </c>
    </row>
    <row r="164" spans="1:8" x14ac:dyDescent="0.25">
      <c r="A164" s="40" t="s">
        <v>673</v>
      </c>
      <c r="B164" s="41">
        <v>1222</v>
      </c>
      <c r="C164" s="42" t="str">
        <f t="shared" si="12"/>
        <v>H1212401</v>
      </c>
      <c r="D164" s="45">
        <f t="shared" si="13"/>
        <v>9</v>
      </c>
      <c r="E164" s="45">
        <f t="shared" si="14"/>
        <v>30</v>
      </c>
      <c r="F164" s="45">
        <f t="shared" si="15"/>
        <v>20</v>
      </c>
      <c r="G164" s="42" t="str">
        <f t="shared" si="16"/>
        <v>Nutrisse Cor Intensa</v>
      </c>
      <c r="H164" s="42" t="str">
        <f t="shared" si="17"/>
        <v>Fábrica Rio de Janeiro</v>
      </c>
    </row>
    <row r="165" spans="1:8" x14ac:dyDescent="0.25">
      <c r="A165" s="40" t="s">
        <v>674</v>
      </c>
      <c r="B165" s="41">
        <v>1319</v>
      </c>
      <c r="C165" s="42" t="str">
        <f t="shared" si="12"/>
        <v>H1391300</v>
      </c>
      <c r="D165" s="45">
        <f t="shared" si="13"/>
        <v>9</v>
      </c>
      <c r="E165" s="45">
        <f t="shared" si="14"/>
        <v>14</v>
      </c>
      <c r="F165" s="45">
        <f t="shared" si="15"/>
        <v>4</v>
      </c>
      <c r="G165" s="42" t="str">
        <f t="shared" si="16"/>
        <v>BI-O</v>
      </c>
      <c r="H165" s="42" t="str">
        <f t="shared" si="17"/>
        <v>Fábrica Rio de Janeiro</v>
      </c>
    </row>
    <row r="166" spans="1:8" x14ac:dyDescent="0.25">
      <c r="A166" s="40" t="s">
        <v>675</v>
      </c>
      <c r="B166" s="41">
        <v>3542</v>
      </c>
      <c r="C166" s="42" t="str">
        <f t="shared" si="12"/>
        <v>H1463500</v>
      </c>
      <c r="D166" s="45">
        <f t="shared" si="13"/>
        <v>9</v>
      </c>
      <c r="E166" s="45">
        <f t="shared" si="14"/>
        <v>14</v>
      </c>
      <c r="F166" s="45">
        <f t="shared" si="15"/>
        <v>4</v>
      </c>
      <c r="G166" s="42" t="str">
        <f t="shared" si="16"/>
        <v>BI-O</v>
      </c>
      <c r="H166" s="42" t="str">
        <f t="shared" si="17"/>
        <v>Fábrica Rio de Janeiro</v>
      </c>
    </row>
    <row r="167" spans="1:8" x14ac:dyDescent="0.25">
      <c r="A167" s="40" t="s">
        <v>676</v>
      </c>
      <c r="B167" s="41">
        <v>1272</v>
      </c>
      <c r="C167" s="42" t="str">
        <f t="shared" si="12"/>
        <v>H0917601</v>
      </c>
      <c r="D167" s="45">
        <f t="shared" si="13"/>
        <v>9</v>
      </c>
      <c r="E167" s="45">
        <f t="shared" si="14"/>
        <v>14</v>
      </c>
      <c r="F167" s="45">
        <f t="shared" si="15"/>
        <v>4</v>
      </c>
      <c r="G167" s="42" t="str">
        <f t="shared" si="16"/>
        <v>BI-O</v>
      </c>
      <c r="H167" s="42" t="str">
        <f t="shared" si="17"/>
        <v>Fábrica Rio de Janeiro</v>
      </c>
    </row>
    <row r="168" spans="1:8" x14ac:dyDescent="0.25">
      <c r="A168" s="40" t="s">
        <v>677</v>
      </c>
      <c r="B168" s="41">
        <v>2500</v>
      </c>
      <c r="C168" s="42" t="str">
        <f t="shared" si="12"/>
        <v>H0917801</v>
      </c>
      <c r="D168" s="45">
        <f t="shared" si="13"/>
        <v>9</v>
      </c>
      <c r="E168" s="45">
        <f t="shared" si="14"/>
        <v>14</v>
      </c>
      <c r="F168" s="45">
        <f t="shared" si="15"/>
        <v>4</v>
      </c>
      <c r="G168" s="42" t="str">
        <f t="shared" si="16"/>
        <v>BI-O</v>
      </c>
      <c r="H168" s="42" t="str">
        <f t="shared" si="17"/>
        <v>Fábrica Rio de Janeiro</v>
      </c>
    </row>
    <row r="169" spans="1:8" x14ac:dyDescent="0.25">
      <c r="A169" s="40" t="s">
        <v>678</v>
      </c>
      <c r="B169" s="41">
        <v>2125</v>
      </c>
      <c r="C169" s="42" t="str">
        <f t="shared" si="12"/>
        <v>H0918401</v>
      </c>
      <c r="D169" s="45">
        <f t="shared" si="13"/>
        <v>9</v>
      </c>
      <c r="E169" s="45">
        <f t="shared" si="14"/>
        <v>14</v>
      </c>
      <c r="F169" s="45">
        <f t="shared" si="15"/>
        <v>4</v>
      </c>
      <c r="G169" s="42" t="str">
        <f t="shared" si="16"/>
        <v>BI-O</v>
      </c>
      <c r="H169" s="42" t="str">
        <f t="shared" si="17"/>
        <v>Fábrica Rio de Janeiro</v>
      </c>
    </row>
    <row r="170" spans="1:8" x14ac:dyDescent="0.25">
      <c r="A170" s="40" t="s">
        <v>575</v>
      </c>
      <c r="B170" s="41">
        <v>2561</v>
      </c>
      <c r="C170" s="42" t="str">
        <f t="shared" si="12"/>
        <v>H1183200</v>
      </c>
      <c r="D170" s="45">
        <f t="shared" si="13"/>
        <v>9</v>
      </c>
      <c r="E170" s="45">
        <f t="shared" si="14"/>
        <v>20</v>
      </c>
      <c r="F170" s="45">
        <f t="shared" si="15"/>
        <v>10</v>
      </c>
      <c r="G170" s="42" t="str">
        <f t="shared" si="16"/>
        <v>Maybelline</v>
      </c>
      <c r="H170" s="42" t="str">
        <f t="shared" si="17"/>
        <v>Fábrica São Paulo</v>
      </c>
    </row>
    <row r="171" spans="1:8" x14ac:dyDescent="0.25">
      <c r="A171" s="40" t="s">
        <v>576</v>
      </c>
      <c r="B171" s="41">
        <v>4252</v>
      </c>
      <c r="C171" s="42" t="str">
        <f t="shared" si="12"/>
        <v>H1085000</v>
      </c>
      <c r="D171" s="45">
        <f t="shared" si="13"/>
        <v>9</v>
      </c>
      <c r="E171" s="45">
        <f t="shared" si="14"/>
        <v>27</v>
      </c>
      <c r="F171" s="45">
        <f t="shared" si="15"/>
        <v>17</v>
      </c>
      <c r="G171" s="42" t="str">
        <f t="shared" si="16"/>
        <v>Esmaltes Colorama</v>
      </c>
      <c r="H171" s="42" t="str">
        <f t="shared" si="17"/>
        <v>Fábrica São Paulo</v>
      </c>
    </row>
    <row r="172" spans="1:8" x14ac:dyDescent="0.25">
      <c r="A172" s="40" t="s">
        <v>577</v>
      </c>
      <c r="B172" s="41">
        <v>1739</v>
      </c>
      <c r="C172" s="42" t="str">
        <f t="shared" si="12"/>
        <v>H0647301</v>
      </c>
      <c r="D172" s="45">
        <f t="shared" si="13"/>
        <v>9</v>
      </c>
      <c r="E172" s="45">
        <f t="shared" si="14"/>
        <v>27</v>
      </c>
      <c r="F172" s="45">
        <f t="shared" si="15"/>
        <v>17</v>
      </c>
      <c r="G172" s="42" t="str">
        <f t="shared" si="16"/>
        <v>Esmaltes Colorama</v>
      </c>
      <c r="H172" s="42" t="str">
        <f t="shared" si="17"/>
        <v>Fábrica São Paulo</v>
      </c>
    </row>
    <row r="173" spans="1:8" x14ac:dyDescent="0.25">
      <c r="A173" s="40" t="s">
        <v>578</v>
      </c>
      <c r="B173" s="41">
        <v>3245</v>
      </c>
      <c r="C173" s="42" t="str">
        <f t="shared" si="12"/>
        <v>H1436700</v>
      </c>
      <c r="D173" s="45">
        <f t="shared" si="13"/>
        <v>9</v>
      </c>
      <c r="E173" s="45">
        <f t="shared" si="14"/>
        <v>17</v>
      </c>
      <c r="F173" s="45">
        <f t="shared" si="15"/>
        <v>7</v>
      </c>
      <c r="G173" s="42" t="str">
        <f t="shared" si="16"/>
        <v>FRUCTIS</v>
      </c>
      <c r="H173" s="42" t="str">
        <f t="shared" si="17"/>
        <v>Fábrica São Paulo</v>
      </c>
    </row>
    <row r="174" spans="1:8" x14ac:dyDescent="0.25">
      <c r="A174" s="40" t="s">
        <v>579</v>
      </c>
      <c r="B174" s="41">
        <v>3251</v>
      </c>
      <c r="C174" s="42" t="str">
        <f t="shared" si="12"/>
        <v>H1436300</v>
      </c>
      <c r="D174" s="45">
        <f t="shared" si="13"/>
        <v>9</v>
      </c>
      <c r="E174" s="45">
        <f t="shared" si="14"/>
        <v>17</v>
      </c>
      <c r="F174" s="45">
        <f t="shared" si="15"/>
        <v>7</v>
      </c>
      <c r="G174" s="42" t="str">
        <f t="shared" si="16"/>
        <v>FRUCTIS</v>
      </c>
      <c r="H174" s="42" t="str">
        <f t="shared" si="17"/>
        <v>Fábrica São Paulo</v>
      </c>
    </row>
    <row r="175" spans="1:8" x14ac:dyDescent="0.25">
      <c r="A175" s="40" t="s">
        <v>679</v>
      </c>
      <c r="B175" s="41">
        <v>1986</v>
      </c>
      <c r="C175" s="42" t="str">
        <f t="shared" si="12"/>
        <v>H0084001</v>
      </c>
      <c r="D175" s="45">
        <f t="shared" si="13"/>
        <v>9</v>
      </c>
      <c r="E175" s="45">
        <f t="shared" si="14"/>
        <v>14</v>
      </c>
      <c r="F175" s="45">
        <f t="shared" si="15"/>
        <v>4</v>
      </c>
      <c r="G175" s="42" t="str">
        <f t="shared" si="16"/>
        <v>BI-O</v>
      </c>
      <c r="H175" s="42" t="str">
        <f t="shared" si="17"/>
        <v>Fábrica Rio de Janeiro</v>
      </c>
    </row>
    <row r="176" spans="1:8" x14ac:dyDescent="0.25">
      <c r="A176" s="40" t="s">
        <v>680</v>
      </c>
      <c r="B176" s="41">
        <v>3637</v>
      </c>
      <c r="C176" s="42" t="str">
        <f t="shared" si="12"/>
        <v>H1391700</v>
      </c>
      <c r="D176" s="45">
        <f t="shared" si="13"/>
        <v>9</v>
      </c>
      <c r="E176" s="45">
        <f t="shared" si="14"/>
        <v>14</v>
      </c>
      <c r="F176" s="45">
        <f t="shared" si="15"/>
        <v>4</v>
      </c>
      <c r="G176" s="42" t="str">
        <f t="shared" si="16"/>
        <v>BI-O</v>
      </c>
      <c r="H176" s="42" t="str">
        <f t="shared" si="17"/>
        <v>Fábrica Rio de Janeiro</v>
      </c>
    </row>
    <row r="177" spans="1:8" x14ac:dyDescent="0.25">
      <c r="A177" s="40" t="s">
        <v>681</v>
      </c>
      <c r="B177" s="41">
        <v>4579</v>
      </c>
      <c r="C177" s="42" t="str">
        <f t="shared" si="12"/>
        <v>H1463900</v>
      </c>
      <c r="D177" s="45">
        <f t="shared" si="13"/>
        <v>9</v>
      </c>
      <c r="E177" s="45">
        <f t="shared" si="14"/>
        <v>14</v>
      </c>
      <c r="F177" s="45">
        <f t="shared" si="15"/>
        <v>4</v>
      </c>
      <c r="G177" s="42" t="str">
        <f t="shared" si="16"/>
        <v>BI-O</v>
      </c>
      <c r="H177" s="42" t="str">
        <f t="shared" si="17"/>
        <v>Fábrica Rio de Janeiro</v>
      </c>
    </row>
    <row r="178" spans="1:8" x14ac:dyDescent="0.25">
      <c r="A178" s="40" t="s">
        <v>682</v>
      </c>
      <c r="B178" s="41">
        <v>3276</v>
      </c>
      <c r="C178" s="42" t="str">
        <f t="shared" si="12"/>
        <v>H1028101</v>
      </c>
      <c r="D178" s="45">
        <f t="shared" si="13"/>
        <v>9</v>
      </c>
      <c r="E178" s="45">
        <f t="shared" si="14"/>
        <v>14</v>
      </c>
      <c r="F178" s="45">
        <f t="shared" si="15"/>
        <v>4</v>
      </c>
      <c r="G178" s="42" t="str">
        <f t="shared" si="16"/>
        <v>OLIA</v>
      </c>
      <c r="H178" s="42" t="str">
        <f t="shared" si="17"/>
        <v>Fábrica Rio de Janeiro</v>
      </c>
    </row>
    <row r="179" spans="1:8" x14ac:dyDescent="0.25">
      <c r="A179" s="40" t="s">
        <v>580</v>
      </c>
      <c r="B179" s="41">
        <v>3883</v>
      </c>
      <c r="C179" s="42" t="str">
        <f t="shared" si="12"/>
        <v>H1324700</v>
      </c>
      <c r="D179" s="45">
        <f t="shared" si="13"/>
        <v>9</v>
      </c>
      <c r="E179" s="45">
        <f t="shared" si="14"/>
        <v>17</v>
      </c>
      <c r="F179" s="45">
        <f t="shared" si="15"/>
        <v>7</v>
      </c>
      <c r="G179" s="42" t="str">
        <f t="shared" si="16"/>
        <v>FRUCTIS</v>
      </c>
      <c r="H179" s="42" t="str">
        <f t="shared" si="17"/>
        <v>Fábrica São Paulo</v>
      </c>
    </row>
    <row r="180" spans="1:8" x14ac:dyDescent="0.25">
      <c r="A180" s="40" t="s">
        <v>683</v>
      </c>
      <c r="B180" s="41">
        <v>2096</v>
      </c>
      <c r="C180" s="42" t="str">
        <f t="shared" si="12"/>
        <v>H1404902</v>
      </c>
      <c r="D180" s="45">
        <f t="shared" si="13"/>
        <v>9</v>
      </c>
      <c r="E180" s="45">
        <f t="shared" si="14"/>
        <v>20</v>
      </c>
      <c r="F180" s="45">
        <f t="shared" si="15"/>
        <v>10</v>
      </c>
      <c r="G180" s="42" t="str">
        <f t="shared" si="16"/>
        <v>Maybelline</v>
      </c>
      <c r="H180" s="42" t="str">
        <f t="shared" si="17"/>
        <v>Fábrica Rio de Janeiro</v>
      </c>
    </row>
    <row r="181" spans="1:8" x14ac:dyDescent="0.25">
      <c r="A181" s="40" t="s">
        <v>684</v>
      </c>
      <c r="B181" s="41">
        <v>3456</v>
      </c>
      <c r="C181" s="42" t="str">
        <f t="shared" si="12"/>
        <v>H1405702</v>
      </c>
      <c r="D181" s="45">
        <f t="shared" si="13"/>
        <v>9</v>
      </c>
      <c r="E181" s="45">
        <f t="shared" si="14"/>
        <v>20</v>
      </c>
      <c r="F181" s="45">
        <f t="shared" si="15"/>
        <v>10</v>
      </c>
      <c r="G181" s="42" t="str">
        <f t="shared" si="16"/>
        <v>Maybelline</v>
      </c>
      <c r="H181" s="42" t="str">
        <f t="shared" si="17"/>
        <v>Fábrica Rio de Janeiro</v>
      </c>
    </row>
    <row r="182" spans="1:8" x14ac:dyDescent="0.25">
      <c r="A182" s="40" t="s">
        <v>581</v>
      </c>
      <c r="B182" s="41">
        <v>4202</v>
      </c>
      <c r="C182" s="42" t="str">
        <f t="shared" si="12"/>
        <v>H1428100</v>
      </c>
      <c r="D182" s="45">
        <f t="shared" si="13"/>
        <v>9</v>
      </c>
      <c r="E182" s="45">
        <f t="shared" si="14"/>
        <v>27</v>
      </c>
      <c r="F182" s="45">
        <f t="shared" si="15"/>
        <v>17</v>
      </c>
      <c r="G182" s="42" t="str">
        <f t="shared" si="16"/>
        <v>Esmaltes Colorama</v>
      </c>
      <c r="H182" s="42" t="str">
        <f t="shared" si="17"/>
        <v>Fábrica São Paulo</v>
      </c>
    </row>
    <row r="183" spans="1:8" x14ac:dyDescent="0.25">
      <c r="A183" s="40" t="s">
        <v>582</v>
      </c>
      <c r="B183" s="41">
        <v>2601</v>
      </c>
      <c r="C183" s="42" t="str">
        <f t="shared" si="12"/>
        <v>H1433600</v>
      </c>
      <c r="D183" s="45">
        <f t="shared" si="13"/>
        <v>9</v>
      </c>
      <c r="E183" s="45">
        <f t="shared" si="14"/>
        <v>27</v>
      </c>
      <c r="F183" s="45">
        <f t="shared" si="15"/>
        <v>17</v>
      </c>
      <c r="G183" s="42" t="str">
        <f t="shared" si="16"/>
        <v>Esmaltes Colorama</v>
      </c>
      <c r="H183" s="42" t="str">
        <f t="shared" si="17"/>
        <v>Fábrica São Paulo</v>
      </c>
    </row>
    <row r="184" spans="1:8" x14ac:dyDescent="0.25">
      <c r="A184" s="40" t="s">
        <v>583</v>
      </c>
      <c r="B184" s="41">
        <v>4195</v>
      </c>
      <c r="C184" s="42" t="str">
        <f t="shared" si="12"/>
        <v>H1187800</v>
      </c>
      <c r="D184" s="45">
        <f t="shared" si="13"/>
        <v>9</v>
      </c>
      <c r="E184" s="45">
        <f t="shared" si="14"/>
        <v>20</v>
      </c>
      <c r="F184" s="45">
        <f t="shared" si="15"/>
        <v>10</v>
      </c>
      <c r="G184" s="42" t="str">
        <f t="shared" si="16"/>
        <v>Maybelline</v>
      </c>
      <c r="H184" s="42" t="str">
        <f t="shared" si="17"/>
        <v>Fábrica São Paulo</v>
      </c>
    </row>
    <row r="185" spans="1:8" x14ac:dyDescent="0.25">
      <c r="A185" s="40" t="s">
        <v>584</v>
      </c>
      <c r="B185" s="41">
        <v>4488</v>
      </c>
      <c r="C185" s="42" t="str">
        <f t="shared" si="12"/>
        <v>H1353400</v>
      </c>
      <c r="D185" s="45">
        <f t="shared" si="13"/>
        <v>9</v>
      </c>
      <c r="E185" s="45">
        <f t="shared" si="14"/>
        <v>27</v>
      </c>
      <c r="F185" s="45">
        <f t="shared" si="15"/>
        <v>17</v>
      </c>
      <c r="G185" s="42" t="str">
        <f t="shared" si="16"/>
        <v>Esmaltes Colorama</v>
      </c>
      <c r="H185" s="42" t="str">
        <f t="shared" si="17"/>
        <v>Fábrica São Paulo</v>
      </c>
    </row>
    <row r="186" spans="1:8" x14ac:dyDescent="0.25">
      <c r="A186" s="40" t="s">
        <v>685</v>
      </c>
      <c r="B186" s="41">
        <v>4325</v>
      </c>
      <c r="C186" s="42" t="str">
        <f t="shared" si="12"/>
        <v>H1196401</v>
      </c>
      <c r="D186" s="45">
        <f t="shared" si="13"/>
        <v>9</v>
      </c>
      <c r="E186" s="45">
        <f t="shared" si="14"/>
        <v>20</v>
      </c>
      <c r="F186" s="45">
        <f t="shared" si="15"/>
        <v>10</v>
      </c>
      <c r="G186" s="42" t="str">
        <f t="shared" si="16"/>
        <v>Maybelline</v>
      </c>
      <c r="H186" s="42" t="str">
        <f t="shared" si="17"/>
        <v>Fábrica Rio de Janeiro</v>
      </c>
    </row>
    <row r="187" spans="1:8" x14ac:dyDescent="0.25">
      <c r="A187" s="40" t="s">
        <v>585</v>
      </c>
      <c r="B187" s="41">
        <v>3753</v>
      </c>
      <c r="C187" s="42" t="str">
        <f t="shared" si="12"/>
        <v>H1544700</v>
      </c>
      <c r="D187" s="45">
        <f t="shared" si="13"/>
        <v>9</v>
      </c>
      <c r="E187" s="45">
        <f t="shared" si="14"/>
        <v>28</v>
      </c>
      <c r="F187" s="45">
        <f t="shared" si="15"/>
        <v>18</v>
      </c>
      <c r="G187" s="42" t="str">
        <f t="shared" si="16"/>
        <v>Giovanna Antonelli</v>
      </c>
      <c r="H187" s="42" t="str">
        <f t="shared" si="17"/>
        <v>Fábrica São Paulo</v>
      </c>
    </row>
    <row r="188" spans="1:8" x14ac:dyDescent="0.25">
      <c r="A188" s="40" t="s">
        <v>586</v>
      </c>
      <c r="B188" s="41">
        <v>1028</v>
      </c>
      <c r="C188" s="42" t="str">
        <f t="shared" si="12"/>
        <v>H1544800</v>
      </c>
      <c r="D188" s="45">
        <f t="shared" si="13"/>
        <v>9</v>
      </c>
      <c r="E188" s="45">
        <f t="shared" si="14"/>
        <v>28</v>
      </c>
      <c r="F188" s="45">
        <f t="shared" si="15"/>
        <v>18</v>
      </c>
      <c r="G188" s="42" t="str">
        <f t="shared" si="16"/>
        <v>Giovanna Antonelli</v>
      </c>
      <c r="H188" s="42" t="str">
        <f t="shared" si="17"/>
        <v>Fábrica São Paulo</v>
      </c>
    </row>
    <row r="189" spans="1:8" x14ac:dyDescent="0.25">
      <c r="A189" s="40" t="s">
        <v>587</v>
      </c>
      <c r="B189" s="41">
        <v>1294</v>
      </c>
      <c r="C189" s="42" t="str">
        <f t="shared" si="12"/>
        <v>H1545000</v>
      </c>
      <c r="D189" s="45">
        <f t="shared" si="13"/>
        <v>9</v>
      </c>
      <c r="E189" s="45">
        <f t="shared" si="14"/>
        <v>28</v>
      </c>
      <c r="F189" s="45">
        <f t="shared" si="15"/>
        <v>18</v>
      </c>
      <c r="G189" s="42" t="str">
        <f t="shared" si="16"/>
        <v>Giovanna Antonelli</v>
      </c>
      <c r="H189" s="42" t="str">
        <f t="shared" si="17"/>
        <v>Fábrica São Paulo</v>
      </c>
    </row>
    <row r="190" spans="1:8" x14ac:dyDescent="0.25">
      <c r="A190" s="40" t="s">
        <v>588</v>
      </c>
      <c r="B190" s="41">
        <v>3360</v>
      </c>
      <c r="C190" s="42" t="str">
        <f t="shared" si="12"/>
        <v>H1545100</v>
      </c>
      <c r="D190" s="45">
        <f t="shared" si="13"/>
        <v>9</v>
      </c>
      <c r="E190" s="45">
        <f t="shared" si="14"/>
        <v>28</v>
      </c>
      <c r="F190" s="45">
        <f t="shared" si="15"/>
        <v>18</v>
      </c>
      <c r="G190" s="42" t="str">
        <f t="shared" si="16"/>
        <v>Giovanna Antonelli</v>
      </c>
      <c r="H190" s="42" t="str">
        <f t="shared" si="17"/>
        <v>Fábrica São Paulo</v>
      </c>
    </row>
    <row r="191" spans="1:8" x14ac:dyDescent="0.25">
      <c r="A191" s="40" t="s">
        <v>589</v>
      </c>
      <c r="B191" s="41">
        <v>3836</v>
      </c>
      <c r="C191" s="42" t="str">
        <f t="shared" si="12"/>
        <v>H1545300</v>
      </c>
      <c r="D191" s="45">
        <f t="shared" si="13"/>
        <v>9</v>
      </c>
      <c r="E191" s="45">
        <f t="shared" si="14"/>
        <v>28</v>
      </c>
      <c r="F191" s="45">
        <f t="shared" si="15"/>
        <v>18</v>
      </c>
      <c r="G191" s="42" t="str">
        <f t="shared" si="16"/>
        <v>Giovanna Antonelli</v>
      </c>
      <c r="H191" s="42" t="str">
        <f t="shared" si="17"/>
        <v>Fábrica São Paulo</v>
      </c>
    </row>
    <row r="192" spans="1:8" x14ac:dyDescent="0.25">
      <c r="A192" s="40" t="s">
        <v>590</v>
      </c>
      <c r="B192" s="41">
        <v>3190</v>
      </c>
      <c r="C192" s="42" t="str">
        <f t="shared" si="12"/>
        <v>H1545500</v>
      </c>
      <c r="D192" s="45">
        <f t="shared" si="13"/>
        <v>9</v>
      </c>
      <c r="E192" s="45">
        <f t="shared" si="14"/>
        <v>28</v>
      </c>
      <c r="F192" s="45">
        <f t="shared" si="15"/>
        <v>18</v>
      </c>
      <c r="G192" s="42" t="str">
        <f t="shared" si="16"/>
        <v>Giovanna Antonelli</v>
      </c>
      <c r="H192" s="42" t="str">
        <f t="shared" si="17"/>
        <v>Fábrica São Paulo</v>
      </c>
    </row>
    <row r="193" spans="1:8" x14ac:dyDescent="0.25">
      <c r="A193" s="40" t="s">
        <v>591</v>
      </c>
      <c r="B193" s="41">
        <v>4087</v>
      </c>
      <c r="C193" s="42" t="str">
        <f t="shared" si="12"/>
        <v>H0777300</v>
      </c>
      <c r="D193" s="45">
        <f t="shared" si="13"/>
        <v>9</v>
      </c>
      <c r="E193" s="45">
        <f t="shared" si="14"/>
        <v>27</v>
      </c>
      <c r="F193" s="45">
        <f t="shared" si="15"/>
        <v>17</v>
      </c>
      <c r="G193" s="42" t="str">
        <f t="shared" si="16"/>
        <v>Esmaltes Colorama</v>
      </c>
      <c r="H193" s="42" t="str">
        <f t="shared" si="17"/>
        <v>Fábrica São Paulo</v>
      </c>
    </row>
    <row r="194" spans="1:8" x14ac:dyDescent="0.25">
      <c r="A194" s="40" t="s">
        <v>592</v>
      </c>
      <c r="B194" s="41">
        <v>3900</v>
      </c>
      <c r="C194" s="42" t="str">
        <f t="shared" si="12"/>
        <v>H0777800</v>
      </c>
      <c r="D194" s="45">
        <f t="shared" si="13"/>
        <v>9</v>
      </c>
      <c r="E194" s="45">
        <f t="shared" si="14"/>
        <v>27</v>
      </c>
      <c r="F194" s="45">
        <f t="shared" si="15"/>
        <v>17</v>
      </c>
      <c r="G194" s="42" t="str">
        <f t="shared" si="16"/>
        <v>Esmaltes Colorama</v>
      </c>
      <c r="H194" s="42" t="str">
        <f t="shared" si="17"/>
        <v>Fábrica São Paulo</v>
      </c>
    </row>
    <row r="195" spans="1:8" x14ac:dyDescent="0.25">
      <c r="A195" s="40" t="s">
        <v>593</v>
      </c>
      <c r="B195" s="41">
        <v>1805</v>
      </c>
      <c r="C195" s="42" t="str">
        <f t="shared" si="12"/>
        <v>H1505000</v>
      </c>
      <c r="D195" s="45">
        <f t="shared" si="13"/>
        <v>9</v>
      </c>
      <c r="E195" s="45">
        <f t="shared" si="14"/>
        <v>27</v>
      </c>
      <c r="F195" s="45">
        <f t="shared" si="15"/>
        <v>17</v>
      </c>
      <c r="G195" s="42" t="str">
        <f t="shared" si="16"/>
        <v>Esmaltes Colorama</v>
      </c>
      <c r="H195" s="42" t="str">
        <f t="shared" si="17"/>
        <v>Fábrica São Paulo</v>
      </c>
    </row>
    <row r="196" spans="1:8" x14ac:dyDescent="0.25">
      <c r="A196" s="40" t="s">
        <v>594</v>
      </c>
      <c r="B196" s="41">
        <v>1625</v>
      </c>
      <c r="C196" s="42" t="str">
        <f t="shared" si="12"/>
        <v>H0744501</v>
      </c>
      <c r="D196" s="45">
        <f t="shared" si="13"/>
        <v>9</v>
      </c>
      <c r="E196" s="45">
        <f t="shared" si="14"/>
        <v>27</v>
      </c>
      <c r="F196" s="45">
        <f t="shared" si="15"/>
        <v>17</v>
      </c>
      <c r="G196" s="42" t="str">
        <f t="shared" si="16"/>
        <v>Esmaltes Colorama</v>
      </c>
      <c r="H196" s="42" t="str">
        <f t="shared" si="17"/>
        <v>Fábrica São Paulo</v>
      </c>
    </row>
    <row r="197" spans="1:8" x14ac:dyDescent="0.25">
      <c r="A197" s="40" t="s">
        <v>595</v>
      </c>
      <c r="B197" s="41">
        <v>4996</v>
      </c>
      <c r="C197" s="42" t="str">
        <f t="shared" si="12"/>
        <v>H1404300</v>
      </c>
      <c r="D197" s="45">
        <f t="shared" si="13"/>
        <v>9</v>
      </c>
      <c r="E197" s="45">
        <f t="shared" si="14"/>
        <v>17</v>
      </c>
      <c r="F197" s="45">
        <f t="shared" si="15"/>
        <v>7</v>
      </c>
      <c r="G197" s="42" t="str">
        <f t="shared" si="16"/>
        <v>FRUCTIS</v>
      </c>
      <c r="H197" s="42" t="str">
        <f t="shared" si="17"/>
        <v>Fábrica São Paulo</v>
      </c>
    </row>
    <row r="198" spans="1:8" ht="13.5" thickBot="1" x14ac:dyDescent="0.3">
      <c r="A198" s="43" t="s">
        <v>596</v>
      </c>
      <c r="B198" s="44">
        <v>4090</v>
      </c>
      <c r="C198" s="42" t="str">
        <f t="shared" ref="C198" si="18">TRIM(MID($A198,1,8))</f>
        <v>H1403900</v>
      </c>
      <c r="D198" s="45">
        <f t="shared" ref="D198" si="19">FIND("_",A198,1)</f>
        <v>9</v>
      </c>
      <c r="E198" s="45">
        <f t="shared" ref="E198" si="20">FIND("_",A198,10)</f>
        <v>17</v>
      </c>
      <c r="F198" s="45">
        <f t="shared" ref="F198" si="21">E198-D198-1</f>
        <v>7</v>
      </c>
      <c r="G198" s="42" t="str">
        <f t="shared" ref="G198" si="22">MID($A198,D198+1,F198)</f>
        <v>FRUCTIS</v>
      </c>
      <c r="H198" s="42" t="str">
        <f t="shared" ref="H198" si="23">TRIM(MID(A198,E198+1,1000))</f>
        <v>Fábrica São Paulo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4CA-B129-4197-BD44-21ECA13704B5}">
  <dimension ref="A1:B10"/>
  <sheetViews>
    <sheetView showGridLines="0" zoomScale="205" zoomScaleNormal="205" workbookViewId="0">
      <selection activeCell="B3" sqref="B3"/>
    </sheetView>
  </sheetViews>
  <sheetFormatPr defaultRowHeight="15" x14ac:dyDescent="0.25"/>
  <cols>
    <col min="1" max="1" width="35.42578125" bestFit="1" customWidth="1"/>
    <col min="2" max="2" width="26.5703125" bestFit="1" customWidth="1"/>
  </cols>
  <sheetData>
    <row r="1" spans="1:2" x14ac:dyDescent="0.25">
      <c r="A1" s="25" t="s">
        <v>686</v>
      </c>
      <c r="B1" s="25" t="s">
        <v>687</v>
      </c>
    </row>
    <row r="2" spans="1:2" x14ac:dyDescent="0.25">
      <c r="A2" s="10" t="s">
        <v>688</v>
      </c>
      <c r="B2" s="10" t="str">
        <f>MID(A2, FIND("@",A2)+1, FIND(".",A2,FIND("@",A2)) -  FIND("@",A2)-1 )</f>
        <v>hashtagtreinamentos</v>
      </c>
    </row>
    <row r="3" spans="1:2" x14ac:dyDescent="0.25">
      <c r="A3" s="10" t="s">
        <v>693</v>
      </c>
      <c r="B3" s="10" t="str">
        <f t="shared" ref="B3:B10" si="0">MID(A3, FIND("@",A3)+1, FIND(".",A3,FIND("@",A3)) -  FIND("@",A3)-1 )</f>
        <v>globo</v>
      </c>
    </row>
    <row r="4" spans="1:2" x14ac:dyDescent="0.25">
      <c r="A4" s="10" t="s">
        <v>696</v>
      </c>
      <c r="B4" s="10" t="str">
        <f t="shared" si="0"/>
        <v>hotmail</v>
      </c>
    </row>
    <row r="5" spans="1:2" x14ac:dyDescent="0.25">
      <c r="A5" s="10" t="s">
        <v>692</v>
      </c>
      <c r="B5" s="10" t="str">
        <f t="shared" si="0"/>
        <v>yahoo</v>
      </c>
    </row>
    <row r="6" spans="1:2" x14ac:dyDescent="0.25">
      <c r="A6" s="10" t="s">
        <v>691</v>
      </c>
      <c r="B6" s="10" t="str">
        <f t="shared" si="0"/>
        <v>hotmail</v>
      </c>
    </row>
    <row r="7" spans="1:2" x14ac:dyDescent="0.25">
      <c r="A7" s="10" t="s">
        <v>689</v>
      </c>
      <c r="B7" s="10" t="str">
        <f t="shared" si="0"/>
        <v>terra</v>
      </c>
    </row>
    <row r="8" spans="1:2" x14ac:dyDescent="0.25">
      <c r="A8" s="10" t="s">
        <v>690</v>
      </c>
      <c r="B8" s="10" t="str">
        <f t="shared" si="0"/>
        <v>uol</v>
      </c>
    </row>
    <row r="9" spans="1:2" x14ac:dyDescent="0.25">
      <c r="A9" s="10" t="s">
        <v>694</v>
      </c>
      <c r="B9" s="10" t="str">
        <f t="shared" si="0"/>
        <v>brasil</v>
      </c>
    </row>
    <row r="10" spans="1:2" x14ac:dyDescent="0.25">
      <c r="A10" s="10" t="s">
        <v>695</v>
      </c>
      <c r="B10" s="10" t="str">
        <f t="shared" si="0"/>
        <v>microsoft</v>
      </c>
    </row>
  </sheetData>
  <hyperlinks>
    <hyperlink ref="A9" r:id="rId1" xr:uid="{CE5AF7FD-E907-4E65-A771-31B280909FBD}"/>
    <hyperlink ref="A10" r:id="rId2" xr:uid="{D4357E43-804E-4E81-86A0-8CE1DB616523}"/>
    <hyperlink ref="A4" r:id="rId3" xr:uid="{4D924C6F-DEF9-4D3A-BBB6-BFF6D3F35597}"/>
    <hyperlink ref="A3" r:id="rId4" xr:uid="{3C503E25-C623-4281-A8AA-B3D731F7BA91}"/>
    <hyperlink ref="A6" r:id="rId5" xr:uid="{0B19A433-9A5F-4CCE-9260-9879F0553935}"/>
    <hyperlink ref="A5" r:id="rId6" xr:uid="{732263E2-7948-40E7-888C-2BBC925C5D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E86-AC6D-464F-A658-1C8FCD625577}">
  <dimension ref="A1:XDZ195"/>
  <sheetViews>
    <sheetView showGridLines="0" zoomScale="145" zoomScaleNormal="145" workbookViewId="0">
      <selection activeCell="B2" sqref="B2"/>
    </sheetView>
  </sheetViews>
  <sheetFormatPr defaultColWidth="9.140625" defaultRowHeight="12.75" x14ac:dyDescent="0.25"/>
  <cols>
    <col min="1" max="1" width="45.42578125" style="2" bestFit="1" customWidth="1"/>
    <col min="2" max="2" width="11.140625" style="2" bestFit="1" customWidth="1"/>
    <col min="3" max="3" width="17.28515625" style="2" bestFit="1" customWidth="1"/>
    <col min="4" max="4" width="18.7109375" style="2" bestFit="1" customWidth="1"/>
    <col min="5" max="16384" width="9.140625" style="2"/>
  </cols>
  <sheetData>
    <row r="1" spans="1:16354" s="6" customFormat="1" ht="15.75" customHeight="1" x14ac:dyDescent="0.25">
      <c r="A1" s="24" t="s">
        <v>7</v>
      </c>
      <c r="B1" s="57" t="s">
        <v>952</v>
      </c>
      <c r="C1" s="58"/>
      <c r="D1" s="59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x14ac:dyDescent="0.25">
      <c r="A2" s="42" t="s">
        <v>5</v>
      </c>
      <c r="B2" s="42" t="s">
        <v>743</v>
      </c>
      <c r="C2" s="42" t="s">
        <v>937</v>
      </c>
      <c r="D2" s="42" t="s">
        <v>950</v>
      </c>
    </row>
    <row r="3" spans="1:16354" s="5" customFormat="1" x14ac:dyDescent="0.25">
      <c r="A3" s="42" t="s">
        <v>6</v>
      </c>
      <c r="B3" s="42" t="s">
        <v>744</v>
      </c>
      <c r="C3" s="42" t="s">
        <v>938</v>
      </c>
      <c r="D3" s="42" t="s">
        <v>951</v>
      </c>
    </row>
    <row r="4" spans="1:16354" s="5" customFormat="1" x14ac:dyDescent="0.25">
      <c r="A4" s="42" t="s">
        <v>494</v>
      </c>
      <c r="B4" s="42" t="s">
        <v>745</v>
      </c>
      <c r="C4" s="42" t="s">
        <v>939</v>
      </c>
      <c r="D4" s="42" t="s">
        <v>950</v>
      </c>
    </row>
    <row r="5" spans="1:16354" s="5" customFormat="1" x14ac:dyDescent="0.25">
      <c r="A5" s="42" t="s">
        <v>597</v>
      </c>
      <c r="B5" s="42" t="s">
        <v>746</v>
      </c>
      <c r="C5" s="42" t="s">
        <v>940</v>
      </c>
      <c r="D5" s="42" t="s">
        <v>951</v>
      </c>
    </row>
    <row r="6" spans="1:16354" s="5" customFormat="1" x14ac:dyDescent="0.25">
      <c r="A6" s="42" t="s">
        <v>598</v>
      </c>
      <c r="B6" s="42" t="s">
        <v>747</v>
      </c>
      <c r="C6" s="42" t="s">
        <v>941</v>
      </c>
      <c r="D6" s="42" t="s">
        <v>951</v>
      </c>
    </row>
    <row r="7" spans="1:16354" s="5" customFormat="1" x14ac:dyDescent="0.25">
      <c r="A7" s="42" t="s">
        <v>495</v>
      </c>
      <c r="B7" s="42" t="s">
        <v>748</v>
      </c>
      <c r="C7" s="42" t="s">
        <v>937</v>
      </c>
      <c r="D7" s="42" t="s">
        <v>950</v>
      </c>
    </row>
    <row r="8" spans="1:16354" s="5" customFormat="1" x14ac:dyDescent="0.25">
      <c r="A8" s="42" t="s">
        <v>496</v>
      </c>
      <c r="B8" s="42" t="s">
        <v>749</v>
      </c>
      <c r="C8" s="42" t="s">
        <v>939</v>
      </c>
      <c r="D8" s="42" t="s">
        <v>950</v>
      </c>
    </row>
    <row r="9" spans="1:16354" s="5" customFormat="1" x14ac:dyDescent="0.25">
      <c r="A9" s="42" t="s">
        <v>599</v>
      </c>
      <c r="B9" s="42" t="s">
        <v>750</v>
      </c>
      <c r="C9" s="42" t="s">
        <v>940</v>
      </c>
      <c r="D9" s="42" t="s">
        <v>951</v>
      </c>
    </row>
    <row r="10" spans="1:16354" s="5" customFormat="1" x14ac:dyDescent="0.25">
      <c r="A10" s="42" t="s">
        <v>497</v>
      </c>
      <c r="B10" s="42" t="s">
        <v>751</v>
      </c>
      <c r="C10" s="42" t="s">
        <v>941</v>
      </c>
      <c r="D10" s="42" t="s">
        <v>950</v>
      </c>
    </row>
    <row r="11" spans="1:16354" s="5" customFormat="1" x14ac:dyDescent="0.25">
      <c r="A11" s="42" t="s">
        <v>600</v>
      </c>
      <c r="B11" s="42" t="s">
        <v>752</v>
      </c>
      <c r="C11" s="42" t="s">
        <v>939</v>
      </c>
      <c r="D11" s="42" t="s">
        <v>951</v>
      </c>
    </row>
    <row r="12" spans="1:16354" s="5" customFormat="1" x14ac:dyDescent="0.25">
      <c r="A12" s="42" t="s">
        <v>498</v>
      </c>
      <c r="B12" s="42" t="s">
        <v>753</v>
      </c>
      <c r="C12" s="42" t="s">
        <v>939</v>
      </c>
      <c r="D12" s="42" t="s">
        <v>950</v>
      </c>
    </row>
    <row r="13" spans="1:16354" s="5" customFormat="1" x14ac:dyDescent="0.25">
      <c r="A13" s="42" t="s">
        <v>499</v>
      </c>
      <c r="B13" s="42" t="s">
        <v>754</v>
      </c>
      <c r="C13" s="42" t="s">
        <v>937</v>
      </c>
      <c r="D13" s="42" t="s">
        <v>950</v>
      </c>
    </row>
    <row r="14" spans="1:16354" s="5" customFormat="1" x14ac:dyDescent="0.25">
      <c r="A14" s="42" t="s">
        <v>500</v>
      </c>
      <c r="B14" s="42" t="s">
        <v>755</v>
      </c>
      <c r="C14" s="42" t="s">
        <v>941</v>
      </c>
      <c r="D14" s="42" t="s">
        <v>950</v>
      </c>
    </row>
    <row r="15" spans="1:16354" s="5" customFormat="1" x14ac:dyDescent="0.25">
      <c r="A15" s="42" t="s">
        <v>501</v>
      </c>
      <c r="B15" s="42" t="s">
        <v>756</v>
      </c>
      <c r="C15" s="42" t="s">
        <v>937</v>
      </c>
      <c r="D15" s="42" t="s">
        <v>950</v>
      </c>
    </row>
    <row r="16" spans="1:16354" s="5" customFormat="1" x14ac:dyDescent="0.25">
      <c r="A16" s="42" t="s">
        <v>601</v>
      </c>
      <c r="B16" s="42" t="s">
        <v>757</v>
      </c>
      <c r="C16" s="42" t="s">
        <v>939</v>
      </c>
      <c r="D16" s="42" t="s">
        <v>951</v>
      </c>
    </row>
    <row r="17" spans="1:4" s="5" customFormat="1" x14ac:dyDescent="0.25">
      <c r="A17" s="42" t="s">
        <v>602</v>
      </c>
      <c r="B17" s="42" t="s">
        <v>758</v>
      </c>
      <c r="C17" s="42" t="s">
        <v>939</v>
      </c>
      <c r="D17" s="42" t="s">
        <v>951</v>
      </c>
    </row>
    <row r="18" spans="1:4" s="5" customFormat="1" x14ac:dyDescent="0.25">
      <c r="A18" s="42" t="s">
        <v>502</v>
      </c>
      <c r="B18" s="42" t="s">
        <v>759</v>
      </c>
      <c r="C18" s="42" t="s">
        <v>939</v>
      </c>
      <c r="D18" s="42" t="s">
        <v>950</v>
      </c>
    </row>
    <row r="19" spans="1:4" s="5" customFormat="1" x14ac:dyDescent="0.25">
      <c r="A19" s="42" t="s">
        <v>603</v>
      </c>
      <c r="B19" s="42" t="s">
        <v>760</v>
      </c>
      <c r="C19" s="42" t="s">
        <v>939</v>
      </c>
      <c r="D19" s="42" t="s">
        <v>951</v>
      </c>
    </row>
    <row r="20" spans="1:4" s="5" customFormat="1" x14ac:dyDescent="0.25">
      <c r="A20" s="42" t="s">
        <v>604</v>
      </c>
      <c r="B20" s="42" t="s">
        <v>761</v>
      </c>
      <c r="C20" s="42" t="s">
        <v>941</v>
      </c>
      <c r="D20" s="42" t="s">
        <v>951</v>
      </c>
    </row>
    <row r="21" spans="1:4" s="5" customFormat="1" x14ac:dyDescent="0.25">
      <c r="A21" s="42" t="s">
        <v>605</v>
      </c>
      <c r="B21" s="42" t="s">
        <v>762</v>
      </c>
      <c r="C21" s="42" t="s">
        <v>941</v>
      </c>
      <c r="D21" s="42" t="s">
        <v>951</v>
      </c>
    </row>
    <row r="22" spans="1:4" s="5" customFormat="1" x14ac:dyDescent="0.25">
      <c r="A22" s="42" t="s">
        <v>503</v>
      </c>
      <c r="B22" s="42" t="s">
        <v>763</v>
      </c>
      <c r="C22" s="42" t="s">
        <v>939</v>
      </c>
      <c r="D22" s="42" t="s">
        <v>950</v>
      </c>
    </row>
    <row r="23" spans="1:4" s="5" customFormat="1" x14ac:dyDescent="0.25">
      <c r="A23" s="42" t="s">
        <v>606</v>
      </c>
      <c r="B23" s="42" t="s">
        <v>764</v>
      </c>
      <c r="C23" s="42" t="s">
        <v>941</v>
      </c>
      <c r="D23" s="42" t="s">
        <v>951</v>
      </c>
    </row>
    <row r="24" spans="1:4" s="5" customFormat="1" x14ac:dyDescent="0.25">
      <c r="A24" s="42" t="s">
        <v>607</v>
      </c>
      <c r="B24" s="42" t="s">
        <v>765</v>
      </c>
      <c r="C24" s="42" t="s">
        <v>939</v>
      </c>
      <c r="D24" s="42" t="s">
        <v>951</v>
      </c>
    </row>
    <row r="25" spans="1:4" s="5" customFormat="1" x14ac:dyDescent="0.25">
      <c r="A25" s="42" t="s">
        <v>608</v>
      </c>
      <c r="B25" s="42" t="s">
        <v>766</v>
      </c>
      <c r="C25" s="42" t="s">
        <v>941</v>
      </c>
      <c r="D25" s="42" t="s">
        <v>951</v>
      </c>
    </row>
    <row r="26" spans="1:4" s="5" customFormat="1" x14ac:dyDescent="0.25">
      <c r="A26" s="42" t="s">
        <v>609</v>
      </c>
      <c r="B26" s="42" t="s">
        <v>767</v>
      </c>
      <c r="C26" s="42" t="s">
        <v>941</v>
      </c>
      <c r="D26" s="42" t="s">
        <v>951</v>
      </c>
    </row>
    <row r="27" spans="1:4" s="5" customFormat="1" x14ac:dyDescent="0.25">
      <c r="A27" s="42" t="s">
        <v>504</v>
      </c>
      <c r="B27" s="42" t="s">
        <v>768</v>
      </c>
      <c r="C27" s="42" t="s">
        <v>942</v>
      </c>
      <c r="D27" s="42" t="s">
        <v>950</v>
      </c>
    </row>
    <row r="28" spans="1:4" s="5" customFormat="1" x14ac:dyDescent="0.25">
      <c r="A28" s="42" t="s">
        <v>610</v>
      </c>
      <c r="B28" s="42" t="s">
        <v>769</v>
      </c>
      <c r="C28" s="42" t="s">
        <v>941</v>
      </c>
      <c r="D28" s="42" t="s">
        <v>951</v>
      </c>
    </row>
    <row r="29" spans="1:4" s="5" customFormat="1" x14ac:dyDescent="0.25">
      <c r="A29" s="42" t="s">
        <v>611</v>
      </c>
      <c r="B29" s="42" t="s">
        <v>770</v>
      </c>
      <c r="C29" s="42" t="s">
        <v>943</v>
      </c>
      <c r="D29" s="42" t="s">
        <v>951</v>
      </c>
    </row>
    <row r="30" spans="1:4" s="5" customFormat="1" x14ac:dyDescent="0.25">
      <c r="A30" s="42" t="s">
        <v>612</v>
      </c>
      <c r="B30" s="42" t="s">
        <v>771</v>
      </c>
      <c r="C30" s="42" t="s">
        <v>941</v>
      </c>
      <c r="D30" s="42" t="s">
        <v>951</v>
      </c>
    </row>
    <row r="31" spans="1:4" s="5" customFormat="1" x14ac:dyDescent="0.25">
      <c r="A31" s="42" t="s">
        <v>613</v>
      </c>
      <c r="B31" s="42" t="s">
        <v>772</v>
      </c>
      <c r="C31" s="42" t="s">
        <v>941</v>
      </c>
      <c r="D31" s="42" t="s">
        <v>951</v>
      </c>
    </row>
    <row r="32" spans="1:4" s="5" customFormat="1" x14ac:dyDescent="0.25">
      <c r="A32" s="42" t="s">
        <v>614</v>
      </c>
      <c r="B32" s="42" t="s">
        <v>773</v>
      </c>
      <c r="C32" s="42" t="s">
        <v>941</v>
      </c>
      <c r="D32" s="42" t="s">
        <v>951</v>
      </c>
    </row>
    <row r="33" spans="1:4" s="5" customFormat="1" x14ac:dyDescent="0.25">
      <c r="A33" s="42" t="s">
        <v>615</v>
      </c>
      <c r="B33" s="42" t="s">
        <v>774</v>
      </c>
      <c r="C33" s="42" t="s">
        <v>944</v>
      </c>
      <c r="D33" s="42" t="s">
        <v>951</v>
      </c>
    </row>
    <row r="34" spans="1:4" s="5" customFormat="1" x14ac:dyDescent="0.25">
      <c r="A34" s="42" t="s">
        <v>616</v>
      </c>
      <c r="B34" s="42" t="s">
        <v>775</v>
      </c>
      <c r="C34" s="42" t="s">
        <v>941</v>
      </c>
      <c r="D34" s="42" t="s">
        <v>951</v>
      </c>
    </row>
    <row r="35" spans="1:4" s="5" customFormat="1" x14ac:dyDescent="0.25">
      <c r="A35" s="42" t="s">
        <v>617</v>
      </c>
      <c r="B35" s="42" t="s">
        <v>776</v>
      </c>
      <c r="C35" s="42" t="s">
        <v>944</v>
      </c>
      <c r="D35" s="42" t="s">
        <v>951</v>
      </c>
    </row>
    <row r="36" spans="1:4" s="5" customFormat="1" x14ac:dyDescent="0.25">
      <c r="A36" s="42" t="s">
        <v>618</v>
      </c>
      <c r="B36" s="42" t="s">
        <v>777</v>
      </c>
      <c r="C36" s="42" t="s">
        <v>941</v>
      </c>
      <c r="D36" s="42" t="s">
        <v>951</v>
      </c>
    </row>
    <row r="37" spans="1:4" s="5" customFormat="1" x14ac:dyDescent="0.25">
      <c r="A37" s="42" t="s">
        <v>619</v>
      </c>
      <c r="B37" s="42" t="s">
        <v>778</v>
      </c>
      <c r="C37" s="42" t="s">
        <v>939</v>
      </c>
      <c r="D37" s="42" t="s">
        <v>951</v>
      </c>
    </row>
    <row r="38" spans="1:4" s="5" customFormat="1" x14ac:dyDescent="0.25">
      <c r="A38" s="42" t="s">
        <v>620</v>
      </c>
      <c r="B38" s="42" t="s">
        <v>779</v>
      </c>
      <c r="C38" s="42" t="s">
        <v>943</v>
      </c>
      <c r="D38" s="42" t="s">
        <v>951</v>
      </c>
    </row>
    <row r="39" spans="1:4" s="5" customFormat="1" x14ac:dyDescent="0.25">
      <c r="A39" s="42" t="s">
        <v>621</v>
      </c>
      <c r="B39" s="42" t="s">
        <v>780</v>
      </c>
      <c r="C39" s="42" t="s">
        <v>944</v>
      </c>
      <c r="D39" s="42" t="s">
        <v>951</v>
      </c>
    </row>
    <row r="40" spans="1:4" s="5" customFormat="1" x14ac:dyDescent="0.25">
      <c r="A40" s="42" t="s">
        <v>505</v>
      </c>
      <c r="B40" s="42" t="s">
        <v>781</v>
      </c>
      <c r="C40" s="42" t="s">
        <v>945</v>
      </c>
      <c r="D40" s="42" t="s">
        <v>950</v>
      </c>
    </row>
    <row r="41" spans="1:4" s="5" customFormat="1" x14ac:dyDescent="0.25">
      <c r="A41" s="42" t="s">
        <v>506</v>
      </c>
      <c r="B41" s="42" t="s">
        <v>782</v>
      </c>
      <c r="C41" s="42" t="s">
        <v>945</v>
      </c>
      <c r="D41" s="42" t="s">
        <v>950</v>
      </c>
    </row>
    <row r="42" spans="1:4" s="5" customFormat="1" x14ac:dyDescent="0.25">
      <c r="A42" s="42" t="s">
        <v>622</v>
      </c>
      <c r="B42" s="42" t="s">
        <v>783</v>
      </c>
      <c r="C42" s="42" t="s">
        <v>939</v>
      </c>
      <c r="D42" s="42" t="s">
        <v>951</v>
      </c>
    </row>
    <row r="43" spans="1:4" s="5" customFormat="1" x14ac:dyDescent="0.25">
      <c r="A43" s="42" t="s">
        <v>507</v>
      </c>
      <c r="B43" s="42" t="s">
        <v>784</v>
      </c>
      <c r="C43" s="42" t="s">
        <v>939</v>
      </c>
      <c r="D43" s="42" t="s">
        <v>950</v>
      </c>
    </row>
    <row r="44" spans="1:4" s="5" customFormat="1" x14ac:dyDescent="0.25">
      <c r="A44" s="42" t="s">
        <v>623</v>
      </c>
      <c r="B44" s="42" t="s">
        <v>785</v>
      </c>
      <c r="C44" s="42" t="s">
        <v>941</v>
      </c>
      <c r="D44" s="42" t="s">
        <v>951</v>
      </c>
    </row>
    <row r="45" spans="1:4" s="5" customFormat="1" x14ac:dyDescent="0.25">
      <c r="A45" s="42" t="s">
        <v>508</v>
      </c>
      <c r="B45" s="42" t="s">
        <v>786</v>
      </c>
      <c r="C45" s="42" t="s">
        <v>937</v>
      </c>
      <c r="D45" s="42" t="s">
        <v>950</v>
      </c>
    </row>
    <row r="46" spans="1:4" s="5" customFormat="1" x14ac:dyDescent="0.25">
      <c r="A46" s="42" t="s">
        <v>509</v>
      </c>
      <c r="B46" s="42" t="s">
        <v>787</v>
      </c>
      <c r="C46" s="42" t="s">
        <v>939</v>
      </c>
      <c r="D46" s="42" t="s">
        <v>950</v>
      </c>
    </row>
    <row r="47" spans="1:4" s="5" customFormat="1" x14ac:dyDescent="0.25">
      <c r="A47" s="42" t="s">
        <v>624</v>
      </c>
      <c r="B47" s="42" t="s">
        <v>788</v>
      </c>
      <c r="C47" s="42" t="s">
        <v>938</v>
      </c>
      <c r="D47" s="42" t="s">
        <v>951</v>
      </c>
    </row>
    <row r="48" spans="1:4" s="5" customFormat="1" x14ac:dyDescent="0.25">
      <c r="A48" s="42" t="s">
        <v>510</v>
      </c>
      <c r="B48" s="42" t="s">
        <v>789</v>
      </c>
      <c r="C48" s="42" t="s">
        <v>941</v>
      </c>
      <c r="D48" s="42" t="s">
        <v>950</v>
      </c>
    </row>
    <row r="49" spans="1:4" s="5" customFormat="1" x14ac:dyDescent="0.25">
      <c r="A49" s="42" t="s">
        <v>625</v>
      </c>
      <c r="B49" s="42" t="s">
        <v>790</v>
      </c>
      <c r="C49" s="42" t="s">
        <v>938</v>
      </c>
      <c r="D49" s="42" t="s">
        <v>951</v>
      </c>
    </row>
    <row r="50" spans="1:4" s="5" customFormat="1" x14ac:dyDescent="0.25">
      <c r="A50" s="42" t="s">
        <v>511</v>
      </c>
      <c r="B50" s="42" t="s">
        <v>791</v>
      </c>
      <c r="C50" s="42" t="s">
        <v>941</v>
      </c>
      <c r="D50" s="42" t="s">
        <v>950</v>
      </c>
    </row>
    <row r="51" spans="1:4" s="5" customFormat="1" x14ac:dyDescent="0.25">
      <c r="A51" s="42" t="s">
        <v>512</v>
      </c>
      <c r="B51" s="42" t="s">
        <v>792</v>
      </c>
      <c r="C51" s="42" t="s">
        <v>939</v>
      </c>
      <c r="D51" s="42" t="s">
        <v>950</v>
      </c>
    </row>
    <row r="52" spans="1:4" s="5" customFormat="1" x14ac:dyDescent="0.25">
      <c r="A52" s="42" t="s">
        <v>626</v>
      </c>
      <c r="B52" s="42" t="s">
        <v>793</v>
      </c>
      <c r="C52" s="42" t="s">
        <v>938</v>
      </c>
      <c r="D52" s="42" t="s">
        <v>951</v>
      </c>
    </row>
    <row r="53" spans="1:4" s="5" customFormat="1" x14ac:dyDescent="0.25">
      <c r="A53" s="42" t="s">
        <v>513</v>
      </c>
      <c r="B53" s="42" t="s">
        <v>794</v>
      </c>
      <c r="C53" s="42" t="s">
        <v>937</v>
      </c>
      <c r="D53" s="42" t="s">
        <v>950</v>
      </c>
    </row>
    <row r="54" spans="1:4" s="5" customFormat="1" x14ac:dyDescent="0.25">
      <c r="A54" s="42" t="s">
        <v>627</v>
      </c>
      <c r="B54" s="42" t="s">
        <v>795</v>
      </c>
      <c r="C54" s="42" t="s">
        <v>941</v>
      </c>
      <c r="D54" s="42" t="s">
        <v>951</v>
      </c>
    </row>
    <row r="55" spans="1:4" s="5" customFormat="1" x14ac:dyDescent="0.25">
      <c r="A55" s="42" t="s">
        <v>628</v>
      </c>
      <c r="B55" s="42" t="s">
        <v>796</v>
      </c>
      <c r="C55" s="42" t="s">
        <v>944</v>
      </c>
      <c r="D55" s="42" t="s">
        <v>951</v>
      </c>
    </row>
    <row r="56" spans="1:4" s="5" customFormat="1" x14ac:dyDescent="0.25">
      <c r="A56" s="42" t="s">
        <v>514</v>
      </c>
      <c r="B56" s="42" t="s">
        <v>797</v>
      </c>
      <c r="C56" s="42" t="s">
        <v>945</v>
      </c>
      <c r="D56" s="42" t="s">
        <v>950</v>
      </c>
    </row>
    <row r="57" spans="1:4" s="5" customFormat="1" x14ac:dyDescent="0.25">
      <c r="A57" s="42" t="s">
        <v>629</v>
      </c>
      <c r="B57" s="42" t="s">
        <v>798</v>
      </c>
      <c r="C57" s="42" t="s">
        <v>941</v>
      </c>
      <c r="D57" s="42" t="s">
        <v>951</v>
      </c>
    </row>
    <row r="58" spans="1:4" s="5" customFormat="1" x14ac:dyDescent="0.25">
      <c r="A58" s="42" t="s">
        <v>515</v>
      </c>
      <c r="B58" s="42" t="s">
        <v>799</v>
      </c>
      <c r="C58" s="42" t="s">
        <v>937</v>
      </c>
      <c r="D58" s="42" t="s">
        <v>950</v>
      </c>
    </row>
    <row r="59" spans="1:4" s="5" customFormat="1" x14ac:dyDescent="0.25">
      <c r="A59" s="42" t="s">
        <v>516</v>
      </c>
      <c r="B59" s="42" t="s">
        <v>800</v>
      </c>
      <c r="C59" s="42" t="s">
        <v>945</v>
      </c>
      <c r="D59" s="42" t="s">
        <v>950</v>
      </c>
    </row>
    <row r="60" spans="1:4" s="5" customFormat="1" x14ac:dyDescent="0.25">
      <c r="A60" s="42" t="s">
        <v>630</v>
      </c>
      <c r="B60" s="42" t="s">
        <v>801</v>
      </c>
      <c r="C60" s="42" t="s">
        <v>946</v>
      </c>
      <c r="D60" s="42" t="s">
        <v>951</v>
      </c>
    </row>
    <row r="61" spans="1:4" s="5" customFormat="1" x14ac:dyDescent="0.25">
      <c r="A61" s="42" t="s">
        <v>517</v>
      </c>
      <c r="B61" s="42" t="s">
        <v>802</v>
      </c>
      <c r="C61" s="42" t="s">
        <v>941</v>
      </c>
      <c r="D61" s="42" t="s">
        <v>950</v>
      </c>
    </row>
    <row r="62" spans="1:4" s="5" customFormat="1" x14ac:dyDescent="0.25">
      <c r="A62" s="42" t="s">
        <v>631</v>
      </c>
      <c r="B62" s="42" t="s">
        <v>803</v>
      </c>
      <c r="C62" s="42" t="s">
        <v>941</v>
      </c>
      <c r="D62" s="42" t="s">
        <v>951</v>
      </c>
    </row>
    <row r="63" spans="1:4" s="5" customFormat="1" x14ac:dyDescent="0.25">
      <c r="A63" s="42" t="s">
        <v>518</v>
      </c>
      <c r="B63" s="42" t="s">
        <v>804</v>
      </c>
      <c r="C63" s="42" t="s">
        <v>939</v>
      </c>
      <c r="D63" s="42" t="s">
        <v>950</v>
      </c>
    </row>
    <row r="64" spans="1:4" s="5" customFormat="1" x14ac:dyDescent="0.25">
      <c r="A64" s="42" t="s">
        <v>632</v>
      </c>
      <c r="B64" s="42" t="s">
        <v>805</v>
      </c>
      <c r="C64" s="42" t="s">
        <v>941</v>
      </c>
      <c r="D64" s="42" t="s">
        <v>951</v>
      </c>
    </row>
    <row r="65" spans="1:4" s="5" customFormat="1" x14ac:dyDescent="0.25">
      <c r="A65" s="42" t="s">
        <v>633</v>
      </c>
      <c r="B65" s="42" t="s">
        <v>806</v>
      </c>
      <c r="C65" s="42" t="s">
        <v>941</v>
      </c>
      <c r="D65" s="42" t="s">
        <v>951</v>
      </c>
    </row>
    <row r="66" spans="1:4" s="5" customFormat="1" x14ac:dyDescent="0.25">
      <c r="A66" s="42" t="s">
        <v>634</v>
      </c>
      <c r="B66" s="42" t="s">
        <v>807</v>
      </c>
      <c r="C66" s="42" t="s">
        <v>941</v>
      </c>
      <c r="D66" s="42" t="s">
        <v>951</v>
      </c>
    </row>
    <row r="67" spans="1:4" s="5" customFormat="1" x14ac:dyDescent="0.25">
      <c r="A67" s="42" t="s">
        <v>519</v>
      </c>
      <c r="B67" s="42" t="s">
        <v>808</v>
      </c>
      <c r="C67" s="42" t="s">
        <v>945</v>
      </c>
      <c r="D67" s="42" t="s">
        <v>950</v>
      </c>
    </row>
    <row r="68" spans="1:4" s="5" customFormat="1" x14ac:dyDescent="0.25">
      <c r="A68" s="42" t="s">
        <v>520</v>
      </c>
      <c r="B68" s="42" t="s">
        <v>809</v>
      </c>
      <c r="C68" s="42" t="s">
        <v>939</v>
      </c>
      <c r="D68" s="42" t="s">
        <v>950</v>
      </c>
    </row>
    <row r="69" spans="1:4" s="5" customFormat="1" x14ac:dyDescent="0.25">
      <c r="A69" s="42" t="s">
        <v>521</v>
      </c>
      <c r="B69" s="42" t="s">
        <v>810</v>
      </c>
      <c r="C69" s="42" t="s">
        <v>939</v>
      </c>
      <c r="D69" s="42" t="s">
        <v>950</v>
      </c>
    </row>
    <row r="70" spans="1:4" s="5" customFormat="1" x14ac:dyDescent="0.25">
      <c r="A70" s="42" t="s">
        <v>522</v>
      </c>
      <c r="B70" s="42" t="s">
        <v>811</v>
      </c>
      <c r="C70" s="42" t="s">
        <v>945</v>
      </c>
      <c r="D70" s="42" t="s">
        <v>950</v>
      </c>
    </row>
    <row r="71" spans="1:4" s="5" customFormat="1" x14ac:dyDescent="0.25">
      <c r="A71" s="42" t="s">
        <v>523</v>
      </c>
      <c r="B71" s="42" t="s">
        <v>812</v>
      </c>
      <c r="C71" s="42" t="s">
        <v>937</v>
      </c>
      <c r="D71" s="42" t="s">
        <v>950</v>
      </c>
    </row>
    <row r="72" spans="1:4" s="5" customFormat="1" x14ac:dyDescent="0.25">
      <c r="A72" s="42" t="s">
        <v>635</v>
      </c>
      <c r="B72" s="42" t="s">
        <v>813</v>
      </c>
      <c r="C72" s="42" t="s">
        <v>941</v>
      </c>
      <c r="D72" s="42" t="s">
        <v>951</v>
      </c>
    </row>
    <row r="73" spans="1:4" s="5" customFormat="1" x14ac:dyDescent="0.25">
      <c r="A73" s="42" t="s">
        <v>636</v>
      </c>
      <c r="B73" s="42" t="s">
        <v>814</v>
      </c>
      <c r="C73" s="42" t="s">
        <v>941</v>
      </c>
      <c r="D73" s="42" t="s">
        <v>951</v>
      </c>
    </row>
    <row r="74" spans="1:4" s="5" customFormat="1" x14ac:dyDescent="0.25">
      <c r="A74" s="42" t="s">
        <v>637</v>
      </c>
      <c r="B74" s="42" t="s">
        <v>815</v>
      </c>
      <c r="C74" s="42" t="s">
        <v>947</v>
      </c>
      <c r="D74" s="42" t="s">
        <v>951</v>
      </c>
    </row>
    <row r="75" spans="1:4" s="5" customFormat="1" x14ac:dyDescent="0.25">
      <c r="A75" s="42" t="s">
        <v>638</v>
      </c>
      <c r="B75" s="42" t="s">
        <v>816</v>
      </c>
      <c r="C75" s="42" t="s">
        <v>941</v>
      </c>
      <c r="D75" s="42" t="s">
        <v>951</v>
      </c>
    </row>
    <row r="76" spans="1:4" s="5" customFormat="1" x14ac:dyDescent="0.25">
      <c r="A76" s="42" t="s">
        <v>639</v>
      </c>
      <c r="B76" s="42" t="s">
        <v>817</v>
      </c>
      <c r="C76" s="42" t="s">
        <v>941</v>
      </c>
      <c r="D76" s="42" t="s">
        <v>951</v>
      </c>
    </row>
    <row r="77" spans="1:4" s="5" customFormat="1" x14ac:dyDescent="0.25">
      <c r="A77" s="42" t="s">
        <v>524</v>
      </c>
      <c r="B77" s="42" t="s">
        <v>818</v>
      </c>
      <c r="C77" s="42" t="s">
        <v>937</v>
      </c>
      <c r="D77" s="42" t="s">
        <v>950</v>
      </c>
    </row>
    <row r="78" spans="1:4" s="5" customFormat="1" x14ac:dyDescent="0.25">
      <c r="A78" s="42" t="s">
        <v>640</v>
      </c>
      <c r="B78" s="42" t="s">
        <v>819</v>
      </c>
      <c r="C78" s="42" t="s">
        <v>941</v>
      </c>
      <c r="D78" s="42" t="s">
        <v>951</v>
      </c>
    </row>
    <row r="79" spans="1:4" s="5" customFormat="1" x14ac:dyDescent="0.25">
      <c r="A79" s="42" t="s">
        <v>641</v>
      </c>
      <c r="B79" s="42" t="s">
        <v>820</v>
      </c>
      <c r="C79" s="42" t="s">
        <v>941</v>
      </c>
      <c r="D79" s="42" t="s">
        <v>951</v>
      </c>
    </row>
    <row r="80" spans="1:4" s="5" customFormat="1" x14ac:dyDescent="0.25">
      <c r="A80" s="42" t="s">
        <v>525</v>
      </c>
      <c r="B80" s="42" t="s">
        <v>821</v>
      </c>
      <c r="C80" s="42" t="s">
        <v>941</v>
      </c>
      <c r="D80" s="42" t="s">
        <v>950</v>
      </c>
    </row>
    <row r="81" spans="1:4" s="5" customFormat="1" x14ac:dyDescent="0.25">
      <c r="A81" s="42" t="s">
        <v>642</v>
      </c>
      <c r="B81" s="42" t="s">
        <v>822</v>
      </c>
      <c r="C81" s="42" t="s">
        <v>939</v>
      </c>
      <c r="D81" s="42" t="s">
        <v>951</v>
      </c>
    </row>
    <row r="82" spans="1:4" s="5" customFormat="1" x14ac:dyDescent="0.25">
      <c r="A82" s="42" t="s">
        <v>526</v>
      </c>
      <c r="B82" s="42" t="s">
        <v>823</v>
      </c>
      <c r="C82" s="42" t="s">
        <v>941</v>
      </c>
      <c r="D82" s="42" t="s">
        <v>950</v>
      </c>
    </row>
    <row r="83" spans="1:4" s="5" customFormat="1" x14ac:dyDescent="0.25">
      <c r="A83" s="42" t="s">
        <v>527</v>
      </c>
      <c r="B83" s="42" t="s">
        <v>824</v>
      </c>
      <c r="C83" s="42" t="s">
        <v>939</v>
      </c>
      <c r="D83" s="42" t="s">
        <v>950</v>
      </c>
    </row>
    <row r="84" spans="1:4" s="5" customFormat="1" x14ac:dyDescent="0.25">
      <c r="A84" s="42" t="s">
        <v>643</v>
      </c>
      <c r="B84" s="42" t="s">
        <v>825</v>
      </c>
      <c r="C84" s="42" t="s">
        <v>941</v>
      </c>
      <c r="D84" s="42" t="s">
        <v>951</v>
      </c>
    </row>
    <row r="85" spans="1:4" s="5" customFormat="1" x14ac:dyDescent="0.25">
      <c r="A85" s="42" t="s">
        <v>528</v>
      </c>
      <c r="B85" s="42" t="s">
        <v>826</v>
      </c>
      <c r="C85" s="42" t="s">
        <v>945</v>
      </c>
      <c r="D85" s="42" t="s">
        <v>950</v>
      </c>
    </row>
    <row r="86" spans="1:4" s="5" customFormat="1" x14ac:dyDescent="0.25">
      <c r="A86" s="42" t="s">
        <v>529</v>
      </c>
      <c r="B86" s="42" t="s">
        <v>827</v>
      </c>
      <c r="C86" s="42" t="s">
        <v>945</v>
      </c>
      <c r="D86" s="42" t="s">
        <v>950</v>
      </c>
    </row>
    <row r="87" spans="1:4" s="5" customFormat="1" x14ac:dyDescent="0.25">
      <c r="A87" s="42" t="s">
        <v>644</v>
      </c>
      <c r="B87" s="42" t="s">
        <v>828</v>
      </c>
      <c r="C87" s="42" t="s">
        <v>941</v>
      </c>
      <c r="D87" s="42" t="s">
        <v>951</v>
      </c>
    </row>
    <row r="88" spans="1:4" s="5" customFormat="1" x14ac:dyDescent="0.25">
      <c r="A88" s="42" t="s">
        <v>530</v>
      </c>
      <c r="B88" s="42" t="s">
        <v>829</v>
      </c>
      <c r="C88" s="42" t="s">
        <v>939</v>
      </c>
      <c r="D88" s="42" t="s">
        <v>950</v>
      </c>
    </row>
    <row r="89" spans="1:4" s="5" customFormat="1" x14ac:dyDescent="0.25">
      <c r="A89" s="42" t="s">
        <v>531</v>
      </c>
      <c r="B89" s="42" t="s">
        <v>830</v>
      </c>
      <c r="C89" s="42" t="s">
        <v>941</v>
      </c>
      <c r="D89" s="42" t="s">
        <v>950</v>
      </c>
    </row>
    <row r="90" spans="1:4" s="5" customFormat="1" x14ac:dyDescent="0.25">
      <c r="A90" s="42" t="s">
        <v>532</v>
      </c>
      <c r="B90" s="42" t="s">
        <v>831</v>
      </c>
      <c r="C90" s="42" t="s">
        <v>939</v>
      </c>
      <c r="D90" s="42" t="s">
        <v>950</v>
      </c>
    </row>
    <row r="91" spans="1:4" s="5" customFormat="1" x14ac:dyDescent="0.25">
      <c r="A91" s="42" t="s">
        <v>645</v>
      </c>
      <c r="B91" s="42" t="s">
        <v>832</v>
      </c>
      <c r="C91" s="42" t="s">
        <v>941</v>
      </c>
      <c r="D91" s="42" t="s">
        <v>951</v>
      </c>
    </row>
    <row r="92" spans="1:4" s="5" customFormat="1" x14ac:dyDescent="0.25">
      <c r="A92" s="42" t="s">
        <v>533</v>
      </c>
      <c r="B92" s="42" t="s">
        <v>833</v>
      </c>
      <c r="C92" s="42" t="s">
        <v>939</v>
      </c>
      <c r="D92" s="42" t="s">
        <v>950</v>
      </c>
    </row>
    <row r="93" spans="1:4" s="5" customFormat="1" x14ac:dyDescent="0.25">
      <c r="A93" s="42" t="s">
        <v>534</v>
      </c>
      <c r="B93" s="42" t="s">
        <v>834</v>
      </c>
      <c r="C93" s="42" t="s">
        <v>937</v>
      </c>
      <c r="D93" s="42" t="s">
        <v>950</v>
      </c>
    </row>
    <row r="94" spans="1:4" s="5" customFormat="1" x14ac:dyDescent="0.25">
      <c r="A94" s="42" t="s">
        <v>646</v>
      </c>
      <c r="B94" s="42" t="s">
        <v>835</v>
      </c>
      <c r="C94" s="42" t="s">
        <v>941</v>
      </c>
      <c r="D94" s="42" t="s">
        <v>951</v>
      </c>
    </row>
    <row r="95" spans="1:4" s="5" customFormat="1" x14ac:dyDescent="0.25">
      <c r="A95" s="42" t="s">
        <v>535</v>
      </c>
      <c r="B95" s="42" t="s">
        <v>836</v>
      </c>
      <c r="C95" s="42" t="s">
        <v>945</v>
      </c>
      <c r="D95" s="42" t="s">
        <v>950</v>
      </c>
    </row>
    <row r="96" spans="1:4" s="5" customFormat="1" x14ac:dyDescent="0.25">
      <c r="A96" s="42" t="s">
        <v>536</v>
      </c>
      <c r="B96" s="42" t="s">
        <v>837</v>
      </c>
      <c r="C96" s="42" t="s">
        <v>939</v>
      </c>
      <c r="D96" s="42" t="s">
        <v>950</v>
      </c>
    </row>
    <row r="97" spans="1:4" s="5" customFormat="1" x14ac:dyDescent="0.25">
      <c r="A97" s="42" t="s">
        <v>537</v>
      </c>
      <c r="B97" s="42" t="s">
        <v>838</v>
      </c>
      <c r="C97" s="42" t="s">
        <v>945</v>
      </c>
      <c r="D97" s="42" t="s">
        <v>950</v>
      </c>
    </row>
    <row r="98" spans="1:4" s="5" customFormat="1" x14ac:dyDescent="0.25">
      <c r="A98" s="42" t="s">
        <v>538</v>
      </c>
      <c r="B98" s="42" t="s">
        <v>839</v>
      </c>
      <c r="C98" s="42" t="s">
        <v>945</v>
      </c>
      <c r="D98" s="42" t="s">
        <v>950</v>
      </c>
    </row>
    <row r="99" spans="1:4" s="5" customFormat="1" x14ac:dyDescent="0.25">
      <c r="A99" s="42" t="s">
        <v>647</v>
      </c>
      <c r="B99" s="42" t="s">
        <v>840</v>
      </c>
      <c r="C99" s="42" t="s">
        <v>947</v>
      </c>
      <c r="D99" s="42" t="s">
        <v>951</v>
      </c>
    </row>
    <row r="100" spans="1:4" s="5" customFormat="1" x14ac:dyDescent="0.25">
      <c r="A100" s="42" t="s">
        <v>648</v>
      </c>
      <c r="B100" s="42" t="s">
        <v>841</v>
      </c>
      <c r="C100" s="42" t="s">
        <v>941</v>
      </c>
      <c r="D100" s="42" t="s">
        <v>951</v>
      </c>
    </row>
    <row r="101" spans="1:4" s="5" customFormat="1" x14ac:dyDescent="0.25">
      <c r="A101" s="42" t="s">
        <v>649</v>
      </c>
      <c r="B101" s="42" t="s">
        <v>842</v>
      </c>
      <c r="C101" s="42" t="s">
        <v>944</v>
      </c>
      <c r="D101" s="42" t="s">
        <v>951</v>
      </c>
    </row>
    <row r="102" spans="1:4" s="5" customFormat="1" x14ac:dyDescent="0.25">
      <c r="A102" s="42" t="s">
        <v>539</v>
      </c>
      <c r="B102" s="42" t="s">
        <v>843</v>
      </c>
      <c r="C102" s="42" t="s">
        <v>942</v>
      </c>
      <c r="D102" s="42" t="s">
        <v>950</v>
      </c>
    </row>
    <row r="103" spans="1:4" s="5" customFormat="1" x14ac:dyDescent="0.25">
      <c r="A103" s="42" t="s">
        <v>540</v>
      </c>
      <c r="B103" s="42" t="s">
        <v>844</v>
      </c>
      <c r="C103" s="42" t="s">
        <v>941</v>
      </c>
      <c r="D103" s="42" t="s">
        <v>950</v>
      </c>
    </row>
    <row r="104" spans="1:4" s="5" customFormat="1" x14ac:dyDescent="0.25">
      <c r="A104" s="42" t="s">
        <v>541</v>
      </c>
      <c r="B104" s="42" t="s">
        <v>845</v>
      </c>
      <c r="C104" s="42" t="s">
        <v>945</v>
      </c>
      <c r="D104" s="42" t="s">
        <v>950</v>
      </c>
    </row>
    <row r="105" spans="1:4" s="5" customFormat="1" x14ac:dyDescent="0.25">
      <c r="A105" s="42" t="s">
        <v>650</v>
      </c>
      <c r="B105" s="42" t="s">
        <v>846</v>
      </c>
      <c r="C105" s="42" t="s">
        <v>940</v>
      </c>
      <c r="D105" s="42" t="s">
        <v>951</v>
      </c>
    </row>
    <row r="106" spans="1:4" s="5" customFormat="1" x14ac:dyDescent="0.25">
      <c r="A106" s="42" t="s">
        <v>542</v>
      </c>
      <c r="B106" s="42" t="s">
        <v>847</v>
      </c>
      <c r="C106" s="42" t="s">
        <v>941</v>
      </c>
      <c r="D106" s="42" t="s">
        <v>950</v>
      </c>
    </row>
    <row r="107" spans="1:4" s="5" customFormat="1" x14ac:dyDescent="0.25">
      <c r="A107" s="42" t="s">
        <v>543</v>
      </c>
      <c r="B107" s="42" t="s">
        <v>848</v>
      </c>
      <c r="C107" s="42" t="s">
        <v>941</v>
      </c>
      <c r="D107" s="42" t="s">
        <v>950</v>
      </c>
    </row>
    <row r="108" spans="1:4" s="5" customFormat="1" x14ac:dyDescent="0.25">
      <c r="A108" s="42" t="s">
        <v>651</v>
      </c>
      <c r="B108" s="42" t="s">
        <v>849</v>
      </c>
      <c r="C108" s="42" t="s">
        <v>941</v>
      </c>
      <c r="D108" s="42" t="s">
        <v>951</v>
      </c>
    </row>
    <row r="109" spans="1:4" s="5" customFormat="1" x14ac:dyDescent="0.25">
      <c r="A109" s="42" t="s">
        <v>544</v>
      </c>
      <c r="B109" s="42" t="s">
        <v>850</v>
      </c>
      <c r="C109" s="42" t="s">
        <v>937</v>
      </c>
      <c r="D109" s="42" t="s">
        <v>950</v>
      </c>
    </row>
    <row r="110" spans="1:4" s="5" customFormat="1" x14ac:dyDescent="0.25">
      <c r="A110" s="42" t="s">
        <v>545</v>
      </c>
      <c r="B110" s="42" t="s">
        <v>851</v>
      </c>
      <c r="C110" s="42" t="s">
        <v>939</v>
      </c>
      <c r="D110" s="42" t="s">
        <v>950</v>
      </c>
    </row>
    <row r="111" spans="1:4" s="5" customFormat="1" x14ac:dyDescent="0.25">
      <c r="A111" s="42" t="s">
        <v>546</v>
      </c>
      <c r="B111" s="42" t="s">
        <v>852</v>
      </c>
      <c r="C111" s="42" t="s">
        <v>941</v>
      </c>
      <c r="D111" s="42" t="s">
        <v>950</v>
      </c>
    </row>
    <row r="112" spans="1:4" s="5" customFormat="1" x14ac:dyDescent="0.25">
      <c r="A112" s="42" t="s">
        <v>547</v>
      </c>
      <c r="B112" s="42" t="s">
        <v>853</v>
      </c>
      <c r="C112" s="42" t="s">
        <v>945</v>
      </c>
      <c r="D112" s="42" t="s">
        <v>950</v>
      </c>
    </row>
    <row r="113" spans="1:4" s="5" customFormat="1" x14ac:dyDescent="0.25">
      <c r="A113" s="42" t="s">
        <v>652</v>
      </c>
      <c r="B113" s="42" t="s">
        <v>854</v>
      </c>
      <c r="C113" s="42" t="s">
        <v>941</v>
      </c>
      <c r="D113" s="42" t="s">
        <v>951</v>
      </c>
    </row>
    <row r="114" spans="1:4" s="5" customFormat="1" x14ac:dyDescent="0.25">
      <c r="A114" s="42" t="s">
        <v>548</v>
      </c>
      <c r="B114" s="42" t="s">
        <v>855</v>
      </c>
      <c r="C114" s="42" t="s">
        <v>941</v>
      </c>
      <c r="D114" s="42" t="s">
        <v>950</v>
      </c>
    </row>
    <row r="115" spans="1:4" s="5" customFormat="1" x14ac:dyDescent="0.25">
      <c r="A115" s="42" t="s">
        <v>549</v>
      </c>
      <c r="B115" s="42" t="s">
        <v>856</v>
      </c>
      <c r="C115" s="42" t="s">
        <v>945</v>
      </c>
      <c r="D115" s="42" t="s">
        <v>950</v>
      </c>
    </row>
    <row r="116" spans="1:4" s="5" customFormat="1" x14ac:dyDescent="0.25">
      <c r="A116" s="42" t="s">
        <v>550</v>
      </c>
      <c r="B116" s="42" t="s">
        <v>857</v>
      </c>
      <c r="C116" s="42" t="s">
        <v>945</v>
      </c>
      <c r="D116" s="42" t="s">
        <v>950</v>
      </c>
    </row>
    <row r="117" spans="1:4" s="5" customFormat="1" x14ac:dyDescent="0.25">
      <c r="A117" s="42" t="s">
        <v>551</v>
      </c>
      <c r="B117" s="42" t="s">
        <v>858</v>
      </c>
      <c r="C117" s="42" t="s">
        <v>941</v>
      </c>
      <c r="D117" s="42" t="s">
        <v>950</v>
      </c>
    </row>
    <row r="118" spans="1:4" s="5" customFormat="1" x14ac:dyDescent="0.25">
      <c r="A118" s="42" t="s">
        <v>552</v>
      </c>
      <c r="B118" s="42" t="s">
        <v>859</v>
      </c>
      <c r="C118" s="42" t="s">
        <v>941</v>
      </c>
      <c r="D118" s="42" t="s">
        <v>950</v>
      </c>
    </row>
    <row r="119" spans="1:4" s="5" customFormat="1" x14ac:dyDescent="0.25">
      <c r="A119" s="42" t="s">
        <v>553</v>
      </c>
      <c r="B119" s="42" t="s">
        <v>860</v>
      </c>
      <c r="C119" s="42" t="s">
        <v>945</v>
      </c>
      <c r="D119" s="42" t="s">
        <v>950</v>
      </c>
    </row>
    <row r="120" spans="1:4" s="5" customFormat="1" x14ac:dyDescent="0.25">
      <c r="A120" s="42" t="s">
        <v>653</v>
      </c>
      <c r="B120" s="42" t="s">
        <v>861</v>
      </c>
      <c r="C120" s="42" t="s">
        <v>941</v>
      </c>
      <c r="D120" s="42" t="s">
        <v>951</v>
      </c>
    </row>
    <row r="121" spans="1:4" s="5" customFormat="1" x14ac:dyDescent="0.25">
      <c r="A121" s="42" t="s">
        <v>654</v>
      </c>
      <c r="B121" s="42" t="s">
        <v>862</v>
      </c>
      <c r="C121" s="42" t="s">
        <v>940</v>
      </c>
      <c r="D121" s="42" t="s">
        <v>951</v>
      </c>
    </row>
    <row r="122" spans="1:4" s="5" customFormat="1" x14ac:dyDescent="0.25">
      <c r="A122" s="42" t="s">
        <v>554</v>
      </c>
      <c r="B122" s="42" t="s">
        <v>863</v>
      </c>
      <c r="C122" s="42" t="s">
        <v>941</v>
      </c>
      <c r="D122" s="42" t="s">
        <v>950</v>
      </c>
    </row>
    <row r="123" spans="1:4" s="5" customFormat="1" x14ac:dyDescent="0.25">
      <c r="A123" s="42" t="s">
        <v>555</v>
      </c>
      <c r="B123" s="42" t="s">
        <v>864</v>
      </c>
      <c r="C123" s="42" t="s">
        <v>941</v>
      </c>
      <c r="D123" s="42" t="s">
        <v>950</v>
      </c>
    </row>
    <row r="124" spans="1:4" s="5" customFormat="1" x14ac:dyDescent="0.25">
      <c r="A124" s="42" t="s">
        <v>556</v>
      </c>
      <c r="B124" s="42" t="s">
        <v>865</v>
      </c>
      <c r="C124" s="42" t="s">
        <v>937</v>
      </c>
      <c r="D124" s="42" t="s">
        <v>950</v>
      </c>
    </row>
    <row r="125" spans="1:4" s="5" customFormat="1" x14ac:dyDescent="0.25">
      <c r="A125" s="42" t="s">
        <v>655</v>
      </c>
      <c r="B125" s="42" t="s">
        <v>866</v>
      </c>
      <c r="C125" s="42" t="s">
        <v>944</v>
      </c>
      <c r="D125" s="42" t="s">
        <v>951</v>
      </c>
    </row>
    <row r="126" spans="1:4" s="5" customFormat="1" x14ac:dyDescent="0.25">
      <c r="A126" s="42" t="s">
        <v>656</v>
      </c>
      <c r="B126" s="42" t="s">
        <v>867</v>
      </c>
      <c r="C126" s="42" t="s">
        <v>940</v>
      </c>
      <c r="D126" s="42" t="s">
        <v>951</v>
      </c>
    </row>
    <row r="127" spans="1:4" s="5" customFormat="1" x14ac:dyDescent="0.25">
      <c r="A127" s="42" t="s">
        <v>557</v>
      </c>
      <c r="B127" s="42" t="s">
        <v>868</v>
      </c>
      <c r="C127" s="42" t="s">
        <v>945</v>
      </c>
      <c r="D127" s="42" t="s">
        <v>950</v>
      </c>
    </row>
    <row r="128" spans="1:4" s="5" customFormat="1" x14ac:dyDescent="0.25">
      <c r="A128" s="42" t="s">
        <v>558</v>
      </c>
      <c r="B128" s="42" t="s">
        <v>869</v>
      </c>
      <c r="C128" s="42" t="s">
        <v>945</v>
      </c>
      <c r="D128" s="42" t="s">
        <v>950</v>
      </c>
    </row>
    <row r="129" spans="1:4" s="5" customFormat="1" x14ac:dyDescent="0.25">
      <c r="A129" s="42" t="s">
        <v>559</v>
      </c>
      <c r="B129" s="42" t="s">
        <v>870</v>
      </c>
      <c r="C129" s="42" t="s">
        <v>945</v>
      </c>
      <c r="D129" s="42" t="s">
        <v>950</v>
      </c>
    </row>
    <row r="130" spans="1:4" s="5" customFormat="1" x14ac:dyDescent="0.25">
      <c r="A130" s="42" t="s">
        <v>560</v>
      </c>
      <c r="B130" s="42" t="s">
        <v>871</v>
      </c>
      <c r="C130" s="42" t="s">
        <v>945</v>
      </c>
      <c r="D130" s="42" t="s">
        <v>950</v>
      </c>
    </row>
    <row r="131" spans="1:4" s="5" customFormat="1" x14ac:dyDescent="0.25">
      <c r="A131" s="42" t="s">
        <v>561</v>
      </c>
      <c r="B131" s="42" t="s">
        <v>872</v>
      </c>
      <c r="C131" s="42" t="s">
        <v>941</v>
      </c>
      <c r="D131" s="42" t="s">
        <v>950</v>
      </c>
    </row>
    <row r="132" spans="1:4" s="5" customFormat="1" x14ac:dyDescent="0.25">
      <c r="A132" s="42" t="s">
        <v>657</v>
      </c>
      <c r="B132" s="42" t="s">
        <v>873</v>
      </c>
      <c r="C132" s="42" t="s">
        <v>941</v>
      </c>
      <c r="D132" s="42" t="s">
        <v>951</v>
      </c>
    </row>
    <row r="133" spans="1:4" s="5" customFormat="1" x14ac:dyDescent="0.25">
      <c r="A133" s="42" t="s">
        <v>562</v>
      </c>
      <c r="B133" s="42" t="s">
        <v>874</v>
      </c>
      <c r="C133" s="42" t="s">
        <v>945</v>
      </c>
      <c r="D133" s="42" t="s">
        <v>950</v>
      </c>
    </row>
    <row r="134" spans="1:4" s="5" customFormat="1" x14ac:dyDescent="0.25">
      <c r="A134" s="42" t="s">
        <v>658</v>
      </c>
      <c r="B134" s="42" t="s">
        <v>875</v>
      </c>
      <c r="C134" s="42" t="s">
        <v>940</v>
      </c>
      <c r="D134" s="42" t="s">
        <v>951</v>
      </c>
    </row>
    <row r="135" spans="1:4" s="5" customFormat="1" x14ac:dyDescent="0.25">
      <c r="A135" s="42" t="s">
        <v>563</v>
      </c>
      <c r="B135" s="42" t="s">
        <v>876</v>
      </c>
      <c r="C135" s="42" t="s">
        <v>945</v>
      </c>
      <c r="D135" s="42" t="s">
        <v>950</v>
      </c>
    </row>
    <row r="136" spans="1:4" s="5" customFormat="1" x14ac:dyDescent="0.25">
      <c r="A136" s="42" t="s">
        <v>564</v>
      </c>
      <c r="B136" s="42" t="s">
        <v>877</v>
      </c>
      <c r="C136" s="42" t="s">
        <v>945</v>
      </c>
      <c r="D136" s="42" t="s">
        <v>950</v>
      </c>
    </row>
    <row r="137" spans="1:4" s="5" customFormat="1" x14ac:dyDescent="0.25">
      <c r="A137" s="42" t="s">
        <v>659</v>
      </c>
      <c r="B137" s="42" t="s">
        <v>878</v>
      </c>
      <c r="C137" s="42" t="s">
        <v>940</v>
      </c>
      <c r="D137" s="42" t="s">
        <v>951</v>
      </c>
    </row>
    <row r="138" spans="1:4" s="5" customFormat="1" x14ac:dyDescent="0.25">
      <c r="A138" s="42" t="s">
        <v>565</v>
      </c>
      <c r="B138" s="42" t="s">
        <v>879</v>
      </c>
      <c r="C138" s="42" t="s">
        <v>945</v>
      </c>
      <c r="D138" s="42" t="s">
        <v>950</v>
      </c>
    </row>
    <row r="139" spans="1:4" s="5" customFormat="1" x14ac:dyDescent="0.25">
      <c r="A139" s="42" t="s">
        <v>566</v>
      </c>
      <c r="B139" s="42" t="s">
        <v>880</v>
      </c>
      <c r="C139" s="42" t="s">
        <v>945</v>
      </c>
      <c r="D139" s="42" t="s">
        <v>950</v>
      </c>
    </row>
    <row r="140" spans="1:4" s="5" customFormat="1" x14ac:dyDescent="0.25">
      <c r="A140" s="42" t="s">
        <v>660</v>
      </c>
      <c r="B140" s="42" t="s">
        <v>881</v>
      </c>
      <c r="C140" s="42" t="s">
        <v>947</v>
      </c>
      <c r="D140" s="42" t="s">
        <v>951</v>
      </c>
    </row>
    <row r="141" spans="1:4" s="5" customFormat="1" x14ac:dyDescent="0.25">
      <c r="A141" s="42" t="s">
        <v>567</v>
      </c>
      <c r="B141" s="42" t="s">
        <v>882</v>
      </c>
      <c r="C141" s="42" t="s">
        <v>939</v>
      </c>
      <c r="D141" s="42" t="s">
        <v>950</v>
      </c>
    </row>
    <row r="142" spans="1:4" s="5" customFormat="1" x14ac:dyDescent="0.25">
      <c r="A142" s="42" t="s">
        <v>661</v>
      </c>
      <c r="B142" s="42" t="s">
        <v>883</v>
      </c>
      <c r="C142" s="42" t="s">
        <v>938</v>
      </c>
      <c r="D142" s="42" t="s">
        <v>951</v>
      </c>
    </row>
    <row r="143" spans="1:4" s="5" customFormat="1" x14ac:dyDescent="0.25">
      <c r="A143" s="42" t="s">
        <v>662</v>
      </c>
      <c r="B143" s="42" t="s">
        <v>884</v>
      </c>
      <c r="C143" s="42" t="s">
        <v>947</v>
      </c>
      <c r="D143" s="42" t="s">
        <v>951</v>
      </c>
    </row>
    <row r="144" spans="1:4" s="5" customFormat="1" x14ac:dyDescent="0.25">
      <c r="A144" s="42" t="s">
        <v>663</v>
      </c>
      <c r="B144" s="42" t="s">
        <v>885</v>
      </c>
      <c r="C144" s="42" t="s">
        <v>944</v>
      </c>
      <c r="D144" s="42" t="s">
        <v>951</v>
      </c>
    </row>
    <row r="145" spans="1:4" s="5" customFormat="1" x14ac:dyDescent="0.25">
      <c r="A145" s="42" t="s">
        <v>568</v>
      </c>
      <c r="B145" s="42" t="s">
        <v>886</v>
      </c>
      <c r="C145" s="42" t="s">
        <v>945</v>
      </c>
      <c r="D145" s="42" t="s">
        <v>950</v>
      </c>
    </row>
    <row r="146" spans="1:4" s="5" customFormat="1" x14ac:dyDescent="0.25">
      <c r="A146" s="42" t="s">
        <v>569</v>
      </c>
      <c r="B146" s="42" t="s">
        <v>887</v>
      </c>
      <c r="C146" s="42" t="s">
        <v>941</v>
      </c>
      <c r="D146" s="42" t="s">
        <v>950</v>
      </c>
    </row>
    <row r="147" spans="1:4" s="5" customFormat="1" x14ac:dyDescent="0.25">
      <c r="A147" s="42" t="s">
        <v>664</v>
      </c>
      <c r="B147" s="42" t="s">
        <v>888</v>
      </c>
      <c r="C147" s="42" t="s">
        <v>948</v>
      </c>
      <c r="D147" s="42" t="s">
        <v>951</v>
      </c>
    </row>
    <row r="148" spans="1:4" s="5" customFormat="1" x14ac:dyDescent="0.25">
      <c r="A148" s="42" t="s">
        <v>570</v>
      </c>
      <c r="B148" s="42" t="s">
        <v>889</v>
      </c>
      <c r="C148" s="42" t="s">
        <v>941</v>
      </c>
      <c r="D148" s="42" t="s">
        <v>950</v>
      </c>
    </row>
    <row r="149" spans="1:4" s="5" customFormat="1" x14ac:dyDescent="0.25">
      <c r="A149" s="42" t="s">
        <v>665</v>
      </c>
      <c r="B149" s="42" t="s">
        <v>890</v>
      </c>
      <c r="C149" s="42" t="s">
        <v>947</v>
      </c>
      <c r="D149" s="42" t="s">
        <v>951</v>
      </c>
    </row>
    <row r="150" spans="1:4" s="5" customFormat="1" x14ac:dyDescent="0.25">
      <c r="A150" s="42" t="s">
        <v>571</v>
      </c>
      <c r="B150" s="42" t="s">
        <v>891</v>
      </c>
      <c r="C150" s="42" t="s">
        <v>945</v>
      </c>
      <c r="D150" s="42" t="s">
        <v>950</v>
      </c>
    </row>
    <row r="151" spans="1:4" s="5" customFormat="1" x14ac:dyDescent="0.25">
      <c r="A151" s="42" t="s">
        <v>572</v>
      </c>
      <c r="B151" s="42" t="s">
        <v>892</v>
      </c>
      <c r="C151" s="42" t="s">
        <v>937</v>
      </c>
      <c r="D151" s="42" t="s">
        <v>950</v>
      </c>
    </row>
    <row r="152" spans="1:4" s="5" customFormat="1" x14ac:dyDescent="0.25">
      <c r="A152" s="42" t="s">
        <v>666</v>
      </c>
      <c r="B152" s="42" t="s">
        <v>893</v>
      </c>
      <c r="C152" s="42" t="s">
        <v>949</v>
      </c>
      <c r="D152" s="42" t="s">
        <v>951</v>
      </c>
    </row>
    <row r="153" spans="1:4" s="5" customFormat="1" x14ac:dyDescent="0.25">
      <c r="A153" s="42" t="s">
        <v>667</v>
      </c>
      <c r="B153" s="42" t="s">
        <v>894</v>
      </c>
      <c r="C153" s="42" t="s">
        <v>940</v>
      </c>
      <c r="D153" s="42" t="s">
        <v>951</v>
      </c>
    </row>
    <row r="154" spans="1:4" s="5" customFormat="1" x14ac:dyDescent="0.25">
      <c r="A154" s="42" t="s">
        <v>573</v>
      </c>
      <c r="B154" s="42" t="s">
        <v>895</v>
      </c>
      <c r="C154" s="42" t="s">
        <v>941</v>
      </c>
      <c r="D154" s="42" t="s">
        <v>950</v>
      </c>
    </row>
    <row r="155" spans="1:4" x14ac:dyDescent="0.25">
      <c r="A155" s="42" t="s">
        <v>574</v>
      </c>
      <c r="B155" s="46" t="s">
        <v>896</v>
      </c>
      <c r="C155" s="46" t="s">
        <v>941</v>
      </c>
      <c r="D155" s="46" t="s">
        <v>950</v>
      </c>
    </row>
    <row r="156" spans="1:4" x14ac:dyDescent="0.25">
      <c r="A156" s="42" t="s">
        <v>668</v>
      </c>
      <c r="B156" s="46" t="s">
        <v>897</v>
      </c>
      <c r="C156" s="46" t="s">
        <v>948</v>
      </c>
      <c r="D156" s="46" t="s">
        <v>951</v>
      </c>
    </row>
    <row r="157" spans="1:4" x14ac:dyDescent="0.25">
      <c r="A157" s="42" t="s">
        <v>669</v>
      </c>
      <c r="B157" s="46" t="s">
        <v>898</v>
      </c>
      <c r="C157" s="46" t="s">
        <v>948</v>
      </c>
      <c r="D157" s="46" t="s">
        <v>951</v>
      </c>
    </row>
    <row r="158" spans="1:4" x14ac:dyDescent="0.25">
      <c r="A158" s="42" t="s">
        <v>670</v>
      </c>
      <c r="B158" s="46" t="s">
        <v>899</v>
      </c>
      <c r="C158" s="46" t="s">
        <v>948</v>
      </c>
      <c r="D158" s="46" t="s">
        <v>951</v>
      </c>
    </row>
    <row r="159" spans="1:4" x14ac:dyDescent="0.25">
      <c r="A159" s="42" t="s">
        <v>671</v>
      </c>
      <c r="B159" s="46" t="s">
        <v>900</v>
      </c>
      <c r="C159" s="46" t="s">
        <v>948</v>
      </c>
      <c r="D159" s="46" t="s">
        <v>951</v>
      </c>
    </row>
    <row r="160" spans="1:4" x14ac:dyDescent="0.25">
      <c r="A160" s="42" t="s">
        <v>672</v>
      </c>
      <c r="B160" s="46" t="s">
        <v>901</v>
      </c>
      <c r="C160" s="46" t="s">
        <v>947</v>
      </c>
      <c r="D160" s="46" t="s">
        <v>951</v>
      </c>
    </row>
    <row r="161" spans="1:4" x14ac:dyDescent="0.25">
      <c r="A161" s="42" t="s">
        <v>673</v>
      </c>
      <c r="B161" s="46" t="s">
        <v>902</v>
      </c>
      <c r="C161" s="46" t="s">
        <v>947</v>
      </c>
      <c r="D161" s="46" t="s">
        <v>951</v>
      </c>
    </row>
    <row r="162" spans="1:4" x14ac:dyDescent="0.25">
      <c r="A162" s="42" t="s">
        <v>674</v>
      </c>
      <c r="B162" s="46" t="s">
        <v>903</v>
      </c>
      <c r="C162" s="46" t="s">
        <v>949</v>
      </c>
      <c r="D162" s="46" t="s">
        <v>951</v>
      </c>
    </row>
    <row r="163" spans="1:4" x14ac:dyDescent="0.25">
      <c r="A163" s="42" t="s">
        <v>675</v>
      </c>
      <c r="B163" s="46" t="s">
        <v>904</v>
      </c>
      <c r="C163" s="46" t="s">
        <v>949</v>
      </c>
      <c r="D163" s="46" t="s">
        <v>951</v>
      </c>
    </row>
    <row r="164" spans="1:4" x14ac:dyDescent="0.25">
      <c r="A164" s="42" t="s">
        <v>676</v>
      </c>
      <c r="B164" s="46" t="s">
        <v>905</v>
      </c>
      <c r="C164" s="46" t="s">
        <v>949</v>
      </c>
      <c r="D164" s="46" t="s">
        <v>951</v>
      </c>
    </row>
    <row r="165" spans="1:4" x14ac:dyDescent="0.25">
      <c r="A165" s="42" t="s">
        <v>677</v>
      </c>
      <c r="B165" s="46" t="s">
        <v>906</v>
      </c>
      <c r="C165" s="46" t="s">
        <v>949</v>
      </c>
      <c r="D165" s="46" t="s">
        <v>951</v>
      </c>
    </row>
    <row r="166" spans="1:4" x14ac:dyDescent="0.25">
      <c r="A166" s="42" t="s">
        <v>678</v>
      </c>
      <c r="B166" s="46" t="s">
        <v>907</v>
      </c>
      <c r="C166" s="46" t="s">
        <v>949</v>
      </c>
      <c r="D166" s="46" t="s">
        <v>951</v>
      </c>
    </row>
    <row r="167" spans="1:4" x14ac:dyDescent="0.25">
      <c r="A167" s="42" t="s">
        <v>575</v>
      </c>
      <c r="B167" s="46" t="s">
        <v>908</v>
      </c>
      <c r="C167" s="46" t="s">
        <v>941</v>
      </c>
      <c r="D167" s="46" t="s">
        <v>950</v>
      </c>
    </row>
    <row r="168" spans="1:4" x14ac:dyDescent="0.25">
      <c r="A168" s="42" t="s">
        <v>576</v>
      </c>
      <c r="B168" s="46" t="s">
        <v>909</v>
      </c>
      <c r="C168" s="46" t="s">
        <v>945</v>
      </c>
      <c r="D168" s="46" t="s">
        <v>950</v>
      </c>
    </row>
    <row r="169" spans="1:4" x14ac:dyDescent="0.25">
      <c r="A169" s="42" t="s">
        <v>577</v>
      </c>
      <c r="B169" s="46" t="s">
        <v>910</v>
      </c>
      <c r="C169" s="46" t="s">
        <v>945</v>
      </c>
      <c r="D169" s="46" t="s">
        <v>950</v>
      </c>
    </row>
    <row r="170" spans="1:4" x14ac:dyDescent="0.25">
      <c r="A170" s="42" t="s">
        <v>578</v>
      </c>
      <c r="B170" s="46" t="s">
        <v>911</v>
      </c>
      <c r="C170" s="46" t="s">
        <v>937</v>
      </c>
      <c r="D170" s="46" t="s">
        <v>950</v>
      </c>
    </row>
    <row r="171" spans="1:4" x14ac:dyDescent="0.25">
      <c r="A171" s="42" t="s">
        <v>579</v>
      </c>
      <c r="B171" s="46" t="s">
        <v>912</v>
      </c>
      <c r="C171" s="46" t="s">
        <v>937</v>
      </c>
      <c r="D171" s="46" t="s">
        <v>950</v>
      </c>
    </row>
    <row r="172" spans="1:4" x14ac:dyDescent="0.25">
      <c r="A172" s="42" t="s">
        <v>679</v>
      </c>
      <c r="B172" s="46" t="s">
        <v>913</v>
      </c>
      <c r="C172" s="46" t="s">
        <v>949</v>
      </c>
      <c r="D172" s="46" t="s">
        <v>951</v>
      </c>
    </row>
    <row r="173" spans="1:4" x14ac:dyDescent="0.25">
      <c r="A173" s="42" t="s">
        <v>680</v>
      </c>
      <c r="B173" s="46" t="s">
        <v>914</v>
      </c>
      <c r="C173" s="46" t="s">
        <v>949</v>
      </c>
      <c r="D173" s="46" t="s">
        <v>951</v>
      </c>
    </row>
    <row r="174" spans="1:4" x14ac:dyDescent="0.25">
      <c r="A174" s="42" t="s">
        <v>681</v>
      </c>
      <c r="B174" s="46" t="s">
        <v>915</v>
      </c>
      <c r="C174" s="46" t="s">
        <v>949</v>
      </c>
      <c r="D174" s="46" t="s">
        <v>951</v>
      </c>
    </row>
    <row r="175" spans="1:4" x14ac:dyDescent="0.25">
      <c r="A175" s="42" t="s">
        <v>682</v>
      </c>
      <c r="B175" s="46" t="s">
        <v>916</v>
      </c>
      <c r="C175" s="46" t="s">
        <v>944</v>
      </c>
      <c r="D175" s="46" t="s">
        <v>951</v>
      </c>
    </row>
    <row r="176" spans="1:4" x14ac:dyDescent="0.25">
      <c r="A176" s="42" t="s">
        <v>580</v>
      </c>
      <c r="B176" s="46" t="s">
        <v>917</v>
      </c>
      <c r="C176" s="46" t="s">
        <v>937</v>
      </c>
      <c r="D176" s="46" t="s">
        <v>950</v>
      </c>
    </row>
    <row r="177" spans="1:4" x14ac:dyDescent="0.25">
      <c r="A177" s="42" t="s">
        <v>683</v>
      </c>
      <c r="B177" s="46" t="s">
        <v>918</v>
      </c>
      <c r="C177" s="46" t="s">
        <v>941</v>
      </c>
      <c r="D177" s="46" t="s">
        <v>951</v>
      </c>
    </row>
    <row r="178" spans="1:4" x14ac:dyDescent="0.25">
      <c r="A178" s="42" t="s">
        <v>684</v>
      </c>
      <c r="B178" s="46" t="s">
        <v>919</v>
      </c>
      <c r="C178" s="46" t="s">
        <v>941</v>
      </c>
      <c r="D178" s="46" t="s">
        <v>951</v>
      </c>
    </row>
    <row r="179" spans="1:4" x14ac:dyDescent="0.25">
      <c r="A179" s="42" t="s">
        <v>581</v>
      </c>
      <c r="B179" s="46" t="s">
        <v>920</v>
      </c>
      <c r="C179" s="46" t="s">
        <v>945</v>
      </c>
      <c r="D179" s="46" t="s">
        <v>950</v>
      </c>
    </row>
    <row r="180" spans="1:4" x14ac:dyDescent="0.25">
      <c r="A180" s="42" t="s">
        <v>582</v>
      </c>
      <c r="B180" s="46" t="s">
        <v>921</v>
      </c>
      <c r="C180" s="46" t="s">
        <v>945</v>
      </c>
      <c r="D180" s="46" t="s">
        <v>950</v>
      </c>
    </row>
    <row r="181" spans="1:4" x14ac:dyDescent="0.25">
      <c r="A181" s="42" t="s">
        <v>583</v>
      </c>
      <c r="B181" s="46" t="s">
        <v>922</v>
      </c>
      <c r="C181" s="46" t="s">
        <v>941</v>
      </c>
      <c r="D181" s="46" t="s">
        <v>950</v>
      </c>
    </row>
    <row r="182" spans="1:4" x14ac:dyDescent="0.25">
      <c r="A182" s="42" t="s">
        <v>584</v>
      </c>
      <c r="B182" s="46" t="s">
        <v>923</v>
      </c>
      <c r="C182" s="46" t="s">
        <v>945</v>
      </c>
      <c r="D182" s="46" t="s">
        <v>950</v>
      </c>
    </row>
    <row r="183" spans="1:4" x14ac:dyDescent="0.25">
      <c r="A183" s="42" t="s">
        <v>685</v>
      </c>
      <c r="B183" s="46" t="s">
        <v>924</v>
      </c>
      <c r="C183" s="46" t="s">
        <v>941</v>
      </c>
      <c r="D183" s="46" t="s">
        <v>951</v>
      </c>
    </row>
    <row r="184" spans="1:4" x14ac:dyDescent="0.25">
      <c r="A184" s="42" t="s">
        <v>585</v>
      </c>
      <c r="B184" s="46" t="s">
        <v>925</v>
      </c>
      <c r="C184" s="46" t="s">
        <v>942</v>
      </c>
      <c r="D184" s="46" t="s">
        <v>950</v>
      </c>
    </row>
    <row r="185" spans="1:4" x14ac:dyDescent="0.25">
      <c r="A185" s="42" t="s">
        <v>586</v>
      </c>
      <c r="B185" s="46" t="s">
        <v>926</v>
      </c>
      <c r="C185" s="46" t="s">
        <v>942</v>
      </c>
      <c r="D185" s="46" t="s">
        <v>950</v>
      </c>
    </row>
    <row r="186" spans="1:4" x14ac:dyDescent="0.25">
      <c r="A186" s="42" t="s">
        <v>587</v>
      </c>
      <c r="B186" s="46" t="s">
        <v>927</v>
      </c>
      <c r="C186" s="46" t="s">
        <v>942</v>
      </c>
      <c r="D186" s="46" t="s">
        <v>950</v>
      </c>
    </row>
    <row r="187" spans="1:4" x14ac:dyDescent="0.25">
      <c r="A187" s="42" t="s">
        <v>588</v>
      </c>
      <c r="B187" s="46" t="s">
        <v>928</v>
      </c>
      <c r="C187" s="46" t="s">
        <v>942</v>
      </c>
      <c r="D187" s="46" t="s">
        <v>950</v>
      </c>
    </row>
    <row r="188" spans="1:4" x14ac:dyDescent="0.25">
      <c r="A188" s="42" t="s">
        <v>589</v>
      </c>
      <c r="B188" s="46" t="s">
        <v>929</v>
      </c>
      <c r="C188" s="46" t="s">
        <v>942</v>
      </c>
      <c r="D188" s="46" t="s">
        <v>950</v>
      </c>
    </row>
    <row r="189" spans="1:4" x14ac:dyDescent="0.25">
      <c r="A189" s="42" t="s">
        <v>590</v>
      </c>
      <c r="B189" s="46" t="s">
        <v>930</v>
      </c>
      <c r="C189" s="46" t="s">
        <v>942</v>
      </c>
      <c r="D189" s="46" t="s">
        <v>950</v>
      </c>
    </row>
    <row r="190" spans="1:4" x14ac:dyDescent="0.25">
      <c r="A190" s="42" t="s">
        <v>591</v>
      </c>
      <c r="B190" s="46" t="s">
        <v>931</v>
      </c>
      <c r="C190" s="46" t="s">
        <v>945</v>
      </c>
      <c r="D190" s="46" t="s">
        <v>950</v>
      </c>
    </row>
    <row r="191" spans="1:4" x14ac:dyDescent="0.25">
      <c r="A191" s="42" t="s">
        <v>592</v>
      </c>
      <c r="B191" s="46" t="s">
        <v>932</v>
      </c>
      <c r="C191" s="46" t="s">
        <v>945</v>
      </c>
      <c r="D191" s="46" t="s">
        <v>950</v>
      </c>
    </row>
    <row r="192" spans="1:4" x14ac:dyDescent="0.25">
      <c r="A192" s="42" t="s">
        <v>593</v>
      </c>
      <c r="B192" s="46" t="s">
        <v>933</v>
      </c>
      <c r="C192" s="46" t="s">
        <v>945</v>
      </c>
      <c r="D192" s="46" t="s">
        <v>950</v>
      </c>
    </row>
    <row r="193" spans="1:4" x14ac:dyDescent="0.25">
      <c r="A193" s="42" t="s">
        <v>594</v>
      </c>
      <c r="B193" s="46" t="s">
        <v>934</v>
      </c>
      <c r="C193" s="46" t="s">
        <v>945</v>
      </c>
      <c r="D193" s="46" t="s">
        <v>950</v>
      </c>
    </row>
    <row r="194" spans="1:4" x14ac:dyDescent="0.25">
      <c r="A194" s="42" t="s">
        <v>595</v>
      </c>
      <c r="B194" s="46" t="s">
        <v>935</v>
      </c>
      <c r="C194" s="46" t="s">
        <v>937</v>
      </c>
      <c r="D194" s="46" t="s">
        <v>950</v>
      </c>
    </row>
    <row r="195" spans="1:4" x14ac:dyDescent="0.25">
      <c r="A195" s="42" t="s">
        <v>596</v>
      </c>
      <c r="B195" s="46" t="s">
        <v>936</v>
      </c>
      <c r="C195" s="46" t="s">
        <v>937</v>
      </c>
      <c r="D195" s="46" t="s">
        <v>950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F79-B621-48F1-AE68-D53CF5B9F061}">
  <dimension ref="A1:XDZ2000"/>
  <sheetViews>
    <sheetView showGridLines="0" zoomScale="130" zoomScaleNormal="130" workbookViewId="0">
      <selection activeCell="K4" sqref="K4"/>
    </sheetView>
  </sheetViews>
  <sheetFormatPr defaultColWidth="9.140625" defaultRowHeight="12.75" x14ac:dyDescent="0.25"/>
  <cols>
    <col min="1" max="1" width="11.7109375" style="2" bestFit="1" customWidth="1"/>
    <col min="2" max="2" width="11.42578125" style="2" bestFit="1" customWidth="1"/>
    <col min="3" max="3" width="18.85546875" style="2" bestFit="1" customWidth="1"/>
    <col min="4" max="4" width="16.85546875" style="2" bestFit="1" customWidth="1"/>
    <col min="5" max="5" width="20.85546875" style="2" bestFit="1" customWidth="1"/>
    <col min="6" max="6" width="4.42578125" style="2" bestFit="1" customWidth="1"/>
    <col min="7" max="7" width="10" style="2" bestFit="1" customWidth="1"/>
    <col min="8" max="8" width="12" style="2" bestFit="1" customWidth="1"/>
    <col min="9" max="16384" width="9.140625" style="2"/>
  </cols>
  <sheetData>
    <row r="1" spans="1:16354" s="6" customFormat="1" ht="15.75" customHeight="1" x14ac:dyDescent="0.25">
      <c r="A1" s="47" t="s">
        <v>206</v>
      </c>
      <c r="B1" s="42" t="s">
        <v>953</v>
      </c>
      <c r="C1" s="42" t="s">
        <v>954</v>
      </c>
      <c r="D1" s="42" t="s">
        <v>955</v>
      </c>
      <c r="E1" s="42" t="s">
        <v>956</v>
      </c>
      <c r="F1" s="42" t="s">
        <v>957</v>
      </c>
      <c r="G1" s="42" t="s">
        <v>58</v>
      </c>
      <c r="H1" s="42" t="s">
        <v>958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ht="15" x14ac:dyDescent="0.25">
      <c r="A2" s="47" t="s">
        <v>959</v>
      </c>
      <c r="B2" s="42" t="s">
        <v>960</v>
      </c>
      <c r="C2" s="42" t="s">
        <v>961</v>
      </c>
      <c r="D2" s="48">
        <v>32878</v>
      </c>
      <c r="E2" s="42" t="s">
        <v>962</v>
      </c>
      <c r="F2" s="42">
        <v>71</v>
      </c>
      <c r="G2" s="42">
        <v>921679744</v>
      </c>
      <c r="H2" s="42">
        <v>80230367981</v>
      </c>
    </row>
    <row r="3" spans="1:16354" s="5" customFormat="1" ht="15" x14ac:dyDescent="0.25">
      <c r="A3" s="47" t="s">
        <v>963</v>
      </c>
      <c r="B3" s="42" t="s">
        <v>964</v>
      </c>
      <c r="C3" s="42" t="s">
        <v>965</v>
      </c>
      <c r="D3" s="48">
        <v>31364</v>
      </c>
      <c r="E3" s="42" t="s">
        <v>966</v>
      </c>
      <c r="F3" s="42">
        <v>62</v>
      </c>
      <c r="G3" s="42">
        <v>954043135</v>
      </c>
      <c r="H3" s="42">
        <v>18857340905</v>
      </c>
    </row>
    <row r="4" spans="1:16354" s="5" customFormat="1" ht="15" x14ac:dyDescent="0.25">
      <c r="A4" s="47" t="s">
        <v>967</v>
      </c>
      <c r="B4" s="42" t="s">
        <v>968</v>
      </c>
      <c r="C4" s="42" t="s">
        <v>969</v>
      </c>
      <c r="D4" s="48">
        <v>32739</v>
      </c>
      <c r="E4" s="42" t="s">
        <v>970</v>
      </c>
      <c r="F4" s="42">
        <v>27</v>
      </c>
      <c r="G4" s="42">
        <v>909825530</v>
      </c>
      <c r="H4" s="42">
        <v>32474050570</v>
      </c>
    </row>
    <row r="5" spans="1:16354" s="5" customFormat="1" ht="15" x14ac:dyDescent="0.25">
      <c r="A5" s="47" t="s">
        <v>971</v>
      </c>
      <c r="B5" s="42" t="s">
        <v>972</v>
      </c>
      <c r="C5" s="42" t="s">
        <v>973</v>
      </c>
      <c r="D5" s="48">
        <v>32523</v>
      </c>
      <c r="E5" s="42" t="s">
        <v>974</v>
      </c>
      <c r="F5" s="42">
        <v>96</v>
      </c>
      <c r="G5" s="42">
        <v>946617185</v>
      </c>
      <c r="H5" s="42">
        <v>73333289822</v>
      </c>
    </row>
    <row r="6" spans="1:16354" s="5" customFormat="1" ht="15" x14ac:dyDescent="0.25">
      <c r="A6" s="47" t="s">
        <v>975</v>
      </c>
      <c r="B6" s="42" t="s">
        <v>976</v>
      </c>
      <c r="C6" s="42" t="s">
        <v>977</v>
      </c>
      <c r="D6" s="48">
        <v>33853</v>
      </c>
      <c r="E6" s="42" t="s">
        <v>978</v>
      </c>
      <c r="F6" s="42">
        <v>86</v>
      </c>
      <c r="G6" s="42">
        <v>929775335</v>
      </c>
      <c r="H6" s="42">
        <v>73952936500</v>
      </c>
    </row>
    <row r="7" spans="1:16354" s="5" customFormat="1" ht="15" x14ac:dyDescent="0.25">
      <c r="A7" s="47" t="s">
        <v>979</v>
      </c>
      <c r="B7" s="42" t="s">
        <v>980</v>
      </c>
      <c r="C7" s="42" t="s">
        <v>981</v>
      </c>
      <c r="D7" s="48">
        <v>31978</v>
      </c>
      <c r="E7" s="42" t="s">
        <v>982</v>
      </c>
      <c r="F7" s="42">
        <v>82</v>
      </c>
      <c r="G7" s="42">
        <v>992446706</v>
      </c>
      <c r="H7" s="42">
        <v>16281305651</v>
      </c>
    </row>
    <row r="8" spans="1:16354" s="5" customFormat="1" ht="15" x14ac:dyDescent="0.25">
      <c r="A8" s="47" t="s">
        <v>983</v>
      </c>
      <c r="B8" s="42" t="s">
        <v>984</v>
      </c>
      <c r="C8" s="42" t="s">
        <v>985</v>
      </c>
      <c r="D8" s="48">
        <v>31125</v>
      </c>
      <c r="E8" s="42" t="s">
        <v>986</v>
      </c>
      <c r="F8" s="42">
        <v>68</v>
      </c>
      <c r="G8" s="42">
        <v>948576145</v>
      </c>
      <c r="H8" s="42">
        <v>12299325577</v>
      </c>
    </row>
    <row r="9" spans="1:16354" s="5" customFormat="1" ht="15" x14ac:dyDescent="0.25">
      <c r="A9" s="47" t="s">
        <v>987</v>
      </c>
      <c r="B9" s="42" t="s">
        <v>988</v>
      </c>
      <c r="C9" s="42" t="s">
        <v>989</v>
      </c>
      <c r="D9" s="48">
        <v>32314</v>
      </c>
      <c r="E9" s="42" t="s">
        <v>990</v>
      </c>
      <c r="F9" s="42">
        <v>63</v>
      </c>
      <c r="G9" s="42">
        <v>933027844</v>
      </c>
      <c r="H9" s="42">
        <v>90877016844</v>
      </c>
    </row>
    <row r="10" spans="1:16354" s="5" customFormat="1" ht="15" x14ac:dyDescent="0.25">
      <c r="A10" s="47" t="s">
        <v>991</v>
      </c>
      <c r="B10" s="42" t="s">
        <v>992</v>
      </c>
      <c r="C10" s="42" t="s">
        <v>993</v>
      </c>
      <c r="D10" s="48">
        <v>33712</v>
      </c>
      <c r="E10" s="42" t="s">
        <v>994</v>
      </c>
      <c r="F10" s="42">
        <v>98</v>
      </c>
      <c r="G10" s="42">
        <v>942216405</v>
      </c>
      <c r="H10" s="42">
        <v>9022118033</v>
      </c>
    </row>
    <row r="11" spans="1:16354" s="5" customFormat="1" ht="15" x14ac:dyDescent="0.25">
      <c r="A11" s="47" t="s">
        <v>995</v>
      </c>
      <c r="B11" s="42" t="s">
        <v>996</v>
      </c>
      <c r="C11" s="42" t="s">
        <v>997</v>
      </c>
      <c r="D11" s="48">
        <v>32738</v>
      </c>
      <c r="E11" s="42" t="s">
        <v>994</v>
      </c>
      <c r="F11" s="42">
        <v>98</v>
      </c>
      <c r="G11" s="42">
        <v>939451468</v>
      </c>
      <c r="H11" s="42">
        <v>10560094376</v>
      </c>
    </row>
    <row r="12" spans="1:16354" s="5" customFormat="1" ht="15" x14ac:dyDescent="0.25">
      <c r="A12" s="47" t="s">
        <v>998</v>
      </c>
      <c r="B12" s="42" t="s">
        <v>999</v>
      </c>
      <c r="C12" s="42" t="s">
        <v>1000</v>
      </c>
      <c r="D12" s="48">
        <v>34011</v>
      </c>
      <c r="E12" s="42" t="s">
        <v>1001</v>
      </c>
      <c r="F12" s="42">
        <v>83</v>
      </c>
      <c r="G12" s="42">
        <v>940192383</v>
      </c>
      <c r="H12" s="42">
        <v>10493910679</v>
      </c>
    </row>
    <row r="13" spans="1:16354" s="5" customFormat="1" ht="15" x14ac:dyDescent="0.25">
      <c r="A13" s="47" t="s">
        <v>1002</v>
      </c>
      <c r="B13" s="42" t="s">
        <v>1003</v>
      </c>
      <c r="C13" s="42" t="s">
        <v>1004</v>
      </c>
      <c r="D13" s="48">
        <v>33926</v>
      </c>
      <c r="E13" s="42" t="s">
        <v>1005</v>
      </c>
      <c r="F13" s="42">
        <v>88</v>
      </c>
      <c r="G13" s="42">
        <v>901527421</v>
      </c>
      <c r="H13" s="42">
        <v>87146253703</v>
      </c>
    </row>
    <row r="14" spans="1:16354" s="5" customFormat="1" ht="15" x14ac:dyDescent="0.25">
      <c r="A14" s="47" t="s">
        <v>1006</v>
      </c>
      <c r="B14" s="42" t="s">
        <v>1007</v>
      </c>
      <c r="C14" s="42" t="s">
        <v>1008</v>
      </c>
      <c r="D14" s="48">
        <v>32063</v>
      </c>
      <c r="E14" s="42" t="s">
        <v>978</v>
      </c>
      <c r="F14" s="42">
        <v>86</v>
      </c>
      <c r="G14" s="42">
        <v>993872650</v>
      </c>
      <c r="H14" s="42">
        <v>40202746844</v>
      </c>
    </row>
    <row r="15" spans="1:16354" s="5" customFormat="1" ht="15" x14ac:dyDescent="0.25">
      <c r="A15" s="47" t="s">
        <v>1009</v>
      </c>
      <c r="B15" s="42" t="s">
        <v>1010</v>
      </c>
      <c r="C15" s="42" t="s">
        <v>1011</v>
      </c>
      <c r="D15" s="48">
        <v>31199</v>
      </c>
      <c r="E15" s="42" t="s">
        <v>1012</v>
      </c>
      <c r="F15" s="42">
        <v>41</v>
      </c>
      <c r="G15" s="42">
        <v>923997232</v>
      </c>
      <c r="H15" s="42">
        <v>13332363954</v>
      </c>
    </row>
    <row r="16" spans="1:16354" s="5" customFormat="1" ht="15" x14ac:dyDescent="0.25">
      <c r="A16" s="47" t="s">
        <v>1013</v>
      </c>
      <c r="B16" s="42" t="s">
        <v>1014</v>
      </c>
      <c r="C16" s="42" t="s">
        <v>1015</v>
      </c>
      <c r="D16" s="48">
        <v>32965</v>
      </c>
      <c r="E16" s="42" t="s">
        <v>966</v>
      </c>
      <c r="F16" s="42">
        <v>62</v>
      </c>
      <c r="G16" s="42">
        <v>970051595</v>
      </c>
      <c r="H16" s="42">
        <v>7538867969</v>
      </c>
    </row>
    <row r="17" spans="1:8" s="5" customFormat="1" ht="15" x14ac:dyDescent="0.25">
      <c r="A17" s="47" t="s">
        <v>1016</v>
      </c>
      <c r="B17" s="42" t="s">
        <v>1017</v>
      </c>
      <c r="C17" s="42" t="s">
        <v>1018</v>
      </c>
      <c r="D17" s="48">
        <v>33168</v>
      </c>
      <c r="E17" s="42" t="s">
        <v>1019</v>
      </c>
      <c r="F17" s="42">
        <v>95</v>
      </c>
      <c r="G17" s="42">
        <v>983847686</v>
      </c>
      <c r="H17" s="42">
        <v>97087153165</v>
      </c>
    </row>
    <row r="18" spans="1:8" s="5" customFormat="1" ht="15" x14ac:dyDescent="0.25">
      <c r="A18" s="47" t="s">
        <v>1020</v>
      </c>
      <c r="B18" s="42" t="s">
        <v>1021</v>
      </c>
      <c r="C18" s="42" t="s">
        <v>1022</v>
      </c>
      <c r="D18" s="48">
        <v>34277</v>
      </c>
      <c r="E18" s="42" t="s">
        <v>966</v>
      </c>
      <c r="F18" s="42">
        <v>62</v>
      </c>
      <c r="G18" s="42">
        <v>968443268</v>
      </c>
      <c r="H18" s="42">
        <v>59630228525</v>
      </c>
    </row>
    <row r="19" spans="1:8" s="5" customFormat="1" ht="15" x14ac:dyDescent="0.25">
      <c r="A19" s="47" t="s">
        <v>1023</v>
      </c>
      <c r="B19" s="42" t="s">
        <v>1024</v>
      </c>
      <c r="C19" s="42" t="s">
        <v>1025</v>
      </c>
      <c r="D19" s="48">
        <v>31605</v>
      </c>
      <c r="E19" s="42" t="s">
        <v>1026</v>
      </c>
      <c r="F19" s="42">
        <v>69</v>
      </c>
      <c r="G19" s="42">
        <v>993925290</v>
      </c>
      <c r="H19" s="42">
        <v>32484112204</v>
      </c>
    </row>
    <row r="20" spans="1:8" s="5" customFormat="1" ht="15" x14ac:dyDescent="0.25">
      <c r="A20" s="47" t="s">
        <v>1027</v>
      </c>
      <c r="B20" s="42" t="s">
        <v>1028</v>
      </c>
      <c r="C20" s="42" t="s">
        <v>1029</v>
      </c>
      <c r="D20" s="48">
        <v>33548</v>
      </c>
      <c r="E20" s="42" t="s">
        <v>1026</v>
      </c>
      <c r="F20" s="42">
        <v>69</v>
      </c>
      <c r="G20" s="42">
        <v>915168994</v>
      </c>
      <c r="H20" s="42">
        <v>69054842799</v>
      </c>
    </row>
    <row r="21" spans="1:8" s="5" customFormat="1" ht="15" x14ac:dyDescent="0.25">
      <c r="A21" s="47" t="s">
        <v>1030</v>
      </c>
      <c r="B21" s="42" t="s">
        <v>1031</v>
      </c>
      <c r="C21" s="42" t="s">
        <v>1032</v>
      </c>
      <c r="D21" s="48">
        <v>31559</v>
      </c>
      <c r="E21" s="42" t="s">
        <v>1005</v>
      </c>
      <c r="F21" s="42">
        <v>88</v>
      </c>
      <c r="G21" s="42">
        <v>940567772</v>
      </c>
      <c r="H21" s="42">
        <v>50668939504</v>
      </c>
    </row>
    <row r="22" spans="1:8" s="5" customFormat="1" ht="15" x14ac:dyDescent="0.25">
      <c r="A22" s="47" t="s">
        <v>1033</v>
      </c>
      <c r="B22" s="42" t="s">
        <v>1034</v>
      </c>
      <c r="C22" s="42" t="s">
        <v>1035</v>
      </c>
      <c r="D22" s="48">
        <v>32275</v>
      </c>
      <c r="E22" s="42" t="s">
        <v>978</v>
      </c>
      <c r="F22" s="42">
        <v>86</v>
      </c>
      <c r="G22" s="42">
        <v>992324924</v>
      </c>
      <c r="H22" s="42">
        <v>97121205448</v>
      </c>
    </row>
    <row r="23" spans="1:8" s="5" customFormat="1" ht="15" x14ac:dyDescent="0.25">
      <c r="A23" s="47" t="s">
        <v>1036</v>
      </c>
      <c r="B23" s="42" t="s">
        <v>1037</v>
      </c>
      <c r="C23" s="42" t="s">
        <v>1038</v>
      </c>
      <c r="D23" s="48">
        <v>34047</v>
      </c>
      <c r="E23" s="42" t="s">
        <v>986</v>
      </c>
      <c r="F23" s="42">
        <v>68</v>
      </c>
      <c r="G23" s="42">
        <v>943665850</v>
      </c>
      <c r="H23" s="42">
        <v>30453215545</v>
      </c>
    </row>
    <row r="24" spans="1:8" s="5" customFormat="1" ht="15" x14ac:dyDescent="0.25">
      <c r="A24" s="47" t="s">
        <v>1039</v>
      </c>
      <c r="B24" s="42" t="s">
        <v>1040</v>
      </c>
      <c r="C24" s="42" t="s">
        <v>1041</v>
      </c>
      <c r="D24" s="48">
        <v>33099</v>
      </c>
      <c r="E24" s="42" t="s">
        <v>994</v>
      </c>
      <c r="F24" s="42">
        <v>98</v>
      </c>
      <c r="G24" s="42">
        <v>978457502</v>
      </c>
      <c r="H24" s="42">
        <v>3119221934</v>
      </c>
    </row>
    <row r="25" spans="1:8" s="5" customFormat="1" ht="15" x14ac:dyDescent="0.25">
      <c r="A25" s="47" t="s">
        <v>1042</v>
      </c>
      <c r="B25" s="42" t="s">
        <v>1043</v>
      </c>
      <c r="C25" s="42" t="s">
        <v>1044</v>
      </c>
      <c r="D25" s="48">
        <v>31325</v>
      </c>
      <c r="E25" s="42" t="s">
        <v>978</v>
      </c>
      <c r="F25" s="42">
        <v>86</v>
      </c>
      <c r="G25" s="42">
        <v>931735206</v>
      </c>
      <c r="H25" s="42">
        <v>32889593119</v>
      </c>
    </row>
    <row r="26" spans="1:8" s="5" customFormat="1" ht="15" x14ac:dyDescent="0.25">
      <c r="A26" s="47" t="s">
        <v>1045</v>
      </c>
      <c r="B26" s="42" t="s">
        <v>1046</v>
      </c>
      <c r="C26" s="42" t="s">
        <v>1047</v>
      </c>
      <c r="D26" s="48">
        <v>32360</v>
      </c>
      <c r="E26" s="42" t="s">
        <v>1048</v>
      </c>
      <c r="F26" s="42">
        <v>79</v>
      </c>
      <c r="G26" s="42">
        <v>921230380</v>
      </c>
      <c r="H26" s="42">
        <v>97112134533</v>
      </c>
    </row>
    <row r="27" spans="1:8" s="5" customFormat="1" ht="15" x14ac:dyDescent="0.25">
      <c r="A27" s="47" t="s">
        <v>1049</v>
      </c>
      <c r="B27" s="42" t="s">
        <v>1050</v>
      </c>
      <c r="C27" s="42" t="s">
        <v>1051</v>
      </c>
      <c r="D27" s="48">
        <v>33196</v>
      </c>
      <c r="E27" s="42" t="s">
        <v>1052</v>
      </c>
      <c r="F27" s="42">
        <v>84</v>
      </c>
      <c r="G27" s="42">
        <v>927896505</v>
      </c>
      <c r="H27" s="42">
        <v>36819538075</v>
      </c>
    </row>
    <row r="28" spans="1:8" s="5" customFormat="1" ht="15" x14ac:dyDescent="0.25">
      <c r="A28" s="47" t="s">
        <v>1053</v>
      </c>
      <c r="B28" s="42" t="s">
        <v>1054</v>
      </c>
      <c r="C28" s="42" t="s">
        <v>1055</v>
      </c>
      <c r="D28" s="48">
        <v>32980</v>
      </c>
      <c r="E28" s="42" t="s">
        <v>1056</v>
      </c>
      <c r="F28" s="42">
        <v>65</v>
      </c>
      <c r="G28" s="42">
        <v>995304740</v>
      </c>
      <c r="H28" s="42">
        <v>20065873959</v>
      </c>
    </row>
    <row r="29" spans="1:8" s="5" customFormat="1" ht="15" x14ac:dyDescent="0.25">
      <c r="A29" s="47" t="s">
        <v>1030</v>
      </c>
      <c r="B29" s="42" t="s">
        <v>1031</v>
      </c>
      <c r="C29" s="42" t="s">
        <v>1032</v>
      </c>
      <c r="D29" s="48">
        <v>32797</v>
      </c>
      <c r="E29" s="42" t="s">
        <v>994</v>
      </c>
      <c r="F29" s="42">
        <v>98</v>
      </c>
      <c r="G29" s="42">
        <v>947493638</v>
      </c>
      <c r="H29" s="42">
        <v>36916508927</v>
      </c>
    </row>
    <row r="30" spans="1:8" s="5" customFormat="1" ht="15" x14ac:dyDescent="0.25">
      <c r="A30" s="47" t="s">
        <v>1057</v>
      </c>
      <c r="B30" s="42" t="s">
        <v>1058</v>
      </c>
      <c r="C30" s="42" t="s">
        <v>1059</v>
      </c>
      <c r="D30" s="48">
        <v>32215</v>
      </c>
      <c r="E30" s="42" t="s">
        <v>1052</v>
      </c>
      <c r="F30" s="42">
        <v>84</v>
      </c>
      <c r="G30" s="42">
        <v>968414800</v>
      </c>
      <c r="H30" s="42">
        <v>25269923115</v>
      </c>
    </row>
    <row r="31" spans="1:8" s="5" customFormat="1" ht="15" x14ac:dyDescent="0.25">
      <c r="A31" s="47" t="s">
        <v>1060</v>
      </c>
      <c r="B31" s="42" t="s">
        <v>1061</v>
      </c>
      <c r="C31" s="42" t="s">
        <v>1062</v>
      </c>
      <c r="D31" s="48">
        <v>33852</v>
      </c>
      <c r="E31" s="42" t="s">
        <v>1063</v>
      </c>
      <c r="F31" s="42">
        <v>91</v>
      </c>
      <c r="G31" s="42">
        <v>944184729</v>
      </c>
      <c r="H31" s="42">
        <v>87579041328</v>
      </c>
    </row>
    <row r="32" spans="1:8" s="5" customFormat="1" ht="15" x14ac:dyDescent="0.25">
      <c r="A32" s="47" t="s">
        <v>1064</v>
      </c>
      <c r="B32" s="42" t="s">
        <v>1065</v>
      </c>
      <c r="C32" s="42" t="s">
        <v>1066</v>
      </c>
      <c r="D32" s="48">
        <v>34325</v>
      </c>
      <c r="E32" s="42" t="s">
        <v>966</v>
      </c>
      <c r="F32" s="42">
        <v>62</v>
      </c>
      <c r="G32" s="42">
        <v>955949458</v>
      </c>
      <c r="H32" s="42">
        <v>4787724887</v>
      </c>
    </row>
    <row r="33" spans="1:8" s="5" customFormat="1" ht="15" x14ac:dyDescent="0.25">
      <c r="A33" s="47" t="s">
        <v>1067</v>
      </c>
      <c r="B33" s="42" t="s">
        <v>1068</v>
      </c>
      <c r="C33" s="42" t="s">
        <v>1069</v>
      </c>
      <c r="D33" s="48">
        <v>31477</v>
      </c>
      <c r="E33" s="42" t="s">
        <v>962</v>
      </c>
      <c r="F33" s="42">
        <v>71</v>
      </c>
      <c r="G33" s="42">
        <v>915122505</v>
      </c>
      <c r="H33" s="42">
        <v>75862432122</v>
      </c>
    </row>
    <row r="34" spans="1:8" s="5" customFormat="1" ht="15" x14ac:dyDescent="0.25">
      <c r="A34" s="47" t="s">
        <v>1070</v>
      </c>
      <c r="B34" s="42" t="s">
        <v>1071</v>
      </c>
      <c r="C34" s="42" t="s">
        <v>1072</v>
      </c>
      <c r="D34" s="48">
        <v>32845</v>
      </c>
      <c r="E34" s="42" t="s">
        <v>1012</v>
      </c>
      <c r="F34" s="42">
        <v>41</v>
      </c>
      <c r="G34" s="42">
        <v>991221681</v>
      </c>
      <c r="H34" s="42">
        <v>98589591602</v>
      </c>
    </row>
    <row r="35" spans="1:8" s="5" customFormat="1" ht="15" x14ac:dyDescent="0.25">
      <c r="A35" s="47" t="s">
        <v>1073</v>
      </c>
      <c r="B35" s="42" t="s">
        <v>1074</v>
      </c>
      <c r="C35" s="42" t="s">
        <v>1075</v>
      </c>
      <c r="D35" s="48">
        <v>31719</v>
      </c>
      <c r="E35" s="42" t="s">
        <v>970</v>
      </c>
      <c r="F35" s="42">
        <v>27</v>
      </c>
      <c r="G35" s="42">
        <v>920668719</v>
      </c>
      <c r="H35" s="42">
        <v>66985169887</v>
      </c>
    </row>
    <row r="36" spans="1:8" s="5" customFormat="1" ht="15" x14ac:dyDescent="0.25">
      <c r="A36" s="47" t="s">
        <v>1076</v>
      </c>
      <c r="B36" s="42" t="s">
        <v>1077</v>
      </c>
      <c r="C36" s="42" t="s">
        <v>1078</v>
      </c>
      <c r="D36" s="48">
        <v>34051</v>
      </c>
      <c r="E36" s="42" t="s">
        <v>1079</v>
      </c>
      <c r="F36" s="42">
        <v>48</v>
      </c>
      <c r="G36" s="42">
        <v>906603954</v>
      </c>
      <c r="H36" s="42">
        <v>84301030440</v>
      </c>
    </row>
    <row r="37" spans="1:8" s="5" customFormat="1" ht="15" x14ac:dyDescent="0.25">
      <c r="A37" s="47" t="s">
        <v>1080</v>
      </c>
      <c r="B37" s="42" t="s">
        <v>1081</v>
      </c>
      <c r="C37" s="42" t="s">
        <v>1082</v>
      </c>
      <c r="D37" s="48">
        <v>33048</v>
      </c>
      <c r="E37" s="42" t="s">
        <v>1083</v>
      </c>
      <c r="F37" s="42">
        <v>84</v>
      </c>
      <c r="G37" s="42">
        <v>946412449</v>
      </c>
      <c r="H37" s="42">
        <v>33217384866</v>
      </c>
    </row>
    <row r="38" spans="1:8" s="5" customFormat="1" ht="15" x14ac:dyDescent="0.25">
      <c r="A38" s="47" t="s">
        <v>1084</v>
      </c>
      <c r="B38" s="42" t="s">
        <v>1085</v>
      </c>
      <c r="C38" s="42" t="s">
        <v>1086</v>
      </c>
      <c r="D38" s="48">
        <v>32770</v>
      </c>
      <c r="E38" s="42" t="s">
        <v>1087</v>
      </c>
      <c r="F38" s="42">
        <v>61</v>
      </c>
      <c r="G38" s="42">
        <v>981720007</v>
      </c>
      <c r="H38" s="42">
        <v>7923310879</v>
      </c>
    </row>
    <row r="39" spans="1:8" s="5" customFormat="1" ht="15" x14ac:dyDescent="0.25">
      <c r="A39" s="47" t="s">
        <v>1088</v>
      </c>
      <c r="B39" s="42" t="s">
        <v>1089</v>
      </c>
      <c r="C39" s="42" t="s">
        <v>1090</v>
      </c>
      <c r="D39" s="48">
        <v>34038</v>
      </c>
      <c r="E39" s="42" t="s">
        <v>1091</v>
      </c>
      <c r="F39" s="42">
        <v>92</v>
      </c>
      <c r="G39" s="42">
        <v>910641218</v>
      </c>
      <c r="H39" s="42">
        <v>41619593741</v>
      </c>
    </row>
    <row r="40" spans="1:8" s="5" customFormat="1" ht="15" x14ac:dyDescent="0.25">
      <c r="A40" s="47" t="s">
        <v>1092</v>
      </c>
      <c r="B40" s="42" t="s">
        <v>1093</v>
      </c>
      <c r="C40" s="42" t="s">
        <v>1094</v>
      </c>
      <c r="D40" s="48">
        <v>33118</v>
      </c>
      <c r="E40" s="42" t="s">
        <v>1095</v>
      </c>
      <c r="F40" s="42">
        <v>11</v>
      </c>
      <c r="G40" s="42">
        <v>926142846</v>
      </c>
      <c r="H40" s="42">
        <v>70914316635</v>
      </c>
    </row>
    <row r="41" spans="1:8" s="5" customFormat="1" ht="15" x14ac:dyDescent="0.25">
      <c r="A41" s="47" t="s">
        <v>1096</v>
      </c>
      <c r="B41" s="42" t="s">
        <v>1097</v>
      </c>
      <c r="C41" s="42" t="s">
        <v>1098</v>
      </c>
      <c r="D41" s="48">
        <v>32421</v>
      </c>
      <c r="E41" s="42" t="s">
        <v>1099</v>
      </c>
      <c r="F41" s="42">
        <v>81</v>
      </c>
      <c r="G41" s="42">
        <v>993765169</v>
      </c>
      <c r="H41" s="42">
        <v>39661034243</v>
      </c>
    </row>
    <row r="42" spans="1:8" s="5" customFormat="1" ht="15" x14ac:dyDescent="0.25">
      <c r="A42" s="47" t="s">
        <v>1100</v>
      </c>
      <c r="B42" s="42" t="s">
        <v>1101</v>
      </c>
      <c r="C42" s="42" t="s">
        <v>1102</v>
      </c>
      <c r="D42" s="48">
        <v>34271</v>
      </c>
      <c r="E42" s="42" t="s">
        <v>1001</v>
      </c>
      <c r="F42" s="42">
        <v>83</v>
      </c>
      <c r="G42" s="42">
        <v>989882612</v>
      </c>
      <c r="H42" s="42">
        <v>36639195935</v>
      </c>
    </row>
    <row r="43" spans="1:8" s="5" customFormat="1" ht="15" x14ac:dyDescent="0.25">
      <c r="A43" s="47" t="s">
        <v>1103</v>
      </c>
      <c r="B43" s="42" t="s">
        <v>1104</v>
      </c>
      <c r="C43" s="42" t="s">
        <v>1105</v>
      </c>
      <c r="D43" s="48">
        <v>33966</v>
      </c>
      <c r="E43" s="42" t="s">
        <v>1001</v>
      </c>
      <c r="F43" s="42">
        <v>83</v>
      </c>
      <c r="G43" s="42">
        <v>999460564</v>
      </c>
      <c r="H43" s="42">
        <v>63908317286</v>
      </c>
    </row>
    <row r="44" spans="1:8" s="5" customFormat="1" ht="15" x14ac:dyDescent="0.25">
      <c r="A44" s="47" t="s">
        <v>1106</v>
      </c>
      <c r="B44" s="42" t="s">
        <v>1107</v>
      </c>
      <c r="C44" s="42" t="s">
        <v>1108</v>
      </c>
      <c r="D44" s="48">
        <v>31577</v>
      </c>
      <c r="E44" s="42" t="s">
        <v>1087</v>
      </c>
      <c r="F44" s="42">
        <v>61</v>
      </c>
      <c r="G44" s="42">
        <v>959932281</v>
      </c>
      <c r="H44" s="42">
        <v>34856691625</v>
      </c>
    </row>
    <row r="45" spans="1:8" s="5" customFormat="1" ht="15" x14ac:dyDescent="0.25">
      <c r="A45" s="47" t="s">
        <v>1109</v>
      </c>
      <c r="B45" s="42" t="s">
        <v>1110</v>
      </c>
      <c r="C45" s="42" t="s">
        <v>1111</v>
      </c>
      <c r="D45" s="48">
        <v>31657</v>
      </c>
      <c r="E45" s="42" t="s">
        <v>1087</v>
      </c>
      <c r="F45" s="42">
        <v>61</v>
      </c>
      <c r="G45" s="42">
        <v>992242682</v>
      </c>
      <c r="H45" s="42">
        <v>1560833502</v>
      </c>
    </row>
    <row r="46" spans="1:8" s="5" customFormat="1" ht="15" x14ac:dyDescent="0.25">
      <c r="A46" s="47" t="s">
        <v>1112</v>
      </c>
      <c r="B46" s="42" t="s">
        <v>1113</v>
      </c>
      <c r="C46" s="42" t="s">
        <v>1114</v>
      </c>
      <c r="D46" s="48">
        <v>32773</v>
      </c>
      <c r="E46" s="42" t="s">
        <v>1091</v>
      </c>
      <c r="F46" s="42">
        <v>92</v>
      </c>
      <c r="G46" s="42">
        <v>930205453</v>
      </c>
      <c r="H46" s="42">
        <v>98651650503</v>
      </c>
    </row>
    <row r="47" spans="1:8" s="5" customFormat="1" ht="15" x14ac:dyDescent="0.25">
      <c r="A47" s="47" t="s">
        <v>1115</v>
      </c>
      <c r="B47" s="42" t="s">
        <v>1116</v>
      </c>
      <c r="C47" s="42" t="s">
        <v>1117</v>
      </c>
      <c r="D47" s="48">
        <v>34149</v>
      </c>
      <c r="E47" s="42" t="s">
        <v>1001</v>
      </c>
      <c r="F47" s="42">
        <v>83</v>
      </c>
      <c r="G47" s="42">
        <v>901139740</v>
      </c>
      <c r="H47" s="42">
        <v>25575637388</v>
      </c>
    </row>
    <row r="48" spans="1:8" s="5" customFormat="1" ht="15" x14ac:dyDescent="0.25">
      <c r="A48" s="47" t="s">
        <v>1118</v>
      </c>
      <c r="B48" s="42" t="s">
        <v>1119</v>
      </c>
      <c r="C48" s="42" t="s">
        <v>1120</v>
      </c>
      <c r="D48" s="48">
        <v>32116</v>
      </c>
      <c r="E48" s="42" t="s">
        <v>1121</v>
      </c>
      <c r="F48" s="42">
        <v>51</v>
      </c>
      <c r="G48" s="42">
        <v>914310078</v>
      </c>
      <c r="H48" s="42">
        <v>99213068972</v>
      </c>
    </row>
    <row r="49" spans="1:8" s="5" customFormat="1" ht="15" x14ac:dyDescent="0.25">
      <c r="A49" s="47" t="s">
        <v>1122</v>
      </c>
      <c r="B49" s="42" t="s">
        <v>1123</v>
      </c>
      <c r="C49" s="42" t="s">
        <v>1124</v>
      </c>
      <c r="D49" s="48">
        <v>31096</v>
      </c>
      <c r="E49" s="42" t="s">
        <v>1125</v>
      </c>
      <c r="F49" s="42">
        <v>31</v>
      </c>
      <c r="G49" s="42">
        <v>984570190</v>
      </c>
      <c r="H49" s="42">
        <v>91333862490</v>
      </c>
    </row>
    <row r="50" spans="1:8" s="5" customFormat="1" ht="15" x14ac:dyDescent="0.25">
      <c r="A50" s="47" t="s">
        <v>1126</v>
      </c>
      <c r="B50" s="42" t="s">
        <v>1127</v>
      </c>
      <c r="C50" s="42" t="s">
        <v>1128</v>
      </c>
      <c r="D50" s="48">
        <v>31641</v>
      </c>
      <c r="E50" s="42" t="s">
        <v>1121</v>
      </c>
      <c r="F50" s="42">
        <v>51</v>
      </c>
      <c r="G50" s="42">
        <v>932154836</v>
      </c>
      <c r="H50" s="42">
        <v>83171452221</v>
      </c>
    </row>
    <row r="51" spans="1:8" s="5" customFormat="1" ht="15" x14ac:dyDescent="0.25">
      <c r="A51" s="47" t="s">
        <v>1129</v>
      </c>
      <c r="B51" s="42" t="s">
        <v>1130</v>
      </c>
      <c r="C51" s="42" t="s">
        <v>1131</v>
      </c>
      <c r="D51" s="48">
        <v>31086</v>
      </c>
      <c r="E51" s="42" t="s">
        <v>1083</v>
      </c>
      <c r="F51" s="42">
        <v>84</v>
      </c>
      <c r="G51" s="42">
        <v>925534918</v>
      </c>
      <c r="H51" s="42">
        <v>802785982</v>
      </c>
    </row>
    <row r="52" spans="1:8" s="5" customFormat="1" ht="15" x14ac:dyDescent="0.25">
      <c r="A52" s="47" t="s">
        <v>1132</v>
      </c>
      <c r="B52" s="42" t="s">
        <v>1133</v>
      </c>
      <c r="C52" s="42" t="s">
        <v>1134</v>
      </c>
      <c r="D52" s="48">
        <v>32559</v>
      </c>
      <c r="E52" s="42" t="s">
        <v>1052</v>
      </c>
      <c r="F52" s="42">
        <v>84</v>
      </c>
      <c r="G52" s="42">
        <v>980953036</v>
      </c>
      <c r="H52" s="42">
        <v>35978897806</v>
      </c>
    </row>
    <row r="53" spans="1:8" s="5" customFormat="1" ht="15" x14ac:dyDescent="0.25">
      <c r="A53" s="47" t="s">
        <v>1135</v>
      </c>
      <c r="B53" s="42" t="s">
        <v>1136</v>
      </c>
      <c r="C53" s="42" t="s">
        <v>1137</v>
      </c>
      <c r="D53" s="48">
        <v>33197</v>
      </c>
      <c r="E53" s="42" t="s">
        <v>1091</v>
      </c>
      <c r="F53" s="42">
        <v>92</v>
      </c>
      <c r="G53" s="42">
        <v>916781306</v>
      </c>
      <c r="H53" s="42">
        <v>95298152137</v>
      </c>
    </row>
    <row r="54" spans="1:8" s="5" customFormat="1" ht="15" x14ac:dyDescent="0.25">
      <c r="A54" s="47" t="s">
        <v>1138</v>
      </c>
      <c r="B54" s="42" t="s">
        <v>1139</v>
      </c>
      <c r="C54" s="42" t="s">
        <v>1140</v>
      </c>
      <c r="D54" s="48">
        <v>32138</v>
      </c>
      <c r="E54" s="42" t="s">
        <v>1001</v>
      </c>
      <c r="F54" s="42">
        <v>83</v>
      </c>
      <c r="G54" s="42">
        <v>974074696</v>
      </c>
      <c r="H54" s="42">
        <v>49495209209</v>
      </c>
    </row>
    <row r="55" spans="1:8" s="5" customFormat="1" ht="15" x14ac:dyDescent="0.25">
      <c r="A55" s="47" t="s">
        <v>1141</v>
      </c>
      <c r="B55" s="42" t="s">
        <v>1142</v>
      </c>
      <c r="C55" s="42" t="s">
        <v>1143</v>
      </c>
      <c r="D55" s="48">
        <v>31902</v>
      </c>
      <c r="E55" s="42" t="s">
        <v>1087</v>
      </c>
      <c r="F55" s="42">
        <v>61</v>
      </c>
      <c r="G55" s="42">
        <v>955524377</v>
      </c>
      <c r="H55" s="42">
        <v>61535833420</v>
      </c>
    </row>
    <row r="56" spans="1:8" s="5" customFormat="1" ht="15" x14ac:dyDescent="0.25">
      <c r="A56" s="47" t="s">
        <v>1144</v>
      </c>
      <c r="B56" s="42" t="s">
        <v>1145</v>
      </c>
      <c r="C56" s="42" t="s">
        <v>1146</v>
      </c>
      <c r="D56" s="48">
        <v>33045</v>
      </c>
      <c r="E56" s="42" t="s">
        <v>962</v>
      </c>
      <c r="F56" s="42">
        <v>71</v>
      </c>
      <c r="G56" s="42">
        <v>998919041</v>
      </c>
      <c r="H56" s="42">
        <v>5874986026</v>
      </c>
    </row>
    <row r="57" spans="1:8" s="5" customFormat="1" ht="15" x14ac:dyDescent="0.25">
      <c r="A57" s="47" t="s">
        <v>1147</v>
      </c>
      <c r="B57" s="42" t="s">
        <v>1148</v>
      </c>
      <c r="C57" s="42" t="s">
        <v>1149</v>
      </c>
      <c r="D57" s="48">
        <v>33414</v>
      </c>
      <c r="E57" s="42" t="s">
        <v>990</v>
      </c>
      <c r="F57" s="42">
        <v>63</v>
      </c>
      <c r="G57" s="42">
        <v>964168161</v>
      </c>
      <c r="H57" s="42">
        <v>75158805234</v>
      </c>
    </row>
    <row r="58" spans="1:8" s="5" customFormat="1" ht="15" x14ac:dyDescent="0.25">
      <c r="A58" s="47" t="s">
        <v>1150</v>
      </c>
      <c r="B58" s="42" t="s">
        <v>1151</v>
      </c>
      <c r="C58" s="42" t="s">
        <v>1152</v>
      </c>
      <c r="D58" s="48">
        <v>31980</v>
      </c>
      <c r="E58" s="42" t="s">
        <v>1087</v>
      </c>
      <c r="F58" s="42">
        <v>61</v>
      </c>
      <c r="G58" s="42">
        <v>942000602</v>
      </c>
      <c r="H58" s="42">
        <v>13495665581</v>
      </c>
    </row>
    <row r="59" spans="1:8" s="5" customFormat="1" ht="15" x14ac:dyDescent="0.25">
      <c r="A59" s="47" t="s">
        <v>1153</v>
      </c>
      <c r="B59" s="42" t="s">
        <v>1154</v>
      </c>
      <c r="C59" s="42" t="s">
        <v>1155</v>
      </c>
      <c r="D59" s="48">
        <v>32265</v>
      </c>
      <c r="E59" s="42" t="s">
        <v>1087</v>
      </c>
      <c r="F59" s="42">
        <v>61</v>
      </c>
      <c r="G59" s="42">
        <v>917117039</v>
      </c>
      <c r="H59" s="42">
        <v>59621582731</v>
      </c>
    </row>
    <row r="60" spans="1:8" s="5" customFormat="1" ht="15" x14ac:dyDescent="0.25">
      <c r="A60" s="47" t="s">
        <v>1156</v>
      </c>
      <c r="B60" s="42" t="s">
        <v>1157</v>
      </c>
      <c r="C60" s="42" t="s">
        <v>1158</v>
      </c>
      <c r="D60" s="48">
        <v>32376</v>
      </c>
      <c r="E60" s="42" t="s">
        <v>1095</v>
      </c>
      <c r="F60" s="42">
        <v>11</v>
      </c>
      <c r="G60" s="42">
        <v>915799397</v>
      </c>
      <c r="H60" s="42">
        <v>49614731155</v>
      </c>
    </row>
    <row r="61" spans="1:8" s="5" customFormat="1" ht="15" x14ac:dyDescent="0.25">
      <c r="A61" s="47" t="s">
        <v>1159</v>
      </c>
      <c r="B61" s="42" t="s">
        <v>1160</v>
      </c>
      <c r="C61" s="42" t="s">
        <v>1161</v>
      </c>
      <c r="D61" s="48">
        <v>33354</v>
      </c>
      <c r="E61" s="42" t="s">
        <v>986</v>
      </c>
      <c r="F61" s="42">
        <v>68</v>
      </c>
      <c r="G61" s="42">
        <v>959485061</v>
      </c>
      <c r="H61" s="42">
        <v>45618917639</v>
      </c>
    </row>
    <row r="62" spans="1:8" s="5" customFormat="1" ht="15" x14ac:dyDescent="0.25">
      <c r="A62" s="47" t="s">
        <v>1162</v>
      </c>
      <c r="B62" s="42" t="s">
        <v>1163</v>
      </c>
      <c r="C62" s="42" t="s">
        <v>1164</v>
      </c>
      <c r="D62" s="48">
        <v>33065</v>
      </c>
      <c r="E62" s="42" t="s">
        <v>986</v>
      </c>
      <c r="F62" s="42">
        <v>68</v>
      </c>
      <c r="G62" s="42">
        <v>959391304</v>
      </c>
      <c r="H62" s="42">
        <v>97132115164</v>
      </c>
    </row>
    <row r="63" spans="1:8" s="5" customFormat="1" ht="15" x14ac:dyDescent="0.25">
      <c r="A63" s="47" t="s">
        <v>1165</v>
      </c>
      <c r="B63" s="42" t="s">
        <v>1166</v>
      </c>
      <c r="C63" s="42" t="s">
        <v>1167</v>
      </c>
      <c r="D63" s="48">
        <v>32475</v>
      </c>
      <c r="E63" s="42" t="s">
        <v>970</v>
      </c>
      <c r="F63" s="42">
        <v>27</v>
      </c>
      <c r="G63" s="42">
        <v>997592875</v>
      </c>
      <c r="H63" s="42">
        <v>24455472296</v>
      </c>
    </row>
    <row r="64" spans="1:8" s="5" customFormat="1" ht="15" x14ac:dyDescent="0.25">
      <c r="A64" s="47" t="s">
        <v>1168</v>
      </c>
      <c r="B64" s="42" t="s">
        <v>1169</v>
      </c>
      <c r="C64" s="42" t="s">
        <v>1170</v>
      </c>
      <c r="D64" s="48">
        <v>33752</v>
      </c>
      <c r="E64" s="42" t="s">
        <v>978</v>
      </c>
      <c r="F64" s="42">
        <v>86</v>
      </c>
      <c r="G64" s="42">
        <v>965647216</v>
      </c>
      <c r="H64" s="42">
        <v>86625806902</v>
      </c>
    </row>
    <row r="65" spans="1:8" s="5" customFormat="1" ht="15" x14ac:dyDescent="0.25">
      <c r="A65" s="47" t="s">
        <v>1171</v>
      </c>
      <c r="B65" s="42" t="s">
        <v>1172</v>
      </c>
      <c r="C65" s="42" t="s">
        <v>1173</v>
      </c>
      <c r="D65" s="48">
        <v>33198</v>
      </c>
      <c r="E65" s="42" t="s">
        <v>1083</v>
      </c>
      <c r="F65" s="42">
        <v>84</v>
      </c>
      <c r="G65" s="42">
        <v>906213317</v>
      </c>
      <c r="H65" s="42">
        <v>41984756583</v>
      </c>
    </row>
    <row r="66" spans="1:8" s="5" customFormat="1" ht="15" x14ac:dyDescent="0.25">
      <c r="A66" s="47" t="s">
        <v>1174</v>
      </c>
      <c r="B66" s="42" t="s">
        <v>1175</v>
      </c>
      <c r="C66" s="42" t="s">
        <v>1176</v>
      </c>
      <c r="D66" s="48">
        <v>31247</v>
      </c>
      <c r="E66" s="42" t="s">
        <v>1001</v>
      </c>
      <c r="F66" s="42">
        <v>83</v>
      </c>
      <c r="G66" s="42">
        <v>975317591</v>
      </c>
      <c r="H66" s="42">
        <v>71397058144</v>
      </c>
    </row>
    <row r="67" spans="1:8" s="5" customFormat="1" ht="15" x14ac:dyDescent="0.25">
      <c r="A67" s="47" t="s">
        <v>1177</v>
      </c>
      <c r="B67" s="42" t="s">
        <v>1178</v>
      </c>
      <c r="C67" s="42" t="s">
        <v>1179</v>
      </c>
      <c r="D67" s="48">
        <v>34064</v>
      </c>
      <c r="E67" s="42" t="s">
        <v>1079</v>
      </c>
      <c r="F67" s="42">
        <v>48</v>
      </c>
      <c r="G67" s="42">
        <v>904873149</v>
      </c>
      <c r="H67" s="42">
        <v>3029608023</v>
      </c>
    </row>
    <row r="68" spans="1:8" s="5" customFormat="1" ht="15" x14ac:dyDescent="0.25">
      <c r="A68" s="47" t="s">
        <v>1180</v>
      </c>
      <c r="B68" s="42" t="s">
        <v>1181</v>
      </c>
      <c r="C68" s="42" t="s">
        <v>1182</v>
      </c>
      <c r="D68" s="48">
        <v>33349</v>
      </c>
      <c r="E68" s="42" t="s">
        <v>1095</v>
      </c>
      <c r="F68" s="42">
        <v>11</v>
      </c>
      <c r="G68" s="42">
        <v>913973242</v>
      </c>
      <c r="H68" s="42">
        <v>91838919874</v>
      </c>
    </row>
    <row r="69" spans="1:8" s="5" customFormat="1" ht="15" x14ac:dyDescent="0.25">
      <c r="A69" s="47" t="s">
        <v>1183</v>
      </c>
      <c r="B69" s="42" t="s">
        <v>1184</v>
      </c>
      <c r="C69" s="42" t="s">
        <v>1185</v>
      </c>
      <c r="D69" s="48">
        <v>32881</v>
      </c>
      <c r="E69" s="42" t="s">
        <v>982</v>
      </c>
      <c r="F69" s="42">
        <v>82</v>
      </c>
      <c r="G69" s="42">
        <v>962119836</v>
      </c>
      <c r="H69" s="42">
        <v>2349241559</v>
      </c>
    </row>
    <row r="70" spans="1:8" s="5" customFormat="1" ht="15" x14ac:dyDescent="0.25">
      <c r="A70" s="47" t="s">
        <v>1186</v>
      </c>
      <c r="B70" s="42" t="s">
        <v>1187</v>
      </c>
      <c r="C70" s="42" t="s">
        <v>1188</v>
      </c>
      <c r="D70" s="48">
        <v>31763</v>
      </c>
      <c r="E70" s="42" t="s">
        <v>1189</v>
      </c>
      <c r="F70" s="42">
        <v>21</v>
      </c>
      <c r="G70" s="42">
        <v>948751718</v>
      </c>
      <c r="H70" s="42">
        <v>13097336500</v>
      </c>
    </row>
    <row r="71" spans="1:8" s="5" customFormat="1" ht="15" x14ac:dyDescent="0.25">
      <c r="A71" s="47" t="s">
        <v>1190</v>
      </c>
      <c r="B71" s="42" t="s">
        <v>1191</v>
      </c>
      <c r="C71" s="42" t="s">
        <v>1192</v>
      </c>
      <c r="D71" s="48">
        <v>31366</v>
      </c>
      <c r="E71" s="42" t="s">
        <v>962</v>
      </c>
      <c r="F71" s="42">
        <v>71</v>
      </c>
      <c r="G71" s="42">
        <v>934949694</v>
      </c>
      <c r="H71" s="42">
        <v>29448102587</v>
      </c>
    </row>
    <row r="72" spans="1:8" s="5" customFormat="1" ht="15" x14ac:dyDescent="0.25">
      <c r="A72" s="47" t="s">
        <v>1193</v>
      </c>
      <c r="B72" s="42" t="s">
        <v>1194</v>
      </c>
      <c r="C72" s="42" t="s">
        <v>1195</v>
      </c>
      <c r="D72" s="48">
        <v>32476</v>
      </c>
      <c r="E72" s="42" t="s">
        <v>1125</v>
      </c>
      <c r="F72" s="42">
        <v>31</v>
      </c>
      <c r="G72" s="42">
        <v>979414634</v>
      </c>
      <c r="H72" s="42">
        <v>15886613685</v>
      </c>
    </row>
    <row r="73" spans="1:8" s="5" customFormat="1" ht="15" x14ac:dyDescent="0.25">
      <c r="A73" s="47" t="s">
        <v>1196</v>
      </c>
      <c r="B73" s="42" t="s">
        <v>1197</v>
      </c>
      <c r="C73" s="42" t="s">
        <v>1198</v>
      </c>
      <c r="D73" s="48">
        <v>31519</v>
      </c>
      <c r="E73" s="42" t="s">
        <v>982</v>
      </c>
      <c r="F73" s="42">
        <v>82</v>
      </c>
      <c r="G73" s="42">
        <v>938603791</v>
      </c>
      <c r="H73" s="42">
        <v>40411012316</v>
      </c>
    </row>
    <row r="74" spans="1:8" s="5" customFormat="1" ht="15" x14ac:dyDescent="0.25">
      <c r="A74" s="47" t="s">
        <v>1199</v>
      </c>
      <c r="B74" s="42" t="s">
        <v>1200</v>
      </c>
      <c r="C74" s="42" t="s">
        <v>1201</v>
      </c>
      <c r="D74" s="48">
        <v>33464</v>
      </c>
      <c r="E74" s="42" t="s">
        <v>1056</v>
      </c>
      <c r="F74" s="42">
        <v>65</v>
      </c>
      <c r="G74" s="42">
        <v>946456007</v>
      </c>
      <c r="H74" s="42">
        <v>86451272384</v>
      </c>
    </row>
    <row r="75" spans="1:8" s="5" customFormat="1" ht="15" x14ac:dyDescent="0.25">
      <c r="A75" s="47" t="s">
        <v>1202</v>
      </c>
      <c r="B75" s="42" t="s">
        <v>1203</v>
      </c>
      <c r="C75" s="42" t="s">
        <v>1204</v>
      </c>
      <c r="D75" s="48">
        <v>32707</v>
      </c>
      <c r="E75" s="42" t="s">
        <v>986</v>
      </c>
      <c r="F75" s="42">
        <v>68</v>
      </c>
      <c r="G75" s="42">
        <v>936009657</v>
      </c>
      <c r="H75" s="42">
        <v>73803158935</v>
      </c>
    </row>
    <row r="76" spans="1:8" s="5" customFormat="1" ht="15" x14ac:dyDescent="0.25">
      <c r="A76" s="47" t="s">
        <v>1147</v>
      </c>
      <c r="B76" s="42" t="s">
        <v>1148</v>
      </c>
      <c r="C76" s="42" t="s">
        <v>1149</v>
      </c>
      <c r="D76" s="48">
        <v>32073</v>
      </c>
      <c r="E76" s="42" t="s">
        <v>1087</v>
      </c>
      <c r="F76" s="42">
        <v>61</v>
      </c>
      <c r="G76" s="42">
        <v>955659505</v>
      </c>
      <c r="H76" s="42">
        <v>44255330882</v>
      </c>
    </row>
    <row r="77" spans="1:8" s="5" customFormat="1" ht="15" x14ac:dyDescent="0.25">
      <c r="A77" s="47" t="s">
        <v>1205</v>
      </c>
      <c r="B77" s="42" t="s">
        <v>1206</v>
      </c>
      <c r="C77" s="42" t="s">
        <v>1207</v>
      </c>
      <c r="D77" s="48">
        <v>33869</v>
      </c>
      <c r="E77" s="42" t="s">
        <v>970</v>
      </c>
      <c r="F77" s="42">
        <v>27</v>
      </c>
      <c r="G77" s="42">
        <v>986311538</v>
      </c>
      <c r="H77" s="42">
        <v>10741485425</v>
      </c>
    </row>
    <row r="78" spans="1:8" s="5" customFormat="1" ht="15" x14ac:dyDescent="0.25">
      <c r="A78" s="47" t="s">
        <v>1208</v>
      </c>
      <c r="B78" s="42" t="s">
        <v>1209</v>
      </c>
      <c r="C78" s="42" t="s">
        <v>1210</v>
      </c>
      <c r="D78" s="48">
        <v>31247</v>
      </c>
      <c r="E78" s="42" t="s">
        <v>1087</v>
      </c>
      <c r="F78" s="42">
        <v>61</v>
      </c>
      <c r="G78" s="42">
        <v>956888210</v>
      </c>
      <c r="H78" s="42">
        <v>16812911610</v>
      </c>
    </row>
    <row r="79" spans="1:8" s="5" customFormat="1" ht="15" x14ac:dyDescent="0.25">
      <c r="A79" s="47" t="s">
        <v>1211</v>
      </c>
      <c r="B79" s="42" t="s">
        <v>1212</v>
      </c>
      <c r="C79" s="42" t="s">
        <v>1213</v>
      </c>
      <c r="D79" s="48">
        <v>32596</v>
      </c>
      <c r="E79" s="42" t="s">
        <v>1056</v>
      </c>
      <c r="F79" s="42">
        <v>65</v>
      </c>
      <c r="G79" s="42">
        <v>997995290</v>
      </c>
      <c r="H79" s="42">
        <v>68079604872</v>
      </c>
    </row>
    <row r="80" spans="1:8" s="5" customFormat="1" ht="15" x14ac:dyDescent="0.25">
      <c r="A80" s="47" t="s">
        <v>995</v>
      </c>
      <c r="B80" s="42" t="s">
        <v>996</v>
      </c>
      <c r="C80" s="42" t="s">
        <v>997</v>
      </c>
      <c r="D80" s="48">
        <v>33960</v>
      </c>
      <c r="E80" s="42" t="s">
        <v>1099</v>
      </c>
      <c r="F80" s="42">
        <v>81</v>
      </c>
      <c r="G80" s="42">
        <v>968637993</v>
      </c>
      <c r="H80" s="42">
        <v>12240189598</v>
      </c>
    </row>
    <row r="81" spans="1:8" s="5" customFormat="1" ht="15" x14ac:dyDescent="0.25">
      <c r="A81" s="47" t="s">
        <v>1214</v>
      </c>
      <c r="B81" s="42" t="s">
        <v>1215</v>
      </c>
      <c r="C81" s="42" t="s">
        <v>1216</v>
      </c>
      <c r="D81" s="48">
        <v>33579</v>
      </c>
      <c r="E81" s="42" t="s">
        <v>1079</v>
      </c>
      <c r="F81" s="42">
        <v>48</v>
      </c>
      <c r="G81" s="42">
        <v>918880034</v>
      </c>
      <c r="H81" s="42">
        <v>2824859995</v>
      </c>
    </row>
    <row r="82" spans="1:8" s="5" customFormat="1" ht="15" x14ac:dyDescent="0.25">
      <c r="A82" s="47" t="s">
        <v>1217</v>
      </c>
      <c r="B82" s="42" t="s">
        <v>1218</v>
      </c>
      <c r="C82" s="42" t="s">
        <v>1219</v>
      </c>
      <c r="D82" s="48">
        <v>31878</v>
      </c>
      <c r="E82" s="42" t="s">
        <v>1095</v>
      </c>
      <c r="F82" s="42">
        <v>11</v>
      </c>
      <c r="G82" s="42">
        <v>944737980</v>
      </c>
      <c r="H82" s="42">
        <v>56780104266</v>
      </c>
    </row>
    <row r="83" spans="1:8" s="5" customFormat="1" ht="15" x14ac:dyDescent="0.25">
      <c r="A83" s="47" t="s">
        <v>1220</v>
      </c>
      <c r="B83" s="42" t="s">
        <v>1221</v>
      </c>
      <c r="C83" s="42" t="s">
        <v>1222</v>
      </c>
      <c r="D83" s="48">
        <v>31161</v>
      </c>
      <c r="E83" s="42" t="s">
        <v>962</v>
      </c>
      <c r="F83" s="42">
        <v>71</v>
      </c>
      <c r="G83" s="42">
        <v>953933599</v>
      </c>
      <c r="H83" s="42">
        <v>80782403309</v>
      </c>
    </row>
    <row r="84" spans="1:8" s="5" customFormat="1" ht="15" x14ac:dyDescent="0.25">
      <c r="A84" s="47" t="s">
        <v>1223</v>
      </c>
      <c r="B84" s="42" t="s">
        <v>1224</v>
      </c>
      <c r="C84" s="42" t="s">
        <v>1225</v>
      </c>
      <c r="D84" s="48">
        <v>33946</v>
      </c>
      <c r="E84" s="42" t="s">
        <v>1189</v>
      </c>
      <c r="F84" s="42">
        <v>21</v>
      </c>
      <c r="G84" s="42">
        <v>913432281</v>
      </c>
      <c r="H84" s="42">
        <v>82457817736</v>
      </c>
    </row>
    <row r="85" spans="1:8" s="5" customFormat="1" ht="15" x14ac:dyDescent="0.25">
      <c r="A85" s="47" t="s">
        <v>1226</v>
      </c>
      <c r="B85" s="42" t="s">
        <v>1227</v>
      </c>
      <c r="C85" s="42" t="s">
        <v>1228</v>
      </c>
      <c r="D85" s="48">
        <v>31674</v>
      </c>
      <c r="E85" s="42" t="s">
        <v>990</v>
      </c>
      <c r="F85" s="42">
        <v>63</v>
      </c>
      <c r="G85" s="42">
        <v>971409813</v>
      </c>
      <c r="H85" s="42">
        <v>98113474381</v>
      </c>
    </row>
    <row r="86" spans="1:8" s="5" customFormat="1" ht="15" x14ac:dyDescent="0.25">
      <c r="A86" s="47" t="s">
        <v>1229</v>
      </c>
      <c r="B86" s="42" t="s">
        <v>1230</v>
      </c>
      <c r="C86" s="42" t="s">
        <v>1231</v>
      </c>
      <c r="D86" s="48">
        <v>33275</v>
      </c>
      <c r="E86" s="42" t="s">
        <v>962</v>
      </c>
      <c r="F86" s="42">
        <v>71</v>
      </c>
      <c r="G86" s="42">
        <v>986012785</v>
      </c>
      <c r="H86" s="42">
        <v>22818680939</v>
      </c>
    </row>
    <row r="87" spans="1:8" s="5" customFormat="1" ht="15" x14ac:dyDescent="0.25">
      <c r="A87" s="47" t="s">
        <v>1232</v>
      </c>
      <c r="B87" s="42" t="s">
        <v>1233</v>
      </c>
      <c r="C87" s="42" t="s">
        <v>1234</v>
      </c>
      <c r="D87" s="48">
        <v>31769</v>
      </c>
      <c r="E87" s="42" t="s">
        <v>1083</v>
      </c>
      <c r="F87" s="42">
        <v>84</v>
      </c>
      <c r="G87" s="42">
        <v>959031510</v>
      </c>
      <c r="H87" s="42">
        <v>4724599146</v>
      </c>
    </row>
    <row r="88" spans="1:8" s="5" customFormat="1" ht="15" x14ac:dyDescent="0.25">
      <c r="A88" s="47" t="s">
        <v>1235</v>
      </c>
      <c r="B88" s="42" t="s">
        <v>1236</v>
      </c>
      <c r="C88" s="42" t="s">
        <v>1237</v>
      </c>
      <c r="D88" s="48">
        <v>32150</v>
      </c>
      <c r="E88" s="42" t="s">
        <v>1189</v>
      </c>
      <c r="F88" s="42">
        <v>21</v>
      </c>
      <c r="G88" s="42">
        <v>932793387</v>
      </c>
      <c r="H88" s="42">
        <v>75775135874</v>
      </c>
    </row>
    <row r="89" spans="1:8" s="5" customFormat="1" ht="15" x14ac:dyDescent="0.25">
      <c r="A89" s="47" t="s">
        <v>1238</v>
      </c>
      <c r="B89" s="42" t="s">
        <v>1239</v>
      </c>
      <c r="C89" s="42" t="s">
        <v>1240</v>
      </c>
      <c r="D89" s="48">
        <v>33931</v>
      </c>
      <c r="E89" s="42" t="s">
        <v>1087</v>
      </c>
      <c r="F89" s="42">
        <v>61</v>
      </c>
      <c r="G89" s="42">
        <v>966357985</v>
      </c>
      <c r="H89" s="42">
        <v>49897500818</v>
      </c>
    </row>
    <row r="90" spans="1:8" s="5" customFormat="1" ht="15" x14ac:dyDescent="0.25">
      <c r="A90" s="47" t="s">
        <v>1241</v>
      </c>
      <c r="B90" s="42" t="s">
        <v>1242</v>
      </c>
      <c r="C90" s="42" t="s">
        <v>1243</v>
      </c>
      <c r="D90" s="48">
        <v>32315</v>
      </c>
      <c r="E90" s="42" t="s">
        <v>1083</v>
      </c>
      <c r="F90" s="42">
        <v>84</v>
      </c>
      <c r="G90" s="42">
        <v>933889686</v>
      </c>
      <c r="H90" s="42">
        <v>17201086132</v>
      </c>
    </row>
    <row r="91" spans="1:8" s="5" customFormat="1" ht="15" x14ac:dyDescent="0.25">
      <c r="A91" s="47" t="s">
        <v>1244</v>
      </c>
      <c r="B91" s="42" t="s">
        <v>1245</v>
      </c>
      <c r="C91" s="42" t="s">
        <v>1246</v>
      </c>
      <c r="D91" s="48">
        <v>33677</v>
      </c>
      <c r="E91" s="42" t="s">
        <v>1052</v>
      </c>
      <c r="F91" s="42">
        <v>84</v>
      </c>
      <c r="G91" s="42">
        <v>910092971</v>
      </c>
      <c r="H91" s="42">
        <v>12629500943</v>
      </c>
    </row>
    <row r="92" spans="1:8" s="5" customFormat="1" ht="15" x14ac:dyDescent="0.25">
      <c r="A92" s="47" t="s">
        <v>1247</v>
      </c>
      <c r="B92" s="42" t="s">
        <v>1248</v>
      </c>
      <c r="C92" s="42" t="s">
        <v>1249</v>
      </c>
      <c r="D92" s="48">
        <v>33676</v>
      </c>
      <c r="E92" s="42" t="s">
        <v>982</v>
      </c>
      <c r="F92" s="42">
        <v>82</v>
      </c>
      <c r="G92" s="42">
        <v>960833171</v>
      </c>
      <c r="H92" s="42">
        <v>48421380254</v>
      </c>
    </row>
    <row r="93" spans="1:8" s="5" customFormat="1" ht="15" x14ac:dyDescent="0.25">
      <c r="A93" s="47" t="s">
        <v>1250</v>
      </c>
      <c r="B93" s="42" t="s">
        <v>1251</v>
      </c>
      <c r="C93" s="42" t="s">
        <v>1252</v>
      </c>
      <c r="D93" s="48">
        <v>32185</v>
      </c>
      <c r="E93" s="42" t="s">
        <v>974</v>
      </c>
      <c r="F93" s="42">
        <v>96</v>
      </c>
      <c r="G93" s="42">
        <v>913239569</v>
      </c>
      <c r="H93" s="42">
        <v>71115718868</v>
      </c>
    </row>
    <row r="94" spans="1:8" s="5" customFormat="1" ht="15" x14ac:dyDescent="0.25">
      <c r="A94" s="47" t="s">
        <v>1253</v>
      </c>
      <c r="B94" s="42" t="s">
        <v>1254</v>
      </c>
      <c r="C94" s="42" t="s">
        <v>1255</v>
      </c>
      <c r="D94" s="48">
        <v>31504</v>
      </c>
      <c r="E94" s="42" t="s">
        <v>1052</v>
      </c>
      <c r="F94" s="42">
        <v>84</v>
      </c>
      <c r="G94" s="42">
        <v>903127273</v>
      </c>
      <c r="H94" s="42">
        <v>18309316900</v>
      </c>
    </row>
    <row r="95" spans="1:8" s="5" customFormat="1" ht="15" x14ac:dyDescent="0.25">
      <c r="A95" s="47" t="s">
        <v>1256</v>
      </c>
      <c r="B95" s="42" t="s">
        <v>1257</v>
      </c>
      <c r="C95" s="42" t="s">
        <v>1258</v>
      </c>
      <c r="D95" s="48">
        <v>31810</v>
      </c>
      <c r="E95" s="42" t="s">
        <v>982</v>
      </c>
      <c r="F95" s="42">
        <v>82</v>
      </c>
      <c r="G95" s="42">
        <v>913278527</v>
      </c>
      <c r="H95" s="42">
        <v>89059133355</v>
      </c>
    </row>
    <row r="96" spans="1:8" s="5" customFormat="1" ht="15" x14ac:dyDescent="0.25">
      <c r="A96" s="47" t="s">
        <v>1259</v>
      </c>
      <c r="B96" s="42" t="s">
        <v>1260</v>
      </c>
      <c r="C96" s="42" t="s">
        <v>1261</v>
      </c>
      <c r="D96" s="48">
        <v>31831</v>
      </c>
      <c r="E96" s="42" t="s">
        <v>986</v>
      </c>
      <c r="F96" s="42">
        <v>68</v>
      </c>
      <c r="G96" s="42">
        <v>985962414</v>
      </c>
      <c r="H96" s="42">
        <v>12269480599</v>
      </c>
    </row>
    <row r="97" spans="1:8" s="5" customFormat="1" ht="15" x14ac:dyDescent="0.25">
      <c r="A97" s="47" t="s">
        <v>1262</v>
      </c>
      <c r="B97" s="42" t="s">
        <v>1263</v>
      </c>
      <c r="C97" s="42" t="s">
        <v>1264</v>
      </c>
      <c r="D97" s="48">
        <v>34099</v>
      </c>
      <c r="E97" s="42" t="s">
        <v>986</v>
      </c>
      <c r="F97" s="42">
        <v>68</v>
      </c>
      <c r="G97" s="42">
        <v>921628029</v>
      </c>
      <c r="H97" s="42">
        <v>32405009781</v>
      </c>
    </row>
    <row r="98" spans="1:8" s="5" customFormat="1" ht="15" x14ac:dyDescent="0.25">
      <c r="A98" s="47" t="s">
        <v>1265</v>
      </c>
      <c r="B98" s="42" t="s">
        <v>1266</v>
      </c>
      <c r="C98" s="42" t="s">
        <v>1267</v>
      </c>
      <c r="D98" s="48">
        <v>32988</v>
      </c>
      <c r="E98" s="42" t="s">
        <v>1083</v>
      </c>
      <c r="F98" s="42">
        <v>84</v>
      </c>
      <c r="G98" s="42">
        <v>981774876</v>
      </c>
      <c r="H98" s="42">
        <v>80493139193</v>
      </c>
    </row>
    <row r="99" spans="1:8" s="5" customFormat="1" ht="15" x14ac:dyDescent="0.25">
      <c r="A99" s="47" t="s">
        <v>1268</v>
      </c>
      <c r="B99" s="42" t="s">
        <v>1269</v>
      </c>
      <c r="C99" s="42" t="s">
        <v>1270</v>
      </c>
      <c r="D99" s="48">
        <v>32863</v>
      </c>
      <c r="E99" s="42" t="s">
        <v>966</v>
      </c>
      <c r="F99" s="42">
        <v>62</v>
      </c>
      <c r="G99" s="42">
        <v>938459167</v>
      </c>
      <c r="H99" s="42">
        <v>24760919994</v>
      </c>
    </row>
    <row r="100" spans="1:8" s="5" customFormat="1" ht="15" x14ac:dyDescent="0.25">
      <c r="A100" s="47" t="s">
        <v>1271</v>
      </c>
      <c r="B100" s="42" t="s">
        <v>1272</v>
      </c>
      <c r="C100" s="42" t="s">
        <v>1273</v>
      </c>
      <c r="D100" s="48">
        <v>31792</v>
      </c>
      <c r="E100" s="42" t="s">
        <v>962</v>
      </c>
      <c r="F100" s="42">
        <v>71</v>
      </c>
      <c r="G100" s="42">
        <v>962901759</v>
      </c>
      <c r="H100" s="42">
        <v>28878441084</v>
      </c>
    </row>
    <row r="101" spans="1:8" s="5" customFormat="1" ht="15" x14ac:dyDescent="0.25">
      <c r="A101" s="47" t="s">
        <v>1274</v>
      </c>
      <c r="B101" s="42" t="s">
        <v>1275</v>
      </c>
      <c r="C101" s="42" t="s">
        <v>1276</v>
      </c>
      <c r="D101" s="48">
        <v>32903</v>
      </c>
      <c r="E101" s="42" t="s">
        <v>982</v>
      </c>
      <c r="F101" s="42">
        <v>82</v>
      </c>
      <c r="G101" s="42">
        <v>995663615</v>
      </c>
      <c r="H101" s="42">
        <v>7096242769</v>
      </c>
    </row>
    <row r="102" spans="1:8" s="5" customFormat="1" ht="15" x14ac:dyDescent="0.25">
      <c r="A102" s="47" t="s">
        <v>1277</v>
      </c>
      <c r="B102" s="42" t="s">
        <v>1278</v>
      </c>
      <c r="C102" s="42" t="s">
        <v>1279</v>
      </c>
      <c r="D102" s="48">
        <v>31781</v>
      </c>
      <c r="E102" s="42" t="s">
        <v>1095</v>
      </c>
      <c r="F102" s="42">
        <v>11</v>
      </c>
      <c r="G102" s="42">
        <v>936049453</v>
      </c>
      <c r="H102" s="42">
        <v>56498265847</v>
      </c>
    </row>
    <row r="103" spans="1:8" s="5" customFormat="1" ht="15" x14ac:dyDescent="0.25">
      <c r="A103" s="47" t="s">
        <v>1280</v>
      </c>
      <c r="B103" s="42" t="s">
        <v>1281</v>
      </c>
      <c r="C103" s="42" t="s">
        <v>1282</v>
      </c>
      <c r="D103" s="48">
        <v>32924</v>
      </c>
      <c r="E103" s="42" t="s">
        <v>966</v>
      </c>
      <c r="F103" s="42">
        <v>62</v>
      </c>
      <c r="G103" s="42">
        <v>963634551</v>
      </c>
      <c r="H103" s="42">
        <v>85097601101</v>
      </c>
    </row>
    <row r="104" spans="1:8" s="5" customFormat="1" ht="15" x14ac:dyDescent="0.25">
      <c r="A104" s="47" t="s">
        <v>1283</v>
      </c>
      <c r="B104" s="42" t="s">
        <v>1284</v>
      </c>
      <c r="C104" s="42" t="s">
        <v>1285</v>
      </c>
      <c r="D104" s="48">
        <v>32251</v>
      </c>
      <c r="E104" s="42" t="s">
        <v>994</v>
      </c>
      <c r="F104" s="42">
        <v>98</v>
      </c>
      <c r="G104" s="42">
        <v>949183547</v>
      </c>
      <c r="H104" s="42">
        <v>72956819451</v>
      </c>
    </row>
    <row r="105" spans="1:8" s="5" customFormat="1" ht="15" x14ac:dyDescent="0.25">
      <c r="A105" s="47" t="s">
        <v>1286</v>
      </c>
      <c r="B105" s="42" t="s">
        <v>1287</v>
      </c>
      <c r="C105" s="42" t="s">
        <v>1288</v>
      </c>
      <c r="D105" s="48">
        <v>34051</v>
      </c>
      <c r="E105" s="42" t="s">
        <v>982</v>
      </c>
      <c r="F105" s="42">
        <v>82</v>
      </c>
      <c r="G105" s="42">
        <v>972472145</v>
      </c>
      <c r="H105" s="42">
        <v>26511642029</v>
      </c>
    </row>
    <row r="106" spans="1:8" s="5" customFormat="1" ht="15" x14ac:dyDescent="0.25">
      <c r="A106" s="47" t="s">
        <v>1289</v>
      </c>
      <c r="B106" s="42" t="s">
        <v>1290</v>
      </c>
      <c r="C106" s="42" t="s">
        <v>1291</v>
      </c>
      <c r="D106" s="48">
        <v>33227</v>
      </c>
      <c r="E106" s="42" t="s">
        <v>1189</v>
      </c>
      <c r="F106" s="42">
        <v>21</v>
      </c>
      <c r="G106" s="42">
        <v>973489383</v>
      </c>
      <c r="H106" s="42">
        <v>5458568443</v>
      </c>
    </row>
    <row r="107" spans="1:8" s="5" customFormat="1" ht="15" x14ac:dyDescent="0.25">
      <c r="A107" s="47" t="s">
        <v>1292</v>
      </c>
      <c r="B107" s="42" t="s">
        <v>1293</v>
      </c>
      <c r="C107" s="42" t="s">
        <v>1294</v>
      </c>
      <c r="D107" s="48">
        <v>31246</v>
      </c>
      <c r="E107" s="42" t="s">
        <v>1019</v>
      </c>
      <c r="F107" s="42">
        <v>95</v>
      </c>
      <c r="G107" s="42">
        <v>976747026</v>
      </c>
      <c r="H107" s="42">
        <v>67384033094</v>
      </c>
    </row>
    <row r="108" spans="1:8" s="5" customFormat="1" ht="15" x14ac:dyDescent="0.25">
      <c r="A108" s="47" t="s">
        <v>1295</v>
      </c>
      <c r="B108" s="42" t="s">
        <v>1296</v>
      </c>
      <c r="C108" s="42" t="s">
        <v>1297</v>
      </c>
      <c r="D108" s="48">
        <v>32334</v>
      </c>
      <c r="E108" s="42" t="s">
        <v>1189</v>
      </c>
      <c r="F108" s="42">
        <v>21</v>
      </c>
      <c r="G108" s="42">
        <v>921355620</v>
      </c>
      <c r="H108" s="42">
        <v>26906670182</v>
      </c>
    </row>
    <row r="109" spans="1:8" s="5" customFormat="1" ht="15" x14ac:dyDescent="0.25">
      <c r="A109" s="47" t="s">
        <v>1298</v>
      </c>
      <c r="B109" s="42" t="s">
        <v>1299</v>
      </c>
      <c r="C109" s="42" t="s">
        <v>1300</v>
      </c>
      <c r="D109" s="48">
        <v>34030</v>
      </c>
      <c r="E109" s="42" t="s">
        <v>974</v>
      </c>
      <c r="F109" s="42">
        <v>96</v>
      </c>
      <c r="G109" s="42">
        <v>991809496</v>
      </c>
      <c r="H109" s="42">
        <v>4935534242</v>
      </c>
    </row>
    <row r="110" spans="1:8" s="5" customFormat="1" ht="15" x14ac:dyDescent="0.25">
      <c r="A110" s="47" t="s">
        <v>1301</v>
      </c>
      <c r="B110" s="42" t="s">
        <v>1302</v>
      </c>
      <c r="C110" s="42" t="s">
        <v>1303</v>
      </c>
      <c r="D110" s="48">
        <v>31352</v>
      </c>
      <c r="E110" s="42" t="s">
        <v>1083</v>
      </c>
      <c r="F110" s="42">
        <v>84</v>
      </c>
      <c r="G110" s="42">
        <v>946770569</v>
      </c>
      <c r="H110" s="42">
        <v>85872989168</v>
      </c>
    </row>
    <row r="111" spans="1:8" s="5" customFormat="1" ht="15" x14ac:dyDescent="0.25">
      <c r="A111" s="47" t="s">
        <v>1304</v>
      </c>
      <c r="B111" s="42" t="s">
        <v>1305</v>
      </c>
      <c r="C111" s="42" t="s">
        <v>1306</v>
      </c>
      <c r="D111" s="48">
        <v>32017</v>
      </c>
      <c r="E111" s="42" t="s">
        <v>962</v>
      </c>
      <c r="F111" s="42">
        <v>71</v>
      </c>
      <c r="G111" s="42">
        <v>916202245</v>
      </c>
      <c r="H111" s="42">
        <v>39941122139</v>
      </c>
    </row>
    <row r="112" spans="1:8" s="5" customFormat="1" ht="15" x14ac:dyDescent="0.25">
      <c r="A112" s="47" t="s">
        <v>1307</v>
      </c>
      <c r="B112" s="42" t="s">
        <v>1308</v>
      </c>
      <c r="C112" s="42" t="s">
        <v>1309</v>
      </c>
      <c r="D112" s="48">
        <v>31454</v>
      </c>
      <c r="E112" s="42" t="s">
        <v>1005</v>
      </c>
      <c r="F112" s="42">
        <v>88</v>
      </c>
      <c r="G112" s="42">
        <v>976139857</v>
      </c>
      <c r="H112" s="42">
        <v>24976984575</v>
      </c>
    </row>
    <row r="113" spans="1:8" s="5" customFormat="1" ht="15" x14ac:dyDescent="0.25">
      <c r="A113" s="47" t="s">
        <v>1310</v>
      </c>
      <c r="B113" s="42" t="s">
        <v>1307</v>
      </c>
      <c r="C113" s="42" t="s">
        <v>1311</v>
      </c>
      <c r="D113" s="48">
        <v>34299</v>
      </c>
      <c r="E113" s="42" t="s">
        <v>1091</v>
      </c>
      <c r="F113" s="42">
        <v>92</v>
      </c>
      <c r="G113" s="42">
        <v>921269639</v>
      </c>
      <c r="H113" s="42">
        <v>60365487450</v>
      </c>
    </row>
    <row r="114" spans="1:8" s="5" customFormat="1" ht="15" x14ac:dyDescent="0.25">
      <c r="A114" s="47" t="s">
        <v>1312</v>
      </c>
      <c r="B114" s="42" t="s">
        <v>1313</v>
      </c>
      <c r="C114" s="42" t="s">
        <v>1314</v>
      </c>
      <c r="D114" s="48">
        <v>32691</v>
      </c>
      <c r="E114" s="42" t="s">
        <v>962</v>
      </c>
      <c r="F114" s="42">
        <v>71</v>
      </c>
      <c r="G114" s="42">
        <v>980346582</v>
      </c>
      <c r="H114" s="42">
        <v>49167281010</v>
      </c>
    </row>
    <row r="115" spans="1:8" s="5" customFormat="1" ht="15" x14ac:dyDescent="0.25">
      <c r="A115" s="47" t="s">
        <v>1315</v>
      </c>
      <c r="B115" s="42" t="s">
        <v>1316</v>
      </c>
      <c r="C115" s="42" t="s">
        <v>1317</v>
      </c>
      <c r="D115" s="48">
        <v>32681</v>
      </c>
      <c r="E115" s="42" t="s">
        <v>1048</v>
      </c>
      <c r="F115" s="42">
        <v>79</v>
      </c>
      <c r="G115" s="42">
        <v>972001323</v>
      </c>
      <c r="H115" s="42">
        <v>76025380884</v>
      </c>
    </row>
    <row r="116" spans="1:8" s="5" customFormat="1" ht="15" x14ac:dyDescent="0.25">
      <c r="A116" s="47" t="s">
        <v>1318</v>
      </c>
      <c r="B116" s="42" t="s">
        <v>1319</v>
      </c>
      <c r="C116" s="42" t="s">
        <v>1320</v>
      </c>
      <c r="D116" s="48">
        <v>33567</v>
      </c>
      <c r="E116" s="42" t="s">
        <v>1099</v>
      </c>
      <c r="F116" s="42">
        <v>81</v>
      </c>
      <c r="G116" s="42">
        <v>960475072</v>
      </c>
      <c r="H116" s="42">
        <v>74328541649</v>
      </c>
    </row>
    <row r="117" spans="1:8" s="5" customFormat="1" ht="15" x14ac:dyDescent="0.25">
      <c r="A117" s="47" t="s">
        <v>1321</v>
      </c>
      <c r="B117" s="42" t="s">
        <v>1322</v>
      </c>
      <c r="C117" s="42" t="s">
        <v>1323</v>
      </c>
      <c r="D117" s="48">
        <v>32787</v>
      </c>
      <c r="E117" s="42" t="s">
        <v>1056</v>
      </c>
      <c r="F117" s="42">
        <v>65</v>
      </c>
      <c r="G117" s="42">
        <v>935063069</v>
      </c>
      <c r="H117" s="42">
        <v>99585660655</v>
      </c>
    </row>
    <row r="118" spans="1:8" s="5" customFormat="1" ht="15" x14ac:dyDescent="0.25">
      <c r="A118" s="47" t="s">
        <v>1324</v>
      </c>
      <c r="B118" s="42" t="s">
        <v>1325</v>
      </c>
      <c r="C118" s="42" t="s">
        <v>1326</v>
      </c>
      <c r="D118" s="48">
        <v>33283</v>
      </c>
      <c r="E118" s="42" t="s">
        <v>974</v>
      </c>
      <c r="F118" s="42">
        <v>96</v>
      </c>
      <c r="G118" s="42">
        <v>963531727</v>
      </c>
      <c r="H118" s="42">
        <v>61539971407</v>
      </c>
    </row>
    <row r="119" spans="1:8" s="5" customFormat="1" ht="15" x14ac:dyDescent="0.25">
      <c r="A119" s="47" t="s">
        <v>1327</v>
      </c>
      <c r="B119" s="42" t="s">
        <v>1328</v>
      </c>
      <c r="C119" s="42" t="s">
        <v>1329</v>
      </c>
      <c r="D119" s="48">
        <v>33113</v>
      </c>
      <c r="E119" s="42" t="s">
        <v>962</v>
      </c>
      <c r="F119" s="42">
        <v>71</v>
      </c>
      <c r="G119" s="42">
        <v>920491928</v>
      </c>
      <c r="H119" s="42">
        <v>4319496270</v>
      </c>
    </row>
    <row r="120" spans="1:8" s="5" customFormat="1" ht="15" x14ac:dyDescent="0.25">
      <c r="A120" s="47" t="s">
        <v>1330</v>
      </c>
      <c r="B120" s="42" t="s">
        <v>1331</v>
      </c>
      <c r="C120" s="42" t="s">
        <v>1332</v>
      </c>
      <c r="D120" s="48">
        <v>33416</v>
      </c>
      <c r="E120" s="42" t="s">
        <v>1012</v>
      </c>
      <c r="F120" s="42">
        <v>41</v>
      </c>
      <c r="G120" s="42">
        <v>987540692</v>
      </c>
      <c r="H120" s="42">
        <v>23220323860</v>
      </c>
    </row>
    <row r="121" spans="1:8" s="5" customFormat="1" ht="15" x14ac:dyDescent="0.25">
      <c r="A121" s="47" t="s">
        <v>1009</v>
      </c>
      <c r="B121" s="42" t="s">
        <v>1010</v>
      </c>
      <c r="C121" s="42" t="s">
        <v>1011</v>
      </c>
      <c r="D121" s="48">
        <v>32067</v>
      </c>
      <c r="E121" s="42" t="s">
        <v>1012</v>
      </c>
      <c r="F121" s="42">
        <v>41</v>
      </c>
      <c r="G121" s="42">
        <v>995584244</v>
      </c>
      <c r="H121" s="42">
        <v>2623025860</v>
      </c>
    </row>
    <row r="122" spans="1:8" s="5" customFormat="1" ht="15" x14ac:dyDescent="0.25">
      <c r="A122" s="47" t="s">
        <v>1333</v>
      </c>
      <c r="B122" s="42" t="s">
        <v>1334</v>
      </c>
      <c r="C122" s="42" t="s">
        <v>1335</v>
      </c>
      <c r="D122" s="48">
        <v>34170</v>
      </c>
      <c r="E122" s="42" t="s">
        <v>986</v>
      </c>
      <c r="F122" s="42">
        <v>68</v>
      </c>
      <c r="G122" s="42">
        <v>953744088</v>
      </c>
      <c r="H122" s="42">
        <v>51154569734</v>
      </c>
    </row>
    <row r="123" spans="1:8" s="5" customFormat="1" ht="15" x14ac:dyDescent="0.25">
      <c r="A123" s="47" t="s">
        <v>1336</v>
      </c>
      <c r="B123" s="42" t="s">
        <v>1337</v>
      </c>
      <c r="C123" s="42" t="s">
        <v>1338</v>
      </c>
      <c r="D123" s="48">
        <v>32914</v>
      </c>
      <c r="E123" s="42" t="s">
        <v>1052</v>
      </c>
      <c r="F123" s="42">
        <v>84</v>
      </c>
      <c r="G123" s="42">
        <v>958709746</v>
      </c>
      <c r="H123" s="42">
        <v>20158853121</v>
      </c>
    </row>
    <row r="124" spans="1:8" s="5" customFormat="1" ht="15" x14ac:dyDescent="0.25">
      <c r="A124" s="47" t="s">
        <v>1339</v>
      </c>
      <c r="B124" s="42" t="s">
        <v>1340</v>
      </c>
      <c r="C124" s="42" t="s">
        <v>1341</v>
      </c>
      <c r="D124" s="48">
        <v>32606</v>
      </c>
      <c r="E124" s="42" t="s">
        <v>986</v>
      </c>
      <c r="F124" s="42">
        <v>68</v>
      </c>
      <c r="G124" s="42">
        <v>903052225</v>
      </c>
      <c r="H124" s="42">
        <v>13538797757</v>
      </c>
    </row>
    <row r="125" spans="1:8" s="5" customFormat="1" ht="15" x14ac:dyDescent="0.25">
      <c r="A125" s="47" t="s">
        <v>1342</v>
      </c>
      <c r="B125" s="42" t="s">
        <v>1343</v>
      </c>
      <c r="C125" s="42" t="s">
        <v>1344</v>
      </c>
      <c r="D125" s="48">
        <v>31710</v>
      </c>
      <c r="E125" s="42" t="s">
        <v>978</v>
      </c>
      <c r="F125" s="42">
        <v>86</v>
      </c>
      <c r="G125" s="42">
        <v>930406757</v>
      </c>
      <c r="H125" s="42">
        <v>41084036777</v>
      </c>
    </row>
    <row r="126" spans="1:8" s="5" customFormat="1" ht="15" x14ac:dyDescent="0.25">
      <c r="A126" s="47" t="s">
        <v>1345</v>
      </c>
      <c r="B126" s="42" t="s">
        <v>1346</v>
      </c>
      <c r="C126" s="42" t="s">
        <v>1347</v>
      </c>
      <c r="D126" s="48">
        <v>34288</v>
      </c>
      <c r="E126" s="42" t="s">
        <v>1121</v>
      </c>
      <c r="F126" s="42">
        <v>51</v>
      </c>
      <c r="G126" s="42">
        <v>988848293</v>
      </c>
      <c r="H126" s="42">
        <v>32395952335</v>
      </c>
    </row>
    <row r="127" spans="1:8" s="5" customFormat="1" ht="15" x14ac:dyDescent="0.25">
      <c r="A127" s="47" t="s">
        <v>1348</v>
      </c>
      <c r="B127" s="42" t="s">
        <v>1349</v>
      </c>
      <c r="C127" s="42" t="s">
        <v>1350</v>
      </c>
      <c r="D127" s="48">
        <v>34269</v>
      </c>
      <c r="E127" s="42" t="s">
        <v>1063</v>
      </c>
      <c r="F127" s="42">
        <v>91</v>
      </c>
      <c r="G127" s="42">
        <v>945973734</v>
      </c>
      <c r="H127" s="42">
        <v>70560072824</v>
      </c>
    </row>
    <row r="128" spans="1:8" s="5" customFormat="1" ht="15" x14ac:dyDescent="0.25">
      <c r="A128" s="47" t="s">
        <v>975</v>
      </c>
      <c r="B128" s="42" t="s">
        <v>976</v>
      </c>
      <c r="C128" s="42" t="s">
        <v>977</v>
      </c>
      <c r="D128" s="48">
        <v>31636</v>
      </c>
      <c r="E128" s="42" t="s">
        <v>978</v>
      </c>
      <c r="F128" s="42">
        <v>86</v>
      </c>
      <c r="G128" s="42">
        <v>956144392</v>
      </c>
      <c r="H128" s="42">
        <v>14715268515</v>
      </c>
    </row>
    <row r="129" spans="1:8" s="5" customFormat="1" ht="15" x14ac:dyDescent="0.25">
      <c r="A129" s="47" t="s">
        <v>1351</v>
      </c>
      <c r="B129" s="42" t="s">
        <v>1352</v>
      </c>
      <c r="C129" s="42" t="s">
        <v>1353</v>
      </c>
      <c r="D129" s="48">
        <v>31441</v>
      </c>
      <c r="E129" s="42" t="s">
        <v>1026</v>
      </c>
      <c r="F129" s="42">
        <v>69</v>
      </c>
      <c r="G129" s="42">
        <v>973814077</v>
      </c>
      <c r="H129" s="42">
        <v>91117835057</v>
      </c>
    </row>
    <row r="130" spans="1:8" s="5" customFormat="1" ht="15" x14ac:dyDescent="0.25">
      <c r="A130" s="47" t="s">
        <v>1354</v>
      </c>
      <c r="B130" s="42" t="s">
        <v>1355</v>
      </c>
      <c r="C130" s="42" t="s">
        <v>1356</v>
      </c>
      <c r="D130" s="48">
        <v>31294</v>
      </c>
      <c r="E130" s="42" t="s">
        <v>1091</v>
      </c>
      <c r="F130" s="42">
        <v>92</v>
      </c>
      <c r="G130" s="42">
        <v>924331043</v>
      </c>
      <c r="H130" s="42">
        <v>85039195019</v>
      </c>
    </row>
    <row r="131" spans="1:8" s="5" customFormat="1" ht="15" x14ac:dyDescent="0.25">
      <c r="A131" s="47" t="s">
        <v>1357</v>
      </c>
      <c r="B131" s="42" t="s">
        <v>1358</v>
      </c>
      <c r="C131" s="42" t="s">
        <v>1359</v>
      </c>
      <c r="D131" s="48">
        <v>33053</v>
      </c>
      <c r="E131" s="42" t="s">
        <v>966</v>
      </c>
      <c r="F131" s="42">
        <v>62</v>
      </c>
      <c r="G131" s="42">
        <v>902039521</v>
      </c>
      <c r="H131" s="42">
        <v>70699366469</v>
      </c>
    </row>
    <row r="132" spans="1:8" s="5" customFormat="1" ht="15" x14ac:dyDescent="0.25">
      <c r="A132" s="47" t="s">
        <v>1360</v>
      </c>
      <c r="B132" s="42" t="s">
        <v>1361</v>
      </c>
      <c r="C132" s="42" t="s">
        <v>1362</v>
      </c>
      <c r="D132" s="48">
        <v>32894</v>
      </c>
      <c r="E132" s="42" t="s">
        <v>1012</v>
      </c>
      <c r="F132" s="42">
        <v>41</v>
      </c>
      <c r="G132" s="42">
        <v>974130501</v>
      </c>
      <c r="H132" s="42">
        <v>15287815335</v>
      </c>
    </row>
    <row r="133" spans="1:8" s="5" customFormat="1" ht="15" x14ac:dyDescent="0.25">
      <c r="A133" s="47" t="s">
        <v>1363</v>
      </c>
      <c r="B133" s="42" t="s">
        <v>1364</v>
      </c>
      <c r="C133" s="42" t="s">
        <v>1365</v>
      </c>
      <c r="D133" s="48">
        <v>31946</v>
      </c>
      <c r="E133" s="42" t="s">
        <v>1091</v>
      </c>
      <c r="F133" s="42">
        <v>92</v>
      </c>
      <c r="G133" s="42">
        <v>917767833</v>
      </c>
      <c r="H133" s="42">
        <v>52212966178</v>
      </c>
    </row>
    <row r="134" spans="1:8" s="5" customFormat="1" ht="15" x14ac:dyDescent="0.25">
      <c r="A134" s="47" t="s">
        <v>1118</v>
      </c>
      <c r="B134" s="42" t="s">
        <v>1119</v>
      </c>
      <c r="C134" s="42" t="s">
        <v>1120</v>
      </c>
      <c r="D134" s="48">
        <v>34064</v>
      </c>
      <c r="E134" s="42" t="s">
        <v>970</v>
      </c>
      <c r="F134" s="42">
        <v>27</v>
      </c>
      <c r="G134" s="42">
        <v>995897303</v>
      </c>
      <c r="H134" s="42">
        <v>33558895619</v>
      </c>
    </row>
    <row r="135" spans="1:8" s="5" customFormat="1" ht="15" x14ac:dyDescent="0.25">
      <c r="A135" s="47" t="s">
        <v>1366</v>
      </c>
      <c r="B135" s="42" t="s">
        <v>1367</v>
      </c>
      <c r="C135" s="42" t="s">
        <v>1368</v>
      </c>
      <c r="D135" s="48">
        <v>32351</v>
      </c>
      <c r="E135" s="42" t="s">
        <v>966</v>
      </c>
      <c r="F135" s="42">
        <v>62</v>
      </c>
      <c r="G135" s="42">
        <v>929554524</v>
      </c>
      <c r="H135" s="42">
        <v>29605656135</v>
      </c>
    </row>
    <row r="136" spans="1:8" s="5" customFormat="1" ht="15" x14ac:dyDescent="0.25">
      <c r="A136" s="47" t="s">
        <v>1369</v>
      </c>
      <c r="B136" s="42" t="s">
        <v>1370</v>
      </c>
      <c r="C136" s="42" t="s">
        <v>1371</v>
      </c>
      <c r="D136" s="48">
        <v>32927</v>
      </c>
      <c r="E136" s="42" t="s">
        <v>1056</v>
      </c>
      <c r="F136" s="42">
        <v>65</v>
      </c>
      <c r="G136" s="42">
        <v>974245488</v>
      </c>
      <c r="H136" s="42">
        <v>15627750212</v>
      </c>
    </row>
    <row r="137" spans="1:8" s="5" customFormat="1" ht="15" x14ac:dyDescent="0.25">
      <c r="A137" s="47" t="s">
        <v>1372</v>
      </c>
      <c r="B137" s="42" t="s">
        <v>1373</v>
      </c>
      <c r="C137" s="42" t="s">
        <v>1374</v>
      </c>
      <c r="D137" s="48">
        <v>32215</v>
      </c>
      <c r="E137" s="42" t="s">
        <v>970</v>
      </c>
      <c r="F137" s="42">
        <v>27</v>
      </c>
      <c r="G137" s="42">
        <v>997720852</v>
      </c>
      <c r="H137" s="42">
        <v>30524058610</v>
      </c>
    </row>
    <row r="138" spans="1:8" s="5" customFormat="1" ht="15" x14ac:dyDescent="0.25">
      <c r="A138" s="47" t="s">
        <v>1375</v>
      </c>
      <c r="B138" s="42" t="s">
        <v>1376</v>
      </c>
      <c r="C138" s="42" t="s">
        <v>1377</v>
      </c>
      <c r="D138" s="48">
        <v>32951</v>
      </c>
      <c r="E138" s="42" t="s">
        <v>1079</v>
      </c>
      <c r="F138" s="42">
        <v>48</v>
      </c>
      <c r="G138" s="42">
        <v>929361047</v>
      </c>
      <c r="H138" s="42">
        <v>78268398424</v>
      </c>
    </row>
    <row r="139" spans="1:8" s="5" customFormat="1" ht="15" x14ac:dyDescent="0.25">
      <c r="A139" s="47" t="s">
        <v>1378</v>
      </c>
      <c r="B139" s="42" t="s">
        <v>1379</v>
      </c>
      <c r="C139" s="42" t="s">
        <v>1380</v>
      </c>
      <c r="D139" s="48">
        <v>32973</v>
      </c>
      <c r="E139" s="42" t="s">
        <v>1125</v>
      </c>
      <c r="F139" s="42">
        <v>31</v>
      </c>
      <c r="G139" s="42">
        <v>974704198</v>
      </c>
      <c r="H139" s="42">
        <v>8143577785</v>
      </c>
    </row>
    <row r="140" spans="1:8" s="5" customFormat="1" ht="15" x14ac:dyDescent="0.25">
      <c r="A140" s="47" t="s">
        <v>1226</v>
      </c>
      <c r="B140" s="42" t="s">
        <v>1227</v>
      </c>
      <c r="C140" s="42" t="s">
        <v>1228</v>
      </c>
      <c r="D140" s="48">
        <v>31352</v>
      </c>
      <c r="E140" s="42" t="s">
        <v>1012</v>
      </c>
      <c r="F140" s="42">
        <v>41</v>
      </c>
      <c r="G140" s="42">
        <v>922675447</v>
      </c>
      <c r="H140" s="42">
        <v>9405432572</v>
      </c>
    </row>
    <row r="141" spans="1:8" s="5" customFormat="1" ht="15" x14ac:dyDescent="0.25">
      <c r="A141" s="47" t="s">
        <v>1316</v>
      </c>
      <c r="B141" s="42" t="s">
        <v>1381</v>
      </c>
      <c r="C141" s="42" t="s">
        <v>1382</v>
      </c>
      <c r="D141" s="48">
        <v>33249</v>
      </c>
      <c r="E141" s="42" t="s">
        <v>1001</v>
      </c>
      <c r="F141" s="42">
        <v>83</v>
      </c>
      <c r="G141" s="42">
        <v>910790314</v>
      </c>
      <c r="H141" s="42">
        <v>50127065198</v>
      </c>
    </row>
    <row r="142" spans="1:8" s="5" customFormat="1" ht="15" x14ac:dyDescent="0.25">
      <c r="A142" s="47" t="s">
        <v>1218</v>
      </c>
      <c r="B142" s="42" t="s">
        <v>1383</v>
      </c>
      <c r="C142" s="42" t="s">
        <v>1384</v>
      </c>
      <c r="D142" s="48">
        <v>32419</v>
      </c>
      <c r="E142" s="42" t="s">
        <v>974</v>
      </c>
      <c r="F142" s="42">
        <v>96</v>
      </c>
      <c r="G142" s="42">
        <v>933715053</v>
      </c>
      <c r="H142" s="42">
        <v>63549075822</v>
      </c>
    </row>
    <row r="143" spans="1:8" s="5" customFormat="1" ht="15" x14ac:dyDescent="0.25">
      <c r="A143" s="47" t="s">
        <v>963</v>
      </c>
      <c r="B143" s="42" t="s">
        <v>964</v>
      </c>
      <c r="C143" s="42" t="s">
        <v>965</v>
      </c>
      <c r="D143" s="48">
        <v>31378</v>
      </c>
      <c r="E143" s="42" t="s">
        <v>1063</v>
      </c>
      <c r="F143" s="42">
        <v>91</v>
      </c>
      <c r="G143" s="42">
        <v>926082524</v>
      </c>
      <c r="H143" s="42">
        <v>28448947345</v>
      </c>
    </row>
    <row r="144" spans="1:8" s="5" customFormat="1" ht="15" x14ac:dyDescent="0.25">
      <c r="A144" s="47" t="s">
        <v>1385</v>
      </c>
      <c r="B144" s="42" t="s">
        <v>1386</v>
      </c>
      <c r="C144" s="42" t="s">
        <v>1387</v>
      </c>
      <c r="D144" s="48">
        <v>31695</v>
      </c>
      <c r="E144" s="42" t="s">
        <v>1056</v>
      </c>
      <c r="F144" s="42">
        <v>65</v>
      </c>
      <c r="G144" s="42">
        <v>999284355</v>
      </c>
      <c r="H144" s="42">
        <v>82699407484</v>
      </c>
    </row>
    <row r="145" spans="1:8" s="5" customFormat="1" ht="15" x14ac:dyDescent="0.25">
      <c r="A145" s="47" t="s">
        <v>1388</v>
      </c>
      <c r="B145" s="42" t="s">
        <v>1389</v>
      </c>
      <c r="C145" s="42" t="s">
        <v>1390</v>
      </c>
      <c r="D145" s="48">
        <v>34321</v>
      </c>
      <c r="E145" s="42" t="s">
        <v>982</v>
      </c>
      <c r="F145" s="42">
        <v>82</v>
      </c>
      <c r="G145" s="42">
        <v>900273943</v>
      </c>
      <c r="H145" s="42">
        <v>66270345160</v>
      </c>
    </row>
    <row r="146" spans="1:8" s="5" customFormat="1" ht="15" x14ac:dyDescent="0.25">
      <c r="A146" s="47" t="s">
        <v>1310</v>
      </c>
      <c r="B146" s="42" t="s">
        <v>1307</v>
      </c>
      <c r="C146" s="42" t="s">
        <v>1311</v>
      </c>
      <c r="D146" s="48">
        <v>33080</v>
      </c>
      <c r="E146" s="42" t="s">
        <v>1087</v>
      </c>
      <c r="F146" s="42">
        <v>61</v>
      </c>
      <c r="G146" s="42">
        <v>955818032</v>
      </c>
      <c r="H146" s="42">
        <v>69998970114</v>
      </c>
    </row>
    <row r="147" spans="1:8" s="5" customFormat="1" ht="15" x14ac:dyDescent="0.25">
      <c r="A147" s="47" t="s">
        <v>1211</v>
      </c>
      <c r="B147" s="42" t="s">
        <v>1212</v>
      </c>
      <c r="C147" s="42" t="s">
        <v>1213</v>
      </c>
      <c r="D147" s="48">
        <v>33863</v>
      </c>
      <c r="E147" s="42" t="s">
        <v>1001</v>
      </c>
      <c r="F147" s="42">
        <v>83</v>
      </c>
      <c r="G147" s="42">
        <v>992875260</v>
      </c>
      <c r="H147" s="42">
        <v>8651690055</v>
      </c>
    </row>
    <row r="148" spans="1:8" s="5" customFormat="1" ht="15" x14ac:dyDescent="0.25">
      <c r="A148" s="47" t="s">
        <v>1391</v>
      </c>
      <c r="B148" s="42" t="s">
        <v>1392</v>
      </c>
      <c r="C148" s="42" t="s">
        <v>1393</v>
      </c>
      <c r="D148" s="48">
        <v>33870</v>
      </c>
      <c r="E148" s="42" t="s">
        <v>1026</v>
      </c>
      <c r="F148" s="42">
        <v>69</v>
      </c>
      <c r="G148" s="42">
        <v>993005829</v>
      </c>
      <c r="H148" s="42">
        <v>93499874572</v>
      </c>
    </row>
    <row r="149" spans="1:8" s="5" customFormat="1" ht="15" x14ac:dyDescent="0.25">
      <c r="A149" s="47" t="s">
        <v>1394</v>
      </c>
      <c r="B149" s="42" t="s">
        <v>1395</v>
      </c>
      <c r="C149" s="42" t="s">
        <v>1396</v>
      </c>
      <c r="D149" s="48">
        <v>34282</v>
      </c>
      <c r="E149" s="42" t="s">
        <v>990</v>
      </c>
      <c r="F149" s="42">
        <v>63</v>
      </c>
      <c r="G149" s="42">
        <v>957701249</v>
      </c>
      <c r="H149" s="42">
        <v>72487191839</v>
      </c>
    </row>
    <row r="150" spans="1:8" s="5" customFormat="1" ht="15" x14ac:dyDescent="0.25">
      <c r="A150" s="47" t="s">
        <v>1397</v>
      </c>
      <c r="B150" s="42" t="s">
        <v>1398</v>
      </c>
      <c r="C150" s="42" t="s">
        <v>1399</v>
      </c>
      <c r="D150" s="48">
        <v>33948</v>
      </c>
      <c r="E150" s="42" t="s">
        <v>1052</v>
      </c>
      <c r="F150" s="42">
        <v>84</v>
      </c>
      <c r="G150" s="42">
        <v>952310142</v>
      </c>
      <c r="H150" s="42">
        <v>88966410807</v>
      </c>
    </row>
    <row r="151" spans="1:8" s="5" customFormat="1" ht="15" x14ac:dyDescent="0.25">
      <c r="A151" s="47" t="s">
        <v>1400</v>
      </c>
      <c r="B151" s="42" t="s">
        <v>1401</v>
      </c>
      <c r="C151" s="42" t="s">
        <v>1402</v>
      </c>
      <c r="D151" s="48">
        <v>32543</v>
      </c>
      <c r="E151" s="42" t="s">
        <v>1048</v>
      </c>
      <c r="F151" s="42">
        <v>79</v>
      </c>
      <c r="G151" s="42">
        <v>985071792</v>
      </c>
      <c r="H151" s="42">
        <v>68814700506</v>
      </c>
    </row>
    <row r="152" spans="1:8" s="5" customFormat="1" ht="15" x14ac:dyDescent="0.25">
      <c r="A152" s="47" t="s">
        <v>1388</v>
      </c>
      <c r="B152" s="42" t="s">
        <v>1389</v>
      </c>
      <c r="C152" s="42" t="s">
        <v>1390</v>
      </c>
      <c r="D152" s="48">
        <v>33021</v>
      </c>
      <c r="E152" s="42" t="s">
        <v>978</v>
      </c>
      <c r="F152" s="42">
        <v>86</v>
      </c>
      <c r="G152" s="42">
        <v>969626919</v>
      </c>
      <c r="H152" s="42">
        <v>46610238787</v>
      </c>
    </row>
    <row r="153" spans="1:8" s="5" customFormat="1" ht="15" x14ac:dyDescent="0.25">
      <c r="A153" s="47" t="s">
        <v>1403</v>
      </c>
      <c r="B153" s="42" t="s">
        <v>1404</v>
      </c>
      <c r="C153" s="42" t="s">
        <v>1405</v>
      </c>
      <c r="D153" s="48">
        <v>33437</v>
      </c>
      <c r="E153" s="42" t="s">
        <v>1052</v>
      </c>
      <c r="F153" s="42">
        <v>84</v>
      </c>
      <c r="G153" s="42">
        <v>989786535</v>
      </c>
      <c r="H153" s="42">
        <v>38776398329</v>
      </c>
    </row>
    <row r="154" spans="1:8" s="5" customFormat="1" ht="15" x14ac:dyDescent="0.25">
      <c r="A154" s="47" t="s">
        <v>1129</v>
      </c>
      <c r="B154" s="42" t="s">
        <v>1130</v>
      </c>
      <c r="C154" s="42" t="s">
        <v>1131</v>
      </c>
      <c r="D154" s="48">
        <v>34159</v>
      </c>
      <c r="E154" s="42" t="s">
        <v>970</v>
      </c>
      <c r="F154" s="42">
        <v>27</v>
      </c>
      <c r="G154" s="42">
        <v>949656417</v>
      </c>
      <c r="H154" s="42">
        <v>39679007143</v>
      </c>
    </row>
    <row r="155" spans="1:8" ht="15" x14ac:dyDescent="0.25">
      <c r="A155" s="47" t="s">
        <v>1406</v>
      </c>
      <c r="B155" s="46" t="s">
        <v>1407</v>
      </c>
      <c r="C155" s="46" t="s">
        <v>1408</v>
      </c>
      <c r="D155" s="49">
        <v>33292</v>
      </c>
      <c r="E155" s="46" t="s">
        <v>1121</v>
      </c>
      <c r="F155" s="46">
        <v>51</v>
      </c>
      <c r="G155" s="46">
        <v>996420536</v>
      </c>
      <c r="H155" s="46">
        <v>79761308602</v>
      </c>
    </row>
    <row r="156" spans="1:8" ht="15" x14ac:dyDescent="0.25">
      <c r="A156" s="47" t="s">
        <v>1409</v>
      </c>
      <c r="B156" s="46" t="s">
        <v>1410</v>
      </c>
      <c r="C156" s="46" t="s">
        <v>1411</v>
      </c>
      <c r="D156" s="49">
        <v>34284</v>
      </c>
      <c r="E156" s="46" t="s">
        <v>974</v>
      </c>
      <c r="F156" s="46">
        <v>96</v>
      </c>
      <c r="G156" s="46">
        <v>938250253</v>
      </c>
      <c r="H156" s="46">
        <v>95038787097</v>
      </c>
    </row>
    <row r="157" spans="1:8" ht="15" x14ac:dyDescent="0.25">
      <c r="A157" s="47" t="s">
        <v>1412</v>
      </c>
      <c r="B157" s="46" t="s">
        <v>1413</v>
      </c>
      <c r="C157" s="46" t="s">
        <v>1414</v>
      </c>
      <c r="D157" s="49">
        <v>32337</v>
      </c>
      <c r="E157" s="46" t="s">
        <v>990</v>
      </c>
      <c r="F157" s="46">
        <v>63</v>
      </c>
      <c r="G157" s="46">
        <v>938643296</v>
      </c>
      <c r="H157" s="46">
        <v>62562970108</v>
      </c>
    </row>
    <row r="158" spans="1:8" ht="15" x14ac:dyDescent="0.25">
      <c r="A158" s="47" t="s">
        <v>1415</v>
      </c>
      <c r="B158" s="46" t="s">
        <v>1416</v>
      </c>
      <c r="C158" s="46" t="s">
        <v>1417</v>
      </c>
      <c r="D158" s="49">
        <v>31993</v>
      </c>
      <c r="E158" s="46" t="s">
        <v>1079</v>
      </c>
      <c r="F158" s="46">
        <v>48</v>
      </c>
      <c r="G158" s="46">
        <v>989073534</v>
      </c>
      <c r="H158" s="46">
        <v>59564052461</v>
      </c>
    </row>
    <row r="159" spans="1:8" ht="15" x14ac:dyDescent="0.25">
      <c r="A159" s="47" t="s">
        <v>1418</v>
      </c>
      <c r="B159" s="46" t="s">
        <v>1419</v>
      </c>
      <c r="C159" s="46" t="s">
        <v>1420</v>
      </c>
      <c r="D159" s="49">
        <v>33385</v>
      </c>
      <c r="E159" s="46" t="s">
        <v>1005</v>
      </c>
      <c r="F159" s="46">
        <v>88</v>
      </c>
      <c r="G159" s="46">
        <v>990528046</v>
      </c>
      <c r="H159" s="46">
        <v>66192544276</v>
      </c>
    </row>
    <row r="160" spans="1:8" ht="15" x14ac:dyDescent="0.25">
      <c r="A160" s="47" t="s">
        <v>1067</v>
      </c>
      <c r="B160" s="46" t="s">
        <v>1068</v>
      </c>
      <c r="C160" s="46" t="s">
        <v>1069</v>
      </c>
      <c r="D160" s="49">
        <v>32822</v>
      </c>
      <c r="E160" s="46" t="s">
        <v>994</v>
      </c>
      <c r="F160" s="46">
        <v>98</v>
      </c>
      <c r="G160" s="46">
        <v>983801509</v>
      </c>
      <c r="H160" s="46">
        <v>68594828010</v>
      </c>
    </row>
    <row r="161" spans="1:8" ht="15" x14ac:dyDescent="0.25">
      <c r="A161" s="47" t="s">
        <v>1421</v>
      </c>
      <c r="B161" s="46" t="s">
        <v>1422</v>
      </c>
      <c r="C161" s="46" t="s">
        <v>1423</v>
      </c>
      <c r="D161" s="49">
        <v>33910</v>
      </c>
      <c r="E161" s="46" t="s">
        <v>962</v>
      </c>
      <c r="F161" s="46">
        <v>71</v>
      </c>
      <c r="G161" s="46">
        <v>940470885</v>
      </c>
      <c r="H161" s="46">
        <v>70846433187</v>
      </c>
    </row>
    <row r="162" spans="1:8" ht="15" x14ac:dyDescent="0.25">
      <c r="A162" s="47" t="s">
        <v>1196</v>
      </c>
      <c r="B162" s="46" t="s">
        <v>1197</v>
      </c>
      <c r="C162" s="46" t="s">
        <v>1198</v>
      </c>
      <c r="D162" s="49">
        <v>31498</v>
      </c>
      <c r="E162" s="46" t="s">
        <v>1091</v>
      </c>
      <c r="F162" s="46">
        <v>92</v>
      </c>
      <c r="G162" s="46">
        <v>975050799</v>
      </c>
      <c r="H162" s="46">
        <v>54408539861</v>
      </c>
    </row>
    <row r="163" spans="1:8" ht="15" x14ac:dyDescent="0.25">
      <c r="A163" s="47" t="s">
        <v>1424</v>
      </c>
      <c r="B163" s="46" t="s">
        <v>1425</v>
      </c>
      <c r="C163" s="46" t="s">
        <v>1426</v>
      </c>
      <c r="D163" s="49">
        <v>33024</v>
      </c>
      <c r="E163" s="46" t="s">
        <v>1091</v>
      </c>
      <c r="F163" s="46">
        <v>92</v>
      </c>
      <c r="G163" s="46">
        <v>968801970</v>
      </c>
      <c r="H163" s="46">
        <v>94083401099</v>
      </c>
    </row>
    <row r="164" spans="1:8" ht="15" x14ac:dyDescent="0.25">
      <c r="A164" s="47" t="s">
        <v>1315</v>
      </c>
      <c r="B164" s="46" t="s">
        <v>1316</v>
      </c>
      <c r="C164" s="46" t="s">
        <v>1317</v>
      </c>
      <c r="D164" s="49">
        <v>31214</v>
      </c>
      <c r="E164" s="46" t="s">
        <v>990</v>
      </c>
      <c r="F164" s="46">
        <v>63</v>
      </c>
      <c r="G164" s="46">
        <v>940883780</v>
      </c>
      <c r="H164" s="46">
        <v>90538214373</v>
      </c>
    </row>
    <row r="165" spans="1:8" ht="15" x14ac:dyDescent="0.25">
      <c r="A165" s="47" t="s">
        <v>1186</v>
      </c>
      <c r="B165" s="46" t="s">
        <v>1187</v>
      </c>
      <c r="C165" s="46" t="s">
        <v>1188</v>
      </c>
      <c r="D165" s="49">
        <v>32803</v>
      </c>
      <c r="E165" s="46" t="s">
        <v>1001</v>
      </c>
      <c r="F165" s="46">
        <v>83</v>
      </c>
      <c r="G165" s="46">
        <v>960402392</v>
      </c>
      <c r="H165" s="46">
        <v>18300166902</v>
      </c>
    </row>
    <row r="166" spans="1:8" ht="15" x14ac:dyDescent="0.25">
      <c r="A166" s="47" t="s">
        <v>1208</v>
      </c>
      <c r="B166" s="46" t="s">
        <v>1209</v>
      </c>
      <c r="C166" s="46" t="s">
        <v>1210</v>
      </c>
      <c r="D166" s="49">
        <v>31245</v>
      </c>
      <c r="E166" s="46" t="s">
        <v>1091</v>
      </c>
      <c r="F166" s="46">
        <v>92</v>
      </c>
      <c r="G166" s="46">
        <v>951806198</v>
      </c>
      <c r="H166" s="46">
        <v>63713627511</v>
      </c>
    </row>
    <row r="167" spans="1:8" ht="15" x14ac:dyDescent="0.25">
      <c r="A167" s="47" t="s">
        <v>1427</v>
      </c>
      <c r="B167" s="46" t="s">
        <v>1428</v>
      </c>
      <c r="C167" s="46" t="s">
        <v>1429</v>
      </c>
      <c r="D167" s="49">
        <v>32603</v>
      </c>
      <c r="E167" s="46" t="s">
        <v>1083</v>
      </c>
      <c r="F167" s="46">
        <v>84</v>
      </c>
      <c r="G167" s="46">
        <v>986682773</v>
      </c>
      <c r="H167" s="46">
        <v>40565481010</v>
      </c>
    </row>
    <row r="168" spans="1:8" ht="15" x14ac:dyDescent="0.25">
      <c r="A168" s="47" t="s">
        <v>1430</v>
      </c>
      <c r="B168" s="46" t="s">
        <v>1431</v>
      </c>
      <c r="C168" s="46" t="s">
        <v>1432</v>
      </c>
      <c r="D168" s="49">
        <v>31758</v>
      </c>
      <c r="E168" s="46" t="s">
        <v>1026</v>
      </c>
      <c r="F168" s="46">
        <v>69</v>
      </c>
      <c r="G168" s="46">
        <v>978155191</v>
      </c>
      <c r="H168" s="46">
        <v>21581722636</v>
      </c>
    </row>
    <row r="169" spans="1:8" ht="15" x14ac:dyDescent="0.25">
      <c r="A169" s="47" t="s">
        <v>1433</v>
      </c>
      <c r="B169" s="46" t="s">
        <v>1434</v>
      </c>
      <c r="C169" s="46" t="s">
        <v>1435</v>
      </c>
      <c r="D169" s="49">
        <v>31700</v>
      </c>
      <c r="E169" s="46" t="s">
        <v>978</v>
      </c>
      <c r="F169" s="46">
        <v>86</v>
      </c>
      <c r="G169" s="46">
        <v>996788975</v>
      </c>
      <c r="H169" s="46">
        <v>7073738084</v>
      </c>
    </row>
    <row r="170" spans="1:8" ht="15" x14ac:dyDescent="0.25">
      <c r="A170" s="47" t="s">
        <v>1436</v>
      </c>
      <c r="B170" s="46" t="s">
        <v>1437</v>
      </c>
      <c r="C170" s="46" t="s">
        <v>1438</v>
      </c>
      <c r="D170" s="49">
        <v>31282</v>
      </c>
      <c r="E170" s="46" t="s">
        <v>990</v>
      </c>
      <c r="F170" s="46">
        <v>63</v>
      </c>
      <c r="G170" s="46">
        <v>958456236</v>
      </c>
      <c r="H170" s="46">
        <v>12638692341</v>
      </c>
    </row>
    <row r="171" spans="1:8" ht="15" x14ac:dyDescent="0.25">
      <c r="A171" s="47" t="s">
        <v>1439</v>
      </c>
      <c r="B171" s="46" t="s">
        <v>1440</v>
      </c>
      <c r="C171" s="46" t="s">
        <v>1441</v>
      </c>
      <c r="D171" s="49">
        <v>32232</v>
      </c>
      <c r="E171" s="46" t="s">
        <v>990</v>
      </c>
      <c r="F171" s="46">
        <v>63</v>
      </c>
      <c r="G171" s="46">
        <v>969635764</v>
      </c>
      <c r="H171" s="46">
        <v>87272207033</v>
      </c>
    </row>
    <row r="172" spans="1:8" ht="15" x14ac:dyDescent="0.25">
      <c r="A172" s="47" t="s">
        <v>1442</v>
      </c>
      <c r="B172" s="46" t="s">
        <v>1096</v>
      </c>
      <c r="C172" s="46" t="s">
        <v>1443</v>
      </c>
      <c r="D172" s="49">
        <v>33715</v>
      </c>
      <c r="E172" s="46" t="s">
        <v>966</v>
      </c>
      <c r="F172" s="46">
        <v>62</v>
      </c>
      <c r="G172" s="46">
        <v>993448970</v>
      </c>
      <c r="H172" s="46">
        <v>88612700675</v>
      </c>
    </row>
    <row r="173" spans="1:8" ht="15" x14ac:dyDescent="0.25">
      <c r="A173" s="47" t="s">
        <v>1444</v>
      </c>
      <c r="B173" s="46" t="s">
        <v>1445</v>
      </c>
      <c r="C173" s="46" t="s">
        <v>1446</v>
      </c>
      <c r="D173" s="49">
        <v>34186</v>
      </c>
      <c r="E173" s="46" t="s">
        <v>978</v>
      </c>
      <c r="F173" s="46">
        <v>86</v>
      </c>
      <c r="G173" s="46">
        <v>948903322</v>
      </c>
      <c r="H173" s="46">
        <v>82038064435</v>
      </c>
    </row>
    <row r="174" spans="1:8" ht="15" x14ac:dyDescent="0.25">
      <c r="A174" s="47" t="s">
        <v>1447</v>
      </c>
      <c r="B174" s="46" t="s">
        <v>1448</v>
      </c>
      <c r="C174" s="46" t="s">
        <v>1449</v>
      </c>
      <c r="D174" s="49">
        <v>31998</v>
      </c>
      <c r="E174" s="46" t="s">
        <v>986</v>
      </c>
      <c r="F174" s="46">
        <v>68</v>
      </c>
      <c r="G174" s="46">
        <v>914584398</v>
      </c>
      <c r="H174" s="46">
        <v>43444419467</v>
      </c>
    </row>
    <row r="175" spans="1:8" ht="15" x14ac:dyDescent="0.25">
      <c r="A175" s="47" t="s">
        <v>1450</v>
      </c>
      <c r="B175" s="46" t="s">
        <v>1451</v>
      </c>
      <c r="C175" s="46" t="s">
        <v>1452</v>
      </c>
      <c r="D175" s="49">
        <v>33175</v>
      </c>
      <c r="E175" s="46" t="s">
        <v>970</v>
      </c>
      <c r="F175" s="46">
        <v>27</v>
      </c>
      <c r="G175" s="46">
        <v>993805028</v>
      </c>
      <c r="H175" s="46">
        <v>22143265797</v>
      </c>
    </row>
    <row r="176" spans="1:8" ht="15" x14ac:dyDescent="0.25">
      <c r="A176" s="47" t="s">
        <v>1453</v>
      </c>
      <c r="B176" s="46" t="s">
        <v>1454</v>
      </c>
      <c r="C176" s="46" t="s">
        <v>1455</v>
      </c>
      <c r="D176" s="49">
        <v>31134</v>
      </c>
      <c r="E176" s="46" t="s">
        <v>1056</v>
      </c>
      <c r="F176" s="46">
        <v>65</v>
      </c>
      <c r="G176" s="46">
        <v>968850528</v>
      </c>
      <c r="H176" s="46">
        <v>94054986399</v>
      </c>
    </row>
    <row r="177" spans="1:8" ht="15" x14ac:dyDescent="0.25">
      <c r="A177" s="47" t="s">
        <v>1162</v>
      </c>
      <c r="B177" s="46" t="s">
        <v>1163</v>
      </c>
      <c r="C177" s="46" t="s">
        <v>1164</v>
      </c>
      <c r="D177" s="49">
        <v>31521</v>
      </c>
      <c r="E177" s="46" t="s">
        <v>978</v>
      </c>
      <c r="F177" s="46">
        <v>86</v>
      </c>
      <c r="G177" s="46">
        <v>957888758</v>
      </c>
      <c r="H177" s="46">
        <v>51108550946</v>
      </c>
    </row>
    <row r="178" spans="1:8" ht="15" x14ac:dyDescent="0.25">
      <c r="A178" s="47" t="s">
        <v>1456</v>
      </c>
      <c r="B178" s="46" t="s">
        <v>1457</v>
      </c>
      <c r="C178" s="46" t="s">
        <v>1458</v>
      </c>
      <c r="D178" s="49">
        <v>32159</v>
      </c>
      <c r="E178" s="46" t="s">
        <v>1095</v>
      </c>
      <c r="F178" s="46">
        <v>11</v>
      </c>
      <c r="G178" s="46">
        <v>940029019</v>
      </c>
      <c r="H178" s="46">
        <v>65055506925</v>
      </c>
    </row>
    <row r="179" spans="1:8" ht="15" x14ac:dyDescent="0.25">
      <c r="A179" s="47" t="s">
        <v>1459</v>
      </c>
      <c r="B179" s="46" t="s">
        <v>1460</v>
      </c>
      <c r="C179" s="46" t="s">
        <v>1461</v>
      </c>
      <c r="D179" s="49">
        <v>31242</v>
      </c>
      <c r="E179" s="46" t="s">
        <v>1019</v>
      </c>
      <c r="F179" s="46">
        <v>95</v>
      </c>
      <c r="G179" s="46">
        <v>917941465</v>
      </c>
      <c r="H179" s="46">
        <v>92808895422</v>
      </c>
    </row>
    <row r="180" spans="1:8" ht="15" x14ac:dyDescent="0.25">
      <c r="A180" s="47" t="s">
        <v>1462</v>
      </c>
      <c r="B180" s="46" t="s">
        <v>1463</v>
      </c>
      <c r="C180" s="46" t="s">
        <v>1464</v>
      </c>
      <c r="D180" s="49">
        <v>32947</v>
      </c>
      <c r="E180" s="46" t="s">
        <v>1056</v>
      </c>
      <c r="F180" s="46">
        <v>65</v>
      </c>
      <c r="G180" s="46">
        <v>928379093</v>
      </c>
      <c r="H180" s="46">
        <v>98369842717</v>
      </c>
    </row>
    <row r="181" spans="1:8" ht="15" x14ac:dyDescent="0.25">
      <c r="A181" s="47" t="s">
        <v>1465</v>
      </c>
      <c r="B181" s="46" t="s">
        <v>1466</v>
      </c>
      <c r="C181" s="46" t="s">
        <v>1467</v>
      </c>
      <c r="D181" s="49">
        <v>31287</v>
      </c>
      <c r="E181" s="46" t="s">
        <v>1079</v>
      </c>
      <c r="F181" s="46">
        <v>48</v>
      </c>
      <c r="G181" s="46">
        <v>904514247</v>
      </c>
      <c r="H181" s="46">
        <v>86972782082</v>
      </c>
    </row>
    <row r="182" spans="1:8" ht="15" x14ac:dyDescent="0.25">
      <c r="A182" s="47" t="s">
        <v>1468</v>
      </c>
      <c r="B182" s="46" t="s">
        <v>1469</v>
      </c>
      <c r="C182" s="46" t="s">
        <v>1470</v>
      </c>
      <c r="D182" s="49">
        <v>34262</v>
      </c>
      <c r="E182" s="46" t="s">
        <v>1052</v>
      </c>
      <c r="F182" s="46">
        <v>84</v>
      </c>
      <c r="G182" s="46">
        <v>933902323</v>
      </c>
      <c r="H182" s="46">
        <v>72985709116</v>
      </c>
    </row>
    <row r="183" spans="1:8" ht="15" x14ac:dyDescent="0.25">
      <c r="A183" s="47" t="s">
        <v>1471</v>
      </c>
      <c r="B183" s="46" t="s">
        <v>1472</v>
      </c>
      <c r="C183" s="46" t="s">
        <v>1473</v>
      </c>
      <c r="D183" s="49">
        <v>31382</v>
      </c>
      <c r="E183" s="46" t="s">
        <v>974</v>
      </c>
      <c r="F183" s="46">
        <v>96</v>
      </c>
      <c r="G183" s="46">
        <v>929561052</v>
      </c>
      <c r="H183" s="46">
        <v>526762242</v>
      </c>
    </row>
    <row r="184" spans="1:8" ht="15" x14ac:dyDescent="0.25">
      <c r="A184" s="47" t="s">
        <v>1023</v>
      </c>
      <c r="B184" s="46" t="s">
        <v>1024</v>
      </c>
      <c r="C184" s="46" t="s">
        <v>1025</v>
      </c>
      <c r="D184" s="49">
        <v>31502</v>
      </c>
      <c r="E184" s="46" t="s">
        <v>1189</v>
      </c>
      <c r="F184" s="46">
        <v>21</v>
      </c>
      <c r="G184" s="46">
        <v>903197908</v>
      </c>
      <c r="H184" s="46">
        <v>30184631289</v>
      </c>
    </row>
    <row r="185" spans="1:8" ht="15" x14ac:dyDescent="0.25">
      <c r="A185" s="47" t="s">
        <v>1474</v>
      </c>
      <c r="B185" s="46" t="s">
        <v>1475</v>
      </c>
      <c r="C185" s="46" t="s">
        <v>1476</v>
      </c>
      <c r="D185" s="49">
        <v>33435</v>
      </c>
      <c r="E185" s="46" t="s">
        <v>990</v>
      </c>
      <c r="F185" s="46">
        <v>63</v>
      </c>
      <c r="G185" s="46">
        <v>994299928</v>
      </c>
      <c r="H185" s="46">
        <v>44663291508</v>
      </c>
    </row>
    <row r="186" spans="1:8" ht="15" x14ac:dyDescent="0.25">
      <c r="A186" s="47" t="s">
        <v>1477</v>
      </c>
      <c r="B186" s="46" t="s">
        <v>1478</v>
      </c>
      <c r="C186" s="46" t="s">
        <v>1479</v>
      </c>
      <c r="D186" s="49">
        <v>33018</v>
      </c>
      <c r="E186" s="46" t="s">
        <v>978</v>
      </c>
      <c r="F186" s="46">
        <v>86</v>
      </c>
      <c r="G186" s="46">
        <v>976808396</v>
      </c>
      <c r="H186" s="46">
        <v>31493520834</v>
      </c>
    </row>
    <row r="187" spans="1:8" ht="15" x14ac:dyDescent="0.25">
      <c r="A187" s="47" t="s">
        <v>1480</v>
      </c>
      <c r="B187" s="46" t="s">
        <v>1481</v>
      </c>
      <c r="C187" s="46" t="s">
        <v>1482</v>
      </c>
      <c r="D187" s="49">
        <v>31149</v>
      </c>
      <c r="E187" s="46" t="s">
        <v>1005</v>
      </c>
      <c r="F187" s="46">
        <v>88</v>
      </c>
      <c r="G187" s="46">
        <v>955248855</v>
      </c>
      <c r="H187" s="46">
        <v>89084911</v>
      </c>
    </row>
    <row r="188" spans="1:8" ht="15" x14ac:dyDescent="0.25">
      <c r="A188" s="47" t="s">
        <v>1205</v>
      </c>
      <c r="B188" s="46" t="s">
        <v>1206</v>
      </c>
      <c r="C188" s="46" t="s">
        <v>1207</v>
      </c>
      <c r="D188" s="49">
        <v>31157</v>
      </c>
      <c r="E188" s="46" t="s">
        <v>1083</v>
      </c>
      <c r="F188" s="46">
        <v>84</v>
      </c>
      <c r="G188" s="46">
        <v>928346934</v>
      </c>
      <c r="H188" s="46">
        <v>52074539264</v>
      </c>
    </row>
    <row r="189" spans="1:8" ht="15" x14ac:dyDescent="0.25">
      <c r="A189" s="47" t="s">
        <v>1483</v>
      </c>
      <c r="B189" s="46" t="s">
        <v>1484</v>
      </c>
      <c r="C189" s="46" t="s">
        <v>1485</v>
      </c>
      <c r="D189" s="49">
        <v>31881</v>
      </c>
      <c r="E189" s="46" t="s">
        <v>1019</v>
      </c>
      <c r="F189" s="46">
        <v>95</v>
      </c>
      <c r="G189" s="46">
        <v>932235191</v>
      </c>
      <c r="H189" s="46">
        <v>58056008894</v>
      </c>
    </row>
    <row r="190" spans="1:8" ht="15" x14ac:dyDescent="0.25">
      <c r="A190" s="47" t="s">
        <v>1486</v>
      </c>
      <c r="B190" s="46" t="s">
        <v>1487</v>
      </c>
      <c r="C190" s="46" t="s">
        <v>1488</v>
      </c>
      <c r="D190" s="49">
        <v>31242</v>
      </c>
      <c r="E190" s="46" t="s">
        <v>1048</v>
      </c>
      <c r="F190" s="46">
        <v>79</v>
      </c>
      <c r="G190" s="46">
        <v>958162314</v>
      </c>
      <c r="H190" s="46">
        <v>78149836179</v>
      </c>
    </row>
    <row r="191" spans="1:8" ht="15" x14ac:dyDescent="0.25">
      <c r="A191" s="47" t="s">
        <v>1489</v>
      </c>
      <c r="B191" s="46" t="s">
        <v>1490</v>
      </c>
      <c r="C191" s="46" t="s">
        <v>1491</v>
      </c>
      <c r="D191" s="49">
        <v>32923</v>
      </c>
      <c r="E191" s="46" t="s">
        <v>974</v>
      </c>
      <c r="F191" s="46">
        <v>96</v>
      </c>
      <c r="G191" s="46">
        <v>941570140</v>
      </c>
      <c r="H191" s="46">
        <v>92072742196</v>
      </c>
    </row>
    <row r="192" spans="1:8" ht="15" x14ac:dyDescent="0.25">
      <c r="A192" s="47" t="s">
        <v>1492</v>
      </c>
      <c r="B192" s="46" t="s">
        <v>1493</v>
      </c>
      <c r="C192" s="46" t="s">
        <v>1494</v>
      </c>
      <c r="D192" s="49">
        <v>33936</v>
      </c>
      <c r="E192" s="46" t="s">
        <v>982</v>
      </c>
      <c r="F192" s="46">
        <v>82</v>
      </c>
      <c r="G192" s="46">
        <v>942671691</v>
      </c>
      <c r="H192" s="46">
        <v>48282899402</v>
      </c>
    </row>
    <row r="193" spans="1:8" ht="15" x14ac:dyDescent="0.25">
      <c r="A193" s="47" t="s">
        <v>1495</v>
      </c>
      <c r="B193" s="46" t="s">
        <v>1496</v>
      </c>
      <c r="C193" s="46" t="s">
        <v>1497</v>
      </c>
      <c r="D193" s="49">
        <v>32782</v>
      </c>
      <c r="E193" s="46" t="s">
        <v>1189</v>
      </c>
      <c r="F193" s="46">
        <v>21</v>
      </c>
      <c r="G193" s="46">
        <v>945643807</v>
      </c>
      <c r="H193" s="46">
        <v>22347232059</v>
      </c>
    </row>
    <row r="194" spans="1:8" ht="15" x14ac:dyDescent="0.25">
      <c r="A194" s="47" t="s">
        <v>1498</v>
      </c>
      <c r="B194" s="46" t="s">
        <v>1499</v>
      </c>
      <c r="C194" s="46" t="s">
        <v>1500</v>
      </c>
      <c r="D194" s="49">
        <v>31139</v>
      </c>
      <c r="E194" s="46" t="s">
        <v>1095</v>
      </c>
      <c r="F194" s="46">
        <v>11</v>
      </c>
      <c r="G194" s="46">
        <v>921212225</v>
      </c>
      <c r="H194" s="46">
        <v>30392570684</v>
      </c>
    </row>
    <row r="195" spans="1:8" ht="15" x14ac:dyDescent="0.25">
      <c r="A195" s="47" t="s">
        <v>1501</v>
      </c>
      <c r="B195" s="46" t="s">
        <v>1502</v>
      </c>
      <c r="C195" s="46" t="s">
        <v>1503</v>
      </c>
      <c r="D195" s="49">
        <v>34112</v>
      </c>
      <c r="E195" s="46" t="s">
        <v>978</v>
      </c>
      <c r="F195" s="46">
        <v>86</v>
      </c>
      <c r="G195" s="46">
        <v>967457536</v>
      </c>
      <c r="H195" s="46">
        <v>46231975453</v>
      </c>
    </row>
    <row r="196" spans="1:8" ht="15" x14ac:dyDescent="0.25">
      <c r="A196" s="47" t="s">
        <v>1504</v>
      </c>
      <c r="B196" s="46" t="s">
        <v>1505</v>
      </c>
      <c r="C196" s="46" t="s">
        <v>1506</v>
      </c>
      <c r="D196" s="49">
        <v>32677</v>
      </c>
      <c r="E196" s="46" t="s">
        <v>966</v>
      </c>
      <c r="F196" s="46">
        <v>62</v>
      </c>
      <c r="G196" s="46">
        <v>963751682</v>
      </c>
      <c r="H196" s="46">
        <v>90414649355</v>
      </c>
    </row>
    <row r="197" spans="1:8" ht="15" x14ac:dyDescent="0.25">
      <c r="A197" s="47" t="s">
        <v>1202</v>
      </c>
      <c r="B197" s="46" t="s">
        <v>1203</v>
      </c>
      <c r="C197" s="46" t="s">
        <v>1204</v>
      </c>
      <c r="D197" s="49">
        <v>32148</v>
      </c>
      <c r="E197" s="46" t="s">
        <v>1095</v>
      </c>
      <c r="F197" s="46">
        <v>11</v>
      </c>
      <c r="G197" s="46">
        <v>967835371</v>
      </c>
      <c r="H197" s="46">
        <v>77516955945</v>
      </c>
    </row>
    <row r="198" spans="1:8" ht="15" x14ac:dyDescent="0.25">
      <c r="A198" s="47" t="s">
        <v>1507</v>
      </c>
      <c r="B198" s="46" t="s">
        <v>1508</v>
      </c>
      <c r="C198" s="46" t="s">
        <v>1509</v>
      </c>
      <c r="D198" s="49">
        <v>31160</v>
      </c>
      <c r="E198" s="46" t="s">
        <v>1005</v>
      </c>
      <c r="F198" s="46">
        <v>88</v>
      </c>
      <c r="G198" s="46">
        <v>945687909</v>
      </c>
      <c r="H198" s="46">
        <v>10444673310</v>
      </c>
    </row>
    <row r="199" spans="1:8" ht="15" x14ac:dyDescent="0.25">
      <c r="A199" s="47" t="s">
        <v>1510</v>
      </c>
      <c r="B199" s="46" t="s">
        <v>1511</v>
      </c>
      <c r="C199" s="46" t="s">
        <v>1512</v>
      </c>
      <c r="D199" s="49">
        <v>34092</v>
      </c>
      <c r="E199" s="46" t="s">
        <v>1091</v>
      </c>
      <c r="F199" s="46">
        <v>92</v>
      </c>
      <c r="G199" s="46">
        <v>971760627</v>
      </c>
      <c r="H199" s="46">
        <v>25228406523</v>
      </c>
    </row>
    <row r="200" spans="1:8" ht="15" x14ac:dyDescent="0.25">
      <c r="A200" s="47" t="s">
        <v>1513</v>
      </c>
      <c r="B200" s="46" t="s">
        <v>1514</v>
      </c>
      <c r="C200" s="46" t="s">
        <v>1515</v>
      </c>
      <c r="D200" s="49">
        <v>33211</v>
      </c>
      <c r="E200" s="46" t="s">
        <v>1005</v>
      </c>
      <c r="F200" s="46">
        <v>88</v>
      </c>
      <c r="G200" s="46">
        <v>957947637</v>
      </c>
      <c r="H200" s="46">
        <v>86051981895</v>
      </c>
    </row>
    <row r="201" spans="1:8" ht="15" x14ac:dyDescent="0.25">
      <c r="A201" s="47" t="s">
        <v>1516</v>
      </c>
      <c r="B201" s="46" t="s">
        <v>1517</v>
      </c>
      <c r="C201" s="46" t="s">
        <v>1518</v>
      </c>
      <c r="D201" s="49">
        <v>31472</v>
      </c>
      <c r="E201" s="46" t="s">
        <v>966</v>
      </c>
      <c r="F201" s="46">
        <v>62</v>
      </c>
      <c r="G201" s="46">
        <v>981565118</v>
      </c>
      <c r="H201" s="46">
        <v>35482561620</v>
      </c>
    </row>
    <row r="202" spans="1:8" ht="15" x14ac:dyDescent="0.25">
      <c r="A202" s="47" t="s">
        <v>1519</v>
      </c>
      <c r="B202" s="46" t="s">
        <v>1084</v>
      </c>
      <c r="C202" s="46" t="s">
        <v>1520</v>
      </c>
      <c r="D202" s="49">
        <v>32608</v>
      </c>
      <c r="E202" s="46" t="s">
        <v>1189</v>
      </c>
      <c r="F202" s="46">
        <v>21</v>
      </c>
      <c r="G202" s="46">
        <v>966756714</v>
      </c>
      <c r="H202" s="46">
        <v>56628256948</v>
      </c>
    </row>
    <row r="203" spans="1:8" ht="15" x14ac:dyDescent="0.25">
      <c r="A203" s="47" t="s">
        <v>1521</v>
      </c>
      <c r="B203" s="46" t="s">
        <v>1522</v>
      </c>
      <c r="C203" s="46" t="s">
        <v>1523</v>
      </c>
      <c r="D203" s="49">
        <v>33373</v>
      </c>
      <c r="E203" s="46" t="s">
        <v>1063</v>
      </c>
      <c r="F203" s="46">
        <v>91</v>
      </c>
      <c r="G203" s="46">
        <v>996735269</v>
      </c>
      <c r="H203" s="46">
        <v>10628712565</v>
      </c>
    </row>
    <row r="204" spans="1:8" ht="15" x14ac:dyDescent="0.25">
      <c r="A204" s="47" t="s">
        <v>1524</v>
      </c>
      <c r="B204" s="46" t="s">
        <v>1525</v>
      </c>
      <c r="C204" s="46" t="s">
        <v>1526</v>
      </c>
      <c r="D204" s="49">
        <v>34064</v>
      </c>
      <c r="E204" s="46" t="s">
        <v>1087</v>
      </c>
      <c r="F204" s="46">
        <v>61</v>
      </c>
      <c r="G204" s="46">
        <v>935335220</v>
      </c>
      <c r="H204" s="46">
        <v>86168842576</v>
      </c>
    </row>
    <row r="205" spans="1:8" ht="15" x14ac:dyDescent="0.25">
      <c r="A205" s="47" t="s">
        <v>1292</v>
      </c>
      <c r="B205" s="46" t="s">
        <v>1293</v>
      </c>
      <c r="C205" s="46" t="s">
        <v>1294</v>
      </c>
      <c r="D205" s="49">
        <v>32311</v>
      </c>
      <c r="E205" s="46" t="s">
        <v>1091</v>
      </c>
      <c r="F205" s="46">
        <v>92</v>
      </c>
      <c r="G205" s="46">
        <v>952629429</v>
      </c>
      <c r="H205" s="46">
        <v>9916129358</v>
      </c>
    </row>
    <row r="206" spans="1:8" ht="15" x14ac:dyDescent="0.25">
      <c r="A206" s="47" t="s">
        <v>1527</v>
      </c>
      <c r="B206" s="46" t="s">
        <v>1528</v>
      </c>
      <c r="C206" s="46" t="s">
        <v>1529</v>
      </c>
      <c r="D206" s="49">
        <v>32165</v>
      </c>
      <c r="E206" s="46" t="s">
        <v>1005</v>
      </c>
      <c r="F206" s="46">
        <v>88</v>
      </c>
      <c r="G206" s="46">
        <v>971847956</v>
      </c>
      <c r="H206" s="46">
        <v>49609813305</v>
      </c>
    </row>
    <row r="207" spans="1:8" ht="15" x14ac:dyDescent="0.25">
      <c r="A207" s="47" t="s">
        <v>1530</v>
      </c>
      <c r="B207" s="46" t="s">
        <v>1531</v>
      </c>
      <c r="C207" s="46" t="s">
        <v>1532</v>
      </c>
      <c r="D207" s="49">
        <v>31207</v>
      </c>
      <c r="E207" s="46" t="s">
        <v>982</v>
      </c>
      <c r="F207" s="46">
        <v>82</v>
      </c>
      <c r="G207" s="46">
        <v>924360541</v>
      </c>
      <c r="H207" s="46">
        <v>43703739719</v>
      </c>
    </row>
    <row r="208" spans="1:8" ht="15" x14ac:dyDescent="0.25">
      <c r="A208" s="47" t="s">
        <v>1533</v>
      </c>
      <c r="B208" s="46" t="s">
        <v>1534</v>
      </c>
      <c r="C208" s="46" t="s">
        <v>1535</v>
      </c>
      <c r="D208" s="49">
        <v>34016</v>
      </c>
      <c r="E208" s="46" t="s">
        <v>1125</v>
      </c>
      <c r="F208" s="46">
        <v>31</v>
      </c>
      <c r="G208" s="46">
        <v>962005729</v>
      </c>
      <c r="H208" s="46">
        <v>81373354372</v>
      </c>
    </row>
    <row r="209" spans="1:8" ht="15" x14ac:dyDescent="0.25">
      <c r="A209" s="47" t="s">
        <v>1536</v>
      </c>
      <c r="B209" s="46" t="s">
        <v>1537</v>
      </c>
      <c r="C209" s="46" t="s">
        <v>1538</v>
      </c>
      <c r="D209" s="49">
        <v>31234</v>
      </c>
      <c r="E209" s="46" t="s">
        <v>990</v>
      </c>
      <c r="F209" s="46">
        <v>63</v>
      </c>
      <c r="G209" s="46">
        <v>922437263</v>
      </c>
      <c r="H209" s="46">
        <v>94484260641</v>
      </c>
    </row>
    <row r="210" spans="1:8" ht="15" x14ac:dyDescent="0.25">
      <c r="A210" s="47" t="s">
        <v>1539</v>
      </c>
      <c r="B210" s="46" t="s">
        <v>1540</v>
      </c>
      <c r="C210" s="46" t="s">
        <v>1541</v>
      </c>
      <c r="D210" s="49">
        <v>32775</v>
      </c>
      <c r="E210" s="46" t="s">
        <v>1026</v>
      </c>
      <c r="F210" s="46">
        <v>69</v>
      </c>
      <c r="G210" s="46">
        <v>943633968</v>
      </c>
      <c r="H210" s="46">
        <v>81356345115</v>
      </c>
    </row>
    <row r="211" spans="1:8" ht="15" x14ac:dyDescent="0.25">
      <c r="A211" s="47" t="s">
        <v>1112</v>
      </c>
      <c r="B211" s="46" t="s">
        <v>1113</v>
      </c>
      <c r="C211" s="46" t="s">
        <v>1114</v>
      </c>
      <c r="D211" s="49">
        <v>33270</v>
      </c>
      <c r="E211" s="46" t="s">
        <v>1001</v>
      </c>
      <c r="F211" s="46">
        <v>83</v>
      </c>
      <c r="G211" s="46">
        <v>940553375</v>
      </c>
      <c r="H211" s="46">
        <v>49969183072</v>
      </c>
    </row>
    <row r="212" spans="1:8" ht="15" x14ac:dyDescent="0.25">
      <c r="A212" s="47" t="s">
        <v>1542</v>
      </c>
      <c r="B212" s="46" t="s">
        <v>1543</v>
      </c>
      <c r="C212" s="46" t="s">
        <v>1544</v>
      </c>
      <c r="D212" s="49">
        <v>31966</v>
      </c>
      <c r="E212" s="46" t="s">
        <v>994</v>
      </c>
      <c r="F212" s="46">
        <v>98</v>
      </c>
      <c r="G212" s="46">
        <v>949785949</v>
      </c>
      <c r="H212" s="46">
        <v>11321336655</v>
      </c>
    </row>
    <row r="213" spans="1:8" ht="15" x14ac:dyDescent="0.25">
      <c r="A213" s="47" t="s">
        <v>1545</v>
      </c>
      <c r="B213" s="46" t="s">
        <v>1546</v>
      </c>
      <c r="C213" s="46" t="s">
        <v>1547</v>
      </c>
      <c r="D213" s="49">
        <v>34077</v>
      </c>
      <c r="E213" s="46" t="s">
        <v>1087</v>
      </c>
      <c r="F213" s="46">
        <v>61</v>
      </c>
      <c r="G213" s="46">
        <v>911630928</v>
      </c>
      <c r="H213" s="46">
        <v>29008291902</v>
      </c>
    </row>
    <row r="214" spans="1:8" ht="15" x14ac:dyDescent="0.25">
      <c r="A214" s="47" t="s">
        <v>1548</v>
      </c>
      <c r="B214" s="46" t="s">
        <v>1549</v>
      </c>
      <c r="C214" s="46" t="s">
        <v>1550</v>
      </c>
      <c r="D214" s="49">
        <v>32588</v>
      </c>
      <c r="E214" s="46" t="s">
        <v>966</v>
      </c>
      <c r="F214" s="46">
        <v>62</v>
      </c>
      <c r="G214" s="46">
        <v>973140639</v>
      </c>
      <c r="H214" s="46">
        <v>38962003096</v>
      </c>
    </row>
    <row r="215" spans="1:8" ht="15" x14ac:dyDescent="0.25">
      <c r="A215" s="47" t="s">
        <v>1551</v>
      </c>
      <c r="B215" s="46" t="s">
        <v>1552</v>
      </c>
      <c r="C215" s="46" t="s">
        <v>1553</v>
      </c>
      <c r="D215" s="49">
        <v>32165</v>
      </c>
      <c r="E215" s="46" t="s">
        <v>994</v>
      </c>
      <c r="F215" s="46">
        <v>98</v>
      </c>
      <c r="G215" s="46">
        <v>982946723</v>
      </c>
      <c r="H215" s="46">
        <v>61619665034</v>
      </c>
    </row>
    <row r="216" spans="1:8" ht="15" x14ac:dyDescent="0.25">
      <c r="A216" s="47" t="s">
        <v>1554</v>
      </c>
      <c r="B216" s="46" t="s">
        <v>1186</v>
      </c>
      <c r="C216" s="46" t="s">
        <v>1555</v>
      </c>
      <c r="D216" s="49">
        <v>31557</v>
      </c>
      <c r="E216" s="46" t="s">
        <v>990</v>
      </c>
      <c r="F216" s="46">
        <v>63</v>
      </c>
      <c r="G216" s="46">
        <v>978399204</v>
      </c>
      <c r="H216" s="46">
        <v>36855127241</v>
      </c>
    </row>
    <row r="217" spans="1:8" ht="15" x14ac:dyDescent="0.25">
      <c r="A217" s="47" t="s">
        <v>1551</v>
      </c>
      <c r="B217" s="46" t="s">
        <v>1552</v>
      </c>
      <c r="C217" s="46" t="s">
        <v>1553</v>
      </c>
      <c r="D217" s="49">
        <v>33849</v>
      </c>
      <c r="E217" s="46" t="s">
        <v>1099</v>
      </c>
      <c r="F217" s="46">
        <v>81</v>
      </c>
      <c r="G217" s="46">
        <v>945035834</v>
      </c>
      <c r="H217" s="46">
        <v>69369702675</v>
      </c>
    </row>
    <row r="218" spans="1:8" ht="15" x14ac:dyDescent="0.25">
      <c r="A218" s="47" t="s">
        <v>1218</v>
      </c>
      <c r="B218" s="46" t="s">
        <v>1383</v>
      </c>
      <c r="C218" s="46" t="s">
        <v>1384</v>
      </c>
      <c r="D218" s="49">
        <v>31964</v>
      </c>
      <c r="E218" s="46" t="s">
        <v>994</v>
      </c>
      <c r="F218" s="46">
        <v>98</v>
      </c>
      <c r="G218" s="46">
        <v>963689614</v>
      </c>
      <c r="H218" s="46">
        <v>68385410296</v>
      </c>
    </row>
    <row r="219" spans="1:8" ht="15" x14ac:dyDescent="0.25">
      <c r="A219" s="47" t="s">
        <v>1442</v>
      </c>
      <c r="B219" s="46" t="s">
        <v>1096</v>
      </c>
      <c r="C219" s="46" t="s">
        <v>1443</v>
      </c>
      <c r="D219" s="49">
        <v>31912</v>
      </c>
      <c r="E219" s="46" t="s">
        <v>982</v>
      </c>
      <c r="F219" s="46">
        <v>82</v>
      </c>
      <c r="G219" s="46">
        <v>981041934</v>
      </c>
      <c r="H219" s="46">
        <v>83792111386</v>
      </c>
    </row>
    <row r="220" spans="1:8" ht="15" x14ac:dyDescent="0.25">
      <c r="A220" s="47" t="s">
        <v>1556</v>
      </c>
      <c r="B220" s="46" t="s">
        <v>1557</v>
      </c>
      <c r="C220" s="46" t="s">
        <v>1558</v>
      </c>
      <c r="D220" s="49">
        <v>34044</v>
      </c>
      <c r="E220" s="46" t="s">
        <v>974</v>
      </c>
      <c r="F220" s="46">
        <v>96</v>
      </c>
      <c r="G220" s="46">
        <v>910060994</v>
      </c>
      <c r="H220" s="46">
        <v>14011811670</v>
      </c>
    </row>
    <row r="221" spans="1:8" ht="15" x14ac:dyDescent="0.25">
      <c r="A221" s="47" t="s">
        <v>1474</v>
      </c>
      <c r="B221" s="46" t="s">
        <v>1475</v>
      </c>
      <c r="C221" s="46" t="s">
        <v>1476</v>
      </c>
      <c r="D221" s="49">
        <v>33746</v>
      </c>
      <c r="E221" s="46" t="s">
        <v>1001</v>
      </c>
      <c r="F221" s="46">
        <v>83</v>
      </c>
      <c r="G221" s="46">
        <v>914750218</v>
      </c>
      <c r="H221" s="46">
        <v>56551393025</v>
      </c>
    </row>
    <row r="222" spans="1:8" ht="15" x14ac:dyDescent="0.25">
      <c r="A222" s="47" t="s">
        <v>1559</v>
      </c>
      <c r="B222" s="46" t="s">
        <v>1483</v>
      </c>
      <c r="C222" s="46" t="s">
        <v>1560</v>
      </c>
      <c r="D222" s="49">
        <v>31757</v>
      </c>
      <c r="E222" s="46" t="s">
        <v>1026</v>
      </c>
      <c r="F222" s="46">
        <v>69</v>
      </c>
      <c r="G222" s="46">
        <v>924623367</v>
      </c>
      <c r="H222" s="46">
        <v>15233461124</v>
      </c>
    </row>
    <row r="223" spans="1:8" ht="15" x14ac:dyDescent="0.25">
      <c r="A223" s="47" t="s">
        <v>1561</v>
      </c>
      <c r="B223" s="46" t="s">
        <v>1562</v>
      </c>
      <c r="C223" s="46" t="s">
        <v>1563</v>
      </c>
      <c r="D223" s="49">
        <v>34327</v>
      </c>
      <c r="E223" s="46" t="s">
        <v>966</v>
      </c>
      <c r="F223" s="46">
        <v>62</v>
      </c>
      <c r="G223" s="46">
        <v>995662840</v>
      </c>
      <c r="H223" s="46">
        <v>12009576472</v>
      </c>
    </row>
    <row r="224" spans="1:8" ht="15" x14ac:dyDescent="0.25">
      <c r="A224" s="47" t="s">
        <v>1165</v>
      </c>
      <c r="B224" s="46" t="s">
        <v>1166</v>
      </c>
      <c r="C224" s="46" t="s">
        <v>1167</v>
      </c>
      <c r="D224" s="49">
        <v>32923</v>
      </c>
      <c r="E224" s="46" t="s">
        <v>1095</v>
      </c>
      <c r="F224" s="46">
        <v>11</v>
      </c>
      <c r="G224" s="46">
        <v>934250166</v>
      </c>
      <c r="H224" s="46">
        <v>18674662447</v>
      </c>
    </row>
    <row r="225" spans="1:8" ht="15" x14ac:dyDescent="0.25">
      <c r="A225" s="47" t="s">
        <v>1564</v>
      </c>
      <c r="B225" s="46" t="s">
        <v>1565</v>
      </c>
      <c r="C225" s="46" t="s">
        <v>1566</v>
      </c>
      <c r="D225" s="49">
        <v>31817</v>
      </c>
      <c r="E225" s="46" t="s">
        <v>1087</v>
      </c>
      <c r="F225" s="46">
        <v>61</v>
      </c>
      <c r="G225" s="46">
        <v>914452346</v>
      </c>
      <c r="H225" s="46">
        <v>38550417805</v>
      </c>
    </row>
    <row r="226" spans="1:8" ht="15" x14ac:dyDescent="0.25">
      <c r="A226" s="47" t="s">
        <v>1567</v>
      </c>
      <c r="B226" s="46" t="s">
        <v>1568</v>
      </c>
      <c r="C226" s="46" t="s">
        <v>1569</v>
      </c>
      <c r="D226" s="49">
        <v>32921</v>
      </c>
      <c r="E226" s="46" t="s">
        <v>974</v>
      </c>
      <c r="F226" s="46">
        <v>96</v>
      </c>
      <c r="G226" s="46">
        <v>929352509</v>
      </c>
      <c r="H226" s="46">
        <v>98408707051</v>
      </c>
    </row>
    <row r="227" spans="1:8" ht="15" x14ac:dyDescent="0.25">
      <c r="A227" s="47" t="s">
        <v>1570</v>
      </c>
      <c r="B227" s="46" t="s">
        <v>1571</v>
      </c>
      <c r="C227" s="46" t="s">
        <v>1572</v>
      </c>
      <c r="D227" s="49">
        <v>32808</v>
      </c>
      <c r="E227" s="46" t="s">
        <v>1189</v>
      </c>
      <c r="F227" s="46">
        <v>21</v>
      </c>
      <c r="G227" s="46">
        <v>953842247</v>
      </c>
      <c r="H227" s="46">
        <v>48759658918</v>
      </c>
    </row>
    <row r="228" spans="1:8" ht="15" x14ac:dyDescent="0.25">
      <c r="A228" s="47" t="s">
        <v>1208</v>
      </c>
      <c r="B228" s="46" t="s">
        <v>1209</v>
      </c>
      <c r="C228" s="46" t="s">
        <v>1210</v>
      </c>
      <c r="D228" s="49">
        <v>31832</v>
      </c>
      <c r="E228" s="46" t="s">
        <v>1087</v>
      </c>
      <c r="F228" s="46">
        <v>61</v>
      </c>
      <c r="G228" s="46">
        <v>905886983</v>
      </c>
      <c r="H228" s="46">
        <v>78756049925</v>
      </c>
    </row>
    <row r="229" spans="1:8" ht="15" x14ac:dyDescent="0.25">
      <c r="A229" s="47" t="s">
        <v>1573</v>
      </c>
      <c r="B229" s="46" t="s">
        <v>1574</v>
      </c>
      <c r="C229" s="46" t="s">
        <v>1575</v>
      </c>
      <c r="D229" s="49">
        <v>31657</v>
      </c>
      <c r="E229" s="46" t="s">
        <v>1048</v>
      </c>
      <c r="F229" s="46">
        <v>79</v>
      </c>
      <c r="G229" s="46">
        <v>978868847</v>
      </c>
      <c r="H229" s="46">
        <v>337194010</v>
      </c>
    </row>
    <row r="230" spans="1:8" ht="15" x14ac:dyDescent="0.25">
      <c r="A230" s="47" t="s">
        <v>1576</v>
      </c>
      <c r="B230" s="46" t="s">
        <v>1577</v>
      </c>
      <c r="C230" s="46" t="s">
        <v>1578</v>
      </c>
      <c r="D230" s="49">
        <v>31551</v>
      </c>
      <c r="E230" s="46" t="s">
        <v>1121</v>
      </c>
      <c r="F230" s="46">
        <v>51</v>
      </c>
      <c r="G230" s="46">
        <v>903712089</v>
      </c>
      <c r="H230" s="46">
        <v>43346732768</v>
      </c>
    </row>
    <row r="231" spans="1:8" ht="15" x14ac:dyDescent="0.25">
      <c r="A231" s="47" t="s">
        <v>1579</v>
      </c>
      <c r="B231" s="46" t="s">
        <v>1168</v>
      </c>
      <c r="C231" s="46" t="s">
        <v>1580</v>
      </c>
      <c r="D231" s="49">
        <v>31450</v>
      </c>
      <c r="E231" s="46" t="s">
        <v>1005</v>
      </c>
      <c r="F231" s="46">
        <v>88</v>
      </c>
      <c r="G231" s="46">
        <v>920809152</v>
      </c>
      <c r="H231" s="46">
        <v>42240916784</v>
      </c>
    </row>
    <row r="232" spans="1:8" ht="15" x14ac:dyDescent="0.25">
      <c r="A232" s="47" t="s">
        <v>1581</v>
      </c>
      <c r="B232" s="46" t="s">
        <v>1582</v>
      </c>
      <c r="C232" s="46" t="s">
        <v>1583</v>
      </c>
      <c r="D232" s="49">
        <v>32322</v>
      </c>
      <c r="E232" s="46" t="s">
        <v>1048</v>
      </c>
      <c r="F232" s="46">
        <v>79</v>
      </c>
      <c r="G232" s="46">
        <v>951648771</v>
      </c>
      <c r="H232" s="46">
        <v>12032881456</v>
      </c>
    </row>
    <row r="233" spans="1:8" ht="15" x14ac:dyDescent="0.25">
      <c r="A233" s="47" t="s">
        <v>1584</v>
      </c>
      <c r="B233" s="46" t="s">
        <v>1585</v>
      </c>
      <c r="C233" s="46" t="s">
        <v>1586</v>
      </c>
      <c r="D233" s="49">
        <v>31080</v>
      </c>
      <c r="E233" s="46" t="s">
        <v>1001</v>
      </c>
      <c r="F233" s="46">
        <v>83</v>
      </c>
      <c r="G233" s="46">
        <v>945032861</v>
      </c>
      <c r="H233" s="46">
        <v>65744060673</v>
      </c>
    </row>
    <row r="234" spans="1:8" ht="15" x14ac:dyDescent="0.25">
      <c r="A234" s="47" t="s">
        <v>1073</v>
      </c>
      <c r="B234" s="46" t="s">
        <v>1074</v>
      </c>
      <c r="C234" s="46" t="s">
        <v>1075</v>
      </c>
      <c r="D234" s="49">
        <v>33262</v>
      </c>
      <c r="E234" s="46" t="s">
        <v>1099</v>
      </c>
      <c r="F234" s="46">
        <v>81</v>
      </c>
      <c r="G234" s="46">
        <v>927724489</v>
      </c>
      <c r="H234" s="46">
        <v>29987199482</v>
      </c>
    </row>
    <row r="235" spans="1:8" ht="15" x14ac:dyDescent="0.25">
      <c r="A235" s="47" t="s">
        <v>1587</v>
      </c>
      <c r="B235" s="46" t="s">
        <v>1588</v>
      </c>
      <c r="C235" s="46" t="s">
        <v>1589</v>
      </c>
      <c r="D235" s="49">
        <v>32364</v>
      </c>
      <c r="E235" s="46" t="s">
        <v>1019</v>
      </c>
      <c r="F235" s="46">
        <v>95</v>
      </c>
      <c r="G235" s="46">
        <v>997396040</v>
      </c>
      <c r="H235" s="46">
        <v>96658133416</v>
      </c>
    </row>
    <row r="236" spans="1:8" ht="15" x14ac:dyDescent="0.25">
      <c r="A236" s="47" t="s">
        <v>1590</v>
      </c>
      <c r="B236" s="46" t="s">
        <v>1591</v>
      </c>
      <c r="C236" s="46" t="s">
        <v>1592</v>
      </c>
      <c r="D236" s="49">
        <v>31422</v>
      </c>
      <c r="E236" s="46" t="s">
        <v>994</v>
      </c>
      <c r="F236" s="46">
        <v>98</v>
      </c>
      <c r="G236" s="46">
        <v>965159988</v>
      </c>
      <c r="H236" s="46">
        <v>29935981880</v>
      </c>
    </row>
    <row r="237" spans="1:8" ht="15" x14ac:dyDescent="0.25">
      <c r="A237" s="47" t="s">
        <v>1593</v>
      </c>
      <c r="B237" s="46" t="s">
        <v>1594</v>
      </c>
      <c r="C237" s="46" t="s">
        <v>1595</v>
      </c>
      <c r="D237" s="49">
        <v>31629</v>
      </c>
      <c r="E237" s="46" t="s">
        <v>1056</v>
      </c>
      <c r="F237" s="46">
        <v>65</v>
      </c>
      <c r="G237" s="46">
        <v>984544301</v>
      </c>
      <c r="H237" s="46">
        <v>95731278079</v>
      </c>
    </row>
    <row r="238" spans="1:8" ht="15" x14ac:dyDescent="0.25">
      <c r="A238" s="47" t="s">
        <v>1171</v>
      </c>
      <c r="B238" s="46" t="s">
        <v>1172</v>
      </c>
      <c r="C238" s="46" t="s">
        <v>1173</v>
      </c>
      <c r="D238" s="49">
        <v>34006</v>
      </c>
      <c r="E238" s="46" t="s">
        <v>982</v>
      </c>
      <c r="F238" s="46">
        <v>82</v>
      </c>
      <c r="G238" s="46">
        <v>911916360</v>
      </c>
      <c r="H238" s="46">
        <v>26977517111</v>
      </c>
    </row>
    <row r="239" spans="1:8" ht="15" x14ac:dyDescent="0.25">
      <c r="A239" s="47" t="s">
        <v>1596</v>
      </c>
      <c r="B239" s="46" t="s">
        <v>1597</v>
      </c>
      <c r="C239" s="46" t="s">
        <v>1598</v>
      </c>
      <c r="D239" s="49">
        <v>33224</v>
      </c>
      <c r="E239" s="46" t="s">
        <v>1048</v>
      </c>
      <c r="F239" s="46">
        <v>79</v>
      </c>
      <c r="G239" s="46">
        <v>954599974</v>
      </c>
      <c r="H239" s="46">
        <v>41492622490</v>
      </c>
    </row>
    <row r="240" spans="1:8" ht="15" x14ac:dyDescent="0.25">
      <c r="A240" s="47" t="s">
        <v>1498</v>
      </c>
      <c r="B240" s="46" t="s">
        <v>1499</v>
      </c>
      <c r="C240" s="46" t="s">
        <v>1500</v>
      </c>
      <c r="D240" s="49">
        <v>32182</v>
      </c>
      <c r="E240" s="46" t="s">
        <v>986</v>
      </c>
      <c r="F240" s="46">
        <v>68</v>
      </c>
      <c r="G240" s="46">
        <v>984387970</v>
      </c>
      <c r="H240" s="46">
        <v>95655722996</v>
      </c>
    </row>
    <row r="241" spans="1:8" ht="15" x14ac:dyDescent="0.25">
      <c r="A241" s="47" t="s">
        <v>1218</v>
      </c>
      <c r="B241" s="46" t="s">
        <v>1383</v>
      </c>
      <c r="C241" s="46" t="s">
        <v>1384</v>
      </c>
      <c r="D241" s="49">
        <v>33932</v>
      </c>
      <c r="E241" s="46" t="s">
        <v>1087</v>
      </c>
      <c r="F241" s="46">
        <v>61</v>
      </c>
      <c r="G241" s="46">
        <v>955097483</v>
      </c>
      <c r="H241" s="46">
        <v>7900994669</v>
      </c>
    </row>
    <row r="242" spans="1:8" ht="15" x14ac:dyDescent="0.25">
      <c r="A242" s="47" t="s">
        <v>1599</v>
      </c>
      <c r="B242" s="46" t="s">
        <v>1600</v>
      </c>
      <c r="C242" s="46" t="s">
        <v>1601</v>
      </c>
      <c r="D242" s="49">
        <v>31087</v>
      </c>
      <c r="E242" s="46" t="s">
        <v>982</v>
      </c>
      <c r="F242" s="46">
        <v>82</v>
      </c>
      <c r="G242" s="46">
        <v>908116158</v>
      </c>
      <c r="H242" s="46">
        <v>93625131551</v>
      </c>
    </row>
    <row r="243" spans="1:8" ht="15" x14ac:dyDescent="0.25">
      <c r="A243" s="47" t="s">
        <v>1602</v>
      </c>
      <c r="B243" s="46" t="s">
        <v>1603</v>
      </c>
      <c r="C243" s="46" t="s">
        <v>1604</v>
      </c>
      <c r="D243" s="49">
        <v>31444</v>
      </c>
      <c r="E243" s="46" t="s">
        <v>986</v>
      </c>
      <c r="F243" s="46">
        <v>68</v>
      </c>
      <c r="G243" s="46">
        <v>914576870</v>
      </c>
      <c r="H243" s="46">
        <v>52384094400</v>
      </c>
    </row>
    <row r="244" spans="1:8" ht="15" x14ac:dyDescent="0.25">
      <c r="A244" s="47" t="s">
        <v>1584</v>
      </c>
      <c r="B244" s="46" t="s">
        <v>1585</v>
      </c>
      <c r="C244" s="46" t="s">
        <v>1586</v>
      </c>
      <c r="D244" s="49">
        <v>33232</v>
      </c>
      <c r="E244" s="46" t="s">
        <v>966</v>
      </c>
      <c r="F244" s="46">
        <v>62</v>
      </c>
      <c r="G244" s="46">
        <v>971464766</v>
      </c>
      <c r="H244" s="46">
        <v>52218219889</v>
      </c>
    </row>
    <row r="245" spans="1:8" ht="15" x14ac:dyDescent="0.25">
      <c r="A245" s="47" t="s">
        <v>1605</v>
      </c>
      <c r="B245" s="46" t="s">
        <v>1606</v>
      </c>
      <c r="C245" s="46" t="s">
        <v>1607</v>
      </c>
      <c r="D245" s="49">
        <v>32796</v>
      </c>
      <c r="E245" s="46" t="s">
        <v>982</v>
      </c>
      <c r="F245" s="46">
        <v>82</v>
      </c>
      <c r="G245" s="46">
        <v>975933380</v>
      </c>
      <c r="H245" s="46">
        <v>28709737300</v>
      </c>
    </row>
    <row r="246" spans="1:8" ht="15" x14ac:dyDescent="0.25">
      <c r="A246" s="47" t="s">
        <v>1608</v>
      </c>
      <c r="B246" s="46" t="s">
        <v>1609</v>
      </c>
      <c r="C246" s="46" t="s">
        <v>1610</v>
      </c>
      <c r="D246" s="49">
        <v>32519</v>
      </c>
      <c r="E246" s="46" t="s">
        <v>1063</v>
      </c>
      <c r="F246" s="46">
        <v>91</v>
      </c>
      <c r="G246" s="46">
        <v>952197751</v>
      </c>
      <c r="H246" s="46">
        <v>63030323173</v>
      </c>
    </row>
    <row r="247" spans="1:8" ht="15" x14ac:dyDescent="0.25">
      <c r="A247" s="47" t="s">
        <v>1611</v>
      </c>
      <c r="B247" s="46" t="s">
        <v>1612</v>
      </c>
      <c r="C247" s="46" t="s">
        <v>1613</v>
      </c>
      <c r="D247" s="49">
        <v>33239</v>
      </c>
      <c r="E247" s="46" t="s">
        <v>1026</v>
      </c>
      <c r="F247" s="46">
        <v>69</v>
      </c>
      <c r="G247" s="46">
        <v>964938219</v>
      </c>
      <c r="H247" s="46">
        <v>32905026726</v>
      </c>
    </row>
    <row r="248" spans="1:8" ht="15" x14ac:dyDescent="0.25">
      <c r="A248" s="47" t="s">
        <v>1614</v>
      </c>
      <c r="B248" s="46" t="s">
        <v>1615</v>
      </c>
      <c r="C248" s="46" t="s">
        <v>1616</v>
      </c>
      <c r="D248" s="49">
        <v>32228</v>
      </c>
      <c r="E248" s="46" t="s">
        <v>974</v>
      </c>
      <c r="F248" s="46">
        <v>96</v>
      </c>
      <c r="G248" s="46">
        <v>989054201</v>
      </c>
      <c r="H248" s="46">
        <v>60461455556</v>
      </c>
    </row>
    <row r="249" spans="1:8" ht="15" x14ac:dyDescent="0.25">
      <c r="A249" s="47" t="s">
        <v>1617</v>
      </c>
      <c r="B249" s="46" t="s">
        <v>1618</v>
      </c>
      <c r="C249" s="46" t="s">
        <v>1619</v>
      </c>
      <c r="D249" s="49">
        <v>33773</v>
      </c>
      <c r="E249" s="46" t="s">
        <v>1026</v>
      </c>
      <c r="F249" s="46">
        <v>69</v>
      </c>
      <c r="G249" s="46">
        <v>974492899</v>
      </c>
      <c r="H249" s="46">
        <v>54073026668</v>
      </c>
    </row>
    <row r="250" spans="1:8" ht="15" x14ac:dyDescent="0.25">
      <c r="A250" s="47" t="s">
        <v>1620</v>
      </c>
      <c r="B250" s="46" t="s">
        <v>1621</v>
      </c>
      <c r="C250" s="46" t="s">
        <v>1622</v>
      </c>
      <c r="D250" s="49">
        <v>34322</v>
      </c>
      <c r="E250" s="46" t="s">
        <v>978</v>
      </c>
      <c r="F250" s="46">
        <v>86</v>
      </c>
      <c r="G250" s="46">
        <v>937892975</v>
      </c>
      <c r="H250" s="46">
        <v>10907408516</v>
      </c>
    </row>
    <row r="251" spans="1:8" ht="15" x14ac:dyDescent="0.25">
      <c r="A251" s="47" t="s">
        <v>1214</v>
      </c>
      <c r="B251" s="46" t="s">
        <v>1215</v>
      </c>
      <c r="C251" s="46" t="s">
        <v>1216</v>
      </c>
      <c r="D251" s="49">
        <v>31964</v>
      </c>
      <c r="E251" s="46" t="s">
        <v>1048</v>
      </c>
      <c r="F251" s="46">
        <v>79</v>
      </c>
      <c r="G251" s="46">
        <v>983284110</v>
      </c>
      <c r="H251" s="46">
        <v>45471588965</v>
      </c>
    </row>
    <row r="252" spans="1:8" ht="15" x14ac:dyDescent="0.25">
      <c r="A252" s="47" t="s">
        <v>1623</v>
      </c>
      <c r="B252" s="46" t="s">
        <v>1624</v>
      </c>
      <c r="C252" s="46" t="s">
        <v>1625</v>
      </c>
      <c r="D252" s="49">
        <v>32241</v>
      </c>
      <c r="E252" s="46" t="s">
        <v>970</v>
      </c>
      <c r="F252" s="46">
        <v>27</v>
      </c>
      <c r="G252" s="46">
        <v>943940405</v>
      </c>
      <c r="H252" s="46">
        <v>71363271642</v>
      </c>
    </row>
    <row r="253" spans="1:8" ht="15" x14ac:dyDescent="0.25">
      <c r="A253" s="47" t="s">
        <v>1626</v>
      </c>
      <c r="B253" s="46" t="s">
        <v>1627</v>
      </c>
      <c r="C253" s="46" t="s">
        <v>1628</v>
      </c>
      <c r="D253" s="49">
        <v>33634</v>
      </c>
      <c r="E253" s="46" t="s">
        <v>1083</v>
      </c>
      <c r="F253" s="46">
        <v>84</v>
      </c>
      <c r="G253" s="46">
        <v>936217032</v>
      </c>
      <c r="H253" s="46">
        <v>80242448866</v>
      </c>
    </row>
    <row r="254" spans="1:8" ht="15" x14ac:dyDescent="0.25">
      <c r="A254" s="47" t="s">
        <v>1629</v>
      </c>
      <c r="B254" s="46" t="s">
        <v>1630</v>
      </c>
      <c r="C254" s="46" t="s">
        <v>1631</v>
      </c>
      <c r="D254" s="49">
        <v>31671</v>
      </c>
      <c r="E254" s="46" t="s">
        <v>1048</v>
      </c>
      <c r="F254" s="46">
        <v>79</v>
      </c>
      <c r="G254" s="46">
        <v>922731991</v>
      </c>
      <c r="H254" s="46">
        <v>85751567179</v>
      </c>
    </row>
    <row r="255" spans="1:8" ht="15" x14ac:dyDescent="0.25">
      <c r="A255" s="47" t="s">
        <v>1632</v>
      </c>
      <c r="B255" s="46" t="s">
        <v>1633</v>
      </c>
      <c r="C255" s="46" t="s">
        <v>1634</v>
      </c>
      <c r="D255" s="49">
        <v>32474</v>
      </c>
      <c r="E255" s="46" t="s">
        <v>1001</v>
      </c>
      <c r="F255" s="46">
        <v>83</v>
      </c>
      <c r="G255" s="46">
        <v>958576625</v>
      </c>
      <c r="H255" s="46">
        <v>4704371106</v>
      </c>
    </row>
    <row r="256" spans="1:8" ht="15" x14ac:dyDescent="0.25">
      <c r="A256" s="47" t="s">
        <v>1174</v>
      </c>
      <c r="B256" s="46" t="s">
        <v>1175</v>
      </c>
      <c r="C256" s="46" t="s">
        <v>1176</v>
      </c>
      <c r="D256" s="49">
        <v>33885</v>
      </c>
      <c r="E256" s="46" t="s">
        <v>1121</v>
      </c>
      <c r="F256" s="46">
        <v>51</v>
      </c>
      <c r="G256" s="46">
        <v>917225879</v>
      </c>
      <c r="H256" s="46">
        <v>72791229037</v>
      </c>
    </row>
    <row r="257" spans="1:8" ht="15" x14ac:dyDescent="0.25">
      <c r="A257" s="47" t="s">
        <v>1635</v>
      </c>
      <c r="B257" s="46" t="s">
        <v>1636</v>
      </c>
      <c r="C257" s="46" t="s">
        <v>1637</v>
      </c>
      <c r="D257" s="49">
        <v>32467</v>
      </c>
      <c r="E257" s="46" t="s">
        <v>974</v>
      </c>
      <c r="F257" s="46">
        <v>96</v>
      </c>
      <c r="G257" s="46">
        <v>906228563</v>
      </c>
      <c r="H257" s="46">
        <v>84519726154</v>
      </c>
    </row>
    <row r="258" spans="1:8" ht="15" x14ac:dyDescent="0.25">
      <c r="A258" s="47" t="s">
        <v>1638</v>
      </c>
      <c r="B258" s="46" t="s">
        <v>1639</v>
      </c>
      <c r="C258" s="46" t="s">
        <v>1640</v>
      </c>
      <c r="D258" s="49">
        <v>33963</v>
      </c>
      <c r="E258" s="46" t="s">
        <v>982</v>
      </c>
      <c r="F258" s="46">
        <v>82</v>
      </c>
      <c r="G258" s="46">
        <v>981183839</v>
      </c>
      <c r="H258" s="46">
        <v>54277080737</v>
      </c>
    </row>
    <row r="259" spans="1:8" ht="15" x14ac:dyDescent="0.25">
      <c r="A259" s="47" t="s">
        <v>1641</v>
      </c>
      <c r="B259" s="46" t="s">
        <v>1642</v>
      </c>
      <c r="C259" s="46" t="s">
        <v>1643</v>
      </c>
      <c r="D259" s="49">
        <v>33671</v>
      </c>
      <c r="E259" s="46" t="s">
        <v>1005</v>
      </c>
      <c r="F259" s="46">
        <v>88</v>
      </c>
      <c r="G259" s="46">
        <v>998488480</v>
      </c>
      <c r="H259" s="46">
        <v>11764743802</v>
      </c>
    </row>
    <row r="260" spans="1:8" ht="15" x14ac:dyDescent="0.25">
      <c r="A260" s="47" t="s">
        <v>1644</v>
      </c>
      <c r="B260" s="46" t="s">
        <v>1645</v>
      </c>
      <c r="C260" s="46" t="s">
        <v>1646</v>
      </c>
      <c r="D260" s="49">
        <v>32709</v>
      </c>
      <c r="E260" s="46" t="s">
        <v>1063</v>
      </c>
      <c r="F260" s="46">
        <v>91</v>
      </c>
      <c r="G260" s="46">
        <v>976830931</v>
      </c>
      <c r="H260" s="46">
        <v>51369292230</v>
      </c>
    </row>
    <row r="261" spans="1:8" ht="15" x14ac:dyDescent="0.25">
      <c r="A261" s="47" t="s">
        <v>1647</v>
      </c>
      <c r="B261" s="46" t="s">
        <v>1648</v>
      </c>
      <c r="C261" s="46" t="s">
        <v>1649</v>
      </c>
      <c r="D261" s="49">
        <v>32073</v>
      </c>
      <c r="E261" s="46" t="s">
        <v>1012</v>
      </c>
      <c r="F261" s="46">
        <v>41</v>
      </c>
      <c r="G261" s="46">
        <v>934291373</v>
      </c>
      <c r="H261" s="46">
        <v>83285466327</v>
      </c>
    </row>
    <row r="262" spans="1:8" ht="15" x14ac:dyDescent="0.25">
      <c r="A262" s="47" t="s">
        <v>1057</v>
      </c>
      <c r="B262" s="46" t="s">
        <v>1058</v>
      </c>
      <c r="C262" s="46" t="s">
        <v>1059</v>
      </c>
      <c r="D262" s="49">
        <v>33547</v>
      </c>
      <c r="E262" s="46" t="s">
        <v>1125</v>
      </c>
      <c r="F262" s="46">
        <v>31</v>
      </c>
      <c r="G262" s="46">
        <v>911945566</v>
      </c>
      <c r="H262" s="46">
        <v>51014904079</v>
      </c>
    </row>
    <row r="263" spans="1:8" ht="15" x14ac:dyDescent="0.25">
      <c r="A263" s="47" t="s">
        <v>1650</v>
      </c>
      <c r="B263" s="46" t="s">
        <v>1651</v>
      </c>
      <c r="C263" s="46" t="s">
        <v>1652</v>
      </c>
      <c r="D263" s="49">
        <v>34330</v>
      </c>
      <c r="E263" s="46" t="s">
        <v>982</v>
      </c>
      <c r="F263" s="46">
        <v>82</v>
      </c>
      <c r="G263" s="46">
        <v>964548285</v>
      </c>
      <c r="H263" s="46">
        <v>61131083226</v>
      </c>
    </row>
    <row r="264" spans="1:8" ht="15" x14ac:dyDescent="0.25">
      <c r="A264" s="47" t="s">
        <v>1016</v>
      </c>
      <c r="B264" s="46" t="s">
        <v>1017</v>
      </c>
      <c r="C264" s="46" t="s">
        <v>1018</v>
      </c>
      <c r="D264" s="49">
        <v>33921</v>
      </c>
      <c r="E264" s="46" t="s">
        <v>1095</v>
      </c>
      <c r="F264" s="46">
        <v>11</v>
      </c>
      <c r="G264" s="46">
        <v>926733712</v>
      </c>
      <c r="H264" s="46">
        <v>73857107611</v>
      </c>
    </row>
    <row r="265" spans="1:8" ht="15" x14ac:dyDescent="0.25">
      <c r="A265" s="47" t="s">
        <v>1653</v>
      </c>
      <c r="B265" s="46" t="s">
        <v>1654</v>
      </c>
      <c r="C265" s="46" t="s">
        <v>1655</v>
      </c>
      <c r="D265" s="49">
        <v>31337</v>
      </c>
      <c r="E265" s="46" t="s">
        <v>1056</v>
      </c>
      <c r="F265" s="46">
        <v>65</v>
      </c>
      <c r="G265" s="46">
        <v>956746707</v>
      </c>
      <c r="H265" s="46">
        <v>52699362922</v>
      </c>
    </row>
    <row r="266" spans="1:8" ht="15" x14ac:dyDescent="0.25">
      <c r="A266" s="47" t="s">
        <v>1507</v>
      </c>
      <c r="B266" s="46" t="s">
        <v>1508</v>
      </c>
      <c r="C266" s="46" t="s">
        <v>1509</v>
      </c>
      <c r="D266" s="49">
        <v>31937</v>
      </c>
      <c r="E266" s="46" t="s">
        <v>1052</v>
      </c>
      <c r="F266" s="46">
        <v>84</v>
      </c>
      <c r="G266" s="46">
        <v>920681416</v>
      </c>
      <c r="H266" s="46">
        <v>71578823470</v>
      </c>
    </row>
    <row r="267" spans="1:8" ht="15" x14ac:dyDescent="0.25">
      <c r="A267" s="47" t="s">
        <v>1567</v>
      </c>
      <c r="B267" s="46" t="s">
        <v>1568</v>
      </c>
      <c r="C267" s="46" t="s">
        <v>1569</v>
      </c>
      <c r="D267" s="49">
        <v>32664</v>
      </c>
      <c r="E267" s="46" t="s">
        <v>1012</v>
      </c>
      <c r="F267" s="46">
        <v>41</v>
      </c>
      <c r="G267" s="46">
        <v>926787214</v>
      </c>
      <c r="H267" s="46">
        <v>43159475692</v>
      </c>
    </row>
    <row r="268" spans="1:8" ht="15" x14ac:dyDescent="0.25">
      <c r="A268" s="47" t="s">
        <v>1312</v>
      </c>
      <c r="B268" s="46" t="s">
        <v>1313</v>
      </c>
      <c r="C268" s="46" t="s">
        <v>1314</v>
      </c>
      <c r="D268" s="49">
        <v>31106</v>
      </c>
      <c r="E268" s="46" t="s">
        <v>986</v>
      </c>
      <c r="F268" s="46">
        <v>68</v>
      </c>
      <c r="G268" s="46">
        <v>965879663</v>
      </c>
      <c r="H268" s="46">
        <v>99694235984</v>
      </c>
    </row>
    <row r="269" spans="1:8" ht="15" x14ac:dyDescent="0.25">
      <c r="A269" s="47" t="s">
        <v>1656</v>
      </c>
      <c r="B269" s="46" t="s">
        <v>1657</v>
      </c>
      <c r="C269" s="46" t="s">
        <v>1658</v>
      </c>
      <c r="D269" s="49">
        <v>31488</v>
      </c>
      <c r="E269" s="46" t="s">
        <v>1052</v>
      </c>
      <c r="F269" s="46">
        <v>84</v>
      </c>
      <c r="G269" s="46">
        <v>904190181</v>
      </c>
      <c r="H269" s="46">
        <v>42059002157</v>
      </c>
    </row>
    <row r="270" spans="1:8" ht="15" x14ac:dyDescent="0.25">
      <c r="A270" s="47" t="s">
        <v>1659</v>
      </c>
      <c r="B270" s="46" t="s">
        <v>1660</v>
      </c>
      <c r="C270" s="46" t="s">
        <v>1661</v>
      </c>
      <c r="D270" s="49">
        <v>31914</v>
      </c>
      <c r="E270" s="46" t="s">
        <v>990</v>
      </c>
      <c r="F270" s="46">
        <v>63</v>
      </c>
      <c r="G270" s="46">
        <v>967057364</v>
      </c>
      <c r="H270" s="46">
        <v>21137204771</v>
      </c>
    </row>
    <row r="271" spans="1:8" ht="15" x14ac:dyDescent="0.25">
      <c r="A271" s="47" t="s">
        <v>1623</v>
      </c>
      <c r="B271" s="46" t="s">
        <v>1624</v>
      </c>
      <c r="C271" s="46" t="s">
        <v>1625</v>
      </c>
      <c r="D271" s="49">
        <v>33136</v>
      </c>
      <c r="E271" s="46" t="s">
        <v>1056</v>
      </c>
      <c r="F271" s="46">
        <v>65</v>
      </c>
      <c r="G271" s="46">
        <v>966115647</v>
      </c>
      <c r="H271" s="46">
        <v>49814084280</v>
      </c>
    </row>
    <row r="272" spans="1:8" ht="15" x14ac:dyDescent="0.25">
      <c r="A272" s="47" t="s">
        <v>1662</v>
      </c>
      <c r="B272" s="46" t="s">
        <v>1663</v>
      </c>
      <c r="C272" s="46" t="s">
        <v>1664</v>
      </c>
      <c r="D272" s="49">
        <v>31412</v>
      </c>
      <c r="E272" s="46" t="s">
        <v>978</v>
      </c>
      <c r="F272" s="46">
        <v>86</v>
      </c>
      <c r="G272" s="46">
        <v>978921046</v>
      </c>
      <c r="H272" s="46">
        <v>9550051417</v>
      </c>
    </row>
    <row r="273" spans="1:8" ht="15" x14ac:dyDescent="0.25">
      <c r="A273" s="47" t="s">
        <v>1665</v>
      </c>
      <c r="B273" s="46" t="s">
        <v>1666</v>
      </c>
      <c r="C273" s="46" t="s">
        <v>1667</v>
      </c>
      <c r="D273" s="49">
        <v>33654</v>
      </c>
      <c r="E273" s="46" t="s">
        <v>1121</v>
      </c>
      <c r="F273" s="46">
        <v>51</v>
      </c>
      <c r="G273" s="46">
        <v>950130293</v>
      </c>
      <c r="H273" s="46">
        <v>62961426892</v>
      </c>
    </row>
    <row r="274" spans="1:8" ht="15" x14ac:dyDescent="0.25">
      <c r="A274" s="47" t="s">
        <v>1668</v>
      </c>
      <c r="B274" s="46" t="s">
        <v>1669</v>
      </c>
      <c r="C274" s="46" t="s">
        <v>1670</v>
      </c>
      <c r="D274" s="49">
        <v>32846</v>
      </c>
      <c r="E274" s="46" t="s">
        <v>1099</v>
      </c>
      <c r="F274" s="46">
        <v>81</v>
      </c>
      <c r="G274" s="46">
        <v>917360133</v>
      </c>
      <c r="H274" s="46">
        <v>37700653754</v>
      </c>
    </row>
    <row r="275" spans="1:8" ht="15" x14ac:dyDescent="0.25">
      <c r="A275" s="47" t="s">
        <v>1388</v>
      </c>
      <c r="B275" s="46" t="s">
        <v>1389</v>
      </c>
      <c r="C275" s="46" t="s">
        <v>1390</v>
      </c>
      <c r="D275" s="49">
        <v>33336</v>
      </c>
      <c r="E275" s="46" t="s">
        <v>970</v>
      </c>
      <c r="F275" s="46">
        <v>27</v>
      </c>
      <c r="G275" s="46">
        <v>954852691</v>
      </c>
      <c r="H275" s="46">
        <v>12666435295</v>
      </c>
    </row>
    <row r="276" spans="1:8" ht="15" x14ac:dyDescent="0.25">
      <c r="A276" s="47" t="s">
        <v>1671</v>
      </c>
      <c r="B276" s="46" t="s">
        <v>1672</v>
      </c>
      <c r="C276" s="46" t="s">
        <v>1673</v>
      </c>
      <c r="D276" s="49">
        <v>31945</v>
      </c>
      <c r="E276" s="46" t="s">
        <v>978</v>
      </c>
      <c r="F276" s="46">
        <v>86</v>
      </c>
      <c r="G276" s="46">
        <v>975453801</v>
      </c>
      <c r="H276" s="46">
        <v>21084721568</v>
      </c>
    </row>
    <row r="277" spans="1:8" ht="15" x14ac:dyDescent="0.25">
      <c r="A277" s="47" t="s">
        <v>1674</v>
      </c>
      <c r="B277" s="46" t="s">
        <v>1675</v>
      </c>
      <c r="C277" s="46" t="s">
        <v>1676</v>
      </c>
      <c r="D277" s="49">
        <v>34228</v>
      </c>
      <c r="E277" s="46" t="s">
        <v>1019</v>
      </c>
      <c r="F277" s="46">
        <v>95</v>
      </c>
      <c r="G277" s="46">
        <v>982633161</v>
      </c>
      <c r="H277" s="46">
        <v>20423422617</v>
      </c>
    </row>
    <row r="278" spans="1:8" ht="15" x14ac:dyDescent="0.25">
      <c r="A278" s="47" t="s">
        <v>1677</v>
      </c>
      <c r="B278" s="46" t="s">
        <v>1678</v>
      </c>
      <c r="C278" s="46" t="s">
        <v>1679</v>
      </c>
      <c r="D278" s="49">
        <v>32773</v>
      </c>
      <c r="E278" s="46" t="s">
        <v>1063</v>
      </c>
      <c r="F278" s="46">
        <v>91</v>
      </c>
      <c r="G278" s="46">
        <v>954906380</v>
      </c>
      <c r="H278" s="46">
        <v>39408217108</v>
      </c>
    </row>
    <row r="279" spans="1:8" ht="15" x14ac:dyDescent="0.25">
      <c r="A279" s="47" t="s">
        <v>1495</v>
      </c>
      <c r="B279" s="46" t="s">
        <v>1496</v>
      </c>
      <c r="C279" s="46" t="s">
        <v>1497</v>
      </c>
      <c r="D279" s="49">
        <v>31814</v>
      </c>
      <c r="E279" s="46" t="s">
        <v>1099</v>
      </c>
      <c r="F279" s="46">
        <v>81</v>
      </c>
      <c r="G279" s="46">
        <v>960525564</v>
      </c>
      <c r="H279" s="46">
        <v>87027846586</v>
      </c>
    </row>
    <row r="280" spans="1:8" ht="15" x14ac:dyDescent="0.25">
      <c r="A280" s="47" t="s">
        <v>984</v>
      </c>
      <c r="B280" s="46" t="s">
        <v>1680</v>
      </c>
      <c r="C280" s="46" t="s">
        <v>1681</v>
      </c>
      <c r="D280" s="49">
        <v>32192</v>
      </c>
      <c r="E280" s="46" t="s">
        <v>1001</v>
      </c>
      <c r="F280" s="46">
        <v>83</v>
      </c>
      <c r="G280" s="46">
        <v>981790919</v>
      </c>
      <c r="H280" s="46">
        <v>48885567984</v>
      </c>
    </row>
    <row r="281" spans="1:8" ht="15" x14ac:dyDescent="0.25">
      <c r="A281" s="47" t="s">
        <v>1682</v>
      </c>
      <c r="B281" s="46" t="s">
        <v>1683</v>
      </c>
      <c r="C281" s="46" t="s">
        <v>1684</v>
      </c>
      <c r="D281" s="49">
        <v>31699</v>
      </c>
      <c r="E281" s="46" t="s">
        <v>1125</v>
      </c>
      <c r="F281" s="46">
        <v>31</v>
      </c>
      <c r="G281" s="46">
        <v>916779264</v>
      </c>
      <c r="H281" s="46">
        <v>40453159423</v>
      </c>
    </row>
    <row r="282" spans="1:8" ht="15" x14ac:dyDescent="0.25">
      <c r="A282" s="47" t="s">
        <v>1685</v>
      </c>
      <c r="B282" s="46" t="s">
        <v>1686</v>
      </c>
      <c r="C282" s="46" t="s">
        <v>1687</v>
      </c>
      <c r="D282" s="49">
        <v>34296</v>
      </c>
      <c r="E282" s="46" t="s">
        <v>982</v>
      </c>
      <c r="F282" s="46">
        <v>82</v>
      </c>
      <c r="G282" s="46">
        <v>967356663</v>
      </c>
      <c r="H282" s="46">
        <v>33672485869</v>
      </c>
    </row>
    <row r="283" spans="1:8" ht="15" x14ac:dyDescent="0.25">
      <c r="A283" s="47" t="s">
        <v>1262</v>
      </c>
      <c r="B283" s="46" t="s">
        <v>1263</v>
      </c>
      <c r="C283" s="46" t="s">
        <v>1264</v>
      </c>
      <c r="D283" s="49">
        <v>33051</v>
      </c>
      <c r="E283" s="46" t="s">
        <v>974</v>
      </c>
      <c r="F283" s="46">
        <v>96</v>
      </c>
      <c r="G283" s="46">
        <v>948818098</v>
      </c>
      <c r="H283" s="46">
        <v>88326065635</v>
      </c>
    </row>
    <row r="284" spans="1:8" ht="15" x14ac:dyDescent="0.25">
      <c r="A284" s="47" t="s">
        <v>1688</v>
      </c>
      <c r="B284" s="46" t="s">
        <v>1689</v>
      </c>
      <c r="C284" s="46" t="s">
        <v>1690</v>
      </c>
      <c r="D284" s="49">
        <v>33847</v>
      </c>
      <c r="E284" s="46" t="s">
        <v>1056</v>
      </c>
      <c r="F284" s="46">
        <v>65</v>
      </c>
      <c r="G284" s="46">
        <v>919163308</v>
      </c>
      <c r="H284" s="46">
        <v>14892027074</v>
      </c>
    </row>
    <row r="285" spans="1:8" ht="15" x14ac:dyDescent="0.25">
      <c r="A285" s="47" t="s">
        <v>1691</v>
      </c>
      <c r="B285" s="46" t="s">
        <v>1692</v>
      </c>
      <c r="C285" s="46" t="s">
        <v>1693</v>
      </c>
      <c r="D285" s="49">
        <v>33882</v>
      </c>
      <c r="E285" s="46" t="s">
        <v>1048</v>
      </c>
      <c r="F285" s="46">
        <v>79</v>
      </c>
      <c r="G285" s="46">
        <v>931218281</v>
      </c>
      <c r="H285" s="46">
        <v>58333114933</v>
      </c>
    </row>
    <row r="286" spans="1:8" ht="15" x14ac:dyDescent="0.25">
      <c r="A286" s="47" t="s">
        <v>1100</v>
      </c>
      <c r="B286" s="46" t="s">
        <v>1101</v>
      </c>
      <c r="C286" s="46" t="s">
        <v>1102</v>
      </c>
      <c r="D286" s="49">
        <v>33845</v>
      </c>
      <c r="E286" s="46" t="s">
        <v>962</v>
      </c>
      <c r="F286" s="46">
        <v>71</v>
      </c>
      <c r="G286" s="46">
        <v>971588236</v>
      </c>
      <c r="H286" s="46">
        <v>30880590099</v>
      </c>
    </row>
    <row r="287" spans="1:8" ht="15" x14ac:dyDescent="0.25">
      <c r="A287" s="47" t="s">
        <v>1527</v>
      </c>
      <c r="B287" s="46" t="s">
        <v>1528</v>
      </c>
      <c r="C287" s="46" t="s">
        <v>1529</v>
      </c>
      <c r="D287" s="49">
        <v>32284</v>
      </c>
      <c r="E287" s="46" t="s">
        <v>1079</v>
      </c>
      <c r="F287" s="46">
        <v>48</v>
      </c>
      <c r="G287" s="46">
        <v>922238505</v>
      </c>
      <c r="H287" s="46">
        <v>33724737601</v>
      </c>
    </row>
    <row r="288" spans="1:8" ht="15" x14ac:dyDescent="0.25">
      <c r="A288" s="47" t="s">
        <v>1694</v>
      </c>
      <c r="B288" s="46" t="s">
        <v>1695</v>
      </c>
      <c r="C288" s="46" t="s">
        <v>1696</v>
      </c>
      <c r="D288" s="49">
        <v>32090</v>
      </c>
      <c r="E288" s="46" t="s">
        <v>1125</v>
      </c>
      <c r="F288" s="46">
        <v>31</v>
      </c>
      <c r="G288" s="46">
        <v>902892340</v>
      </c>
      <c r="H288" s="46">
        <v>34155722818</v>
      </c>
    </row>
    <row r="289" spans="1:8" ht="15" x14ac:dyDescent="0.25">
      <c r="A289" s="47" t="s">
        <v>1354</v>
      </c>
      <c r="B289" s="46" t="s">
        <v>1355</v>
      </c>
      <c r="C289" s="46" t="s">
        <v>1356</v>
      </c>
      <c r="D289" s="49">
        <v>33790</v>
      </c>
      <c r="E289" s="46" t="s">
        <v>982</v>
      </c>
      <c r="F289" s="46">
        <v>82</v>
      </c>
      <c r="G289" s="46">
        <v>992777503</v>
      </c>
      <c r="H289" s="46">
        <v>50984783590</v>
      </c>
    </row>
    <row r="290" spans="1:8" ht="15" x14ac:dyDescent="0.25">
      <c r="A290" s="47" t="s">
        <v>1697</v>
      </c>
      <c r="B290" s="46" t="s">
        <v>1698</v>
      </c>
      <c r="C290" s="46" t="s">
        <v>1699</v>
      </c>
      <c r="D290" s="49">
        <v>33397</v>
      </c>
      <c r="E290" s="46" t="s">
        <v>962</v>
      </c>
      <c r="F290" s="46">
        <v>71</v>
      </c>
      <c r="G290" s="46">
        <v>937669876</v>
      </c>
      <c r="H290" s="46">
        <v>12272897862</v>
      </c>
    </row>
    <row r="291" spans="1:8" ht="15" x14ac:dyDescent="0.25">
      <c r="A291" s="47" t="s">
        <v>1700</v>
      </c>
      <c r="B291" s="46" t="s">
        <v>1701</v>
      </c>
      <c r="C291" s="46" t="s">
        <v>1702</v>
      </c>
      <c r="D291" s="49">
        <v>32314</v>
      </c>
      <c r="E291" s="46" t="s">
        <v>1125</v>
      </c>
      <c r="F291" s="46">
        <v>31</v>
      </c>
      <c r="G291" s="46">
        <v>944485831</v>
      </c>
      <c r="H291" s="46">
        <v>17545015311</v>
      </c>
    </row>
    <row r="292" spans="1:8" ht="15" x14ac:dyDescent="0.25">
      <c r="A292" s="47" t="s">
        <v>1006</v>
      </c>
      <c r="B292" s="46" t="s">
        <v>1007</v>
      </c>
      <c r="C292" s="46" t="s">
        <v>1008</v>
      </c>
      <c r="D292" s="49">
        <v>32657</v>
      </c>
      <c r="E292" s="46" t="s">
        <v>994</v>
      </c>
      <c r="F292" s="46">
        <v>98</v>
      </c>
      <c r="G292" s="46">
        <v>976279953</v>
      </c>
      <c r="H292" s="46">
        <v>17934287425</v>
      </c>
    </row>
    <row r="293" spans="1:8" ht="15" x14ac:dyDescent="0.25">
      <c r="A293" s="47" t="s">
        <v>1703</v>
      </c>
      <c r="B293" s="46" t="s">
        <v>1498</v>
      </c>
      <c r="C293" s="46" t="s">
        <v>1704</v>
      </c>
      <c r="D293" s="49">
        <v>33555</v>
      </c>
      <c r="E293" s="46" t="s">
        <v>970</v>
      </c>
      <c r="F293" s="46">
        <v>27</v>
      </c>
      <c r="G293" s="46">
        <v>942574100</v>
      </c>
      <c r="H293" s="46">
        <v>1522545782</v>
      </c>
    </row>
    <row r="294" spans="1:8" ht="15" x14ac:dyDescent="0.25">
      <c r="A294" s="47" t="s">
        <v>1705</v>
      </c>
      <c r="B294" s="46" t="s">
        <v>1706</v>
      </c>
      <c r="C294" s="46" t="s">
        <v>1707</v>
      </c>
      <c r="D294" s="49">
        <v>33548</v>
      </c>
      <c r="E294" s="46" t="s">
        <v>1083</v>
      </c>
      <c r="F294" s="46">
        <v>84</v>
      </c>
      <c r="G294" s="46">
        <v>994711032</v>
      </c>
      <c r="H294" s="46">
        <v>39581731774</v>
      </c>
    </row>
    <row r="295" spans="1:8" ht="15" x14ac:dyDescent="0.25">
      <c r="A295" s="47" t="s">
        <v>1447</v>
      </c>
      <c r="B295" s="46" t="s">
        <v>1448</v>
      </c>
      <c r="C295" s="46" t="s">
        <v>1449</v>
      </c>
      <c r="D295" s="49">
        <v>31281</v>
      </c>
      <c r="E295" s="46" t="s">
        <v>1121</v>
      </c>
      <c r="F295" s="46">
        <v>51</v>
      </c>
      <c r="G295" s="46">
        <v>985235245</v>
      </c>
      <c r="H295" s="46">
        <v>59442454439</v>
      </c>
    </row>
    <row r="296" spans="1:8" ht="15" x14ac:dyDescent="0.25">
      <c r="A296" s="47" t="s">
        <v>1459</v>
      </c>
      <c r="B296" s="46" t="s">
        <v>1460</v>
      </c>
      <c r="C296" s="46" t="s">
        <v>1461</v>
      </c>
      <c r="D296" s="49">
        <v>33710</v>
      </c>
      <c r="E296" s="46" t="s">
        <v>1087</v>
      </c>
      <c r="F296" s="46">
        <v>61</v>
      </c>
      <c r="G296" s="46">
        <v>987345993</v>
      </c>
      <c r="H296" s="46">
        <v>22977934893</v>
      </c>
    </row>
    <row r="297" spans="1:8" ht="15" x14ac:dyDescent="0.25">
      <c r="A297" s="47" t="s">
        <v>1708</v>
      </c>
      <c r="B297" s="46" t="s">
        <v>1709</v>
      </c>
      <c r="C297" s="46" t="s">
        <v>1710</v>
      </c>
      <c r="D297" s="49">
        <v>33409</v>
      </c>
      <c r="E297" s="46" t="s">
        <v>1095</v>
      </c>
      <c r="F297" s="46">
        <v>11</v>
      </c>
      <c r="G297" s="46">
        <v>984474578</v>
      </c>
      <c r="H297" s="46">
        <v>18427636472</v>
      </c>
    </row>
    <row r="298" spans="1:8" ht="15" x14ac:dyDescent="0.25">
      <c r="A298" s="47" t="s">
        <v>1711</v>
      </c>
      <c r="B298" s="46" t="s">
        <v>1712</v>
      </c>
      <c r="C298" s="46" t="s">
        <v>1713</v>
      </c>
      <c r="D298" s="49">
        <v>31516</v>
      </c>
      <c r="E298" s="46" t="s">
        <v>966</v>
      </c>
      <c r="F298" s="46">
        <v>62</v>
      </c>
      <c r="G298" s="46">
        <v>967167413</v>
      </c>
      <c r="H298" s="46">
        <v>87145244385</v>
      </c>
    </row>
    <row r="299" spans="1:8" ht="15" x14ac:dyDescent="0.25">
      <c r="A299" s="47" t="s">
        <v>1714</v>
      </c>
      <c r="B299" s="46" t="s">
        <v>1715</v>
      </c>
      <c r="C299" s="46" t="s">
        <v>1716</v>
      </c>
      <c r="D299" s="49">
        <v>32044</v>
      </c>
      <c r="E299" s="46" t="s">
        <v>970</v>
      </c>
      <c r="F299" s="46">
        <v>27</v>
      </c>
      <c r="G299" s="46">
        <v>902259841</v>
      </c>
      <c r="H299" s="46">
        <v>75217926339</v>
      </c>
    </row>
    <row r="300" spans="1:8" ht="15" x14ac:dyDescent="0.25">
      <c r="A300" s="47" t="s">
        <v>1717</v>
      </c>
      <c r="B300" s="46" t="s">
        <v>1718</v>
      </c>
      <c r="C300" s="46" t="s">
        <v>1719</v>
      </c>
      <c r="D300" s="49">
        <v>32873</v>
      </c>
      <c r="E300" s="46" t="s">
        <v>1063</v>
      </c>
      <c r="F300" s="46">
        <v>91</v>
      </c>
      <c r="G300" s="46">
        <v>900677411</v>
      </c>
      <c r="H300" s="46">
        <v>44671522152</v>
      </c>
    </row>
    <row r="301" spans="1:8" ht="15" x14ac:dyDescent="0.25">
      <c r="A301" s="47" t="s">
        <v>1265</v>
      </c>
      <c r="B301" s="46" t="s">
        <v>1266</v>
      </c>
      <c r="C301" s="46" t="s">
        <v>1267</v>
      </c>
      <c r="D301" s="49">
        <v>31709</v>
      </c>
      <c r="E301" s="46" t="s">
        <v>1079</v>
      </c>
      <c r="F301" s="46">
        <v>48</v>
      </c>
      <c r="G301" s="46">
        <v>969336168</v>
      </c>
      <c r="H301" s="46">
        <v>53236204268</v>
      </c>
    </row>
    <row r="302" spans="1:8" ht="15" x14ac:dyDescent="0.25">
      <c r="A302" s="47" t="s">
        <v>1720</v>
      </c>
      <c r="B302" s="46" t="s">
        <v>1721</v>
      </c>
      <c r="C302" s="46" t="s">
        <v>1722</v>
      </c>
      <c r="D302" s="49">
        <v>32410</v>
      </c>
      <c r="E302" s="46" t="s">
        <v>970</v>
      </c>
      <c r="F302" s="46">
        <v>27</v>
      </c>
      <c r="G302" s="46">
        <v>961432213</v>
      </c>
      <c r="H302" s="46">
        <v>20377637922</v>
      </c>
    </row>
    <row r="303" spans="1:8" ht="15" x14ac:dyDescent="0.25">
      <c r="A303" s="47" t="s">
        <v>1218</v>
      </c>
      <c r="B303" s="46" t="s">
        <v>1383</v>
      </c>
      <c r="C303" s="46" t="s">
        <v>1384</v>
      </c>
      <c r="D303" s="49">
        <v>33259</v>
      </c>
      <c r="E303" s="46" t="s">
        <v>966</v>
      </c>
      <c r="F303" s="46">
        <v>62</v>
      </c>
      <c r="G303" s="46">
        <v>975367918</v>
      </c>
      <c r="H303" s="46">
        <v>21031612984</v>
      </c>
    </row>
    <row r="304" spans="1:8" ht="15" x14ac:dyDescent="0.25">
      <c r="A304" s="47" t="s">
        <v>1723</v>
      </c>
      <c r="B304" s="46" t="s">
        <v>1724</v>
      </c>
      <c r="C304" s="46" t="s">
        <v>1725</v>
      </c>
      <c r="D304" s="49">
        <v>31400</v>
      </c>
      <c r="E304" s="46" t="s">
        <v>990</v>
      </c>
      <c r="F304" s="46">
        <v>63</v>
      </c>
      <c r="G304" s="46">
        <v>971098017</v>
      </c>
      <c r="H304" s="46">
        <v>99024275897</v>
      </c>
    </row>
    <row r="305" spans="1:8" ht="15" x14ac:dyDescent="0.25">
      <c r="A305" s="47" t="s">
        <v>1726</v>
      </c>
      <c r="B305" s="46" t="s">
        <v>1727</v>
      </c>
      <c r="C305" s="46" t="s">
        <v>1728</v>
      </c>
      <c r="D305" s="49">
        <v>33691</v>
      </c>
      <c r="E305" s="46" t="s">
        <v>1121</v>
      </c>
      <c r="F305" s="46">
        <v>51</v>
      </c>
      <c r="G305" s="46">
        <v>987145592</v>
      </c>
      <c r="H305" s="46">
        <v>79617182117</v>
      </c>
    </row>
    <row r="306" spans="1:8" ht="15" x14ac:dyDescent="0.25">
      <c r="A306" s="47" t="s">
        <v>1711</v>
      </c>
      <c r="B306" s="46" t="s">
        <v>1712</v>
      </c>
      <c r="C306" s="46" t="s">
        <v>1713</v>
      </c>
      <c r="D306" s="49">
        <v>32436</v>
      </c>
      <c r="E306" s="46" t="s">
        <v>962</v>
      </c>
      <c r="F306" s="46">
        <v>71</v>
      </c>
      <c r="G306" s="46">
        <v>995030351</v>
      </c>
      <c r="H306" s="46">
        <v>67203674337</v>
      </c>
    </row>
    <row r="307" spans="1:8" ht="15" x14ac:dyDescent="0.25">
      <c r="A307" s="47" t="s">
        <v>1729</v>
      </c>
      <c r="B307" s="46" t="s">
        <v>1730</v>
      </c>
      <c r="C307" s="46" t="s">
        <v>1731</v>
      </c>
      <c r="D307" s="49">
        <v>33162</v>
      </c>
      <c r="E307" s="46" t="s">
        <v>1001</v>
      </c>
      <c r="F307" s="46">
        <v>83</v>
      </c>
      <c r="G307" s="46">
        <v>912298315</v>
      </c>
      <c r="H307" s="46">
        <v>11371938599</v>
      </c>
    </row>
    <row r="308" spans="1:8" ht="15" x14ac:dyDescent="0.25">
      <c r="A308" s="47" t="s">
        <v>1177</v>
      </c>
      <c r="B308" s="46" t="s">
        <v>1178</v>
      </c>
      <c r="C308" s="46" t="s">
        <v>1179</v>
      </c>
      <c r="D308" s="49">
        <v>33971</v>
      </c>
      <c r="E308" s="46" t="s">
        <v>962</v>
      </c>
      <c r="F308" s="46">
        <v>71</v>
      </c>
      <c r="G308" s="46">
        <v>985832013</v>
      </c>
      <c r="H308" s="46">
        <v>14144715160</v>
      </c>
    </row>
    <row r="309" spans="1:8" ht="15" x14ac:dyDescent="0.25">
      <c r="A309" s="47" t="s">
        <v>1732</v>
      </c>
      <c r="B309" s="46" t="s">
        <v>1033</v>
      </c>
      <c r="C309" s="46" t="s">
        <v>1733</v>
      </c>
      <c r="D309" s="49">
        <v>31524</v>
      </c>
      <c r="E309" s="46" t="s">
        <v>978</v>
      </c>
      <c r="F309" s="46">
        <v>86</v>
      </c>
      <c r="G309" s="46">
        <v>940707350</v>
      </c>
      <c r="H309" s="46">
        <v>99336506559</v>
      </c>
    </row>
    <row r="310" spans="1:8" ht="15" x14ac:dyDescent="0.25">
      <c r="A310" s="47" t="s">
        <v>1391</v>
      </c>
      <c r="B310" s="46" t="s">
        <v>1392</v>
      </c>
      <c r="C310" s="46" t="s">
        <v>1393</v>
      </c>
      <c r="D310" s="49">
        <v>33074</v>
      </c>
      <c r="E310" s="46" t="s">
        <v>1079</v>
      </c>
      <c r="F310" s="46">
        <v>48</v>
      </c>
      <c r="G310" s="46">
        <v>905899263</v>
      </c>
      <c r="H310" s="46">
        <v>58595279718</v>
      </c>
    </row>
    <row r="311" spans="1:8" ht="15" x14ac:dyDescent="0.25">
      <c r="A311" s="47" t="s">
        <v>1418</v>
      </c>
      <c r="B311" s="46" t="s">
        <v>1419</v>
      </c>
      <c r="C311" s="46" t="s">
        <v>1420</v>
      </c>
      <c r="D311" s="49">
        <v>33980</v>
      </c>
      <c r="E311" s="46" t="s">
        <v>962</v>
      </c>
      <c r="F311" s="46">
        <v>71</v>
      </c>
      <c r="G311" s="46">
        <v>919191987</v>
      </c>
      <c r="H311" s="46">
        <v>85101313910</v>
      </c>
    </row>
    <row r="312" spans="1:8" ht="15" x14ac:dyDescent="0.25">
      <c r="A312" s="47" t="s">
        <v>1734</v>
      </c>
      <c r="B312" s="46" t="s">
        <v>1735</v>
      </c>
      <c r="C312" s="46" t="s">
        <v>1736</v>
      </c>
      <c r="D312" s="49">
        <v>31636</v>
      </c>
      <c r="E312" s="46" t="s">
        <v>1189</v>
      </c>
      <c r="F312" s="46">
        <v>21</v>
      </c>
      <c r="G312" s="46">
        <v>964998365</v>
      </c>
      <c r="H312" s="46">
        <v>29343882751</v>
      </c>
    </row>
    <row r="313" spans="1:8" ht="15" x14ac:dyDescent="0.25">
      <c r="A313" s="47" t="s">
        <v>1632</v>
      </c>
      <c r="B313" s="46" t="s">
        <v>1633</v>
      </c>
      <c r="C313" s="46" t="s">
        <v>1634</v>
      </c>
      <c r="D313" s="49">
        <v>32641</v>
      </c>
      <c r="E313" s="46" t="s">
        <v>986</v>
      </c>
      <c r="F313" s="46">
        <v>68</v>
      </c>
      <c r="G313" s="46">
        <v>944540607</v>
      </c>
      <c r="H313" s="46">
        <v>53002380466</v>
      </c>
    </row>
    <row r="314" spans="1:8" ht="15" x14ac:dyDescent="0.25">
      <c r="A314" s="47" t="s">
        <v>1708</v>
      </c>
      <c r="B314" s="46" t="s">
        <v>1709</v>
      </c>
      <c r="C314" s="46" t="s">
        <v>1710</v>
      </c>
      <c r="D314" s="49">
        <v>33662</v>
      </c>
      <c r="E314" s="46" t="s">
        <v>1001</v>
      </c>
      <c r="F314" s="46">
        <v>83</v>
      </c>
      <c r="G314" s="46">
        <v>923319277</v>
      </c>
      <c r="H314" s="46">
        <v>6536744712</v>
      </c>
    </row>
    <row r="315" spans="1:8" ht="15" x14ac:dyDescent="0.25">
      <c r="A315" s="47" t="s">
        <v>1694</v>
      </c>
      <c r="B315" s="46" t="s">
        <v>1695</v>
      </c>
      <c r="C315" s="46" t="s">
        <v>1696</v>
      </c>
      <c r="D315" s="49">
        <v>32977</v>
      </c>
      <c r="E315" s="46" t="s">
        <v>1121</v>
      </c>
      <c r="F315" s="46">
        <v>51</v>
      </c>
      <c r="G315" s="46">
        <v>912757757</v>
      </c>
      <c r="H315" s="46">
        <v>19317786987</v>
      </c>
    </row>
    <row r="316" spans="1:8" ht="15" x14ac:dyDescent="0.25">
      <c r="A316" s="47" t="s">
        <v>1737</v>
      </c>
      <c r="B316" s="46" t="s">
        <v>1738</v>
      </c>
      <c r="C316" s="46" t="s">
        <v>1739</v>
      </c>
      <c r="D316" s="49">
        <v>31981</v>
      </c>
      <c r="E316" s="46" t="s">
        <v>1012</v>
      </c>
      <c r="F316" s="46">
        <v>41</v>
      </c>
      <c r="G316" s="46">
        <v>902410986</v>
      </c>
      <c r="H316" s="46">
        <v>83370393686</v>
      </c>
    </row>
    <row r="317" spans="1:8" ht="15" x14ac:dyDescent="0.25">
      <c r="A317" s="47" t="s">
        <v>1740</v>
      </c>
      <c r="B317" s="46" t="s">
        <v>1741</v>
      </c>
      <c r="C317" s="46" t="s">
        <v>1742</v>
      </c>
      <c r="D317" s="49">
        <v>32587</v>
      </c>
      <c r="E317" s="46" t="s">
        <v>1012</v>
      </c>
      <c r="F317" s="46">
        <v>41</v>
      </c>
      <c r="G317" s="46">
        <v>906314669</v>
      </c>
      <c r="H317" s="46">
        <v>33929202363</v>
      </c>
    </row>
    <row r="318" spans="1:8" ht="15" x14ac:dyDescent="0.25">
      <c r="A318" s="47" t="s">
        <v>1743</v>
      </c>
      <c r="B318" s="46" t="s">
        <v>1744</v>
      </c>
      <c r="C318" s="46" t="s">
        <v>1745</v>
      </c>
      <c r="D318" s="49">
        <v>33713</v>
      </c>
      <c r="E318" s="46" t="s">
        <v>1052</v>
      </c>
      <c r="F318" s="46">
        <v>84</v>
      </c>
      <c r="G318" s="46">
        <v>978783203</v>
      </c>
      <c r="H318" s="46">
        <v>70418426398</v>
      </c>
    </row>
    <row r="319" spans="1:8" ht="15" x14ac:dyDescent="0.25">
      <c r="A319" s="47" t="s">
        <v>1746</v>
      </c>
      <c r="B319" s="46" t="s">
        <v>1747</v>
      </c>
      <c r="C319" s="46" t="s">
        <v>1748</v>
      </c>
      <c r="D319" s="49">
        <v>32590</v>
      </c>
      <c r="E319" s="46" t="s">
        <v>986</v>
      </c>
      <c r="F319" s="46">
        <v>68</v>
      </c>
      <c r="G319" s="46">
        <v>998450140</v>
      </c>
      <c r="H319" s="46">
        <v>3242394215</v>
      </c>
    </row>
    <row r="320" spans="1:8" ht="15" x14ac:dyDescent="0.25">
      <c r="A320" s="47" t="s">
        <v>1214</v>
      </c>
      <c r="B320" s="46" t="s">
        <v>1215</v>
      </c>
      <c r="C320" s="46" t="s">
        <v>1216</v>
      </c>
      <c r="D320" s="49">
        <v>32101</v>
      </c>
      <c r="E320" s="46" t="s">
        <v>1121</v>
      </c>
      <c r="F320" s="46">
        <v>51</v>
      </c>
      <c r="G320" s="46">
        <v>969662890</v>
      </c>
      <c r="H320" s="46">
        <v>13060169232</v>
      </c>
    </row>
    <row r="321" spans="1:8" ht="15" x14ac:dyDescent="0.25">
      <c r="A321" s="47" t="s">
        <v>1196</v>
      </c>
      <c r="B321" s="46" t="s">
        <v>1197</v>
      </c>
      <c r="C321" s="46" t="s">
        <v>1198</v>
      </c>
      <c r="D321" s="49">
        <v>31256</v>
      </c>
      <c r="E321" s="46" t="s">
        <v>978</v>
      </c>
      <c r="F321" s="46">
        <v>86</v>
      </c>
      <c r="G321" s="46">
        <v>921502842</v>
      </c>
      <c r="H321" s="46">
        <v>82699168629</v>
      </c>
    </row>
    <row r="322" spans="1:8" ht="15" x14ac:dyDescent="0.25">
      <c r="A322" s="47" t="s">
        <v>1749</v>
      </c>
      <c r="B322" s="46" t="s">
        <v>1750</v>
      </c>
      <c r="C322" s="46" t="s">
        <v>1751</v>
      </c>
      <c r="D322" s="49">
        <v>31735</v>
      </c>
      <c r="E322" s="46" t="s">
        <v>994</v>
      </c>
      <c r="F322" s="46">
        <v>98</v>
      </c>
      <c r="G322" s="46">
        <v>959430428</v>
      </c>
      <c r="H322" s="46">
        <v>26864969293</v>
      </c>
    </row>
    <row r="323" spans="1:8" ht="15" x14ac:dyDescent="0.25">
      <c r="A323" s="47" t="s">
        <v>1752</v>
      </c>
      <c r="B323" s="46" t="s">
        <v>1753</v>
      </c>
      <c r="C323" s="46" t="s">
        <v>1754</v>
      </c>
      <c r="D323" s="49">
        <v>32163</v>
      </c>
      <c r="E323" s="46" t="s">
        <v>1099</v>
      </c>
      <c r="F323" s="46">
        <v>81</v>
      </c>
      <c r="G323" s="46">
        <v>984692967</v>
      </c>
      <c r="H323" s="46">
        <v>32938132904</v>
      </c>
    </row>
    <row r="324" spans="1:8" ht="15" x14ac:dyDescent="0.25">
      <c r="A324" s="47" t="s">
        <v>1521</v>
      </c>
      <c r="B324" s="46" t="s">
        <v>1522</v>
      </c>
      <c r="C324" s="46" t="s">
        <v>1523</v>
      </c>
      <c r="D324" s="49">
        <v>31394</v>
      </c>
      <c r="E324" s="46" t="s">
        <v>1026</v>
      </c>
      <c r="F324" s="46">
        <v>69</v>
      </c>
      <c r="G324" s="46">
        <v>940966448</v>
      </c>
      <c r="H324" s="46">
        <v>23274700597</v>
      </c>
    </row>
    <row r="325" spans="1:8" ht="15" x14ac:dyDescent="0.25">
      <c r="A325" s="47" t="s">
        <v>1755</v>
      </c>
      <c r="B325" s="46" t="s">
        <v>1756</v>
      </c>
      <c r="C325" s="46" t="s">
        <v>1757</v>
      </c>
      <c r="D325" s="49">
        <v>32514</v>
      </c>
      <c r="E325" s="46" t="s">
        <v>978</v>
      </c>
      <c r="F325" s="46">
        <v>86</v>
      </c>
      <c r="G325" s="46">
        <v>991759543</v>
      </c>
      <c r="H325" s="46">
        <v>57258944446</v>
      </c>
    </row>
    <row r="326" spans="1:8" ht="15" x14ac:dyDescent="0.25">
      <c r="A326" s="47" t="s">
        <v>1076</v>
      </c>
      <c r="B326" s="46" t="s">
        <v>1077</v>
      </c>
      <c r="C326" s="46" t="s">
        <v>1078</v>
      </c>
      <c r="D326" s="49">
        <v>33242</v>
      </c>
      <c r="E326" s="46" t="s">
        <v>1056</v>
      </c>
      <c r="F326" s="46">
        <v>65</v>
      </c>
      <c r="G326" s="46">
        <v>996364071</v>
      </c>
      <c r="H326" s="46">
        <v>8814973295</v>
      </c>
    </row>
    <row r="327" spans="1:8" ht="15" x14ac:dyDescent="0.25">
      <c r="A327" s="47" t="s">
        <v>1758</v>
      </c>
      <c r="B327" s="46" t="s">
        <v>1759</v>
      </c>
      <c r="C327" s="46" t="s">
        <v>1760</v>
      </c>
      <c r="D327" s="49">
        <v>32566</v>
      </c>
      <c r="E327" s="46" t="s">
        <v>978</v>
      </c>
      <c r="F327" s="46">
        <v>86</v>
      </c>
      <c r="G327" s="46">
        <v>998751432</v>
      </c>
      <c r="H327" s="46">
        <v>39723972528</v>
      </c>
    </row>
    <row r="328" spans="1:8" ht="15" x14ac:dyDescent="0.25">
      <c r="A328" s="47" t="s">
        <v>1726</v>
      </c>
      <c r="B328" s="46" t="s">
        <v>1727</v>
      </c>
      <c r="C328" s="46" t="s">
        <v>1728</v>
      </c>
      <c r="D328" s="49">
        <v>33580</v>
      </c>
      <c r="E328" s="46" t="s">
        <v>962</v>
      </c>
      <c r="F328" s="46">
        <v>71</v>
      </c>
      <c r="G328" s="46">
        <v>926647805</v>
      </c>
      <c r="H328" s="46">
        <v>773662354</v>
      </c>
    </row>
    <row r="329" spans="1:8" ht="15" x14ac:dyDescent="0.25">
      <c r="A329" s="47" t="s">
        <v>964</v>
      </c>
      <c r="B329" s="46" t="s">
        <v>1761</v>
      </c>
      <c r="C329" s="46" t="s">
        <v>1762</v>
      </c>
      <c r="D329" s="49">
        <v>33310</v>
      </c>
      <c r="E329" s="46" t="s">
        <v>986</v>
      </c>
      <c r="F329" s="46">
        <v>68</v>
      </c>
      <c r="G329" s="46">
        <v>916447017</v>
      </c>
      <c r="H329" s="46">
        <v>35369122583</v>
      </c>
    </row>
    <row r="330" spans="1:8" ht="15" x14ac:dyDescent="0.25">
      <c r="A330" s="47" t="s">
        <v>1763</v>
      </c>
      <c r="B330" s="46" t="s">
        <v>1764</v>
      </c>
      <c r="C330" s="46" t="s">
        <v>1765</v>
      </c>
      <c r="D330" s="49">
        <v>32084</v>
      </c>
      <c r="E330" s="46" t="s">
        <v>1019</v>
      </c>
      <c r="F330" s="46">
        <v>95</v>
      </c>
      <c r="G330" s="46">
        <v>994170981</v>
      </c>
      <c r="H330" s="46">
        <v>50317705790</v>
      </c>
    </row>
    <row r="331" spans="1:8" ht="15" x14ac:dyDescent="0.25">
      <c r="A331" s="47" t="s">
        <v>1766</v>
      </c>
      <c r="B331" s="46" t="s">
        <v>1767</v>
      </c>
      <c r="C331" s="46" t="s">
        <v>1768</v>
      </c>
      <c r="D331" s="49">
        <v>31243</v>
      </c>
      <c r="E331" s="46" t="s">
        <v>1125</v>
      </c>
      <c r="F331" s="46">
        <v>31</v>
      </c>
      <c r="G331" s="46">
        <v>983070554</v>
      </c>
      <c r="H331" s="46">
        <v>86061354969</v>
      </c>
    </row>
    <row r="332" spans="1:8" ht="15" x14ac:dyDescent="0.25">
      <c r="A332" s="47" t="s">
        <v>1427</v>
      </c>
      <c r="B332" s="46" t="s">
        <v>1428</v>
      </c>
      <c r="C332" s="46" t="s">
        <v>1429</v>
      </c>
      <c r="D332" s="49">
        <v>34309</v>
      </c>
      <c r="E332" s="46" t="s">
        <v>966</v>
      </c>
      <c r="F332" s="46">
        <v>62</v>
      </c>
      <c r="G332" s="46">
        <v>981177529</v>
      </c>
      <c r="H332" s="46">
        <v>7887327811</v>
      </c>
    </row>
    <row r="333" spans="1:8" ht="15" x14ac:dyDescent="0.25">
      <c r="A333" s="47" t="s">
        <v>1013</v>
      </c>
      <c r="B333" s="46" t="s">
        <v>1014</v>
      </c>
      <c r="C333" s="46" t="s">
        <v>1015</v>
      </c>
      <c r="D333" s="49">
        <v>32102</v>
      </c>
      <c r="E333" s="46" t="s">
        <v>1001</v>
      </c>
      <c r="F333" s="46">
        <v>83</v>
      </c>
      <c r="G333" s="46">
        <v>925178766</v>
      </c>
      <c r="H333" s="46">
        <v>10523417063</v>
      </c>
    </row>
    <row r="334" spans="1:8" ht="15" x14ac:dyDescent="0.25">
      <c r="A334" s="47" t="s">
        <v>1106</v>
      </c>
      <c r="B334" s="46" t="s">
        <v>1107</v>
      </c>
      <c r="C334" s="46" t="s">
        <v>1108</v>
      </c>
      <c r="D334" s="49">
        <v>31971</v>
      </c>
      <c r="E334" s="46" t="s">
        <v>990</v>
      </c>
      <c r="F334" s="46">
        <v>63</v>
      </c>
      <c r="G334" s="46">
        <v>998772962</v>
      </c>
      <c r="H334" s="46">
        <v>6823915658</v>
      </c>
    </row>
    <row r="335" spans="1:8" ht="15" x14ac:dyDescent="0.25">
      <c r="A335" s="47" t="s">
        <v>1769</v>
      </c>
      <c r="B335" s="46" t="s">
        <v>1770</v>
      </c>
      <c r="C335" s="46" t="s">
        <v>1771</v>
      </c>
      <c r="D335" s="49">
        <v>33907</v>
      </c>
      <c r="E335" s="46" t="s">
        <v>966</v>
      </c>
      <c r="F335" s="46">
        <v>62</v>
      </c>
      <c r="G335" s="46">
        <v>998747913</v>
      </c>
      <c r="H335" s="46">
        <v>27285182924</v>
      </c>
    </row>
    <row r="336" spans="1:8" ht="15" x14ac:dyDescent="0.25">
      <c r="A336" s="47" t="s">
        <v>1772</v>
      </c>
      <c r="B336" s="46" t="s">
        <v>1773</v>
      </c>
      <c r="C336" s="46" t="s">
        <v>1774</v>
      </c>
      <c r="D336" s="49">
        <v>33283</v>
      </c>
      <c r="E336" s="46" t="s">
        <v>1095</v>
      </c>
      <c r="F336" s="46">
        <v>11</v>
      </c>
      <c r="G336" s="46">
        <v>954112076</v>
      </c>
      <c r="H336" s="46">
        <v>243319743</v>
      </c>
    </row>
    <row r="337" spans="1:8" ht="15" x14ac:dyDescent="0.25">
      <c r="A337" s="47" t="s">
        <v>1775</v>
      </c>
      <c r="B337" s="46" t="s">
        <v>1776</v>
      </c>
      <c r="C337" s="46" t="s">
        <v>1777</v>
      </c>
      <c r="D337" s="49">
        <v>33639</v>
      </c>
      <c r="E337" s="46" t="s">
        <v>986</v>
      </c>
      <c r="F337" s="46">
        <v>68</v>
      </c>
      <c r="G337" s="46">
        <v>969234038</v>
      </c>
      <c r="H337" s="46">
        <v>8313163274</v>
      </c>
    </row>
    <row r="338" spans="1:8" ht="15" x14ac:dyDescent="0.25">
      <c r="A338" s="47" t="s">
        <v>1778</v>
      </c>
      <c r="B338" s="46" t="s">
        <v>1779</v>
      </c>
      <c r="C338" s="46" t="s">
        <v>1780</v>
      </c>
      <c r="D338" s="49">
        <v>33444</v>
      </c>
      <c r="E338" s="46" t="s">
        <v>970</v>
      </c>
      <c r="F338" s="46">
        <v>27</v>
      </c>
      <c r="G338" s="46">
        <v>905204593</v>
      </c>
      <c r="H338" s="46">
        <v>54338923315</v>
      </c>
    </row>
    <row r="339" spans="1:8" ht="15" x14ac:dyDescent="0.25">
      <c r="A339" s="47" t="s">
        <v>1271</v>
      </c>
      <c r="B339" s="46" t="s">
        <v>1272</v>
      </c>
      <c r="C339" s="46" t="s">
        <v>1273</v>
      </c>
      <c r="D339" s="49">
        <v>32431</v>
      </c>
      <c r="E339" s="46" t="s">
        <v>1079</v>
      </c>
      <c r="F339" s="46">
        <v>48</v>
      </c>
      <c r="G339" s="46">
        <v>930896799</v>
      </c>
      <c r="H339" s="46">
        <v>16924160066</v>
      </c>
    </row>
    <row r="340" spans="1:8" ht="15" x14ac:dyDescent="0.25">
      <c r="A340" s="47" t="s">
        <v>1781</v>
      </c>
      <c r="B340" s="46" t="s">
        <v>1782</v>
      </c>
      <c r="C340" s="46" t="s">
        <v>1783</v>
      </c>
      <c r="D340" s="49">
        <v>33237</v>
      </c>
      <c r="E340" s="46" t="s">
        <v>1099</v>
      </c>
      <c r="F340" s="46">
        <v>81</v>
      </c>
      <c r="G340" s="46">
        <v>963118916</v>
      </c>
      <c r="H340" s="46">
        <v>27716205295</v>
      </c>
    </row>
    <row r="341" spans="1:8" ht="15" x14ac:dyDescent="0.25">
      <c r="A341" s="47" t="s">
        <v>1784</v>
      </c>
      <c r="B341" s="46" t="s">
        <v>1785</v>
      </c>
      <c r="C341" s="46" t="s">
        <v>1786</v>
      </c>
      <c r="D341" s="49">
        <v>31435</v>
      </c>
      <c r="E341" s="46" t="s">
        <v>986</v>
      </c>
      <c r="F341" s="46">
        <v>68</v>
      </c>
      <c r="G341" s="46">
        <v>958199507</v>
      </c>
      <c r="H341" s="46">
        <v>81792770507</v>
      </c>
    </row>
    <row r="342" spans="1:8" ht="15" x14ac:dyDescent="0.25">
      <c r="A342" s="47" t="s">
        <v>1787</v>
      </c>
      <c r="B342" s="46" t="s">
        <v>1788</v>
      </c>
      <c r="C342" s="46" t="s">
        <v>1789</v>
      </c>
      <c r="D342" s="49">
        <v>32616</v>
      </c>
      <c r="E342" s="46" t="s">
        <v>1012</v>
      </c>
      <c r="F342" s="46">
        <v>41</v>
      </c>
      <c r="G342" s="46">
        <v>974595513</v>
      </c>
      <c r="H342" s="46">
        <v>92803313056</v>
      </c>
    </row>
    <row r="343" spans="1:8" ht="15" x14ac:dyDescent="0.25">
      <c r="A343" s="47" t="s">
        <v>1790</v>
      </c>
      <c r="B343" s="46" t="s">
        <v>1791</v>
      </c>
      <c r="C343" s="46" t="s">
        <v>1792</v>
      </c>
      <c r="D343" s="49">
        <v>32479</v>
      </c>
      <c r="E343" s="46" t="s">
        <v>1091</v>
      </c>
      <c r="F343" s="46">
        <v>92</v>
      </c>
      <c r="G343" s="46">
        <v>973378374</v>
      </c>
      <c r="H343" s="46">
        <v>72579064598</v>
      </c>
    </row>
    <row r="344" spans="1:8" ht="15" x14ac:dyDescent="0.25">
      <c r="A344" s="47" t="s">
        <v>1793</v>
      </c>
      <c r="B344" s="46" t="s">
        <v>1794</v>
      </c>
      <c r="C344" s="46" t="s">
        <v>1795</v>
      </c>
      <c r="D344" s="49">
        <v>32647</v>
      </c>
      <c r="E344" s="46" t="s">
        <v>982</v>
      </c>
      <c r="F344" s="46">
        <v>82</v>
      </c>
      <c r="G344" s="46">
        <v>944858531</v>
      </c>
      <c r="H344" s="46">
        <v>72864413972</v>
      </c>
    </row>
    <row r="345" spans="1:8" ht="15" x14ac:dyDescent="0.25">
      <c r="A345" s="47" t="s">
        <v>1253</v>
      </c>
      <c r="B345" s="46" t="s">
        <v>1254</v>
      </c>
      <c r="C345" s="46" t="s">
        <v>1255</v>
      </c>
      <c r="D345" s="49">
        <v>33236</v>
      </c>
      <c r="E345" s="46" t="s">
        <v>1056</v>
      </c>
      <c r="F345" s="46">
        <v>65</v>
      </c>
      <c r="G345" s="46">
        <v>911669582</v>
      </c>
      <c r="H345" s="46">
        <v>55468710353</v>
      </c>
    </row>
    <row r="346" spans="1:8" ht="15" x14ac:dyDescent="0.25">
      <c r="A346" s="47" t="s">
        <v>1796</v>
      </c>
      <c r="B346" s="46" t="s">
        <v>1797</v>
      </c>
      <c r="C346" s="46" t="s">
        <v>1798</v>
      </c>
      <c r="D346" s="49">
        <v>32620</v>
      </c>
      <c r="E346" s="46" t="s">
        <v>986</v>
      </c>
      <c r="F346" s="46">
        <v>68</v>
      </c>
      <c r="G346" s="46">
        <v>929117568</v>
      </c>
      <c r="H346" s="46">
        <v>28409791114</v>
      </c>
    </row>
    <row r="347" spans="1:8" ht="15" x14ac:dyDescent="0.25">
      <c r="A347" s="47" t="s">
        <v>1039</v>
      </c>
      <c r="B347" s="46" t="s">
        <v>1040</v>
      </c>
      <c r="C347" s="46" t="s">
        <v>1041</v>
      </c>
      <c r="D347" s="49">
        <v>31447</v>
      </c>
      <c r="E347" s="46" t="s">
        <v>1079</v>
      </c>
      <c r="F347" s="46">
        <v>48</v>
      </c>
      <c r="G347" s="46">
        <v>999856838</v>
      </c>
      <c r="H347" s="46">
        <v>17992124104</v>
      </c>
    </row>
    <row r="348" spans="1:8" ht="15" x14ac:dyDescent="0.25">
      <c r="A348" s="47" t="s">
        <v>1799</v>
      </c>
      <c r="B348" s="46" t="s">
        <v>1800</v>
      </c>
      <c r="C348" s="46" t="s">
        <v>1801</v>
      </c>
      <c r="D348" s="49">
        <v>31905</v>
      </c>
      <c r="E348" s="46" t="s">
        <v>1063</v>
      </c>
      <c r="F348" s="46">
        <v>91</v>
      </c>
      <c r="G348" s="46">
        <v>929532355</v>
      </c>
      <c r="H348" s="46">
        <v>8919284707</v>
      </c>
    </row>
    <row r="349" spans="1:8" ht="15" x14ac:dyDescent="0.25">
      <c r="A349" s="47" t="s">
        <v>1067</v>
      </c>
      <c r="B349" s="46" t="s">
        <v>1068</v>
      </c>
      <c r="C349" s="46" t="s">
        <v>1069</v>
      </c>
      <c r="D349" s="49">
        <v>33551</v>
      </c>
      <c r="E349" s="46" t="s">
        <v>1091</v>
      </c>
      <c r="F349" s="46">
        <v>92</v>
      </c>
      <c r="G349" s="46">
        <v>963515527</v>
      </c>
      <c r="H349" s="46">
        <v>93549021994</v>
      </c>
    </row>
    <row r="350" spans="1:8" ht="15" x14ac:dyDescent="0.25">
      <c r="A350" s="47" t="s">
        <v>1579</v>
      </c>
      <c r="B350" s="46" t="s">
        <v>1168</v>
      </c>
      <c r="C350" s="46" t="s">
        <v>1580</v>
      </c>
      <c r="D350" s="49">
        <v>31253</v>
      </c>
      <c r="E350" s="46" t="s">
        <v>1026</v>
      </c>
      <c r="F350" s="46">
        <v>69</v>
      </c>
      <c r="G350" s="46">
        <v>915134153</v>
      </c>
      <c r="H350" s="46">
        <v>33148634804</v>
      </c>
    </row>
    <row r="351" spans="1:8" ht="15" x14ac:dyDescent="0.25">
      <c r="A351" s="47" t="s">
        <v>1802</v>
      </c>
      <c r="B351" s="46" t="s">
        <v>1803</v>
      </c>
      <c r="C351" s="46" t="s">
        <v>1804</v>
      </c>
      <c r="D351" s="49">
        <v>32139</v>
      </c>
      <c r="E351" s="46" t="s">
        <v>1087</v>
      </c>
      <c r="F351" s="46">
        <v>61</v>
      </c>
      <c r="G351" s="46">
        <v>983303026</v>
      </c>
      <c r="H351" s="46">
        <v>13550334462</v>
      </c>
    </row>
    <row r="352" spans="1:8" ht="15" x14ac:dyDescent="0.25">
      <c r="A352" s="47" t="s">
        <v>1805</v>
      </c>
      <c r="B352" s="46" t="s">
        <v>1806</v>
      </c>
      <c r="C352" s="46" t="s">
        <v>1807</v>
      </c>
      <c r="D352" s="49">
        <v>31161</v>
      </c>
      <c r="E352" s="46" t="s">
        <v>970</v>
      </c>
      <c r="F352" s="46">
        <v>27</v>
      </c>
      <c r="G352" s="46">
        <v>995241937</v>
      </c>
      <c r="H352" s="46">
        <v>84988022531</v>
      </c>
    </row>
    <row r="353" spans="1:8" ht="15" x14ac:dyDescent="0.25">
      <c r="A353" s="47" t="s">
        <v>1150</v>
      </c>
      <c r="B353" s="46" t="s">
        <v>1151</v>
      </c>
      <c r="C353" s="46" t="s">
        <v>1152</v>
      </c>
      <c r="D353" s="49">
        <v>31419</v>
      </c>
      <c r="E353" s="46" t="s">
        <v>1001</v>
      </c>
      <c r="F353" s="46">
        <v>83</v>
      </c>
      <c r="G353" s="46">
        <v>922335244</v>
      </c>
      <c r="H353" s="46">
        <v>92321654989</v>
      </c>
    </row>
    <row r="354" spans="1:8" ht="15" x14ac:dyDescent="0.25">
      <c r="A354" s="47" t="s">
        <v>1808</v>
      </c>
      <c r="B354" s="46" t="s">
        <v>1809</v>
      </c>
      <c r="C354" s="46" t="s">
        <v>1810</v>
      </c>
      <c r="D354" s="49">
        <v>33233</v>
      </c>
      <c r="E354" s="46" t="s">
        <v>986</v>
      </c>
      <c r="F354" s="46">
        <v>68</v>
      </c>
      <c r="G354" s="46">
        <v>920698867</v>
      </c>
      <c r="H354" s="46">
        <v>65250029934</v>
      </c>
    </row>
    <row r="355" spans="1:8" ht="15" x14ac:dyDescent="0.25">
      <c r="A355" s="47" t="s">
        <v>1453</v>
      </c>
      <c r="B355" s="46" t="s">
        <v>1454</v>
      </c>
      <c r="C355" s="46" t="s">
        <v>1455</v>
      </c>
      <c r="D355" s="49">
        <v>33099</v>
      </c>
      <c r="E355" s="46" t="s">
        <v>974</v>
      </c>
      <c r="F355" s="46">
        <v>96</v>
      </c>
      <c r="G355" s="46">
        <v>998805060</v>
      </c>
      <c r="H355" s="46">
        <v>74080153238</v>
      </c>
    </row>
    <row r="356" spans="1:8" ht="15" x14ac:dyDescent="0.25">
      <c r="A356" s="47" t="s">
        <v>1811</v>
      </c>
      <c r="B356" s="46" t="s">
        <v>1812</v>
      </c>
      <c r="C356" s="46" t="s">
        <v>1813</v>
      </c>
      <c r="D356" s="49">
        <v>31139</v>
      </c>
      <c r="E356" s="46" t="s">
        <v>1095</v>
      </c>
      <c r="F356" s="46">
        <v>11</v>
      </c>
      <c r="G356" s="46">
        <v>994690885</v>
      </c>
      <c r="H356" s="46">
        <v>67876014456</v>
      </c>
    </row>
    <row r="357" spans="1:8" ht="15" x14ac:dyDescent="0.25">
      <c r="A357" s="47" t="s">
        <v>1787</v>
      </c>
      <c r="B357" s="46" t="s">
        <v>1788</v>
      </c>
      <c r="C357" s="46" t="s">
        <v>1789</v>
      </c>
      <c r="D357" s="49">
        <v>32556</v>
      </c>
      <c r="E357" s="46" t="s">
        <v>994</v>
      </c>
      <c r="F357" s="46">
        <v>98</v>
      </c>
      <c r="G357" s="46">
        <v>944361998</v>
      </c>
      <c r="H357" s="46">
        <v>1040001332</v>
      </c>
    </row>
    <row r="358" spans="1:8" ht="15" x14ac:dyDescent="0.25">
      <c r="A358" s="47" t="s">
        <v>1814</v>
      </c>
      <c r="B358" s="46" t="s">
        <v>1815</v>
      </c>
      <c r="C358" s="46" t="s">
        <v>1816</v>
      </c>
      <c r="D358" s="49">
        <v>31935</v>
      </c>
      <c r="E358" s="46" t="s">
        <v>962</v>
      </c>
      <c r="F358" s="46">
        <v>71</v>
      </c>
      <c r="G358" s="46">
        <v>995811340</v>
      </c>
      <c r="H358" s="46">
        <v>36541866644</v>
      </c>
    </row>
    <row r="359" spans="1:8" ht="15" x14ac:dyDescent="0.25">
      <c r="A359" s="47" t="s">
        <v>1817</v>
      </c>
      <c r="B359" s="46" t="s">
        <v>1818</v>
      </c>
      <c r="C359" s="46" t="s">
        <v>1819</v>
      </c>
      <c r="D359" s="49">
        <v>32001</v>
      </c>
      <c r="E359" s="46" t="s">
        <v>1063</v>
      </c>
      <c r="F359" s="46">
        <v>91</v>
      </c>
      <c r="G359" s="46">
        <v>942552208</v>
      </c>
      <c r="H359" s="46">
        <v>93354515239</v>
      </c>
    </row>
    <row r="360" spans="1:8" ht="15" x14ac:dyDescent="0.25">
      <c r="A360" s="47" t="s">
        <v>979</v>
      </c>
      <c r="B360" s="46" t="s">
        <v>980</v>
      </c>
      <c r="C360" s="46" t="s">
        <v>981</v>
      </c>
      <c r="D360" s="49">
        <v>31595</v>
      </c>
      <c r="E360" s="46" t="s">
        <v>978</v>
      </c>
      <c r="F360" s="46">
        <v>86</v>
      </c>
      <c r="G360" s="46">
        <v>997791481</v>
      </c>
      <c r="H360" s="46">
        <v>13904866873</v>
      </c>
    </row>
    <row r="361" spans="1:8" ht="15" x14ac:dyDescent="0.25">
      <c r="A361" s="47" t="s">
        <v>1171</v>
      </c>
      <c r="B361" s="46" t="s">
        <v>1172</v>
      </c>
      <c r="C361" s="46" t="s">
        <v>1173</v>
      </c>
      <c r="D361" s="49">
        <v>32883</v>
      </c>
      <c r="E361" s="46" t="s">
        <v>1091</v>
      </c>
      <c r="F361" s="46">
        <v>92</v>
      </c>
      <c r="G361" s="46">
        <v>930497321</v>
      </c>
      <c r="H361" s="46">
        <v>88245615008</v>
      </c>
    </row>
    <row r="362" spans="1:8" ht="15" x14ac:dyDescent="0.25">
      <c r="A362" s="47" t="s">
        <v>1820</v>
      </c>
      <c r="B362" s="46" t="s">
        <v>1703</v>
      </c>
      <c r="C362" s="46" t="s">
        <v>1821</v>
      </c>
      <c r="D362" s="49">
        <v>31918</v>
      </c>
      <c r="E362" s="46" t="s">
        <v>1079</v>
      </c>
      <c r="F362" s="46">
        <v>48</v>
      </c>
      <c r="G362" s="46">
        <v>954704900</v>
      </c>
      <c r="H362" s="46">
        <v>77006921066</v>
      </c>
    </row>
    <row r="363" spans="1:8" ht="15" x14ac:dyDescent="0.25">
      <c r="A363" s="47" t="s">
        <v>1084</v>
      </c>
      <c r="B363" s="46" t="s">
        <v>1085</v>
      </c>
      <c r="C363" s="46" t="s">
        <v>1086</v>
      </c>
      <c r="D363" s="49">
        <v>33278</v>
      </c>
      <c r="E363" s="46" t="s">
        <v>1087</v>
      </c>
      <c r="F363" s="46">
        <v>61</v>
      </c>
      <c r="G363" s="46">
        <v>962949731</v>
      </c>
      <c r="H363" s="46">
        <v>535747616</v>
      </c>
    </row>
    <row r="364" spans="1:8" ht="15" x14ac:dyDescent="0.25">
      <c r="A364" s="47" t="s">
        <v>1822</v>
      </c>
      <c r="B364" s="46" t="s">
        <v>1823</v>
      </c>
      <c r="C364" s="46" t="s">
        <v>1824</v>
      </c>
      <c r="D364" s="49">
        <v>31971</v>
      </c>
      <c r="E364" s="46" t="s">
        <v>1019</v>
      </c>
      <c r="F364" s="46">
        <v>95</v>
      </c>
      <c r="G364" s="46">
        <v>940663446</v>
      </c>
      <c r="H364" s="46">
        <v>83556239676</v>
      </c>
    </row>
    <row r="365" spans="1:8" ht="15" x14ac:dyDescent="0.25">
      <c r="A365" s="47" t="s">
        <v>1825</v>
      </c>
      <c r="B365" s="46" t="s">
        <v>1826</v>
      </c>
      <c r="C365" s="46" t="s">
        <v>1827</v>
      </c>
      <c r="D365" s="49">
        <v>31781</v>
      </c>
      <c r="E365" s="46" t="s">
        <v>1056</v>
      </c>
      <c r="F365" s="46">
        <v>65</v>
      </c>
      <c r="G365" s="46">
        <v>975870734</v>
      </c>
      <c r="H365" s="46">
        <v>1518551759</v>
      </c>
    </row>
    <row r="366" spans="1:8" ht="15" x14ac:dyDescent="0.25">
      <c r="A366" s="47" t="s">
        <v>1139</v>
      </c>
      <c r="B366" s="46" t="s">
        <v>1828</v>
      </c>
      <c r="C366" s="46" t="s">
        <v>1829</v>
      </c>
      <c r="D366" s="49">
        <v>33490</v>
      </c>
      <c r="E366" s="46" t="s">
        <v>1189</v>
      </c>
      <c r="F366" s="46">
        <v>21</v>
      </c>
      <c r="G366" s="46">
        <v>914633198</v>
      </c>
      <c r="H366" s="46">
        <v>80380575694</v>
      </c>
    </row>
    <row r="367" spans="1:8" ht="15" x14ac:dyDescent="0.25">
      <c r="A367" s="47" t="s">
        <v>1830</v>
      </c>
      <c r="B367" s="46" t="s">
        <v>1831</v>
      </c>
      <c r="C367" s="46" t="s">
        <v>1832</v>
      </c>
      <c r="D367" s="49">
        <v>33491</v>
      </c>
      <c r="E367" s="46" t="s">
        <v>1087</v>
      </c>
      <c r="F367" s="46">
        <v>61</v>
      </c>
      <c r="G367" s="46">
        <v>992522632</v>
      </c>
      <c r="H367" s="46">
        <v>6552150606</v>
      </c>
    </row>
    <row r="368" spans="1:8" ht="15" x14ac:dyDescent="0.25">
      <c r="A368" s="47" t="s">
        <v>1017</v>
      </c>
      <c r="B368" s="46" t="s">
        <v>1833</v>
      </c>
      <c r="C368" s="46" t="s">
        <v>1834</v>
      </c>
      <c r="D368" s="49">
        <v>32893</v>
      </c>
      <c r="E368" s="46" t="s">
        <v>1087</v>
      </c>
      <c r="F368" s="46">
        <v>61</v>
      </c>
      <c r="G368" s="46">
        <v>935906569</v>
      </c>
      <c r="H368" s="46">
        <v>91370114352</v>
      </c>
    </row>
    <row r="369" spans="1:8" ht="15" x14ac:dyDescent="0.25">
      <c r="A369" s="47" t="s">
        <v>1010</v>
      </c>
      <c r="B369" s="46" t="s">
        <v>1835</v>
      </c>
      <c r="C369" s="46" t="s">
        <v>1836</v>
      </c>
      <c r="D369" s="49">
        <v>32225</v>
      </c>
      <c r="E369" s="46" t="s">
        <v>1005</v>
      </c>
      <c r="F369" s="46">
        <v>88</v>
      </c>
      <c r="G369" s="46">
        <v>911218133</v>
      </c>
      <c r="H369" s="46">
        <v>28643771591</v>
      </c>
    </row>
    <row r="370" spans="1:8" ht="15" x14ac:dyDescent="0.25">
      <c r="A370" s="47" t="s">
        <v>1208</v>
      </c>
      <c r="B370" s="46" t="s">
        <v>1209</v>
      </c>
      <c r="C370" s="46" t="s">
        <v>1210</v>
      </c>
      <c r="D370" s="49">
        <v>33897</v>
      </c>
      <c r="E370" s="46" t="s">
        <v>1099</v>
      </c>
      <c r="F370" s="46">
        <v>81</v>
      </c>
      <c r="G370" s="46">
        <v>949175012</v>
      </c>
      <c r="H370" s="46">
        <v>20861938200</v>
      </c>
    </row>
    <row r="371" spans="1:8" ht="15" x14ac:dyDescent="0.25">
      <c r="A371" s="47" t="s">
        <v>1027</v>
      </c>
      <c r="B371" s="46" t="s">
        <v>1028</v>
      </c>
      <c r="C371" s="46" t="s">
        <v>1029</v>
      </c>
      <c r="D371" s="49">
        <v>33708</v>
      </c>
      <c r="E371" s="46" t="s">
        <v>1125</v>
      </c>
      <c r="F371" s="46">
        <v>31</v>
      </c>
      <c r="G371" s="46">
        <v>950213676</v>
      </c>
      <c r="H371" s="46">
        <v>75363697704</v>
      </c>
    </row>
    <row r="372" spans="1:8" ht="15" x14ac:dyDescent="0.25">
      <c r="A372" s="47" t="s">
        <v>1689</v>
      </c>
      <c r="B372" s="46" t="s">
        <v>1837</v>
      </c>
      <c r="C372" s="46" t="s">
        <v>1838</v>
      </c>
      <c r="D372" s="49">
        <v>32577</v>
      </c>
      <c r="E372" s="46" t="s">
        <v>1125</v>
      </c>
      <c r="F372" s="46">
        <v>31</v>
      </c>
      <c r="G372" s="46">
        <v>916773948</v>
      </c>
      <c r="H372" s="46">
        <v>19472215423</v>
      </c>
    </row>
    <row r="373" spans="1:8" ht="15" x14ac:dyDescent="0.25">
      <c r="A373" s="47" t="s">
        <v>1584</v>
      </c>
      <c r="B373" s="46" t="s">
        <v>1585</v>
      </c>
      <c r="C373" s="46" t="s">
        <v>1586</v>
      </c>
      <c r="D373" s="49">
        <v>33548</v>
      </c>
      <c r="E373" s="46" t="s">
        <v>1091</v>
      </c>
      <c r="F373" s="46">
        <v>92</v>
      </c>
      <c r="G373" s="46">
        <v>922891202</v>
      </c>
      <c r="H373" s="46">
        <v>41271338287</v>
      </c>
    </row>
    <row r="374" spans="1:8" ht="15" x14ac:dyDescent="0.25">
      <c r="A374" s="47" t="s">
        <v>1839</v>
      </c>
      <c r="B374" s="46" t="s">
        <v>1840</v>
      </c>
      <c r="C374" s="46" t="s">
        <v>1841</v>
      </c>
      <c r="D374" s="49">
        <v>33161</v>
      </c>
      <c r="E374" s="46" t="s">
        <v>986</v>
      </c>
      <c r="F374" s="46">
        <v>68</v>
      </c>
      <c r="G374" s="46">
        <v>955433416</v>
      </c>
      <c r="H374" s="46">
        <v>14557487320</v>
      </c>
    </row>
    <row r="375" spans="1:8" ht="15" x14ac:dyDescent="0.25">
      <c r="A375" s="47" t="s">
        <v>1842</v>
      </c>
      <c r="B375" s="46" t="s">
        <v>1843</v>
      </c>
      <c r="C375" s="46" t="s">
        <v>1844</v>
      </c>
      <c r="D375" s="49">
        <v>31874</v>
      </c>
      <c r="E375" s="46" t="s">
        <v>1099</v>
      </c>
      <c r="F375" s="46">
        <v>81</v>
      </c>
      <c r="G375" s="46">
        <v>973357079</v>
      </c>
      <c r="H375" s="46">
        <v>59008879592</v>
      </c>
    </row>
    <row r="376" spans="1:8" ht="15" x14ac:dyDescent="0.25">
      <c r="A376" s="47" t="s">
        <v>1845</v>
      </c>
      <c r="B376" s="46" t="s">
        <v>1846</v>
      </c>
      <c r="C376" s="46" t="s">
        <v>1847</v>
      </c>
      <c r="D376" s="49">
        <v>31838</v>
      </c>
      <c r="E376" s="46" t="s">
        <v>962</v>
      </c>
      <c r="F376" s="46">
        <v>71</v>
      </c>
      <c r="G376" s="46">
        <v>976475673</v>
      </c>
      <c r="H376" s="46">
        <v>73510696081</v>
      </c>
    </row>
    <row r="377" spans="1:8" ht="15" x14ac:dyDescent="0.25">
      <c r="A377" s="47" t="s">
        <v>1848</v>
      </c>
      <c r="B377" s="46" t="s">
        <v>1849</v>
      </c>
      <c r="C377" s="46" t="s">
        <v>1850</v>
      </c>
      <c r="D377" s="49">
        <v>32152</v>
      </c>
      <c r="E377" s="46" t="s">
        <v>1001</v>
      </c>
      <c r="F377" s="46">
        <v>83</v>
      </c>
      <c r="G377" s="46">
        <v>985849239</v>
      </c>
      <c r="H377" s="46">
        <v>29243845936</v>
      </c>
    </row>
    <row r="378" spans="1:8" ht="15" x14ac:dyDescent="0.25">
      <c r="A378" s="47" t="s">
        <v>1851</v>
      </c>
      <c r="B378" s="46" t="s">
        <v>1852</v>
      </c>
      <c r="C378" s="46" t="s">
        <v>1853</v>
      </c>
      <c r="D378" s="49">
        <v>32581</v>
      </c>
      <c r="E378" s="46" t="s">
        <v>1121</v>
      </c>
      <c r="F378" s="46">
        <v>51</v>
      </c>
      <c r="G378" s="46">
        <v>928020766</v>
      </c>
      <c r="H378" s="46">
        <v>12834162056</v>
      </c>
    </row>
    <row r="379" spans="1:8" ht="15" x14ac:dyDescent="0.25">
      <c r="A379" s="47" t="s">
        <v>1318</v>
      </c>
      <c r="B379" s="46" t="s">
        <v>1319</v>
      </c>
      <c r="C379" s="46" t="s">
        <v>1320</v>
      </c>
      <c r="D379" s="49">
        <v>32184</v>
      </c>
      <c r="E379" s="46" t="s">
        <v>1026</v>
      </c>
      <c r="F379" s="46">
        <v>69</v>
      </c>
      <c r="G379" s="46">
        <v>985151072</v>
      </c>
      <c r="H379" s="46">
        <v>90763802976</v>
      </c>
    </row>
    <row r="380" spans="1:8" ht="15" x14ac:dyDescent="0.25">
      <c r="A380" s="47" t="s">
        <v>1412</v>
      </c>
      <c r="B380" s="46" t="s">
        <v>1413</v>
      </c>
      <c r="C380" s="46" t="s">
        <v>1414</v>
      </c>
      <c r="D380" s="49">
        <v>32178</v>
      </c>
      <c r="E380" s="46" t="s">
        <v>1056</v>
      </c>
      <c r="F380" s="46">
        <v>65</v>
      </c>
      <c r="G380" s="46">
        <v>948816165</v>
      </c>
      <c r="H380" s="46">
        <v>89227480182</v>
      </c>
    </row>
    <row r="381" spans="1:8" ht="15" x14ac:dyDescent="0.25">
      <c r="A381" s="47" t="s">
        <v>1668</v>
      </c>
      <c r="B381" s="46" t="s">
        <v>1669</v>
      </c>
      <c r="C381" s="46" t="s">
        <v>1670</v>
      </c>
      <c r="D381" s="49">
        <v>31715</v>
      </c>
      <c r="E381" s="46" t="s">
        <v>1125</v>
      </c>
      <c r="F381" s="46">
        <v>31</v>
      </c>
      <c r="G381" s="46">
        <v>906736541</v>
      </c>
      <c r="H381" s="46">
        <v>3016941123</v>
      </c>
    </row>
    <row r="382" spans="1:8" ht="15" x14ac:dyDescent="0.25">
      <c r="A382" s="47" t="s">
        <v>1854</v>
      </c>
      <c r="B382" s="46" t="s">
        <v>1855</v>
      </c>
      <c r="C382" s="46" t="s">
        <v>1856</v>
      </c>
      <c r="D382" s="49">
        <v>31854</v>
      </c>
      <c r="E382" s="46" t="s">
        <v>970</v>
      </c>
      <c r="F382" s="46">
        <v>27</v>
      </c>
      <c r="G382" s="46">
        <v>963367532</v>
      </c>
      <c r="H382" s="46">
        <v>12904615740</v>
      </c>
    </row>
    <row r="383" spans="1:8" ht="15" x14ac:dyDescent="0.25">
      <c r="A383" s="47" t="s">
        <v>1857</v>
      </c>
      <c r="B383" s="46" t="s">
        <v>1858</v>
      </c>
      <c r="C383" s="46" t="s">
        <v>1859</v>
      </c>
      <c r="D383" s="49">
        <v>33271</v>
      </c>
      <c r="E383" s="46" t="s">
        <v>970</v>
      </c>
      <c r="F383" s="46">
        <v>27</v>
      </c>
      <c r="G383" s="46">
        <v>996039645</v>
      </c>
      <c r="H383" s="46">
        <v>51071317309</v>
      </c>
    </row>
    <row r="384" spans="1:8" ht="15" x14ac:dyDescent="0.25">
      <c r="A384" s="47" t="s">
        <v>1752</v>
      </c>
      <c r="B384" s="46" t="s">
        <v>1753</v>
      </c>
      <c r="C384" s="46" t="s">
        <v>1754</v>
      </c>
      <c r="D384" s="49">
        <v>33993</v>
      </c>
      <c r="E384" s="46" t="s">
        <v>1063</v>
      </c>
      <c r="F384" s="46">
        <v>91</v>
      </c>
      <c r="G384" s="46">
        <v>939118298</v>
      </c>
      <c r="H384" s="46">
        <v>7831333351</v>
      </c>
    </row>
    <row r="385" spans="1:8" ht="15" x14ac:dyDescent="0.25">
      <c r="A385" s="47" t="s">
        <v>1162</v>
      </c>
      <c r="B385" s="46" t="s">
        <v>1163</v>
      </c>
      <c r="C385" s="46" t="s">
        <v>1164</v>
      </c>
      <c r="D385" s="49">
        <v>33240</v>
      </c>
      <c r="E385" s="46" t="s">
        <v>1048</v>
      </c>
      <c r="F385" s="46">
        <v>79</v>
      </c>
      <c r="G385" s="46">
        <v>944776279</v>
      </c>
      <c r="H385" s="46">
        <v>11108904124</v>
      </c>
    </row>
    <row r="386" spans="1:8" ht="15" x14ac:dyDescent="0.25">
      <c r="A386" s="47" t="s">
        <v>1860</v>
      </c>
      <c r="B386" s="46" t="s">
        <v>1861</v>
      </c>
      <c r="C386" s="46" t="s">
        <v>1862</v>
      </c>
      <c r="D386" s="49">
        <v>33641</v>
      </c>
      <c r="E386" s="46" t="s">
        <v>1121</v>
      </c>
      <c r="F386" s="46">
        <v>51</v>
      </c>
      <c r="G386" s="46">
        <v>990384864</v>
      </c>
      <c r="H386" s="46">
        <v>37673868152</v>
      </c>
    </row>
    <row r="387" spans="1:8" ht="15" x14ac:dyDescent="0.25">
      <c r="A387" s="47" t="s">
        <v>959</v>
      </c>
      <c r="B387" s="46" t="s">
        <v>960</v>
      </c>
      <c r="C387" s="46" t="s">
        <v>961</v>
      </c>
      <c r="D387" s="49">
        <v>32526</v>
      </c>
      <c r="E387" s="46" t="s">
        <v>966</v>
      </c>
      <c r="F387" s="46">
        <v>62</v>
      </c>
      <c r="G387" s="46">
        <v>914409378</v>
      </c>
      <c r="H387" s="46">
        <v>37821246107</v>
      </c>
    </row>
    <row r="388" spans="1:8" ht="15" x14ac:dyDescent="0.25">
      <c r="A388" s="47" t="s">
        <v>1863</v>
      </c>
      <c r="B388" s="46" t="s">
        <v>1864</v>
      </c>
      <c r="C388" s="46" t="s">
        <v>1865</v>
      </c>
      <c r="D388" s="49">
        <v>31614</v>
      </c>
      <c r="E388" s="46" t="s">
        <v>1083</v>
      </c>
      <c r="F388" s="46">
        <v>84</v>
      </c>
      <c r="G388" s="46">
        <v>977948762</v>
      </c>
      <c r="H388" s="46">
        <v>54841533584</v>
      </c>
    </row>
    <row r="389" spans="1:8" ht="15" x14ac:dyDescent="0.25">
      <c r="A389" s="47" t="s">
        <v>1866</v>
      </c>
      <c r="B389" s="46" t="s">
        <v>1867</v>
      </c>
      <c r="C389" s="46" t="s">
        <v>1868</v>
      </c>
      <c r="D389" s="49">
        <v>31688</v>
      </c>
      <c r="E389" s="46" t="s">
        <v>1095</v>
      </c>
      <c r="F389" s="46">
        <v>11</v>
      </c>
      <c r="G389" s="46">
        <v>948368296</v>
      </c>
      <c r="H389" s="46">
        <v>53339620880</v>
      </c>
    </row>
    <row r="390" spans="1:8" ht="15" x14ac:dyDescent="0.25">
      <c r="A390" s="47" t="s">
        <v>1614</v>
      </c>
      <c r="B390" s="46" t="s">
        <v>1615</v>
      </c>
      <c r="C390" s="46" t="s">
        <v>1616</v>
      </c>
      <c r="D390" s="49">
        <v>33055</v>
      </c>
      <c r="E390" s="46" t="s">
        <v>1012</v>
      </c>
      <c r="F390" s="46">
        <v>41</v>
      </c>
      <c r="G390" s="46">
        <v>941717841</v>
      </c>
      <c r="H390" s="46">
        <v>9948643310</v>
      </c>
    </row>
    <row r="391" spans="1:8" ht="15" x14ac:dyDescent="0.25">
      <c r="A391" s="47" t="s">
        <v>1869</v>
      </c>
      <c r="B391" s="46" t="s">
        <v>1870</v>
      </c>
      <c r="C391" s="46" t="s">
        <v>1871</v>
      </c>
      <c r="D391" s="49">
        <v>34226</v>
      </c>
      <c r="E391" s="46" t="s">
        <v>1026</v>
      </c>
      <c r="F391" s="46">
        <v>69</v>
      </c>
      <c r="G391" s="46">
        <v>969920538</v>
      </c>
      <c r="H391" s="46">
        <v>54277373684</v>
      </c>
    </row>
    <row r="392" spans="1:8" ht="15" x14ac:dyDescent="0.25">
      <c r="A392" s="47" t="s">
        <v>1872</v>
      </c>
      <c r="B392" s="46" t="s">
        <v>1873</v>
      </c>
      <c r="C392" s="46" t="s">
        <v>1874</v>
      </c>
      <c r="D392" s="49">
        <v>31387</v>
      </c>
      <c r="E392" s="46" t="s">
        <v>986</v>
      </c>
      <c r="F392" s="46">
        <v>68</v>
      </c>
      <c r="G392" s="46">
        <v>916967403</v>
      </c>
      <c r="H392" s="46">
        <v>4666430084</v>
      </c>
    </row>
    <row r="393" spans="1:8" ht="15" x14ac:dyDescent="0.25">
      <c r="A393" s="47" t="s">
        <v>1498</v>
      </c>
      <c r="B393" s="46" t="s">
        <v>1499</v>
      </c>
      <c r="C393" s="46" t="s">
        <v>1500</v>
      </c>
      <c r="D393" s="49">
        <v>31985</v>
      </c>
      <c r="E393" s="46" t="s">
        <v>990</v>
      </c>
      <c r="F393" s="46">
        <v>63</v>
      </c>
      <c r="G393" s="46">
        <v>997435450</v>
      </c>
      <c r="H393" s="46">
        <v>9591495016</v>
      </c>
    </row>
    <row r="394" spans="1:8" ht="15" x14ac:dyDescent="0.25">
      <c r="A394" s="47" t="s">
        <v>1444</v>
      </c>
      <c r="B394" s="46" t="s">
        <v>1445</v>
      </c>
      <c r="C394" s="46" t="s">
        <v>1446</v>
      </c>
      <c r="D394" s="49">
        <v>31760</v>
      </c>
      <c r="E394" s="46" t="s">
        <v>1052</v>
      </c>
      <c r="F394" s="46">
        <v>84</v>
      </c>
      <c r="G394" s="46">
        <v>967226398</v>
      </c>
      <c r="H394" s="46">
        <v>15651677745</v>
      </c>
    </row>
    <row r="395" spans="1:8" ht="15" x14ac:dyDescent="0.25">
      <c r="A395" s="47" t="s">
        <v>1875</v>
      </c>
      <c r="B395" s="46" t="s">
        <v>1876</v>
      </c>
      <c r="C395" s="46" t="s">
        <v>1877</v>
      </c>
      <c r="D395" s="49">
        <v>34087</v>
      </c>
      <c r="E395" s="46" t="s">
        <v>1087</v>
      </c>
      <c r="F395" s="46">
        <v>61</v>
      </c>
      <c r="G395" s="46">
        <v>994377708</v>
      </c>
      <c r="H395" s="46">
        <v>33535056444</v>
      </c>
    </row>
    <row r="396" spans="1:8" ht="15" x14ac:dyDescent="0.25">
      <c r="A396" s="47" t="s">
        <v>1878</v>
      </c>
      <c r="B396" s="46" t="s">
        <v>1879</v>
      </c>
      <c r="C396" s="46" t="s">
        <v>1880</v>
      </c>
      <c r="D396" s="49">
        <v>32051</v>
      </c>
      <c r="E396" s="46" t="s">
        <v>1056</v>
      </c>
      <c r="F396" s="46">
        <v>65</v>
      </c>
      <c r="G396" s="46">
        <v>939219204</v>
      </c>
      <c r="H396" s="46">
        <v>78415930886</v>
      </c>
    </row>
    <row r="397" spans="1:8" ht="15" x14ac:dyDescent="0.25">
      <c r="A397" s="47" t="s">
        <v>1453</v>
      </c>
      <c r="B397" s="46" t="s">
        <v>1454</v>
      </c>
      <c r="C397" s="46" t="s">
        <v>1455</v>
      </c>
      <c r="D397" s="49">
        <v>33947</v>
      </c>
      <c r="E397" s="46" t="s">
        <v>1079</v>
      </c>
      <c r="F397" s="46">
        <v>48</v>
      </c>
      <c r="G397" s="46">
        <v>984763566</v>
      </c>
      <c r="H397" s="46">
        <v>31178180038</v>
      </c>
    </row>
    <row r="398" spans="1:8" ht="15" x14ac:dyDescent="0.25">
      <c r="A398" s="47" t="s">
        <v>1881</v>
      </c>
      <c r="B398" s="46" t="s">
        <v>1882</v>
      </c>
      <c r="C398" s="46" t="s">
        <v>1883</v>
      </c>
      <c r="D398" s="49">
        <v>31403</v>
      </c>
      <c r="E398" s="46" t="s">
        <v>1056</v>
      </c>
      <c r="F398" s="46">
        <v>65</v>
      </c>
      <c r="G398" s="46">
        <v>923653368</v>
      </c>
      <c r="H398" s="46">
        <v>65103348634</v>
      </c>
    </row>
    <row r="399" spans="1:8" ht="15" x14ac:dyDescent="0.25">
      <c r="A399" s="47" t="s">
        <v>1884</v>
      </c>
      <c r="B399" s="46" t="s">
        <v>1885</v>
      </c>
      <c r="C399" s="46" t="s">
        <v>1886</v>
      </c>
      <c r="D399" s="49">
        <v>33000</v>
      </c>
      <c r="E399" s="46" t="s">
        <v>1056</v>
      </c>
      <c r="F399" s="46">
        <v>65</v>
      </c>
      <c r="G399" s="46">
        <v>946380260</v>
      </c>
      <c r="H399" s="46">
        <v>60357972097</v>
      </c>
    </row>
    <row r="400" spans="1:8" ht="15" x14ac:dyDescent="0.25">
      <c r="A400" s="47" t="s">
        <v>1310</v>
      </c>
      <c r="B400" s="46" t="s">
        <v>1307</v>
      </c>
      <c r="C400" s="46" t="s">
        <v>1311</v>
      </c>
      <c r="D400" s="49">
        <v>33527</v>
      </c>
      <c r="E400" s="46" t="s">
        <v>1048</v>
      </c>
      <c r="F400" s="46">
        <v>79</v>
      </c>
      <c r="G400" s="46">
        <v>953736795</v>
      </c>
      <c r="H400" s="46">
        <v>9571820617</v>
      </c>
    </row>
    <row r="401" spans="1:8" ht="15" x14ac:dyDescent="0.25">
      <c r="A401" s="47" t="s">
        <v>1887</v>
      </c>
      <c r="B401" s="46" t="s">
        <v>1796</v>
      </c>
      <c r="C401" s="46" t="s">
        <v>1888</v>
      </c>
      <c r="D401" s="49">
        <v>31759</v>
      </c>
      <c r="E401" s="46" t="s">
        <v>1189</v>
      </c>
      <c r="F401" s="46">
        <v>21</v>
      </c>
      <c r="G401" s="46">
        <v>924393711</v>
      </c>
      <c r="H401" s="46">
        <v>15706900098</v>
      </c>
    </row>
    <row r="402" spans="1:8" ht="15" x14ac:dyDescent="0.25">
      <c r="A402" s="47" t="s">
        <v>1889</v>
      </c>
      <c r="B402" s="46" t="s">
        <v>1890</v>
      </c>
      <c r="C402" s="46" t="s">
        <v>1891</v>
      </c>
      <c r="D402" s="49">
        <v>34272</v>
      </c>
      <c r="E402" s="46" t="s">
        <v>962</v>
      </c>
      <c r="F402" s="46">
        <v>71</v>
      </c>
      <c r="G402" s="46">
        <v>925822192</v>
      </c>
      <c r="H402" s="46">
        <v>56262573364</v>
      </c>
    </row>
    <row r="403" spans="1:8" ht="15" x14ac:dyDescent="0.25">
      <c r="A403" s="47" t="s">
        <v>1650</v>
      </c>
      <c r="B403" s="46" t="s">
        <v>1651</v>
      </c>
      <c r="C403" s="46" t="s">
        <v>1652</v>
      </c>
      <c r="D403" s="49">
        <v>31971</v>
      </c>
      <c r="E403" s="46" t="s">
        <v>1019</v>
      </c>
      <c r="F403" s="46">
        <v>95</v>
      </c>
      <c r="G403" s="46">
        <v>999666338</v>
      </c>
      <c r="H403" s="46">
        <v>23891840810</v>
      </c>
    </row>
    <row r="404" spans="1:8" ht="15" x14ac:dyDescent="0.25">
      <c r="A404" s="47" t="s">
        <v>1892</v>
      </c>
      <c r="B404" s="46" t="s">
        <v>1893</v>
      </c>
      <c r="C404" s="46" t="s">
        <v>1894</v>
      </c>
      <c r="D404" s="49">
        <v>32232</v>
      </c>
      <c r="E404" s="46" t="s">
        <v>982</v>
      </c>
      <c r="F404" s="46">
        <v>82</v>
      </c>
      <c r="G404" s="46">
        <v>946163487</v>
      </c>
      <c r="H404" s="46">
        <v>50419002423</v>
      </c>
    </row>
    <row r="405" spans="1:8" ht="15" x14ac:dyDescent="0.25">
      <c r="A405" s="47" t="s">
        <v>1623</v>
      </c>
      <c r="B405" s="46" t="s">
        <v>1624</v>
      </c>
      <c r="C405" s="46" t="s">
        <v>1625</v>
      </c>
      <c r="D405" s="49">
        <v>32278</v>
      </c>
      <c r="E405" s="46" t="s">
        <v>1087</v>
      </c>
      <c r="F405" s="46">
        <v>61</v>
      </c>
      <c r="G405" s="46">
        <v>910837176</v>
      </c>
      <c r="H405" s="46">
        <v>27331024656</v>
      </c>
    </row>
    <row r="406" spans="1:8" ht="15" x14ac:dyDescent="0.25">
      <c r="A406" s="47" t="s">
        <v>1017</v>
      </c>
      <c r="B406" s="46" t="s">
        <v>1833</v>
      </c>
      <c r="C406" s="46" t="s">
        <v>1834</v>
      </c>
      <c r="D406" s="49">
        <v>31894</v>
      </c>
      <c r="E406" s="46" t="s">
        <v>970</v>
      </c>
      <c r="F406" s="46">
        <v>27</v>
      </c>
      <c r="G406" s="46">
        <v>909744067</v>
      </c>
      <c r="H406" s="46">
        <v>77544795913</v>
      </c>
    </row>
    <row r="407" spans="1:8" ht="15" x14ac:dyDescent="0.25">
      <c r="A407" s="47" t="s">
        <v>1895</v>
      </c>
      <c r="B407" s="46" t="s">
        <v>1896</v>
      </c>
      <c r="C407" s="46" t="s">
        <v>1897</v>
      </c>
      <c r="D407" s="49">
        <v>32200</v>
      </c>
      <c r="E407" s="46" t="s">
        <v>1125</v>
      </c>
      <c r="F407" s="46">
        <v>31</v>
      </c>
      <c r="G407" s="46">
        <v>918350295</v>
      </c>
      <c r="H407" s="46">
        <v>68413926245</v>
      </c>
    </row>
    <row r="408" spans="1:8" ht="15" x14ac:dyDescent="0.25">
      <c r="A408" s="47" t="s">
        <v>1453</v>
      </c>
      <c r="B408" s="46" t="s">
        <v>1454</v>
      </c>
      <c r="C408" s="46" t="s">
        <v>1455</v>
      </c>
      <c r="D408" s="49">
        <v>33300</v>
      </c>
      <c r="E408" s="46" t="s">
        <v>1121</v>
      </c>
      <c r="F408" s="46">
        <v>51</v>
      </c>
      <c r="G408" s="46">
        <v>918113220</v>
      </c>
      <c r="H408" s="46">
        <v>21727335314</v>
      </c>
    </row>
    <row r="409" spans="1:8" ht="15" x14ac:dyDescent="0.25">
      <c r="A409" s="47" t="s">
        <v>1898</v>
      </c>
      <c r="B409" s="46" t="s">
        <v>1899</v>
      </c>
      <c r="C409" s="46" t="s">
        <v>1900</v>
      </c>
      <c r="D409" s="49">
        <v>33518</v>
      </c>
      <c r="E409" s="46" t="s">
        <v>1091</v>
      </c>
      <c r="F409" s="46">
        <v>92</v>
      </c>
      <c r="G409" s="46">
        <v>970994368</v>
      </c>
      <c r="H409" s="46">
        <v>1735972607</v>
      </c>
    </row>
    <row r="410" spans="1:8" ht="15" x14ac:dyDescent="0.25">
      <c r="A410" s="47" t="s">
        <v>1138</v>
      </c>
      <c r="B410" s="46" t="s">
        <v>1139</v>
      </c>
      <c r="C410" s="46" t="s">
        <v>1140</v>
      </c>
      <c r="D410" s="49">
        <v>31577</v>
      </c>
      <c r="E410" s="46" t="s">
        <v>1099</v>
      </c>
      <c r="F410" s="46">
        <v>81</v>
      </c>
      <c r="G410" s="46">
        <v>900889710</v>
      </c>
      <c r="H410" s="46">
        <v>33833158973</v>
      </c>
    </row>
    <row r="411" spans="1:8" ht="15" x14ac:dyDescent="0.25">
      <c r="A411" s="47" t="s">
        <v>1901</v>
      </c>
      <c r="B411" s="46" t="s">
        <v>1902</v>
      </c>
      <c r="C411" s="46" t="s">
        <v>1903</v>
      </c>
      <c r="D411" s="49">
        <v>32982</v>
      </c>
      <c r="E411" s="46" t="s">
        <v>966</v>
      </c>
      <c r="F411" s="46">
        <v>62</v>
      </c>
      <c r="G411" s="46">
        <v>941351417</v>
      </c>
      <c r="H411" s="46">
        <v>16431357973</v>
      </c>
    </row>
    <row r="412" spans="1:8" ht="15" x14ac:dyDescent="0.25">
      <c r="A412" s="47" t="s">
        <v>1904</v>
      </c>
      <c r="B412" s="46" t="s">
        <v>1905</v>
      </c>
      <c r="C412" s="46" t="s">
        <v>1906</v>
      </c>
      <c r="D412" s="49">
        <v>32550</v>
      </c>
      <c r="E412" s="46" t="s">
        <v>1125</v>
      </c>
      <c r="F412" s="46">
        <v>31</v>
      </c>
      <c r="G412" s="46">
        <v>967115342</v>
      </c>
      <c r="H412" s="46">
        <v>64424343727</v>
      </c>
    </row>
    <row r="413" spans="1:8" ht="15" x14ac:dyDescent="0.25">
      <c r="A413" s="47" t="s">
        <v>1907</v>
      </c>
      <c r="B413" s="46" t="s">
        <v>1908</v>
      </c>
      <c r="C413" s="46" t="s">
        <v>1909</v>
      </c>
      <c r="D413" s="49">
        <v>33453</v>
      </c>
      <c r="E413" s="46" t="s">
        <v>1087</v>
      </c>
      <c r="F413" s="46">
        <v>61</v>
      </c>
      <c r="G413" s="46">
        <v>905140894</v>
      </c>
      <c r="H413" s="46">
        <v>25615338881</v>
      </c>
    </row>
    <row r="414" spans="1:8" ht="15" x14ac:dyDescent="0.25">
      <c r="A414" s="47" t="s">
        <v>1339</v>
      </c>
      <c r="B414" s="46" t="s">
        <v>1340</v>
      </c>
      <c r="C414" s="46" t="s">
        <v>1341</v>
      </c>
      <c r="D414" s="49">
        <v>33445</v>
      </c>
      <c r="E414" s="46" t="s">
        <v>1125</v>
      </c>
      <c r="F414" s="46">
        <v>31</v>
      </c>
      <c r="G414" s="46">
        <v>997320325</v>
      </c>
      <c r="H414" s="46">
        <v>94597372139</v>
      </c>
    </row>
    <row r="415" spans="1:8" ht="15" x14ac:dyDescent="0.25">
      <c r="A415" s="47" t="s">
        <v>1910</v>
      </c>
      <c r="B415" s="46" t="s">
        <v>1911</v>
      </c>
      <c r="C415" s="46" t="s">
        <v>1912</v>
      </c>
      <c r="D415" s="49">
        <v>33541</v>
      </c>
      <c r="E415" s="46" t="s">
        <v>962</v>
      </c>
      <c r="F415" s="46">
        <v>71</v>
      </c>
      <c r="G415" s="46">
        <v>938468008</v>
      </c>
      <c r="H415" s="46">
        <v>5081446166</v>
      </c>
    </row>
    <row r="416" spans="1:8" ht="15" x14ac:dyDescent="0.25">
      <c r="A416" s="47" t="s">
        <v>1913</v>
      </c>
      <c r="B416" s="46" t="s">
        <v>1914</v>
      </c>
      <c r="C416" s="46" t="s">
        <v>1915</v>
      </c>
      <c r="D416" s="49">
        <v>34152</v>
      </c>
      <c r="E416" s="46" t="s">
        <v>1019</v>
      </c>
      <c r="F416" s="46">
        <v>95</v>
      </c>
      <c r="G416" s="46">
        <v>948970577</v>
      </c>
      <c r="H416" s="46">
        <v>43772030653</v>
      </c>
    </row>
    <row r="417" spans="1:8" ht="15" x14ac:dyDescent="0.25">
      <c r="A417" s="47" t="s">
        <v>1916</v>
      </c>
      <c r="B417" s="46" t="s">
        <v>1917</v>
      </c>
      <c r="C417" s="46" t="s">
        <v>1918</v>
      </c>
      <c r="D417" s="49">
        <v>31394</v>
      </c>
      <c r="E417" s="46" t="s">
        <v>1019</v>
      </c>
      <c r="F417" s="46">
        <v>95</v>
      </c>
      <c r="G417" s="46">
        <v>943088828</v>
      </c>
      <c r="H417" s="46">
        <v>3616748338</v>
      </c>
    </row>
    <row r="418" spans="1:8" ht="15" x14ac:dyDescent="0.25">
      <c r="A418" s="47" t="s">
        <v>1919</v>
      </c>
      <c r="B418" s="46" t="s">
        <v>1920</v>
      </c>
      <c r="C418" s="46" t="s">
        <v>1921</v>
      </c>
      <c r="D418" s="49">
        <v>34214</v>
      </c>
      <c r="E418" s="46" t="s">
        <v>986</v>
      </c>
      <c r="F418" s="46">
        <v>68</v>
      </c>
      <c r="G418" s="46">
        <v>918319639</v>
      </c>
      <c r="H418" s="46">
        <v>43133849722</v>
      </c>
    </row>
    <row r="419" spans="1:8" ht="15" x14ac:dyDescent="0.25">
      <c r="A419" s="47" t="s">
        <v>1922</v>
      </c>
      <c r="B419" s="46" t="s">
        <v>1923</v>
      </c>
      <c r="C419" s="46" t="s">
        <v>1924</v>
      </c>
      <c r="D419" s="49">
        <v>32633</v>
      </c>
      <c r="E419" s="46" t="s">
        <v>966</v>
      </c>
      <c r="F419" s="46">
        <v>62</v>
      </c>
      <c r="G419" s="46">
        <v>952238541</v>
      </c>
      <c r="H419" s="46">
        <v>99219025871</v>
      </c>
    </row>
    <row r="420" spans="1:8" ht="15" x14ac:dyDescent="0.25">
      <c r="A420" s="47" t="s">
        <v>1596</v>
      </c>
      <c r="B420" s="46" t="s">
        <v>1597</v>
      </c>
      <c r="C420" s="46" t="s">
        <v>1598</v>
      </c>
      <c r="D420" s="49">
        <v>34115</v>
      </c>
      <c r="E420" s="46" t="s">
        <v>1079</v>
      </c>
      <c r="F420" s="46">
        <v>48</v>
      </c>
      <c r="G420" s="46">
        <v>971436237</v>
      </c>
      <c r="H420" s="46">
        <v>46951506751</v>
      </c>
    </row>
    <row r="421" spans="1:8" ht="15" x14ac:dyDescent="0.25">
      <c r="A421" s="47" t="s">
        <v>1599</v>
      </c>
      <c r="B421" s="46" t="s">
        <v>1600</v>
      </c>
      <c r="C421" s="46" t="s">
        <v>1601</v>
      </c>
      <c r="D421" s="49">
        <v>33121</v>
      </c>
      <c r="E421" s="46" t="s">
        <v>1095</v>
      </c>
      <c r="F421" s="46">
        <v>11</v>
      </c>
      <c r="G421" s="46">
        <v>977026031</v>
      </c>
      <c r="H421" s="46">
        <v>16716455431</v>
      </c>
    </row>
    <row r="422" spans="1:8" ht="15" x14ac:dyDescent="0.25">
      <c r="A422" s="47" t="s">
        <v>1925</v>
      </c>
      <c r="B422" s="46" t="s">
        <v>1926</v>
      </c>
      <c r="C422" s="46" t="s">
        <v>1927</v>
      </c>
      <c r="D422" s="49">
        <v>32087</v>
      </c>
      <c r="E422" s="46" t="s">
        <v>974</v>
      </c>
      <c r="F422" s="46">
        <v>96</v>
      </c>
      <c r="G422" s="46">
        <v>950162720</v>
      </c>
      <c r="H422" s="46">
        <v>2822861678</v>
      </c>
    </row>
    <row r="423" spans="1:8" ht="15" x14ac:dyDescent="0.25">
      <c r="A423" s="47" t="s">
        <v>1928</v>
      </c>
      <c r="B423" s="46" t="s">
        <v>1929</v>
      </c>
      <c r="C423" s="46" t="s">
        <v>1930</v>
      </c>
      <c r="D423" s="49">
        <v>32619</v>
      </c>
      <c r="E423" s="46" t="s">
        <v>1125</v>
      </c>
      <c r="F423" s="46">
        <v>31</v>
      </c>
      <c r="G423" s="46">
        <v>952685390</v>
      </c>
      <c r="H423" s="46">
        <v>63252745272</v>
      </c>
    </row>
    <row r="424" spans="1:8" ht="15" x14ac:dyDescent="0.25">
      <c r="A424" s="47" t="s">
        <v>1474</v>
      </c>
      <c r="B424" s="46" t="s">
        <v>1475</v>
      </c>
      <c r="C424" s="46" t="s">
        <v>1476</v>
      </c>
      <c r="D424" s="49">
        <v>32647</v>
      </c>
      <c r="E424" s="46" t="s">
        <v>1056</v>
      </c>
      <c r="F424" s="46">
        <v>65</v>
      </c>
      <c r="G424" s="46">
        <v>952928241</v>
      </c>
      <c r="H424" s="46">
        <v>30596559944</v>
      </c>
    </row>
    <row r="425" spans="1:8" ht="15" x14ac:dyDescent="0.25">
      <c r="A425" s="47" t="s">
        <v>1931</v>
      </c>
      <c r="B425" s="46" t="s">
        <v>1932</v>
      </c>
      <c r="C425" s="46" t="s">
        <v>1933</v>
      </c>
      <c r="D425" s="49">
        <v>33568</v>
      </c>
      <c r="E425" s="46" t="s">
        <v>1005</v>
      </c>
      <c r="F425" s="46">
        <v>88</v>
      </c>
      <c r="G425" s="46">
        <v>999675644</v>
      </c>
      <c r="H425" s="46">
        <v>82162898237</v>
      </c>
    </row>
    <row r="426" spans="1:8" ht="15" x14ac:dyDescent="0.25">
      <c r="A426" s="47" t="s">
        <v>1934</v>
      </c>
      <c r="B426" s="46" t="s">
        <v>1935</v>
      </c>
      <c r="C426" s="46" t="s">
        <v>1936</v>
      </c>
      <c r="D426" s="49">
        <v>33626</v>
      </c>
      <c r="E426" s="46" t="s">
        <v>1189</v>
      </c>
      <c r="F426" s="46">
        <v>21</v>
      </c>
      <c r="G426" s="46">
        <v>948947275</v>
      </c>
      <c r="H426" s="46">
        <v>10774094640</v>
      </c>
    </row>
    <row r="427" spans="1:8" ht="15" x14ac:dyDescent="0.25">
      <c r="A427" s="47" t="s">
        <v>1937</v>
      </c>
      <c r="B427" s="46" t="s">
        <v>1938</v>
      </c>
      <c r="C427" s="46" t="s">
        <v>1939</v>
      </c>
      <c r="D427" s="49">
        <v>31907</v>
      </c>
      <c r="E427" s="46" t="s">
        <v>978</v>
      </c>
      <c r="F427" s="46">
        <v>86</v>
      </c>
      <c r="G427" s="46">
        <v>905726640</v>
      </c>
      <c r="H427" s="46">
        <v>83530351275</v>
      </c>
    </row>
    <row r="428" spans="1:8" ht="15" x14ac:dyDescent="0.25">
      <c r="A428" s="47" t="s">
        <v>1940</v>
      </c>
      <c r="B428" s="46" t="s">
        <v>1941</v>
      </c>
      <c r="C428" s="46" t="s">
        <v>1942</v>
      </c>
      <c r="D428" s="49">
        <v>31854</v>
      </c>
      <c r="E428" s="46" t="s">
        <v>994</v>
      </c>
      <c r="F428" s="46">
        <v>98</v>
      </c>
      <c r="G428" s="46">
        <v>922964665</v>
      </c>
      <c r="H428" s="46">
        <v>18524921927</v>
      </c>
    </row>
    <row r="429" spans="1:8" ht="15" x14ac:dyDescent="0.25">
      <c r="A429" s="47" t="s">
        <v>1708</v>
      </c>
      <c r="B429" s="46" t="s">
        <v>1709</v>
      </c>
      <c r="C429" s="46" t="s">
        <v>1710</v>
      </c>
      <c r="D429" s="49">
        <v>32575</v>
      </c>
      <c r="E429" s="46" t="s">
        <v>1012</v>
      </c>
      <c r="F429" s="46">
        <v>41</v>
      </c>
      <c r="G429" s="46">
        <v>918330354</v>
      </c>
      <c r="H429" s="46">
        <v>60464815240</v>
      </c>
    </row>
    <row r="430" spans="1:8" ht="15" x14ac:dyDescent="0.25">
      <c r="A430" s="47" t="s">
        <v>1060</v>
      </c>
      <c r="B430" s="46" t="s">
        <v>1061</v>
      </c>
      <c r="C430" s="46" t="s">
        <v>1062</v>
      </c>
      <c r="D430" s="49">
        <v>32933</v>
      </c>
      <c r="E430" s="46" t="s">
        <v>970</v>
      </c>
      <c r="F430" s="46">
        <v>27</v>
      </c>
      <c r="G430" s="46">
        <v>900551833</v>
      </c>
      <c r="H430" s="46">
        <v>77750562050</v>
      </c>
    </row>
    <row r="431" spans="1:8" ht="15" x14ac:dyDescent="0.25">
      <c r="A431" s="47" t="s">
        <v>1943</v>
      </c>
      <c r="B431" s="46" t="s">
        <v>1944</v>
      </c>
      <c r="C431" s="46" t="s">
        <v>1945</v>
      </c>
      <c r="D431" s="49">
        <v>31972</v>
      </c>
      <c r="E431" s="46" t="s">
        <v>986</v>
      </c>
      <c r="F431" s="46">
        <v>68</v>
      </c>
      <c r="G431" s="46">
        <v>963689460</v>
      </c>
      <c r="H431" s="46">
        <v>94904454717</v>
      </c>
    </row>
    <row r="432" spans="1:8" ht="15" x14ac:dyDescent="0.25">
      <c r="A432" s="47" t="s">
        <v>1453</v>
      </c>
      <c r="B432" s="46" t="s">
        <v>1454</v>
      </c>
      <c r="C432" s="46" t="s">
        <v>1455</v>
      </c>
      <c r="D432" s="49">
        <v>33521</v>
      </c>
      <c r="E432" s="46" t="s">
        <v>990</v>
      </c>
      <c r="F432" s="46">
        <v>63</v>
      </c>
      <c r="G432" s="46">
        <v>996304633</v>
      </c>
      <c r="H432" s="46">
        <v>64613396071</v>
      </c>
    </row>
    <row r="433" spans="1:8" ht="15" x14ac:dyDescent="0.25">
      <c r="A433" s="47" t="s">
        <v>1060</v>
      </c>
      <c r="B433" s="46" t="s">
        <v>1061</v>
      </c>
      <c r="C433" s="46" t="s">
        <v>1062</v>
      </c>
      <c r="D433" s="49">
        <v>31763</v>
      </c>
      <c r="E433" s="46" t="s">
        <v>966</v>
      </c>
      <c r="F433" s="46">
        <v>62</v>
      </c>
      <c r="G433" s="46">
        <v>988884811</v>
      </c>
      <c r="H433" s="46">
        <v>17676575535</v>
      </c>
    </row>
    <row r="434" spans="1:8" ht="15" x14ac:dyDescent="0.25">
      <c r="A434" s="47" t="s">
        <v>1934</v>
      </c>
      <c r="B434" s="46" t="s">
        <v>1935</v>
      </c>
      <c r="C434" s="46" t="s">
        <v>1936</v>
      </c>
      <c r="D434" s="49">
        <v>32771</v>
      </c>
      <c r="E434" s="46" t="s">
        <v>974</v>
      </c>
      <c r="F434" s="46">
        <v>96</v>
      </c>
      <c r="G434" s="46">
        <v>970638940</v>
      </c>
      <c r="H434" s="46">
        <v>74848849648</v>
      </c>
    </row>
    <row r="435" spans="1:8" ht="15" x14ac:dyDescent="0.25">
      <c r="A435" s="47" t="s">
        <v>1946</v>
      </c>
      <c r="B435" s="46" t="s">
        <v>1947</v>
      </c>
      <c r="C435" s="46" t="s">
        <v>1948</v>
      </c>
      <c r="D435" s="49">
        <v>33785</v>
      </c>
      <c r="E435" s="46" t="s">
        <v>1189</v>
      </c>
      <c r="F435" s="46">
        <v>21</v>
      </c>
      <c r="G435" s="46">
        <v>958651681</v>
      </c>
      <c r="H435" s="46">
        <v>54353467462</v>
      </c>
    </row>
    <row r="436" spans="1:8" ht="15" x14ac:dyDescent="0.25">
      <c r="A436" s="47" t="s">
        <v>1949</v>
      </c>
      <c r="B436" s="46" t="s">
        <v>1950</v>
      </c>
      <c r="C436" s="46" t="s">
        <v>1951</v>
      </c>
      <c r="D436" s="49">
        <v>32550</v>
      </c>
      <c r="E436" s="46" t="s">
        <v>1189</v>
      </c>
      <c r="F436" s="46">
        <v>21</v>
      </c>
      <c r="G436" s="46">
        <v>938361404</v>
      </c>
      <c r="H436" s="46">
        <v>5751043458</v>
      </c>
    </row>
    <row r="437" spans="1:8" ht="15" x14ac:dyDescent="0.25">
      <c r="A437" s="47" t="s">
        <v>1388</v>
      </c>
      <c r="B437" s="46" t="s">
        <v>1389</v>
      </c>
      <c r="C437" s="46" t="s">
        <v>1390</v>
      </c>
      <c r="D437" s="49">
        <v>33659</v>
      </c>
      <c r="E437" s="46" t="s">
        <v>1087</v>
      </c>
      <c r="F437" s="46">
        <v>61</v>
      </c>
      <c r="G437" s="46">
        <v>910309191</v>
      </c>
      <c r="H437" s="46">
        <v>73682956827</v>
      </c>
    </row>
    <row r="438" spans="1:8" ht="15" x14ac:dyDescent="0.25">
      <c r="A438" s="47" t="s">
        <v>1952</v>
      </c>
      <c r="B438" s="46" t="s">
        <v>1953</v>
      </c>
      <c r="C438" s="46" t="s">
        <v>1954</v>
      </c>
      <c r="D438" s="49">
        <v>32770</v>
      </c>
      <c r="E438" s="46" t="s">
        <v>978</v>
      </c>
      <c r="F438" s="46">
        <v>86</v>
      </c>
      <c r="G438" s="46">
        <v>965290202</v>
      </c>
      <c r="H438" s="46">
        <v>17665150771</v>
      </c>
    </row>
    <row r="439" spans="1:8" ht="15" x14ac:dyDescent="0.25">
      <c r="A439" s="47" t="s">
        <v>1955</v>
      </c>
      <c r="B439" s="46" t="s">
        <v>1956</v>
      </c>
      <c r="C439" s="46" t="s">
        <v>1957</v>
      </c>
      <c r="D439" s="49">
        <v>31065</v>
      </c>
      <c r="E439" s="46" t="s">
        <v>1125</v>
      </c>
      <c r="F439" s="46">
        <v>31</v>
      </c>
      <c r="G439" s="46">
        <v>991628396</v>
      </c>
      <c r="H439" s="46">
        <v>69036204605</v>
      </c>
    </row>
    <row r="440" spans="1:8" ht="15" x14ac:dyDescent="0.25">
      <c r="A440" s="47" t="s">
        <v>1298</v>
      </c>
      <c r="B440" s="46" t="s">
        <v>1299</v>
      </c>
      <c r="C440" s="46" t="s">
        <v>1300</v>
      </c>
      <c r="D440" s="49">
        <v>31608</v>
      </c>
      <c r="E440" s="46" t="s">
        <v>1005</v>
      </c>
      <c r="F440" s="46">
        <v>88</v>
      </c>
      <c r="G440" s="46">
        <v>958847683</v>
      </c>
      <c r="H440" s="46">
        <v>22378392463</v>
      </c>
    </row>
    <row r="441" spans="1:8" ht="15" x14ac:dyDescent="0.25">
      <c r="A441" s="47" t="s">
        <v>1647</v>
      </c>
      <c r="B441" s="46" t="s">
        <v>1648</v>
      </c>
      <c r="C441" s="46" t="s">
        <v>1649</v>
      </c>
      <c r="D441" s="49">
        <v>32611</v>
      </c>
      <c r="E441" s="46" t="s">
        <v>1026</v>
      </c>
      <c r="F441" s="46">
        <v>69</v>
      </c>
      <c r="G441" s="46">
        <v>939422032</v>
      </c>
      <c r="H441" s="46">
        <v>17371644250</v>
      </c>
    </row>
    <row r="442" spans="1:8" ht="15" x14ac:dyDescent="0.25">
      <c r="A442" s="47" t="s">
        <v>1958</v>
      </c>
      <c r="B442" s="46" t="s">
        <v>1959</v>
      </c>
      <c r="C442" s="46" t="s">
        <v>1960</v>
      </c>
      <c r="D442" s="49">
        <v>32580</v>
      </c>
      <c r="E442" s="46" t="s">
        <v>1079</v>
      </c>
      <c r="F442" s="46">
        <v>48</v>
      </c>
      <c r="G442" s="46">
        <v>990155243</v>
      </c>
      <c r="H442" s="46">
        <v>13731669624</v>
      </c>
    </row>
    <row r="443" spans="1:8" ht="15" x14ac:dyDescent="0.25">
      <c r="A443" s="47" t="s">
        <v>1961</v>
      </c>
      <c r="B443" s="46" t="s">
        <v>1962</v>
      </c>
      <c r="C443" s="46" t="s">
        <v>1963</v>
      </c>
      <c r="D443" s="49">
        <v>33656</v>
      </c>
      <c r="E443" s="46" t="s">
        <v>1056</v>
      </c>
      <c r="F443" s="46">
        <v>65</v>
      </c>
      <c r="G443" s="46">
        <v>948930838</v>
      </c>
      <c r="H443" s="46">
        <v>21696737117</v>
      </c>
    </row>
    <row r="444" spans="1:8" ht="15" x14ac:dyDescent="0.25">
      <c r="A444" s="47" t="s">
        <v>1030</v>
      </c>
      <c r="B444" s="46" t="s">
        <v>1031</v>
      </c>
      <c r="C444" s="46" t="s">
        <v>1032</v>
      </c>
      <c r="D444" s="49">
        <v>33778</v>
      </c>
      <c r="E444" s="46" t="s">
        <v>962</v>
      </c>
      <c r="F444" s="46">
        <v>71</v>
      </c>
      <c r="G444" s="46">
        <v>982634169</v>
      </c>
      <c r="H444" s="46">
        <v>2636304793</v>
      </c>
    </row>
    <row r="445" spans="1:8" ht="15" x14ac:dyDescent="0.25">
      <c r="A445" s="47" t="s">
        <v>1333</v>
      </c>
      <c r="B445" s="46" t="s">
        <v>1334</v>
      </c>
      <c r="C445" s="46" t="s">
        <v>1335</v>
      </c>
      <c r="D445" s="49">
        <v>32967</v>
      </c>
      <c r="E445" s="46" t="s">
        <v>1091</v>
      </c>
      <c r="F445" s="46">
        <v>92</v>
      </c>
      <c r="G445" s="46">
        <v>924362063</v>
      </c>
      <c r="H445" s="46">
        <v>75452031157</v>
      </c>
    </row>
    <row r="446" spans="1:8" ht="15" x14ac:dyDescent="0.25">
      <c r="A446" s="47" t="s">
        <v>975</v>
      </c>
      <c r="B446" s="46" t="s">
        <v>976</v>
      </c>
      <c r="C446" s="46" t="s">
        <v>977</v>
      </c>
      <c r="D446" s="49">
        <v>33922</v>
      </c>
      <c r="E446" s="46" t="s">
        <v>1056</v>
      </c>
      <c r="F446" s="46">
        <v>65</v>
      </c>
      <c r="G446" s="46">
        <v>916013547</v>
      </c>
      <c r="H446" s="46">
        <v>24247165848</v>
      </c>
    </row>
    <row r="447" spans="1:8" ht="15" x14ac:dyDescent="0.25">
      <c r="A447" s="47" t="s">
        <v>1964</v>
      </c>
      <c r="B447" s="46" t="s">
        <v>1965</v>
      </c>
      <c r="C447" s="46" t="s">
        <v>1966</v>
      </c>
      <c r="D447" s="49">
        <v>33228</v>
      </c>
      <c r="E447" s="46" t="s">
        <v>1189</v>
      </c>
      <c r="F447" s="46">
        <v>21</v>
      </c>
      <c r="G447" s="46">
        <v>991075180</v>
      </c>
      <c r="H447" s="46">
        <v>5225469794</v>
      </c>
    </row>
    <row r="448" spans="1:8" ht="15" x14ac:dyDescent="0.25">
      <c r="A448" s="47" t="s">
        <v>1556</v>
      </c>
      <c r="B448" s="46" t="s">
        <v>1557</v>
      </c>
      <c r="C448" s="46" t="s">
        <v>1558</v>
      </c>
      <c r="D448" s="49">
        <v>32046</v>
      </c>
      <c r="E448" s="46" t="s">
        <v>1026</v>
      </c>
      <c r="F448" s="46">
        <v>69</v>
      </c>
      <c r="G448" s="46">
        <v>979903049</v>
      </c>
      <c r="H448" s="46">
        <v>99982008722</v>
      </c>
    </row>
    <row r="449" spans="1:8" ht="15" x14ac:dyDescent="0.25">
      <c r="A449" s="47" t="s">
        <v>1644</v>
      </c>
      <c r="B449" s="46" t="s">
        <v>1645</v>
      </c>
      <c r="C449" s="46" t="s">
        <v>1646</v>
      </c>
      <c r="D449" s="49">
        <v>33479</v>
      </c>
      <c r="E449" s="46" t="s">
        <v>1019</v>
      </c>
      <c r="F449" s="46">
        <v>95</v>
      </c>
      <c r="G449" s="46">
        <v>982495918</v>
      </c>
      <c r="H449" s="46">
        <v>61555644924</v>
      </c>
    </row>
    <row r="450" spans="1:8" ht="15" x14ac:dyDescent="0.25">
      <c r="A450" s="47" t="s">
        <v>1474</v>
      </c>
      <c r="B450" s="46" t="s">
        <v>1475</v>
      </c>
      <c r="C450" s="46" t="s">
        <v>1476</v>
      </c>
      <c r="D450" s="49">
        <v>32582</v>
      </c>
      <c r="E450" s="46" t="s">
        <v>970</v>
      </c>
      <c r="F450" s="46">
        <v>27</v>
      </c>
      <c r="G450" s="46">
        <v>949447735</v>
      </c>
      <c r="H450" s="46">
        <v>11041355000</v>
      </c>
    </row>
    <row r="451" spans="1:8" ht="15" x14ac:dyDescent="0.25">
      <c r="A451" s="47" t="s">
        <v>1949</v>
      </c>
      <c r="B451" s="46" t="s">
        <v>1950</v>
      </c>
      <c r="C451" s="46" t="s">
        <v>1951</v>
      </c>
      <c r="D451" s="49">
        <v>31452</v>
      </c>
      <c r="E451" s="46" t="s">
        <v>1099</v>
      </c>
      <c r="F451" s="46">
        <v>81</v>
      </c>
      <c r="G451" s="46">
        <v>997343353</v>
      </c>
      <c r="H451" s="46">
        <v>33032054881</v>
      </c>
    </row>
    <row r="452" spans="1:8" ht="15" x14ac:dyDescent="0.25">
      <c r="A452" s="47" t="s">
        <v>1967</v>
      </c>
      <c r="B452" s="46" t="s">
        <v>1968</v>
      </c>
      <c r="C452" s="46" t="s">
        <v>1969</v>
      </c>
      <c r="D452" s="49">
        <v>32293</v>
      </c>
      <c r="E452" s="46" t="s">
        <v>1063</v>
      </c>
      <c r="F452" s="46">
        <v>91</v>
      </c>
      <c r="G452" s="46">
        <v>988938132</v>
      </c>
      <c r="H452" s="46">
        <v>32884786395</v>
      </c>
    </row>
    <row r="453" spans="1:8" ht="15" x14ac:dyDescent="0.25">
      <c r="A453" s="47" t="s">
        <v>1424</v>
      </c>
      <c r="B453" s="46" t="s">
        <v>1425</v>
      </c>
      <c r="C453" s="46" t="s">
        <v>1426</v>
      </c>
      <c r="D453" s="49">
        <v>32892</v>
      </c>
      <c r="E453" s="46" t="s">
        <v>1052</v>
      </c>
      <c r="F453" s="46">
        <v>84</v>
      </c>
      <c r="G453" s="46">
        <v>936984400</v>
      </c>
      <c r="H453" s="46">
        <v>272067243</v>
      </c>
    </row>
    <row r="454" spans="1:8" ht="15" x14ac:dyDescent="0.25">
      <c r="A454" s="47" t="s">
        <v>1316</v>
      </c>
      <c r="B454" s="46" t="s">
        <v>1381</v>
      </c>
      <c r="C454" s="46" t="s">
        <v>1382</v>
      </c>
      <c r="D454" s="49">
        <v>33273</v>
      </c>
      <c r="E454" s="46" t="s">
        <v>1091</v>
      </c>
      <c r="F454" s="46">
        <v>92</v>
      </c>
      <c r="G454" s="46">
        <v>915756329</v>
      </c>
      <c r="H454" s="46">
        <v>3242955451</v>
      </c>
    </row>
    <row r="455" spans="1:8" ht="15" x14ac:dyDescent="0.25">
      <c r="A455" s="47" t="s">
        <v>1970</v>
      </c>
      <c r="B455" s="46" t="s">
        <v>1971</v>
      </c>
      <c r="C455" s="46" t="s">
        <v>1972</v>
      </c>
      <c r="D455" s="49">
        <v>33551</v>
      </c>
      <c r="E455" s="46" t="s">
        <v>1063</v>
      </c>
      <c r="F455" s="46">
        <v>91</v>
      </c>
      <c r="G455" s="46">
        <v>947772386</v>
      </c>
      <c r="H455" s="46">
        <v>51828627680</v>
      </c>
    </row>
    <row r="456" spans="1:8" ht="15" x14ac:dyDescent="0.25">
      <c r="A456" s="47" t="s">
        <v>1617</v>
      </c>
      <c r="B456" s="46" t="s">
        <v>1618</v>
      </c>
      <c r="C456" s="46" t="s">
        <v>1619</v>
      </c>
      <c r="D456" s="49">
        <v>33992</v>
      </c>
      <c r="E456" s="46" t="s">
        <v>1087</v>
      </c>
      <c r="F456" s="46">
        <v>61</v>
      </c>
      <c r="G456" s="46">
        <v>951996334</v>
      </c>
      <c r="H456" s="46">
        <v>50114512229</v>
      </c>
    </row>
    <row r="457" spans="1:8" ht="15" x14ac:dyDescent="0.25">
      <c r="A457" s="47" t="s">
        <v>1321</v>
      </c>
      <c r="B457" s="46" t="s">
        <v>1322</v>
      </c>
      <c r="C457" s="46" t="s">
        <v>1323</v>
      </c>
      <c r="D457" s="49">
        <v>33530</v>
      </c>
      <c r="E457" s="46" t="s">
        <v>986</v>
      </c>
      <c r="F457" s="46">
        <v>68</v>
      </c>
      <c r="G457" s="46">
        <v>936301927</v>
      </c>
      <c r="H457" s="46">
        <v>61531897901</v>
      </c>
    </row>
    <row r="458" spans="1:8" ht="15" x14ac:dyDescent="0.25">
      <c r="A458" s="47" t="s">
        <v>987</v>
      </c>
      <c r="B458" s="46" t="s">
        <v>988</v>
      </c>
      <c r="C458" s="46" t="s">
        <v>989</v>
      </c>
      <c r="D458" s="49">
        <v>32064</v>
      </c>
      <c r="E458" s="46" t="s">
        <v>1189</v>
      </c>
      <c r="F458" s="46">
        <v>21</v>
      </c>
      <c r="G458" s="46">
        <v>984509964</v>
      </c>
      <c r="H458" s="46">
        <v>14900197625</v>
      </c>
    </row>
    <row r="459" spans="1:8" ht="15" x14ac:dyDescent="0.25">
      <c r="A459" s="47" t="s">
        <v>1388</v>
      </c>
      <c r="B459" s="46" t="s">
        <v>1389</v>
      </c>
      <c r="C459" s="46" t="s">
        <v>1390</v>
      </c>
      <c r="D459" s="49">
        <v>33873</v>
      </c>
      <c r="E459" s="46" t="s">
        <v>970</v>
      </c>
      <c r="F459" s="46">
        <v>27</v>
      </c>
      <c r="G459" s="46">
        <v>969577780</v>
      </c>
      <c r="H459" s="46">
        <v>97982741077</v>
      </c>
    </row>
    <row r="460" spans="1:8" ht="15" x14ac:dyDescent="0.25">
      <c r="A460" s="47" t="s">
        <v>1973</v>
      </c>
      <c r="B460" s="46" t="s">
        <v>1694</v>
      </c>
      <c r="C460" s="46" t="s">
        <v>1974</v>
      </c>
      <c r="D460" s="49">
        <v>31478</v>
      </c>
      <c r="E460" s="46" t="s">
        <v>990</v>
      </c>
      <c r="F460" s="46">
        <v>63</v>
      </c>
      <c r="G460" s="46">
        <v>955842444</v>
      </c>
      <c r="H460" s="46">
        <v>73984450530</v>
      </c>
    </row>
    <row r="461" spans="1:8" ht="15" x14ac:dyDescent="0.25">
      <c r="A461" s="47" t="s">
        <v>1132</v>
      </c>
      <c r="B461" s="46" t="s">
        <v>1133</v>
      </c>
      <c r="C461" s="46" t="s">
        <v>1134</v>
      </c>
      <c r="D461" s="49">
        <v>31251</v>
      </c>
      <c r="E461" s="46" t="s">
        <v>1079</v>
      </c>
      <c r="F461" s="46">
        <v>48</v>
      </c>
      <c r="G461" s="46">
        <v>922060548</v>
      </c>
      <c r="H461" s="46">
        <v>73180648481</v>
      </c>
    </row>
    <row r="462" spans="1:8" ht="15" x14ac:dyDescent="0.25">
      <c r="A462" s="47" t="s">
        <v>1975</v>
      </c>
      <c r="B462" s="46" t="s">
        <v>1976</v>
      </c>
      <c r="C462" s="46" t="s">
        <v>1977</v>
      </c>
      <c r="D462" s="49">
        <v>33778</v>
      </c>
      <c r="E462" s="46" t="s">
        <v>1056</v>
      </c>
      <c r="F462" s="46">
        <v>65</v>
      </c>
      <c r="G462" s="46">
        <v>910796114</v>
      </c>
      <c r="H462" s="46">
        <v>98105989595</v>
      </c>
    </row>
    <row r="463" spans="1:8" ht="15" x14ac:dyDescent="0.25">
      <c r="A463" s="47" t="s">
        <v>1978</v>
      </c>
      <c r="B463" s="46" t="s">
        <v>1979</v>
      </c>
      <c r="C463" s="46" t="s">
        <v>1980</v>
      </c>
      <c r="D463" s="49">
        <v>32470</v>
      </c>
      <c r="E463" s="46" t="s">
        <v>974</v>
      </c>
      <c r="F463" s="46">
        <v>96</v>
      </c>
      <c r="G463" s="46">
        <v>904401227</v>
      </c>
      <c r="H463" s="46">
        <v>87295592896</v>
      </c>
    </row>
    <row r="464" spans="1:8" ht="15" x14ac:dyDescent="0.25">
      <c r="A464" s="47" t="s">
        <v>1981</v>
      </c>
      <c r="B464" s="46" t="s">
        <v>1982</v>
      </c>
      <c r="C464" s="46" t="s">
        <v>1983</v>
      </c>
      <c r="D464" s="49">
        <v>31455</v>
      </c>
      <c r="E464" s="46" t="s">
        <v>970</v>
      </c>
      <c r="F464" s="46">
        <v>27</v>
      </c>
      <c r="G464" s="46">
        <v>955060900</v>
      </c>
      <c r="H464" s="46">
        <v>45033050237</v>
      </c>
    </row>
    <row r="465" spans="1:8" ht="15" x14ac:dyDescent="0.25">
      <c r="A465" s="47" t="s">
        <v>1132</v>
      </c>
      <c r="B465" s="46" t="s">
        <v>1133</v>
      </c>
      <c r="C465" s="46" t="s">
        <v>1134</v>
      </c>
      <c r="D465" s="49">
        <v>32155</v>
      </c>
      <c r="E465" s="46" t="s">
        <v>1095</v>
      </c>
      <c r="F465" s="46">
        <v>11</v>
      </c>
      <c r="G465" s="46">
        <v>962768934</v>
      </c>
      <c r="H465" s="46">
        <v>79597476205</v>
      </c>
    </row>
    <row r="466" spans="1:8" ht="15" x14ac:dyDescent="0.25">
      <c r="A466" s="47" t="s">
        <v>1984</v>
      </c>
      <c r="B466" s="46" t="s">
        <v>1985</v>
      </c>
      <c r="C466" s="46" t="s">
        <v>1986</v>
      </c>
      <c r="D466" s="49">
        <v>31941</v>
      </c>
      <c r="E466" s="46" t="s">
        <v>1026</v>
      </c>
      <c r="F466" s="46">
        <v>69</v>
      </c>
      <c r="G466" s="46">
        <v>926822206</v>
      </c>
      <c r="H466" s="46">
        <v>85437109649</v>
      </c>
    </row>
    <row r="467" spans="1:8" ht="15" x14ac:dyDescent="0.25">
      <c r="A467" s="47" t="s">
        <v>1987</v>
      </c>
      <c r="B467" s="46" t="s">
        <v>1988</v>
      </c>
      <c r="C467" s="46" t="s">
        <v>1989</v>
      </c>
      <c r="D467" s="49">
        <v>32907</v>
      </c>
      <c r="E467" s="46" t="s">
        <v>1079</v>
      </c>
      <c r="F467" s="46">
        <v>48</v>
      </c>
      <c r="G467" s="46">
        <v>941559810</v>
      </c>
      <c r="H467" s="46">
        <v>12292849807</v>
      </c>
    </row>
    <row r="468" spans="1:8" ht="15" x14ac:dyDescent="0.25">
      <c r="A468" s="47" t="s">
        <v>1296</v>
      </c>
      <c r="B468" s="46" t="s">
        <v>1990</v>
      </c>
      <c r="C468" s="46" t="s">
        <v>1991</v>
      </c>
      <c r="D468" s="49">
        <v>31808</v>
      </c>
      <c r="E468" s="46" t="s">
        <v>966</v>
      </c>
      <c r="F468" s="46">
        <v>62</v>
      </c>
      <c r="G468" s="46">
        <v>938084590</v>
      </c>
      <c r="H468" s="46">
        <v>70904043976</v>
      </c>
    </row>
    <row r="469" spans="1:8" ht="15" x14ac:dyDescent="0.25">
      <c r="A469" s="47" t="s">
        <v>1992</v>
      </c>
      <c r="B469" s="46" t="s">
        <v>1993</v>
      </c>
      <c r="C469" s="46" t="s">
        <v>1994</v>
      </c>
      <c r="D469" s="49">
        <v>33456</v>
      </c>
      <c r="E469" s="46" t="s">
        <v>986</v>
      </c>
      <c r="F469" s="46">
        <v>68</v>
      </c>
      <c r="G469" s="46">
        <v>977703071</v>
      </c>
      <c r="H469" s="46">
        <v>18562083809</v>
      </c>
    </row>
    <row r="470" spans="1:8" ht="15" x14ac:dyDescent="0.25">
      <c r="A470" s="47" t="s">
        <v>1995</v>
      </c>
      <c r="B470" s="46" t="s">
        <v>1996</v>
      </c>
      <c r="C470" s="46" t="s">
        <v>1997</v>
      </c>
      <c r="D470" s="49">
        <v>34240</v>
      </c>
      <c r="E470" s="46" t="s">
        <v>1083</v>
      </c>
      <c r="F470" s="46">
        <v>84</v>
      </c>
      <c r="G470" s="46">
        <v>982882640</v>
      </c>
      <c r="H470" s="46">
        <v>90506244482</v>
      </c>
    </row>
    <row r="471" spans="1:8" ht="15" x14ac:dyDescent="0.25">
      <c r="A471" s="47" t="s">
        <v>1998</v>
      </c>
      <c r="B471" s="46" t="s">
        <v>1999</v>
      </c>
      <c r="C471" s="46" t="s">
        <v>2000</v>
      </c>
      <c r="D471" s="49">
        <v>32285</v>
      </c>
      <c r="E471" s="46" t="s">
        <v>1099</v>
      </c>
      <c r="F471" s="46">
        <v>81</v>
      </c>
      <c r="G471" s="46">
        <v>955780779</v>
      </c>
      <c r="H471" s="46">
        <v>10903478577</v>
      </c>
    </row>
    <row r="472" spans="1:8" ht="15" x14ac:dyDescent="0.25">
      <c r="A472" s="47" t="s">
        <v>2001</v>
      </c>
      <c r="B472" s="46" t="s">
        <v>2002</v>
      </c>
      <c r="C472" s="46" t="s">
        <v>2003</v>
      </c>
      <c r="D472" s="49">
        <v>33413</v>
      </c>
      <c r="E472" s="46" t="s">
        <v>1063</v>
      </c>
      <c r="F472" s="46">
        <v>91</v>
      </c>
      <c r="G472" s="46">
        <v>970393111</v>
      </c>
      <c r="H472" s="46">
        <v>82926315433</v>
      </c>
    </row>
    <row r="473" spans="1:8" ht="15" x14ac:dyDescent="0.25">
      <c r="A473" s="47" t="s">
        <v>1280</v>
      </c>
      <c r="B473" s="46" t="s">
        <v>1281</v>
      </c>
      <c r="C473" s="46" t="s">
        <v>1282</v>
      </c>
      <c r="D473" s="49">
        <v>32640</v>
      </c>
      <c r="E473" s="46" t="s">
        <v>962</v>
      </c>
      <c r="F473" s="46">
        <v>71</v>
      </c>
      <c r="G473" s="46">
        <v>943590655</v>
      </c>
      <c r="H473" s="46">
        <v>5277442768</v>
      </c>
    </row>
    <row r="474" spans="1:8" ht="15" x14ac:dyDescent="0.25">
      <c r="A474" s="47" t="s">
        <v>998</v>
      </c>
      <c r="B474" s="46" t="s">
        <v>999</v>
      </c>
      <c r="C474" s="46" t="s">
        <v>1000</v>
      </c>
      <c r="D474" s="49">
        <v>32127</v>
      </c>
      <c r="E474" s="46" t="s">
        <v>962</v>
      </c>
      <c r="F474" s="46">
        <v>71</v>
      </c>
      <c r="G474" s="46">
        <v>971325899</v>
      </c>
      <c r="H474" s="46">
        <v>87413667830</v>
      </c>
    </row>
    <row r="475" spans="1:8" ht="15" x14ac:dyDescent="0.25">
      <c r="A475" s="47" t="s">
        <v>1147</v>
      </c>
      <c r="B475" s="46" t="s">
        <v>1148</v>
      </c>
      <c r="C475" s="46" t="s">
        <v>1149</v>
      </c>
      <c r="D475" s="49">
        <v>33220</v>
      </c>
      <c r="E475" s="46" t="s">
        <v>1056</v>
      </c>
      <c r="F475" s="46">
        <v>65</v>
      </c>
      <c r="G475" s="46">
        <v>923154026</v>
      </c>
      <c r="H475" s="46">
        <v>13953192967</v>
      </c>
    </row>
    <row r="476" spans="1:8" ht="15" x14ac:dyDescent="0.25">
      <c r="A476" s="47" t="s">
        <v>2004</v>
      </c>
      <c r="B476" s="46" t="s">
        <v>2005</v>
      </c>
      <c r="C476" s="46" t="s">
        <v>2006</v>
      </c>
      <c r="D476" s="49">
        <v>31049</v>
      </c>
      <c r="E476" s="46" t="s">
        <v>970</v>
      </c>
      <c r="F476" s="46">
        <v>27</v>
      </c>
      <c r="G476" s="46">
        <v>991877329</v>
      </c>
      <c r="H476" s="46">
        <v>62044078397</v>
      </c>
    </row>
    <row r="477" spans="1:8" ht="15" x14ac:dyDescent="0.25">
      <c r="A477" s="47" t="s">
        <v>1898</v>
      </c>
      <c r="B477" s="46" t="s">
        <v>1899</v>
      </c>
      <c r="C477" s="46" t="s">
        <v>1900</v>
      </c>
      <c r="D477" s="49">
        <v>34122</v>
      </c>
      <c r="E477" s="46" t="s">
        <v>1012</v>
      </c>
      <c r="F477" s="46">
        <v>41</v>
      </c>
      <c r="G477" s="46">
        <v>979579111</v>
      </c>
      <c r="H477" s="46">
        <v>30367817014</v>
      </c>
    </row>
    <row r="478" spans="1:8" ht="15" x14ac:dyDescent="0.25">
      <c r="A478" s="47" t="s">
        <v>2007</v>
      </c>
      <c r="B478" s="46" t="s">
        <v>2008</v>
      </c>
      <c r="C478" s="46" t="s">
        <v>2009</v>
      </c>
      <c r="D478" s="49">
        <v>33036</v>
      </c>
      <c r="E478" s="46" t="s">
        <v>962</v>
      </c>
      <c r="F478" s="46">
        <v>71</v>
      </c>
      <c r="G478" s="46">
        <v>972329490</v>
      </c>
      <c r="H478" s="46">
        <v>29517147664</v>
      </c>
    </row>
    <row r="479" spans="1:8" ht="15" x14ac:dyDescent="0.25">
      <c r="A479" s="47" t="s">
        <v>1480</v>
      </c>
      <c r="B479" s="46" t="s">
        <v>1481</v>
      </c>
      <c r="C479" s="46" t="s">
        <v>1482</v>
      </c>
      <c r="D479" s="49">
        <v>33573</v>
      </c>
      <c r="E479" s="46" t="s">
        <v>1189</v>
      </c>
      <c r="F479" s="46">
        <v>21</v>
      </c>
      <c r="G479" s="46">
        <v>993052485</v>
      </c>
      <c r="H479" s="46">
        <v>37627717566</v>
      </c>
    </row>
    <row r="480" spans="1:8" ht="15" x14ac:dyDescent="0.25">
      <c r="A480" s="47" t="s">
        <v>1474</v>
      </c>
      <c r="B480" s="46" t="s">
        <v>1475</v>
      </c>
      <c r="C480" s="46" t="s">
        <v>1476</v>
      </c>
      <c r="D480" s="49">
        <v>33535</v>
      </c>
      <c r="E480" s="46" t="s">
        <v>962</v>
      </c>
      <c r="F480" s="46">
        <v>71</v>
      </c>
      <c r="G480" s="46">
        <v>968779172</v>
      </c>
      <c r="H480" s="46">
        <v>8227346508</v>
      </c>
    </row>
    <row r="481" spans="1:8" ht="15" x14ac:dyDescent="0.25">
      <c r="A481" s="47" t="s">
        <v>1274</v>
      </c>
      <c r="B481" s="46" t="s">
        <v>1275</v>
      </c>
      <c r="C481" s="46" t="s">
        <v>1276</v>
      </c>
      <c r="D481" s="49">
        <v>33395</v>
      </c>
      <c r="E481" s="46" t="s">
        <v>1012</v>
      </c>
      <c r="F481" s="46">
        <v>41</v>
      </c>
      <c r="G481" s="46">
        <v>983376733</v>
      </c>
      <c r="H481" s="46">
        <v>51899937108</v>
      </c>
    </row>
    <row r="482" spans="1:8" ht="15" x14ac:dyDescent="0.25">
      <c r="A482" s="47" t="s">
        <v>1385</v>
      </c>
      <c r="B482" s="46" t="s">
        <v>1386</v>
      </c>
      <c r="C482" s="46" t="s">
        <v>1387</v>
      </c>
      <c r="D482" s="49">
        <v>32560</v>
      </c>
      <c r="E482" s="46" t="s">
        <v>1083</v>
      </c>
      <c r="F482" s="46">
        <v>84</v>
      </c>
      <c r="G482" s="46">
        <v>911049287</v>
      </c>
      <c r="H482" s="46">
        <v>95358189484</v>
      </c>
    </row>
    <row r="483" spans="1:8" ht="15" x14ac:dyDescent="0.25">
      <c r="A483" s="47" t="s">
        <v>2010</v>
      </c>
      <c r="B483" s="46" t="s">
        <v>2011</v>
      </c>
      <c r="C483" s="46" t="s">
        <v>2012</v>
      </c>
      <c r="D483" s="49">
        <v>32057</v>
      </c>
      <c r="E483" s="46" t="s">
        <v>1189</v>
      </c>
      <c r="F483" s="46">
        <v>21</v>
      </c>
      <c r="G483" s="46">
        <v>942991412</v>
      </c>
      <c r="H483" s="46">
        <v>93537846250</v>
      </c>
    </row>
    <row r="484" spans="1:8" ht="15" x14ac:dyDescent="0.25">
      <c r="A484" s="47" t="s">
        <v>2013</v>
      </c>
      <c r="B484" s="46" t="s">
        <v>2014</v>
      </c>
      <c r="C484" s="46" t="s">
        <v>2015</v>
      </c>
      <c r="D484" s="49">
        <v>32842</v>
      </c>
      <c r="E484" s="46" t="s">
        <v>1052</v>
      </c>
      <c r="F484" s="46">
        <v>84</v>
      </c>
      <c r="G484" s="46">
        <v>911946446</v>
      </c>
      <c r="H484" s="46">
        <v>5793120621</v>
      </c>
    </row>
    <row r="485" spans="1:8" ht="15" x14ac:dyDescent="0.25">
      <c r="A485" s="47" t="s">
        <v>1296</v>
      </c>
      <c r="B485" s="46" t="s">
        <v>1990</v>
      </c>
      <c r="C485" s="46" t="s">
        <v>1991</v>
      </c>
      <c r="D485" s="49">
        <v>34171</v>
      </c>
      <c r="E485" s="46" t="s">
        <v>962</v>
      </c>
      <c r="F485" s="46">
        <v>71</v>
      </c>
      <c r="G485" s="46">
        <v>986307136</v>
      </c>
      <c r="H485" s="46">
        <v>3409789374</v>
      </c>
    </row>
    <row r="486" spans="1:8" ht="15" x14ac:dyDescent="0.25">
      <c r="A486" s="47" t="s">
        <v>1892</v>
      </c>
      <c r="B486" s="46" t="s">
        <v>1893</v>
      </c>
      <c r="C486" s="46" t="s">
        <v>1894</v>
      </c>
      <c r="D486" s="49">
        <v>34272</v>
      </c>
      <c r="E486" s="46" t="s">
        <v>978</v>
      </c>
      <c r="F486" s="46">
        <v>86</v>
      </c>
      <c r="G486" s="46">
        <v>993061004</v>
      </c>
      <c r="H486" s="46">
        <v>6933384502</v>
      </c>
    </row>
    <row r="487" spans="1:8" ht="15" x14ac:dyDescent="0.25">
      <c r="A487" s="47" t="s">
        <v>2016</v>
      </c>
      <c r="B487" s="46" t="s">
        <v>2017</v>
      </c>
      <c r="C487" s="46" t="s">
        <v>2018</v>
      </c>
      <c r="D487" s="49">
        <v>31465</v>
      </c>
      <c r="E487" s="46" t="s">
        <v>1012</v>
      </c>
      <c r="F487" s="46">
        <v>41</v>
      </c>
      <c r="G487" s="46">
        <v>913061967</v>
      </c>
      <c r="H487" s="46">
        <v>63001733371</v>
      </c>
    </row>
    <row r="488" spans="1:8" ht="15" x14ac:dyDescent="0.25">
      <c r="A488" s="47" t="s">
        <v>998</v>
      </c>
      <c r="B488" s="46" t="s">
        <v>999</v>
      </c>
      <c r="C488" s="46" t="s">
        <v>1000</v>
      </c>
      <c r="D488" s="49">
        <v>33162</v>
      </c>
      <c r="E488" s="46" t="s">
        <v>1079</v>
      </c>
      <c r="F488" s="46">
        <v>48</v>
      </c>
      <c r="G488" s="46">
        <v>916019253</v>
      </c>
      <c r="H488" s="46">
        <v>59842657446</v>
      </c>
    </row>
    <row r="489" spans="1:8" ht="15" x14ac:dyDescent="0.25">
      <c r="A489" s="47" t="s">
        <v>1857</v>
      </c>
      <c r="B489" s="46" t="s">
        <v>1858</v>
      </c>
      <c r="C489" s="46" t="s">
        <v>1859</v>
      </c>
      <c r="D489" s="49">
        <v>32581</v>
      </c>
      <c r="E489" s="46" t="s">
        <v>994</v>
      </c>
      <c r="F489" s="46">
        <v>98</v>
      </c>
      <c r="G489" s="46">
        <v>924116387</v>
      </c>
      <c r="H489" s="46">
        <v>83550580827</v>
      </c>
    </row>
    <row r="490" spans="1:8" ht="15" x14ac:dyDescent="0.25">
      <c r="A490" s="47" t="s">
        <v>1412</v>
      </c>
      <c r="B490" s="46" t="s">
        <v>1413</v>
      </c>
      <c r="C490" s="46" t="s">
        <v>1414</v>
      </c>
      <c r="D490" s="49">
        <v>33549</v>
      </c>
      <c r="E490" s="46" t="s">
        <v>1063</v>
      </c>
      <c r="F490" s="46">
        <v>91</v>
      </c>
      <c r="G490" s="46">
        <v>940252985</v>
      </c>
      <c r="H490" s="46">
        <v>17232269706</v>
      </c>
    </row>
    <row r="491" spans="1:8" ht="15" x14ac:dyDescent="0.25">
      <c r="A491" s="47" t="s">
        <v>2019</v>
      </c>
      <c r="B491" s="46" t="s">
        <v>2020</v>
      </c>
      <c r="C491" s="46" t="s">
        <v>2021</v>
      </c>
      <c r="D491" s="49">
        <v>32730</v>
      </c>
      <c r="E491" s="46" t="s">
        <v>1005</v>
      </c>
      <c r="F491" s="46">
        <v>88</v>
      </c>
      <c r="G491" s="46">
        <v>905147163</v>
      </c>
      <c r="H491" s="46">
        <v>57250623315</v>
      </c>
    </row>
    <row r="492" spans="1:8" ht="15" x14ac:dyDescent="0.25">
      <c r="A492" s="47" t="s">
        <v>991</v>
      </c>
      <c r="B492" s="46" t="s">
        <v>992</v>
      </c>
      <c r="C492" s="46" t="s">
        <v>993</v>
      </c>
      <c r="D492" s="49">
        <v>31124</v>
      </c>
      <c r="E492" s="46" t="s">
        <v>1048</v>
      </c>
      <c r="F492" s="46">
        <v>79</v>
      </c>
      <c r="G492" s="46">
        <v>970702787</v>
      </c>
      <c r="H492" s="46">
        <v>98022086358</v>
      </c>
    </row>
    <row r="493" spans="1:8" ht="15" x14ac:dyDescent="0.25">
      <c r="A493" s="47" t="s">
        <v>2022</v>
      </c>
      <c r="B493" s="46" t="s">
        <v>2023</v>
      </c>
      <c r="C493" s="46" t="s">
        <v>2024</v>
      </c>
      <c r="D493" s="49">
        <v>31840</v>
      </c>
      <c r="E493" s="46" t="s">
        <v>1026</v>
      </c>
      <c r="F493" s="46">
        <v>69</v>
      </c>
      <c r="G493" s="46">
        <v>920884118</v>
      </c>
      <c r="H493" s="46">
        <v>99538864531</v>
      </c>
    </row>
    <row r="494" spans="1:8" ht="15" x14ac:dyDescent="0.25">
      <c r="A494" s="47" t="s">
        <v>2025</v>
      </c>
      <c r="B494" s="46" t="s">
        <v>2026</v>
      </c>
      <c r="C494" s="46" t="s">
        <v>2027</v>
      </c>
      <c r="D494" s="49">
        <v>31221</v>
      </c>
      <c r="E494" s="46" t="s">
        <v>1001</v>
      </c>
      <c r="F494" s="46">
        <v>83</v>
      </c>
      <c r="G494" s="46">
        <v>969184845</v>
      </c>
      <c r="H494" s="46">
        <v>60717385331</v>
      </c>
    </row>
    <row r="495" spans="1:8" ht="15" x14ac:dyDescent="0.25">
      <c r="A495" s="47" t="s">
        <v>1013</v>
      </c>
      <c r="B495" s="46" t="s">
        <v>1014</v>
      </c>
      <c r="C495" s="46" t="s">
        <v>1015</v>
      </c>
      <c r="D495" s="49">
        <v>31882</v>
      </c>
      <c r="E495" s="46" t="s">
        <v>1083</v>
      </c>
      <c r="F495" s="46">
        <v>84</v>
      </c>
      <c r="G495" s="46">
        <v>901145841</v>
      </c>
      <c r="H495" s="46">
        <v>2576477039</v>
      </c>
    </row>
    <row r="496" spans="1:8" ht="15" x14ac:dyDescent="0.25">
      <c r="A496" s="47" t="s">
        <v>2028</v>
      </c>
      <c r="B496" s="46" t="s">
        <v>2029</v>
      </c>
      <c r="C496" s="46" t="s">
        <v>2030</v>
      </c>
      <c r="D496" s="49">
        <v>33678</v>
      </c>
      <c r="E496" s="46" t="s">
        <v>1079</v>
      </c>
      <c r="F496" s="46">
        <v>48</v>
      </c>
      <c r="G496" s="46">
        <v>908856314</v>
      </c>
      <c r="H496" s="46">
        <v>18208749157</v>
      </c>
    </row>
    <row r="497" spans="1:8" ht="15" x14ac:dyDescent="0.25">
      <c r="A497" s="47" t="s">
        <v>1301</v>
      </c>
      <c r="B497" s="46" t="s">
        <v>1302</v>
      </c>
      <c r="C497" s="46" t="s">
        <v>1303</v>
      </c>
      <c r="D497" s="49">
        <v>33068</v>
      </c>
      <c r="E497" s="46" t="s">
        <v>1091</v>
      </c>
      <c r="F497" s="46">
        <v>92</v>
      </c>
      <c r="G497" s="46">
        <v>996445159</v>
      </c>
      <c r="H497" s="46">
        <v>55345973272</v>
      </c>
    </row>
    <row r="498" spans="1:8" ht="15" x14ac:dyDescent="0.25">
      <c r="A498" s="47" t="s">
        <v>2031</v>
      </c>
      <c r="B498" s="46" t="s">
        <v>2032</v>
      </c>
      <c r="C498" s="46" t="s">
        <v>2033</v>
      </c>
      <c r="D498" s="49">
        <v>33528</v>
      </c>
      <c r="E498" s="46" t="s">
        <v>1087</v>
      </c>
      <c r="F498" s="46">
        <v>61</v>
      </c>
      <c r="G498" s="46">
        <v>943409366</v>
      </c>
      <c r="H498" s="46">
        <v>61831227905</v>
      </c>
    </row>
    <row r="499" spans="1:8" ht="15" x14ac:dyDescent="0.25">
      <c r="A499" s="47" t="s">
        <v>1298</v>
      </c>
      <c r="B499" s="46" t="s">
        <v>1299</v>
      </c>
      <c r="C499" s="46" t="s">
        <v>1300</v>
      </c>
      <c r="D499" s="49">
        <v>33419</v>
      </c>
      <c r="E499" s="46" t="s">
        <v>1095</v>
      </c>
      <c r="F499" s="46">
        <v>11</v>
      </c>
      <c r="G499" s="46">
        <v>949412704</v>
      </c>
      <c r="H499" s="46">
        <v>73892447210</v>
      </c>
    </row>
    <row r="500" spans="1:8" ht="15" x14ac:dyDescent="0.25">
      <c r="A500" s="47" t="s">
        <v>2034</v>
      </c>
      <c r="B500" s="46" t="s">
        <v>2035</v>
      </c>
      <c r="C500" s="46" t="s">
        <v>2036</v>
      </c>
      <c r="D500" s="49">
        <v>31667</v>
      </c>
      <c r="E500" s="46" t="s">
        <v>978</v>
      </c>
      <c r="F500" s="46">
        <v>86</v>
      </c>
      <c r="G500" s="46">
        <v>974788433</v>
      </c>
      <c r="H500" s="46">
        <v>25590708370</v>
      </c>
    </row>
    <row r="501" spans="1:8" ht="15" x14ac:dyDescent="0.25">
      <c r="A501" s="47" t="s">
        <v>2037</v>
      </c>
      <c r="B501" s="46" t="s">
        <v>1848</v>
      </c>
      <c r="C501" s="46" t="s">
        <v>2038</v>
      </c>
      <c r="D501" s="49">
        <v>32665</v>
      </c>
      <c r="E501" s="46" t="s">
        <v>1189</v>
      </c>
      <c r="F501" s="46">
        <v>21</v>
      </c>
      <c r="G501" s="46">
        <v>988451171</v>
      </c>
      <c r="H501" s="46">
        <v>49659553874</v>
      </c>
    </row>
    <row r="502" spans="1:8" ht="15" x14ac:dyDescent="0.25">
      <c r="A502" s="47" t="s">
        <v>2039</v>
      </c>
      <c r="B502" s="46" t="s">
        <v>2040</v>
      </c>
      <c r="C502" s="46" t="s">
        <v>2041</v>
      </c>
      <c r="D502" s="49">
        <v>33054</v>
      </c>
      <c r="E502" s="46" t="s">
        <v>1056</v>
      </c>
      <c r="F502" s="46">
        <v>65</v>
      </c>
      <c r="G502" s="46">
        <v>930149606</v>
      </c>
      <c r="H502" s="46">
        <v>22556513096</v>
      </c>
    </row>
    <row r="503" spans="1:8" ht="15" x14ac:dyDescent="0.25">
      <c r="A503" s="47" t="s">
        <v>2042</v>
      </c>
      <c r="B503" s="46" t="s">
        <v>2043</v>
      </c>
      <c r="C503" s="46" t="s">
        <v>2044</v>
      </c>
      <c r="D503" s="49">
        <v>32787</v>
      </c>
      <c r="E503" s="46" t="s">
        <v>1083</v>
      </c>
      <c r="F503" s="46">
        <v>84</v>
      </c>
      <c r="G503" s="46">
        <v>909971867</v>
      </c>
      <c r="H503" s="46">
        <v>61055845848</v>
      </c>
    </row>
    <row r="504" spans="1:8" ht="15" x14ac:dyDescent="0.25">
      <c r="A504" s="47" t="s">
        <v>1412</v>
      </c>
      <c r="B504" s="46" t="s">
        <v>1413</v>
      </c>
      <c r="C504" s="46" t="s">
        <v>1414</v>
      </c>
      <c r="D504" s="49">
        <v>32394</v>
      </c>
      <c r="E504" s="46" t="s">
        <v>1001</v>
      </c>
      <c r="F504" s="46">
        <v>83</v>
      </c>
      <c r="G504" s="46">
        <v>931543091</v>
      </c>
      <c r="H504" s="46">
        <v>72545515445</v>
      </c>
    </row>
    <row r="505" spans="1:8" ht="15" x14ac:dyDescent="0.25">
      <c r="A505" s="47" t="s">
        <v>1686</v>
      </c>
      <c r="B505" s="46" t="s">
        <v>2045</v>
      </c>
      <c r="C505" s="46" t="s">
        <v>2046</v>
      </c>
      <c r="D505" s="49">
        <v>33950</v>
      </c>
      <c r="E505" s="46" t="s">
        <v>1095</v>
      </c>
      <c r="F505" s="46">
        <v>11</v>
      </c>
      <c r="G505" s="46">
        <v>908617009</v>
      </c>
      <c r="H505" s="46">
        <v>79957587997</v>
      </c>
    </row>
    <row r="506" spans="1:8" ht="15" x14ac:dyDescent="0.25">
      <c r="A506" s="47" t="s">
        <v>2047</v>
      </c>
      <c r="B506" s="46" t="s">
        <v>2048</v>
      </c>
      <c r="C506" s="46" t="s">
        <v>2049</v>
      </c>
      <c r="D506" s="49">
        <v>33583</v>
      </c>
      <c r="E506" s="46" t="s">
        <v>1063</v>
      </c>
      <c r="F506" s="46">
        <v>91</v>
      </c>
      <c r="G506" s="46">
        <v>942203862</v>
      </c>
      <c r="H506" s="46">
        <v>49660662195</v>
      </c>
    </row>
    <row r="507" spans="1:8" ht="15" x14ac:dyDescent="0.25">
      <c r="A507" s="47" t="s">
        <v>1144</v>
      </c>
      <c r="B507" s="46" t="s">
        <v>1145</v>
      </c>
      <c r="C507" s="46" t="s">
        <v>1146</v>
      </c>
      <c r="D507" s="49">
        <v>31709</v>
      </c>
      <c r="E507" s="46" t="s">
        <v>966</v>
      </c>
      <c r="F507" s="46">
        <v>62</v>
      </c>
      <c r="G507" s="46">
        <v>952461826</v>
      </c>
      <c r="H507" s="46">
        <v>94308213130</v>
      </c>
    </row>
    <row r="508" spans="1:8" ht="15" x14ac:dyDescent="0.25">
      <c r="A508" s="47" t="s">
        <v>1548</v>
      </c>
      <c r="B508" s="46" t="s">
        <v>1549</v>
      </c>
      <c r="C508" s="46" t="s">
        <v>1550</v>
      </c>
      <c r="D508" s="49">
        <v>33788</v>
      </c>
      <c r="E508" s="46" t="s">
        <v>1095</v>
      </c>
      <c r="F508" s="46">
        <v>11</v>
      </c>
      <c r="G508" s="46">
        <v>992594478</v>
      </c>
      <c r="H508" s="46">
        <v>63609723052</v>
      </c>
    </row>
    <row r="509" spans="1:8" ht="15" x14ac:dyDescent="0.25">
      <c r="A509" s="47" t="s">
        <v>1889</v>
      </c>
      <c r="B509" s="46" t="s">
        <v>1890</v>
      </c>
      <c r="C509" s="46" t="s">
        <v>1891</v>
      </c>
      <c r="D509" s="49">
        <v>33299</v>
      </c>
      <c r="E509" s="46" t="s">
        <v>962</v>
      </c>
      <c r="F509" s="46">
        <v>71</v>
      </c>
      <c r="G509" s="46">
        <v>966896722</v>
      </c>
      <c r="H509" s="46">
        <v>24398712158</v>
      </c>
    </row>
    <row r="510" spans="1:8" ht="15" x14ac:dyDescent="0.25">
      <c r="A510" s="47" t="s">
        <v>1132</v>
      </c>
      <c r="B510" s="46" t="s">
        <v>1133</v>
      </c>
      <c r="C510" s="46" t="s">
        <v>1134</v>
      </c>
      <c r="D510" s="49">
        <v>32299</v>
      </c>
      <c r="E510" s="46" t="s">
        <v>1189</v>
      </c>
      <c r="F510" s="46">
        <v>21</v>
      </c>
      <c r="G510" s="46">
        <v>917955028</v>
      </c>
      <c r="H510" s="46">
        <v>82319734141</v>
      </c>
    </row>
    <row r="511" spans="1:8" ht="15" x14ac:dyDescent="0.25">
      <c r="A511" s="47" t="s">
        <v>1310</v>
      </c>
      <c r="B511" s="46" t="s">
        <v>1307</v>
      </c>
      <c r="C511" s="46" t="s">
        <v>1311</v>
      </c>
      <c r="D511" s="49">
        <v>31705</v>
      </c>
      <c r="E511" s="46" t="s">
        <v>962</v>
      </c>
      <c r="F511" s="46">
        <v>71</v>
      </c>
      <c r="G511" s="46">
        <v>918388031</v>
      </c>
      <c r="H511" s="46">
        <v>96652954903</v>
      </c>
    </row>
    <row r="512" spans="1:8" ht="15" x14ac:dyDescent="0.25">
      <c r="A512" s="47" t="s">
        <v>1211</v>
      </c>
      <c r="B512" s="46" t="s">
        <v>1212</v>
      </c>
      <c r="C512" s="46" t="s">
        <v>1213</v>
      </c>
      <c r="D512" s="49">
        <v>31383</v>
      </c>
      <c r="E512" s="46" t="s">
        <v>1063</v>
      </c>
      <c r="F512" s="46">
        <v>91</v>
      </c>
      <c r="G512" s="46">
        <v>984019755</v>
      </c>
      <c r="H512" s="46">
        <v>47651859900</v>
      </c>
    </row>
    <row r="513" spans="1:8" ht="15" x14ac:dyDescent="0.25">
      <c r="A513" s="47" t="s">
        <v>1009</v>
      </c>
      <c r="B513" s="46" t="s">
        <v>1010</v>
      </c>
      <c r="C513" s="46" t="s">
        <v>1011</v>
      </c>
      <c r="D513" s="49">
        <v>31974</v>
      </c>
      <c r="E513" s="46" t="s">
        <v>970</v>
      </c>
      <c r="F513" s="46">
        <v>27</v>
      </c>
      <c r="G513" s="46">
        <v>988951324</v>
      </c>
      <c r="H513" s="46">
        <v>77929385000</v>
      </c>
    </row>
    <row r="514" spans="1:8" ht="15" x14ac:dyDescent="0.25">
      <c r="A514" s="47" t="s">
        <v>2050</v>
      </c>
      <c r="B514" s="46" t="s">
        <v>2051</v>
      </c>
      <c r="C514" s="46" t="s">
        <v>2052</v>
      </c>
      <c r="D514" s="49">
        <v>33582</v>
      </c>
      <c r="E514" s="46" t="s">
        <v>982</v>
      </c>
      <c r="F514" s="46">
        <v>82</v>
      </c>
      <c r="G514" s="46">
        <v>936112518</v>
      </c>
      <c r="H514" s="46">
        <v>50897798495</v>
      </c>
    </row>
    <row r="515" spans="1:8" ht="15" x14ac:dyDescent="0.25">
      <c r="A515" s="47" t="s">
        <v>1511</v>
      </c>
      <c r="B515" s="46" t="s">
        <v>2053</v>
      </c>
      <c r="C515" s="46" t="s">
        <v>2054</v>
      </c>
      <c r="D515" s="49">
        <v>31339</v>
      </c>
      <c r="E515" s="46" t="s">
        <v>982</v>
      </c>
      <c r="F515" s="46">
        <v>82</v>
      </c>
      <c r="G515" s="46">
        <v>969198686</v>
      </c>
      <c r="H515" s="46">
        <v>31922039605</v>
      </c>
    </row>
    <row r="516" spans="1:8" ht="15" x14ac:dyDescent="0.25">
      <c r="A516" s="47" t="s">
        <v>1226</v>
      </c>
      <c r="B516" s="46" t="s">
        <v>1227</v>
      </c>
      <c r="C516" s="46" t="s">
        <v>1228</v>
      </c>
      <c r="D516" s="49">
        <v>31919</v>
      </c>
      <c r="E516" s="46" t="s">
        <v>978</v>
      </c>
      <c r="F516" s="46">
        <v>86</v>
      </c>
      <c r="G516" s="46">
        <v>944921766</v>
      </c>
      <c r="H516" s="46">
        <v>52224645817</v>
      </c>
    </row>
    <row r="517" spans="1:8" ht="15" x14ac:dyDescent="0.25">
      <c r="A517" s="47" t="s">
        <v>1626</v>
      </c>
      <c r="B517" s="46" t="s">
        <v>1627</v>
      </c>
      <c r="C517" s="46" t="s">
        <v>1628</v>
      </c>
      <c r="D517" s="49">
        <v>32347</v>
      </c>
      <c r="E517" s="46" t="s">
        <v>990</v>
      </c>
      <c r="F517" s="46">
        <v>63</v>
      </c>
      <c r="G517" s="46">
        <v>913653448</v>
      </c>
      <c r="H517" s="46">
        <v>49101070072</v>
      </c>
    </row>
    <row r="518" spans="1:8" ht="15" x14ac:dyDescent="0.25">
      <c r="A518" s="47" t="s">
        <v>1510</v>
      </c>
      <c r="B518" s="46" t="s">
        <v>1511</v>
      </c>
      <c r="C518" s="46" t="s">
        <v>1512</v>
      </c>
      <c r="D518" s="49">
        <v>33384</v>
      </c>
      <c r="E518" s="46" t="s">
        <v>1095</v>
      </c>
      <c r="F518" s="46">
        <v>11</v>
      </c>
      <c r="G518" s="46">
        <v>994712318</v>
      </c>
      <c r="H518" s="46">
        <v>13088610542</v>
      </c>
    </row>
    <row r="519" spans="1:8" ht="15" x14ac:dyDescent="0.25">
      <c r="A519" s="47" t="s">
        <v>2055</v>
      </c>
      <c r="B519" s="46" t="s">
        <v>2056</v>
      </c>
      <c r="C519" s="46" t="s">
        <v>2057</v>
      </c>
      <c r="D519" s="49">
        <v>33084</v>
      </c>
      <c r="E519" s="46" t="s">
        <v>1091</v>
      </c>
      <c r="F519" s="46">
        <v>92</v>
      </c>
      <c r="G519" s="46">
        <v>975335211</v>
      </c>
      <c r="H519" s="46">
        <v>60372857133</v>
      </c>
    </row>
    <row r="520" spans="1:8" ht="15" x14ac:dyDescent="0.25">
      <c r="A520" s="47" t="s">
        <v>2058</v>
      </c>
      <c r="B520" s="46" t="s">
        <v>2059</v>
      </c>
      <c r="C520" s="46" t="s">
        <v>2060</v>
      </c>
      <c r="D520" s="49">
        <v>32999</v>
      </c>
      <c r="E520" s="46" t="s">
        <v>1012</v>
      </c>
      <c r="F520" s="46">
        <v>41</v>
      </c>
      <c r="G520" s="46">
        <v>929046714</v>
      </c>
      <c r="H520" s="46">
        <v>31318457230</v>
      </c>
    </row>
    <row r="521" spans="1:8" ht="15" x14ac:dyDescent="0.25">
      <c r="A521" s="47" t="s">
        <v>2061</v>
      </c>
      <c r="B521" s="46" t="s">
        <v>2062</v>
      </c>
      <c r="C521" s="46" t="s">
        <v>2063</v>
      </c>
      <c r="D521" s="49">
        <v>31318</v>
      </c>
      <c r="E521" s="46" t="s">
        <v>990</v>
      </c>
      <c r="F521" s="46">
        <v>63</v>
      </c>
      <c r="G521" s="46">
        <v>993279257</v>
      </c>
      <c r="H521" s="46">
        <v>64900736216</v>
      </c>
    </row>
    <row r="522" spans="1:8" ht="15" x14ac:dyDescent="0.25">
      <c r="A522" s="47" t="s">
        <v>1067</v>
      </c>
      <c r="B522" s="46" t="s">
        <v>1068</v>
      </c>
      <c r="C522" s="46" t="s">
        <v>1069</v>
      </c>
      <c r="D522" s="49">
        <v>33677</v>
      </c>
      <c r="E522" s="46" t="s">
        <v>1091</v>
      </c>
      <c r="F522" s="46">
        <v>92</v>
      </c>
      <c r="G522" s="46">
        <v>959330249</v>
      </c>
      <c r="H522" s="46">
        <v>34177530603</v>
      </c>
    </row>
    <row r="523" spans="1:8" ht="15" x14ac:dyDescent="0.25">
      <c r="A523" s="47" t="s">
        <v>1425</v>
      </c>
      <c r="B523" s="46" t="s">
        <v>2064</v>
      </c>
      <c r="C523" s="46" t="s">
        <v>2065</v>
      </c>
      <c r="D523" s="49">
        <v>32478</v>
      </c>
      <c r="E523" s="46" t="s">
        <v>982</v>
      </c>
      <c r="F523" s="46">
        <v>82</v>
      </c>
      <c r="G523" s="46">
        <v>913787537</v>
      </c>
      <c r="H523" s="46">
        <v>32543999484</v>
      </c>
    </row>
    <row r="524" spans="1:8" ht="15" x14ac:dyDescent="0.25">
      <c r="A524" s="47" t="s">
        <v>2066</v>
      </c>
      <c r="B524" s="46" t="s">
        <v>2067</v>
      </c>
      <c r="C524" s="46" t="s">
        <v>2068</v>
      </c>
      <c r="D524" s="49">
        <v>33947</v>
      </c>
      <c r="E524" s="46" t="s">
        <v>1121</v>
      </c>
      <c r="F524" s="46">
        <v>51</v>
      </c>
      <c r="G524" s="46">
        <v>923840024</v>
      </c>
      <c r="H524" s="46">
        <v>6011514620</v>
      </c>
    </row>
    <row r="525" spans="1:8" ht="15" x14ac:dyDescent="0.25">
      <c r="A525" s="47" t="s">
        <v>1357</v>
      </c>
      <c r="B525" s="46" t="s">
        <v>1358</v>
      </c>
      <c r="C525" s="46" t="s">
        <v>1359</v>
      </c>
      <c r="D525" s="49">
        <v>34331</v>
      </c>
      <c r="E525" s="46" t="s">
        <v>994</v>
      </c>
      <c r="F525" s="46">
        <v>98</v>
      </c>
      <c r="G525" s="46">
        <v>935905304</v>
      </c>
      <c r="H525" s="46">
        <v>15779122368</v>
      </c>
    </row>
    <row r="526" spans="1:8" ht="15" x14ac:dyDescent="0.25">
      <c r="A526" s="47" t="s">
        <v>2069</v>
      </c>
      <c r="B526" s="46" t="s">
        <v>2070</v>
      </c>
      <c r="C526" s="46" t="s">
        <v>2071</v>
      </c>
      <c r="D526" s="49">
        <v>31545</v>
      </c>
      <c r="E526" s="46" t="s">
        <v>994</v>
      </c>
      <c r="F526" s="46">
        <v>98</v>
      </c>
      <c r="G526" s="46">
        <v>912656413</v>
      </c>
      <c r="H526" s="46">
        <v>42070285454</v>
      </c>
    </row>
    <row r="527" spans="1:8" ht="15" x14ac:dyDescent="0.25">
      <c r="A527" s="47" t="s">
        <v>2072</v>
      </c>
      <c r="B527" s="46" t="s">
        <v>2073</v>
      </c>
      <c r="C527" s="46" t="s">
        <v>2074</v>
      </c>
      <c r="D527" s="49">
        <v>33474</v>
      </c>
      <c r="E527" s="46" t="s">
        <v>966</v>
      </c>
      <c r="F527" s="46">
        <v>62</v>
      </c>
      <c r="G527" s="46">
        <v>969168541</v>
      </c>
      <c r="H527" s="46">
        <v>8284824518</v>
      </c>
    </row>
    <row r="528" spans="1:8" ht="15" x14ac:dyDescent="0.25">
      <c r="A528" s="47" t="s">
        <v>2075</v>
      </c>
      <c r="B528" s="46" t="s">
        <v>2076</v>
      </c>
      <c r="C528" s="46" t="s">
        <v>2077</v>
      </c>
      <c r="D528" s="49">
        <v>31547</v>
      </c>
      <c r="E528" s="46" t="s">
        <v>994</v>
      </c>
      <c r="F528" s="46">
        <v>98</v>
      </c>
      <c r="G528" s="46">
        <v>948247827</v>
      </c>
      <c r="H528" s="46">
        <v>53029659711</v>
      </c>
    </row>
    <row r="529" spans="1:8" ht="15" x14ac:dyDescent="0.25">
      <c r="A529" s="47" t="s">
        <v>2078</v>
      </c>
      <c r="B529" s="46" t="s">
        <v>2079</v>
      </c>
      <c r="C529" s="46" t="s">
        <v>2080</v>
      </c>
      <c r="D529" s="49">
        <v>32835</v>
      </c>
      <c r="E529" s="46" t="s">
        <v>1026</v>
      </c>
      <c r="F529" s="46">
        <v>69</v>
      </c>
      <c r="G529" s="46">
        <v>951735602</v>
      </c>
      <c r="H529" s="46">
        <v>79663837048</v>
      </c>
    </row>
    <row r="530" spans="1:8" ht="15" x14ac:dyDescent="0.25">
      <c r="A530" s="47" t="s">
        <v>1524</v>
      </c>
      <c r="B530" s="46" t="s">
        <v>1525</v>
      </c>
      <c r="C530" s="46" t="s">
        <v>1526</v>
      </c>
      <c r="D530" s="49">
        <v>32497</v>
      </c>
      <c r="E530" s="46" t="s">
        <v>1189</v>
      </c>
      <c r="F530" s="46">
        <v>21</v>
      </c>
      <c r="G530" s="46">
        <v>931343048</v>
      </c>
      <c r="H530" s="46">
        <v>22511812492</v>
      </c>
    </row>
    <row r="531" spans="1:8" ht="15" x14ac:dyDescent="0.25">
      <c r="A531" s="47" t="s">
        <v>1391</v>
      </c>
      <c r="B531" s="46" t="s">
        <v>1392</v>
      </c>
      <c r="C531" s="46" t="s">
        <v>1393</v>
      </c>
      <c r="D531" s="49">
        <v>32300</v>
      </c>
      <c r="E531" s="46" t="s">
        <v>966</v>
      </c>
      <c r="F531" s="46">
        <v>62</v>
      </c>
      <c r="G531" s="46">
        <v>935571788</v>
      </c>
      <c r="H531" s="46">
        <v>32483587850</v>
      </c>
    </row>
    <row r="532" spans="1:8" ht="15" x14ac:dyDescent="0.25">
      <c r="A532" s="47" t="s">
        <v>2081</v>
      </c>
      <c r="B532" s="46" t="s">
        <v>2082</v>
      </c>
      <c r="C532" s="46" t="s">
        <v>2083</v>
      </c>
      <c r="D532" s="49">
        <v>34329</v>
      </c>
      <c r="E532" s="46" t="s">
        <v>974</v>
      </c>
      <c r="F532" s="46">
        <v>96</v>
      </c>
      <c r="G532" s="46">
        <v>946195225</v>
      </c>
      <c r="H532" s="46">
        <v>29705442264</v>
      </c>
    </row>
    <row r="533" spans="1:8" ht="15" x14ac:dyDescent="0.25">
      <c r="A533" s="47" t="s">
        <v>2084</v>
      </c>
      <c r="B533" s="46" t="s">
        <v>2085</v>
      </c>
      <c r="C533" s="46" t="s">
        <v>2086</v>
      </c>
      <c r="D533" s="49">
        <v>32092</v>
      </c>
      <c r="E533" s="46" t="s">
        <v>962</v>
      </c>
      <c r="F533" s="46">
        <v>71</v>
      </c>
      <c r="G533" s="46">
        <v>995284995</v>
      </c>
      <c r="H533" s="46">
        <v>48658838616</v>
      </c>
    </row>
    <row r="534" spans="1:8" ht="15" x14ac:dyDescent="0.25">
      <c r="A534" s="47" t="s">
        <v>2087</v>
      </c>
      <c r="B534" s="46" t="s">
        <v>2088</v>
      </c>
      <c r="C534" s="46" t="s">
        <v>2089</v>
      </c>
      <c r="D534" s="49">
        <v>33607</v>
      </c>
      <c r="E534" s="46" t="s">
        <v>1087</v>
      </c>
      <c r="F534" s="46">
        <v>61</v>
      </c>
      <c r="G534" s="46">
        <v>981505224</v>
      </c>
      <c r="H534" s="46">
        <v>66309532920</v>
      </c>
    </row>
    <row r="535" spans="1:8" ht="15" x14ac:dyDescent="0.25">
      <c r="A535" s="47" t="s">
        <v>2090</v>
      </c>
      <c r="B535" s="46" t="s">
        <v>2091</v>
      </c>
      <c r="C535" s="46" t="s">
        <v>2092</v>
      </c>
      <c r="D535" s="49">
        <v>33416</v>
      </c>
      <c r="E535" s="46" t="s">
        <v>966</v>
      </c>
      <c r="F535" s="46">
        <v>62</v>
      </c>
      <c r="G535" s="46">
        <v>991332996</v>
      </c>
      <c r="H535" s="46">
        <v>30566275384</v>
      </c>
    </row>
    <row r="536" spans="1:8" ht="15" x14ac:dyDescent="0.25">
      <c r="A536" s="47" t="s">
        <v>1064</v>
      </c>
      <c r="B536" s="46" t="s">
        <v>1065</v>
      </c>
      <c r="C536" s="46" t="s">
        <v>1066</v>
      </c>
      <c r="D536" s="49">
        <v>31248</v>
      </c>
      <c r="E536" s="46" t="s">
        <v>1063</v>
      </c>
      <c r="F536" s="46">
        <v>91</v>
      </c>
      <c r="G536" s="46">
        <v>917288669</v>
      </c>
      <c r="H536" s="46">
        <v>11074330284</v>
      </c>
    </row>
    <row r="537" spans="1:8" ht="15" x14ac:dyDescent="0.25">
      <c r="A537" s="47" t="s">
        <v>1992</v>
      </c>
      <c r="B537" s="46" t="s">
        <v>1993</v>
      </c>
      <c r="C537" s="46" t="s">
        <v>1994</v>
      </c>
      <c r="D537" s="49">
        <v>31460</v>
      </c>
      <c r="E537" s="46" t="s">
        <v>1083</v>
      </c>
      <c r="F537" s="46">
        <v>84</v>
      </c>
      <c r="G537" s="46">
        <v>966897259</v>
      </c>
      <c r="H537" s="46">
        <v>87301533790</v>
      </c>
    </row>
    <row r="538" spans="1:8" ht="15" x14ac:dyDescent="0.25">
      <c r="A538" s="47" t="s">
        <v>1274</v>
      </c>
      <c r="B538" s="46" t="s">
        <v>1275</v>
      </c>
      <c r="C538" s="46" t="s">
        <v>1276</v>
      </c>
      <c r="D538" s="49">
        <v>33774</v>
      </c>
      <c r="E538" s="46" t="s">
        <v>966</v>
      </c>
      <c r="F538" s="46">
        <v>62</v>
      </c>
      <c r="G538" s="46">
        <v>944801642</v>
      </c>
      <c r="H538" s="46">
        <v>6565006024</v>
      </c>
    </row>
    <row r="539" spans="1:8" ht="15" x14ac:dyDescent="0.25">
      <c r="A539" s="47" t="s">
        <v>1312</v>
      </c>
      <c r="B539" s="46" t="s">
        <v>1313</v>
      </c>
      <c r="C539" s="46" t="s">
        <v>1314</v>
      </c>
      <c r="D539" s="49">
        <v>32704</v>
      </c>
      <c r="E539" s="46" t="s">
        <v>970</v>
      </c>
      <c r="F539" s="46">
        <v>27</v>
      </c>
      <c r="G539" s="46">
        <v>964262945</v>
      </c>
      <c r="H539" s="46">
        <v>14383209322</v>
      </c>
    </row>
    <row r="540" spans="1:8" ht="15" x14ac:dyDescent="0.25">
      <c r="A540" s="47" t="s">
        <v>1009</v>
      </c>
      <c r="B540" s="46" t="s">
        <v>1010</v>
      </c>
      <c r="C540" s="46" t="s">
        <v>1011</v>
      </c>
      <c r="D540" s="49">
        <v>32780</v>
      </c>
      <c r="E540" s="46" t="s">
        <v>1063</v>
      </c>
      <c r="F540" s="46">
        <v>91</v>
      </c>
      <c r="G540" s="46">
        <v>941318234</v>
      </c>
      <c r="H540" s="46">
        <v>13837201305</v>
      </c>
    </row>
    <row r="541" spans="1:8" ht="15" x14ac:dyDescent="0.25">
      <c r="A541" s="47" t="s">
        <v>1638</v>
      </c>
      <c r="B541" s="46" t="s">
        <v>1639</v>
      </c>
      <c r="C541" s="46" t="s">
        <v>1640</v>
      </c>
      <c r="D541" s="49">
        <v>32785</v>
      </c>
      <c r="E541" s="46" t="s">
        <v>1189</v>
      </c>
      <c r="F541" s="46">
        <v>21</v>
      </c>
      <c r="G541" s="46">
        <v>997428246</v>
      </c>
      <c r="H541" s="46">
        <v>50506442931</v>
      </c>
    </row>
    <row r="542" spans="1:8" ht="15" x14ac:dyDescent="0.25">
      <c r="A542" s="47" t="s">
        <v>2093</v>
      </c>
      <c r="B542" s="46" t="s">
        <v>2094</v>
      </c>
      <c r="C542" s="46" t="s">
        <v>2095</v>
      </c>
      <c r="D542" s="49">
        <v>31160</v>
      </c>
      <c r="E542" s="46" t="s">
        <v>974</v>
      </c>
      <c r="F542" s="46">
        <v>96</v>
      </c>
      <c r="G542" s="46">
        <v>988254042</v>
      </c>
      <c r="H542" s="46">
        <v>49416313417</v>
      </c>
    </row>
    <row r="543" spans="1:8" ht="15" x14ac:dyDescent="0.25">
      <c r="A543" s="47" t="s">
        <v>2096</v>
      </c>
      <c r="B543" s="46" t="s">
        <v>2097</v>
      </c>
      <c r="C543" s="46" t="s">
        <v>2098</v>
      </c>
      <c r="D543" s="49">
        <v>32269</v>
      </c>
      <c r="E543" s="46" t="s">
        <v>974</v>
      </c>
      <c r="F543" s="46">
        <v>96</v>
      </c>
      <c r="G543" s="46">
        <v>985961346</v>
      </c>
      <c r="H543" s="46">
        <v>71450814240</v>
      </c>
    </row>
    <row r="544" spans="1:8" ht="15" x14ac:dyDescent="0.25">
      <c r="A544" s="47" t="s">
        <v>1577</v>
      </c>
      <c r="B544" s="46" t="s">
        <v>2099</v>
      </c>
      <c r="C544" s="46" t="s">
        <v>2100</v>
      </c>
      <c r="D544" s="49">
        <v>32558</v>
      </c>
      <c r="E544" s="46" t="s">
        <v>990</v>
      </c>
      <c r="F544" s="46">
        <v>63</v>
      </c>
      <c r="G544" s="46">
        <v>946809608</v>
      </c>
      <c r="H544" s="46">
        <v>84487316005</v>
      </c>
    </row>
    <row r="545" spans="1:8" ht="15" x14ac:dyDescent="0.25">
      <c r="A545" s="47" t="s">
        <v>2101</v>
      </c>
      <c r="B545" s="46" t="s">
        <v>2102</v>
      </c>
      <c r="C545" s="46" t="s">
        <v>2103</v>
      </c>
      <c r="D545" s="49">
        <v>31091</v>
      </c>
      <c r="E545" s="46" t="s">
        <v>1125</v>
      </c>
      <c r="F545" s="46">
        <v>31</v>
      </c>
      <c r="G545" s="46">
        <v>963265860</v>
      </c>
      <c r="H545" s="46">
        <v>21541035855</v>
      </c>
    </row>
    <row r="546" spans="1:8" ht="15" x14ac:dyDescent="0.25">
      <c r="A546" s="47" t="s">
        <v>1898</v>
      </c>
      <c r="B546" s="46" t="s">
        <v>1899</v>
      </c>
      <c r="C546" s="46" t="s">
        <v>1900</v>
      </c>
      <c r="D546" s="49">
        <v>31551</v>
      </c>
      <c r="E546" s="46" t="s">
        <v>982</v>
      </c>
      <c r="F546" s="46">
        <v>82</v>
      </c>
      <c r="G546" s="46">
        <v>904083951</v>
      </c>
      <c r="H546" s="46">
        <v>8474639682</v>
      </c>
    </row>
    <row r="547" spans="1:8" ht="15" x14ac:dyDescent="0.25">
      <c r="A547" s="47" t="s">
        <v>2104</v>
      </c>
      <c r="B547" s="46" t="s">
        <v>2105</v>
      </c>
      <c r="C547" s="46" t="s">
        <v>2106</v>
      </c>
      <c r="D547" s="49">
        <v>32030</v>
      </c>
      <c r="E547" s="46" t="s">
        <v>986</v>
      </c>
      <c r="F547" s="46">
        <v>68</v>
      </c>
      <c r="G547" s="46">
        <v>927928398</v>
      </c>
      <c r="H547" s="46">
        <v>73121211920</v>
      </c>
    </row>
    <row r="548" spans="1:8" ht="15" x14ac:dyDescent="0.25">
      <c r="A548" s="47" t="s">
        <v>1013</v>
      </c>
      <c r="B548" s="46" t="s">
        <v>1014</v>
      </c>
      <c r="C548" s="46" t="s">
        <v>1015</v>
      </c>
      <c r="D548" s="49">
        <v>33047</v>
      </c>
      <c r="E548" s="46" t="s">
        <v>1019</v>
      </c>
      <c r="F548" s="46">
        <v>95</v>
      </c>
      <c r="G548" s="46">
        <v>985240353</v>
      </c>
      <c r="H548" s="46">
        <v>85857546185</v>
      </c>
    </row>
    <row r="549" spans="1:8" ht="15" x14ac:dyDescent="0.25">
      <c r="A549" s="47" t="s">
        <v>2107</v>
      </c>
      <c r="B549" s="46" t="s">
        <v>2108</v>
      </c>
      <c r="C549" s="46" t="s">
        <v>2109</v>
      </c>
      <c r="D549" s="49">
        <v>34240</v>
      </c>
      <c r="E549" s="46" t="s">
        <v>970</v>
      </c>
      <c r="F549" s="46">
        <v>27</v>
      </c>
      <c r="G549" s="46">
        <v>939962608</v>
      </c>
      <c r="H549" s="46">
        <v>30777129288</v>
      </c>
    </row>
    <row r="550" spans="1:8" ht="15" x14ac:dyDescent="0.25">
      <c r="A550" s="47" t="s">
        <v>2110</v>
      </c>
      <c r="B550" s="46" t="s">
        <v>2111</v>
      </c>
      <c r="C550" s="46" t="s">
        <v>2112</v>
      </c>
      <c r="D550" s="49">
        <v>32882</v>
      </c>
      <c r="E550" s="46" t="s">
        <v>1121</v>
      </c>
      <c r="F550" s="46">
        <v>51</v>
      </c>
      <c r="G550" s="46">
        <v>962862777</v>
      </c>
      <c r="H550" s="46">
        <v>70102718230</v>
      </c>
    </row>
    <row r="551" spans="1:8" ht="15" x14ac:dyDescent="0.25">
      <c r="A551" s="47" t="s">
        <v>2088</v>
      </c>
      <c r="B551" s="46" t="s">
        <v>2113</v>
      </c>
      <c r="C551" s="46" t="s">
        <v>2114</v>
      </c>
      <c r="D551" s="49">
        <v>31444</v>
      </c>
      <c r="E551" s="46" t="s">
        <v>1019</v>
      </c>
      <c r="F551" s="46">
        <v>95</v>
      </c>
      <c r="G551" s="46">
        <v>906769324</v>
      </c>
      <c r="H551" s="46">
        <v>76853812545</v>
      </c>
    </row>
    <row r="552" spans="1:8" ht="15" x14ac:dyDescent="0.25">
      <c r="A552" s="47" t="s">
        <v>963</v>
      </c>
      <c r="B552" s="46" t="s">
        <v>964</v>
      </c>
      <c r="C552" s="46" t="s">
        <v>965</v>
      </c>
      <c r="D552" s="49">
        <v>32811</v>
      </c>
      <c r="E552" s="46" t="s">
        <v>982</v>
      </c>
      <c r="F552" s="46">
        <v>82</v>
      </c>
      <c r="G552" s="46">
        <v>944280467</v>
      </c>
      <c r="H552" s="46">
        <v>17908778621</v>
      </c>
    </row>
    <row r="553" spans="1:8" ht="15" x14ac:dyDescent="0.25">
      <c r="A553" s="47" t="s">
        <v>2115</v>
      </c>
      <c r="B553" s="46" t="s">
        <v>2116</v>
      </c>
      <c r="C553" s="46" t="s">
        <v>2117</v>
      </c>
      <c r="D553" s="49">
        <v>31682</v>
      </c>
      <c r="E553" s="46" t="s">
        <v>1121</v>
      </c>
      <c r="F553" s="46">
        <v>51</v>
      </c>
      <c r="G553" s="46">
        <v>980386461</v>
      </c>
      <c r="H553" s="46">
        <v>13180078861</v>
      </c>
    </row>
    <row r="554" spans="1:8" ht="15" x14ac:dyDescent="0.25">
      <c r="A554" s="47" t="s">
        <v>2118</v>
      </c>
      <c r="B554" s="46" t="s">
        <v>2119</v>
      </c>
      <c r="C554" s="46" t="s">
        <v>2120</v>
      </c>
      <c r="D554" s="49">
        <v>34025</v>
      </c>
      <c r="E554" s="46" t="s">
        <v>1019</v>
      </c>
      <c r="F554" s="46">
        <v>95</v>
      </c>
      <c r="G554" s="46">
        <v>930936176</v>
      </c>
      <c r="H554" s="46">
        <v>21390356386</v>
      </c>
    </row>
    <row r="555" spans="1:8" ht="15" x14ac:dyDescent="0.25">
      <c r="A555" s="47" t="s">
        <v>2121</v>
      </c>
      <c r="B555" s="46" t="s">
        <v>2122</v>
      </c>
      <c r="C555" s="46" t="s">
        <v>2123</v>
      </c>
      <c r="D555" s="49">
        <v>32909</v>
      </c>
      <c r="E555" s="46" t="s">
        <v>1019</v>
      </c>
      <c r="F555" s="46">
        <v>95</v>
      </c>
      <c r="G555" s="46">
        <v>999732829</v>
      </c>
      <c r="H555" s="46">
        <v>41842551555</v>
      </c>
    </row>
    <row r="556" spans="1:8" ht="15" x14ac:dyDescent="0.25">
      <c r="A556" s="47" t="s">
        <v>1397</v>
      </c>
      <c r="B556" s="46" t="s">
        <v>1398</v>
      </c>
      <c r="C556" s="46" t="s">
        <v>1399</v>
      </c>
      <c r="D556" s="49">
        <v>33369</v>
      </c>
      <c r="E556" s="46" t="s">
        <v>1095</v>
      </c>
      <c r="F556" s="46">
        <v>11</v>
      </c>
      <c r="G556" s="46">
        <v>990528315</v>
      </c>
      <c r="H556" s="46">
        <v>45714849073</v>
      </c>
    </row>
    <row r="557" spans="1:8" ht="15" x14ac:dyDescent="0.25">
      <c r="A557" s="47" t="s">
        <v>1614</v>
      </c>
      <c r="B557" s="46" t="s">
        <v>1615</v>
      </c>
      <c r="C557" s="46" t="s">
        <v>1616</v>
      </c>
      <c r="D557" s="49">
        <v>32471</v>
      </c>
      <c r="E557" s="46" t="s">
        <v>990</v>
      </c>
      <c r="F557" s="46">
        <v>63</v>
      </c>
      <c r="G557" s="46">
        <v>992609907</v>
      </c>
      <c r="H557" s="46">
        <v>74486606166</v>
      </c>
    </row>
    <row r="558" spans="1:8" ht="15" x14ac:dyDescent="0.25">
      <c r="A558" s="47" t="s">
        <v>1006</v>
      </c>
      <c r="B558" s="46" t="s">
        <v>1007</v>
      </c>
      <c r="C558" s="46" t="s">
        <v>1008</v>
      </c>
      <c r="D558" s="49">
        <v>33647</v>
      </c>
      <c r="E558" s="46" t="s">
        <v>962</v>
      </c>
      <c r="F558" s="46">
        <v>71</v>
      </c>
      <c r="G558" s="46">
        <v>969919513</v>
      </c>
      <c r="H558" s="46">
        <v>53849064300</v>
      </c>
    </row>
    <row r="559" spans="1:8" ht="15" x14ac:dyDescent="0.25">
      <c r="A559" s="47" t="s">
        <v>2124</v>
      </c>
      <c r="B559" s="46" t="s">
        <v>2125</v>
      </c>
      <c r="C559" s="46" t="s">
        <v>2126</v>
      </c>
      <c r="D559" s="49">
        <v>31991</v>
      </c>
      <c r="E559" s="46" t="s">
        <v>1189</v>
      </c>
      <c r="F559" s="46">
        <v>21</v>
      </c>
      <c r="G559" s="46">
        <v>942832131</v>
      </c>
      <c r="H559" s="46">
        <v>59630243625</v>
      </c>
    </row>
    <row r="560" spans="1:8" ht="15" x14ac:dyDescent="0.25">
      <c r="A560" s="47" t="s">
        <v>1559</v>
      </c>
      <c r="B560" s="46" t="s">
        <v>1483</v>
      </c>
      <c r="C560" s="46" t="s">
        <v>1560</v>
      </c>
      <c r="D560" s="49">
        <v>33805</v>
      </c>
      <c r="E560" s="46" t="s">
        <v>1026</v>
      </c>
      <c r="F560" s="46">
        <v>69</v>
      </c>
      <c r="G560" s="46">
        <v>958645603</v>
      </c>
      <c r="H560" s="46">
        <v>60880769699</v>
      </c>
    </row>
    <row r="561" spans="1:8" ht="15" x14ac:dyDescent="0.25">
      <c r="A561" s="47" t="s">
        <v>1070</v>
      </c>
      <c r="B561" s="46" t="s">
        <v>1071</v>
      </c>
      <c r="C561" s="46" t="s">
        <v>1072</v>
      </c>
      <c r="D561" s="49">
        <v>33957</v>
      </c>
      <c r="E561" s="46" t="s">
        <v>1087</v>
      </c>
      <c r="F561" s="46">
        <v>61</v>
      </c>
      <c r="G561" s="46">
        <v>946180312</v>
      </c>
      <c r="H561" s="46">
        <v>66903186288</v>
      </c>
    </row>
    <row r="562" spans="1:8" ht="15" x14ac:dyDescent="0.25">
      <c r="A562" s="47" t="s">
        <v>1286</v>
      </c>
      <c r="B562" s="46" t="s">
        <v>1287</v>
      </c>
      <c r="C562" s="46" t="s">
        <v>1288</v>
      </c>
      <c r="D562" s="49">
        <v>33438</v>
      </c>
      <c r="E562" s="46" t="s">
        <v>1001</v>
      </c>
      <c r="F562" s="46">
        <v>83</v>
      </c>
      <c r="G562" s="46">
        <v>995921739</v>
      </c>
      <c r="H562" s="46">
        <v>86159928634</v>
      </c>
    </row>
    <row r="563" spans="1:8" ht="15" x14ac:dyDescent="0.25">
      <c r="A563" s="47" t="s">
        <v>1720</v>
      </c>
      <c r="B563" s="46" t="s">
        <v>1721</v>
      </c>
      <c r="C563" s="46" t="s">
        <v>1722</v>
      </c>
      <c r="D563" s="49">
        <v>31488</v>
      </c>
      <c r="E563" s="46" t="s">
        <v>1012</v>
      </c>
      <c r="F563" s="46">
        <v>41</v>
      </c>
      <c r="G563" s="46">
        <v>905330307</v>
      </c>
      <c r="H563" s="46">
        <v>89203040667</v>
      </c>
    </row>
    <row r="564" spans="1:8" ht="15" x14ac:dyDescent="0.25">
      <c r="A564" s="47" t="s">
        <v>1524</v>
      </c>
      <c r="B564" s="46" t="s">
        <v>1525</v>
      </c>
      <c r="C564" s="46" t="s">
        <v>1526</v>
      </c>
      <c r="D564" s="49">
        <v>33528</v>
      </c>
      <c r="E564" s="46" t="s">
        <v>994</v>
      </c>
      <c r="F564" s="46">
        <v>98</v>
      </c>
      <c r="G564" s="46">
        <v>915378105</v>
      </c>
      <c r="H564" s="46">
        <v>33413929966</v>
      </c>
    </row>
    <row r="565" spans="1:8" ht="15" x14ac:dyDescent="0.25">
      <c r="A565" s="47" t="s">
        <v>2127</v>
      </c>
      <c r="B565" s="46" t="s">
        <v>2128</v>
      </c>
      <c r="C565" s="46" t="s">
        <v>2129</v>
      </c>
      <c r="D565" s="49">
        <v>33890</v>
      </c>
      <c r="E565" s="46" t="s">
        <v>1083</v>
      </c>
      <c r="F565" s="46">
        <v>84</v>
      </c>
      <c r="G565" s="46">
        <v>984699737</v>
      </c>
      <c r="H565" s="46">
        <v>32314177409</v>
      </c>
    </row>
    <row r="566" spans="1:8" ht="15" x14ac:dyDescent="0.25">
      <c r="A566" s="47" t="s">
        <v>1397</v>
      </c>
      <c r="B566" s="46" t="s">
        <v>1398</v>
      </c>
      <c r="C566" s="46" t="s">
        <v>1399</v>
      </c>
      <c r="D566" s="49">
        <v>33094</v>
      </c>
      <c r="E566" s="46" t="s">
        <v>1091</v>
      </c>
      <c r="F566" s="46">
        <v>92</v>
      </c>
      <c r="G566" s="46">
        <v>987950888</v>
      </c>
      <c r="H566" s="46">
        <v>16603983967</v>
      </c>
    </row>
    <row r="567" spans="1:8" ht="15" x14ac:dyDescent="0.25">
      <c r="A567" s="47" t="s">
        <v>1211</v>
      </c>
      <c r="B567" s="46" t="s">
        <v>1212</v>
      </c>
      <c r="C567" s="46" t="s">
        <v>1213</v>
      </c>
      <c r="D567" s="49">
        <v>33372</v>
      </c>
      <c r="E567" s="46" t="s">
        <v>994</v>
      </c>
      <c r="F567" s="46">
        <v>98</v>
      </c>
      <c r="G567" s="46">
        <v>931244431</v>
      </c>
      <c r="H567" s="46">
        <v>17510227552</v>
      </c>
    </row>
    <row r="568" spans="1:8" ht="15" x14ac:dyDescent="0.25">
      <c r="A568" s="47" t="s">
        <v>1937</v>
      </c>
      <c r="B568" s="46" t="s">
        <v>1938</v>
      </c>
      <c r="C568" s="46" t="s">
        <v>1939</v>
      </c>
      <c r="D568" s="49">
        <v>33006</v>
      </c>
      <c r="E568" s="46" t="s">
        <v>962</v>
      </c>
      <c r="F568" s="46">
        <v>71</v>
      </c>
      <c r="G568" s="46">
        <v>963159269</v>
      </c>
      <c r="H568" s="46">
        <v>14081661285</v>
      </c>
    </row>
    <row r="569" spans="1:8" ht="15" x14ac:dyDescent="0.25">
      <c r="A569" s="47" t="s">
        <v>2130</v>
      </c>
      <c r="B569" s="46" t="s">
        <v>2131</v>
      </c>
      <c r="C569" s="46" t="s">
        <v>2132</v>
      </c>
      <c r="D569" s="49">
        <v>33655</v>
      </c>
      <c r="E569" s="46" t="s">
        <v>1099</v>
      </c>
      <c r="F569" s="46">
        <v>81</v>
      </c>
      <c r="G569" s="46">
        <v>933000212</v>
      </c>
      <c r="H569" s="46">
        <v>31309781924</v>
      </c>
    </row>
    <row r="570" spans="1:8" ht="15" x14ac:dyDescent="0.25">
      <c r="A570" s="47" t="s">
        <v>1599</v>
      </c>
      <c r="B570" s="46" t="s">
        <v>1600</v>
      </c>
      <c r="C570" s="46" t="s">
        <v>1601</v>
      </c>
      <c r="D570" s="49">
        <v>32965</v>
      </c>
      <c r="E570" s="46" t="s">
        <v>970</v>
      </c>
      <c r="F570" s="46">
        <v>27</v>
      </c>
      <c r="G570" s="46">
        <v>990381175</v>
      </c>
      <c r="H570" s="46">
        <v>42407189485</v>
      </c>
    </row>
    <row r="571" spans="1:8" ht="15" x14ac:dyDescent="0.25">
      <c r="A571" s="47" t="s">
        <v>1280</v>
      </c>
      <c r="B571" s="46" t="s">
        <v>1281</v>
      </c>
      <c r="C571" s="46" t="s">
        <v>1282</v>
      </c>
      <c r="D571" s="49">
        <v>32133</v>
      </c>
      <c r="E571" s="46" t="s">
        <v>982</v>
      </c>
      <c r="F571" s="46">
        <v>82</v>
      </c>
      <c r="G571" s="46">
        <v>995920811</v>
      </c>
      <c r="H571" s="46">
        <v>43673185420</v>
      </c>
    </row>
    <row r="572" spans="1:8" ht="15" x14ac:dyDescent="0.25">
      <c r="A572" s="47" t="s">
        <v>2133</v>
      </c>
      <c r="B572" s="46" t="s">
        <v>2134</v>
      </c>
      <c r="C572" s="46" t="s">
        <v>2135</v>
      </c>
      <c r="D572" s="49">
        <v>33860</v>
      </c>
      <c r="E572" s="46" t="s">
        <v>1087</v>
      </c>
      <c r="F572" s="46">
        <v>61</v>
      </c>
      <c r="G572" s="46">
        <v>950665944</v>
      </c>
      <c r="H572" s="46">
        <v>31715343657</v>
      </c>
    </row>
    <row r="573" spans="1:8" ht="15" x14ac:dyDescent="0.25">
      <c r="A573" s="47" t="s">
        <v>2136</v>
      </c>
      <c r="B573" s="46" t="s">
        <v>2137</v>
      </c>
      <c r="C573" s="46" t="s">
        <v>2138</v>
      </c>
      <c r="D573" s="49">
        <v>32883</v>
      </c>
      <c r="E573" s="46" t="s">
        <v>1125</v>
      </c>
      <c r="F573" s="46">
        <v>31</v>
      </c>
      <c r="G573" s="46">
        <v>961989101</v>
      </c>
      <c r="H573" s="46">
        <v>83800640757</v>
      </c>
    </row>
    <row r="574" spans="1:8" ht="15" x14ac:dyDescent="0.25">
      <c r="A574" s="47" t="s">
        <v>1424</v>
      </c>
      <c r="B574" s="46" t="s">
        <v>1425</v>
      </c>
      <c r="C574" s="46" t="s">
        <v>1426</v>
      </c>
      <c r="D574" s="49">
        <v>33568</v>
      </c>
      <c r="E574" s="46" t="s">
        <v>1087</v>
      </c>
      <c r="F574" s="46">
        <v>61</v>
      </c>
      <c r="G574" s="46">
        <v>910416115</v>
      </c>
      <c r="H574" s="46">
        <v>4906100721</v>
      </c>
    </row>
    <row r="575" spans="1:8" ht="15" x14ac:dyDescent="0.25">
      <c r="A575" s="47" t="s">
        <v>2139</v>
      </c>
      <c r="B575" s="46" t="s">
        <v>2140</v>
      </c>
      <c r="C575" s="46" t="s">
        <v>2141</v>
      </c>
      <c r="D575" s="49">
        <v>33184</v>
      </c>
      <c r="E575" s="46" t="s">
        <v>994</v>
      </c>
      <c r="F575" s="46">
        <v>98</v>
      </c>
      <c r="G575" s="46">
        <v>974844615</v>
      </c>
      <c r="H575" s="46">
        <v>93334327329</v>
      </c>
    </row>
    <row r="576" spans="1:8" ht="15" x14ac:dyDescent="0.25">
      <c r="A576" s="47" t="s">
        <v>2142</v>
      </c>
      <c r="B576" s="46" t="s">
        <v>2143</v>
      </c>
      <c r="C576" s="46" t="s">
        <v>2144</v>
      </c>
      <c r="D576" s="49">
        <v>32517</v>
      </c>
      <c r="E576" s="46" t="s">
        <v>1095</v>
      </c>
      <c r="F576" s="46">
        <v>11</v>
      </c>
      <c r="G576" s="46">
        <v>911555435</v>
      </c>
      <c r="H576" s="46">
        <v>18663735395</v>
      </c>
    </row>
    <row r="577" spans="1:8" ht="15" x14ac:dyDescent="0.25">
      <c r="A577" s="47" t="s">
        <v>2047</v>
      </c>
      <c r="B577" s="46" t="s">
        <v>2048</v>
      </c>
      <c r="C577" s="46" t="s">
        <v>2049</v>
      </c>
      <c r="D577" s="49">
        <v>31579</v>
      </c>
      <c r="E577" s="46" t="s">
        <v>1019</v>
      </c>
      <c r="F577" s="46">
        <v>95</v>
      </c>
      <c r="G577" s="46">
        <v>950633137</v>
      </c>
      <c r="H577" s="46">
        <v>74290755641</v>
      </c>
    </row>
    <row r="578" spans="1:8" ht="15" x14ac:dyDescent="0.25">
      <c r="A578" s="47" t="s">
        <v>1694</v>
      </c>
      <c r="B578" s="46" t="s">
        <v>1695</v>
      </c>
      <c r="C578" s="46" t="s">
        <v>1696</v>
      </c>
      <c r="D578" s="49">
        <v>33773</v>
      </c>
      <c r="E578" s="46" t="s">
        <v>1099</v>
      </c>
      <c r="F578" s="46">
        <v>81</v>
      </c>
      <c r="G578" s="46">
        <v>947147437</v>
      </c>
      <c r="H578" s="46">
        <v>36303962419</v>
      </c>
    </row>
    <row r="579" spans="1:8" ht="15" x14ac:dyDescent="0.25">
      <c r="A579" s="47" t="s">
        <v>2145</v>
      </c>
      <c r="B579" s="46" t="s">
        <v>2146</v>
      </c>
      <c r="C579" s="46" t="s">
        <v>2147</v>
      </c>
      <c r="D579" s="49">
        <v>32145</v>
      </c>
      <c r="E579" s="46" t="s">
        <v>962</v>
      </c>
      <c r="F579" s="46">
        <v>71</v>
      </c>
      <c r="G579" s="46">
        <v>920422287</v>
      </c>
      <c r="H579" s="46">
        <v>39094019427</v>
      </c>
    </row>
    <row r="580" spans="1:8" ht="15" x14ac:dyDescent="0.25">
      <c r="A580" s="47" t="s">
        <v>2148</v>
      </c>
      <c r="B580" s="46" t="s">
        <v>2149</v>
      </c>
      <c r="C580" s="46" t="s">
        <v>2150</v>
      </c>
      <c r="D580" s="49">
        <v>31241</v>
      </c>
      <c r="E580" s="46" t="s">
        <v>1005</v>
      </c>
      <c r="F580" s="46">
        <v>88</v>
      </c>
      <c r="G580" s="46">
        <v>980693585</v>
      </c>
      <c r="H580" s="46">
        <v>17945290214</v>
      </c>
    </row>
    <row r="581" spans="1:8" ht="15" x14ac:dyDescent="0.25">
      <c r="A581" s="47" t="s">
        <v>2151</v>
      </c>
      <c r="B581" s="46" t="s">
        <v>2152</v>
      </c>
      <c r="C581" s="46" t="s">
        <v>2153</v>
      </c>
      <c r="D581" s="49">
        <v>32864</v>
      </c>
      <c r="E581" s="46" t="s">
        <v>1026</v>
      </c>
      <c r="F581" s="46">
        <v>69</v>
      </c>
      <c r="G581" s="46">
        <v>965650453</v>
      </c>
      <c r="H581" s="46">
        <v>51928480863</v>
      </c>
    </row>
    <row r="582" spans="1:8" ht="15" x14ac:dyDescent="0.25">
      <c r="A582" s="47" t="s">
        <v>1190</v>
      </c>
      <c r="B582" s="46" t="s">
        <v>1191</v>
      </c>
      <c r="C582" s="46" t="s">
        <v>1192</v>
      </c>
      <c r="D582" s="49">
        <v>31739</v>
      </c>
      <c r="E582" s="46" t="s">
        <v>1048</v>
      </c>
      <c r="F582" s="46">
        <v>79</v>
      </c>
      <c r="G582" s="46">
        <v>953601503</v>
      </c>
      <c r="H582" s="46">
        <v>76049861701</v>
      </c>
    </row>
    <row r="583" spans="1:8" ht="15" x14ac:dyDescent="0.25">
      <c r="A583" s="47" t="s">
        <v>2096</v>
      </c>
      <c r="B583" s="46" t="s">
        <v>2097</v>
      </c>
      <c r="C583" s="46" t="s">
        <v>2098</v>
      </c>
      <c r="D583" s="49">
        <v>31152</v>
      </c>
      <c r="E583" s="46" t="s">
        <v>970</v>
      </c>
      <c r="F583" s="46">
        <v>27</v>
      </c>
      <c r="G583" s="46">
        <v>963741928</v>
      </c>
      <c r="H583" s="46">
        <v>31612593473</v>
      </c>
    </row>
    <row r="584" spans="1:8" ht="15" x14ac:dyDescent="0.25">
      <c r="A584" s="47" t="s">
        <v>1729</v>
      </c>
      <c r="B584" s="46" t="s">
        <v>1730</v>
      </c>
      <c r="C584" s="46" t="s">
        <v>1731</v>
      </c>
      <c r="D584" s="49">
        <v>34034</v>
      </c>
      <c r="E584" s="46" t="s">
        <v>1063</v>
      </c>
      <c r="F584" s="46">
        <v>91</v>
      </c>
      <c r="G584" s="46">
        <v>917015242</v>
      </c>
      <c r="H584" s="46">
        <v>13911541534</v>
      </c>
    </row>
    <row r="585" spans="1:8" ht="15" x14ac:dyDescent="0.25">
      <c r="A585" s="47" t="s">
        <v>1659</v>
      </c>
      <c r="B585" s="46" t="s">
        <v>1660</v>
      </c>
      <c r="C585" s="46" t="s">
        <v>1661</v>
      </c>
      <c r="D585" s="49">
        <v>31870</v>
      </c>
      <c r="E585" s="46" t="s">
        <v>986</v>
      </c>
      <c r="F585" s="46">
        <v>68</v>
      </c>
      <c r="G585" s="46">
        <v>969850591</v>
      </c>
      <c r="H585" s="46">
        <v>24468720207</v>
      </c>
    </row>
    <row r="586" spans="1:8" ht="15" x14ac:dyDescent="0.25">
      <c r="A586" s="47" t="s">
        <v>1427</v>
      </c>
      <c r="B586" s="46" t="s">
        <v>1428</v>
      </c>
      <c r="C586" s="46" t="s">
        <v>1429</v>
      </c>
      <c r="D586" s="49">
        <v>31704</v>
      </c>
      <c r="E586" s="46" t="s">
        <v>1048</v>
      </c>
      <c r="F586" s="46">
        <v>79</v>
      </c>
      <c r="G586" s="46">
        <v>912248347</v>
      </c>
      <c r="H586" s="46">
        <v>60416325960</v>
      </c>
    </row>
    <row r="587" spans="1:8" ht="15" x14ac:dyDescent="0.25">
      <c r="A587" s="47" t="s">
        <v>2154</v>
      </c>
      <c r="B587" s="46" t="s">
        <v>2121</v>
      </c>
      <c r="C587" s="46" t="s">
        <v>2155</v>
      </c>
      <c r="D587" s="49">
        <v>32101</v>
      </c>
      <c r="E587" s="46" t="s">
        <v>986</v>
      </c>
      <c r="F587" s="46">
        <v>68</v>
      </c>
      <c r="G587" s="46">
        <v>983714753</v>
      </c>
      <c r="H587" s="46">
        <v>6432539856</v>
      </c>
    </row>
    <row r="588" spans="1:8" ht="15" x14ac:dyDescent="0.25">
      <c r="A588" s="47" t="s">
        <v>1671</v>
      </c>
      <c r="B588" s="46" t="s">
        <v>1672</v>
      </c>
      <c r="C588" s="46" t="s">
        <v>1673</v>
      </c>
      <c r="D588" s="49">
        <v>31807</v>
      </c>
      <c r="E588" s="46" t="s">
        <v>1005</v>
      </c>
      <c r="F588" s="46">
        <v>88</v>
      </c>
      <c r="G588" s="46">
        <v>906444479</v>
      </c>
      <c r="H588" s="46">
        <v>81181431857</v>
      </c>
    </row>
    <row r="589" spans="1:8" ht="15" x14ac:dyDescent="0.25">
      <c r="A589" s="47" t="s">
        <v>1250</v>
      </c>
      <c r="B589" s="46" t="s">
        <v>1251</v>
      </c>
      <c r="C589" s="46" t="s">
        <v>1252</v>
      </c>
      <c r="D589" s="49">
        <v>32955</v>
      </c>
      <c r="E589" s="46" t="s">
        <v>970</v>
      </c>
      <c r="F589" s="46">
        <v>27</v>
      </c>
      <c r="G589" s="46">
        <v>979087165</v>
      </c>
      <c r="H589" s="46">
        <v>59976927201</v>
      </c>
    </row>
    <row r="590" spans="1:8" ht="15" x14ac:dyDescent="0.25">
      <c r="A590" s="47" t="s">
        <v>2156</v>
      </c>
      <c r="B590" s="46" t="s">
        <v>2157</v>
      </c>
      <c r="C590" s="46" t="s">
        <v>2158</v>
      </c>
      <c r="D590" s="49">
        <v>33650</v>
      </c>
      <c r="E590" s="46" t="s">
        <v>1012</v>
      </c>
      <c r="F590" s="46">
        <v>41</v>
      </c>
      <c r="G590" s="46">
        <v>943839903</v>
      </c>
      <c r="H590" s="46">
        <v>17824798686</v>
      </c>
    </row>
    <row r="591" spans="1:8" ht="15" x14ac:dyDescent="0.25">
      <c r="A591" s="47" t="s">
        <v>2159</v>
      </c>
      <c r="B591" s="46" t="s">
        <v>2160</v>
      </c>
      <c r="C591" s="46" t="s">
        <v>2161</v>
      </c>
      <c r="D591" s="49">
        <v>32693</v>
      </c>
      <c r="E591" s="46" t="s">
        <v>1189</v>
      </c>
      <c r="F591" s="46">
        <v>21</v>
      </c>
      <c r="G591" s="46">
        <v>983783730</v>
      </c>
      <c r="H591" s="46">
        <v>75278361910</v>
      </c>
    </row>
    <row r="592" spans="1:8" ht="15" x14ac:dyDescent="0.25">
      <c r="A592" s="47" t="s">
        <v>2162</v>
      </c>
      <c r="B592" s="46" t="s">
        <v>2163</v>
      </c>
      <c r="C592" s="46" t="s">
        <v>2164</v>
      </c>
      <c r="D592" s="49">
        <v>32761</v>
      </c>
      <c r="E592" s="46" t="s">
        <v>1012</v>
      </c>
      <c r="F592" s="46">
        <v>41</v>
      </c>
      <c r="G592" s="46">
        <v>975514828</v>
      </c>
      <c r="H592" s="46">
        <v>86358797221</v>
      </c>
    </row>
    <row r="593" spans="1:8" ht="15" x14ac:dyDescent="0.25">
      <c r="A593" s="47" t="s">
        <v>2165</v>
      </c>
      <c r="B593" s="46" t="s">
        <v>2166</v>
      </c>
      <c r="C593" s="46" t="s">
        <v>2167</v>
      </c>
      <c r="D593" s="49">
        <v>33080</v>
      </c>
      <c r="E593" s="46" t="s">
        <v>1099</v>
      </c>
      <c r="F593" s="46">
        <v>81</v>
      </c>
      <c r="G593" s="46">
        <v>945772108</v>
      </c>
      <c r="H593" s="46">
        <v>86146616668</v>
      </c>
    </row>
    <row r="594" spans="1:8" ht="15" x14ac:dyDescent="0.25">
      <c r="A594" s="47" t="s">
        <v>2168</v>
      </c>
      <c r="B594" s="46" t="s">
        <v>2169</v>
      </c>
      <c r="C594" s="46" t="s">
        <v>2170</v>
      </c>
      <c r="D594" s="49">
        <v>32122</v>
      </c>
      <c r="E594" s="46" t="s">
        <v>962</v>
      </c>
      <c r="F594" s="46">
        <v>71</v>
      </c>
      <c r="G594" s="46">
        <v>988318731</v>
      </c>
      <c r="H594" s="46">
        <v>60816687063</v>
      </c>
    </row>
    <row r="595" spans="1:8" ht="15" x14ac:dyDescent="0.25">
      <c r="A595" s="47" t="s">
        <v>1659</v>
      </c>
      <c r="B595" s="46" t="s">
        <v>1660</v>
      </c>
      <c r="C595" s="46" t="s">
        <v>1661</v>
      </c>
      <c r="D595" s="49">
        <v>32056</v>
      </c>
      <c r="E595" s="46" t="s">
        <v>1056</v>
      </c>
      <c r="F595" s="46">
        <v>65</v>
      </c>
      <c r="G595" s="46">
        <v>911567953</v>
      </c>
      <c r="H595" s="46">
        <v>15110874691</v>
      </c>
    </row>
    <row r="596" spans="1:8" ht="15" x14ac:dyDescent="0.25">
      <c r="A596" s="47" t="s">
        <v>2171</v>
      </c>
      <c r="B596" s="46" t="s">
        <v>2172</v>
      </c>
      <c r="C596" s="46" t="s">
        <v>2173</v>
      </c>
      <c r="D596" s="49">
        <v>31238</v>
      </c>
      <c r="E596" s="46" t="s">
        <v>966</v>
      </c>
      <c r="F596" s="46">
        <v>62</v>
      </c>
      <c r="G596" s="46">
        <v>997271845</v>
      </c>
      <c r="H596" s="46">
        <v>31990360977</v>
      </c>
    </row>
    <row r="597" spans="1:8" ht="15" x14ac:dyDescent="0.25">
      <c r="A597" s="47" t="s">
        <v>1964</v>
      </c>
      <c r="B597" s="46" t="s">
        <v>1965</v>
      </c>
      <c r="C597" s="46" t="s">
        <v>1966</v>
      </c>
      <c r="D597" s="49">
        <v>32732</v>
      </c>
      <c r="E597" s="46" t="s">
        <v>1005</v>
      </c>
      <c r="F597" s="46">
        <v>88</v>
      </c>
      <c r="G597" s="46">
        <v>938971617</v>
      </c>
      <c r="H597" s="46">
        <v>55160900039</v>
      </c>
    </row>
    <row r="598" spans="1:8" ht="15" x14ac:dyDescent="0.25">
      <c r="A598" s="47" t="s">
        <v>2174</v>
      </c>
      <c r="B598" s="46" t="s">
        <v>2175</v>
      </c>
      <c r="C598" s="46" t="s">
        <v>2176</v>
      </c>
      <c r="D598" s="49">
        <v>34012</v>
      </c>
      <c r="E598" s="46" t="s">
        <v>966</v>
      </c>
      <c r="F598" s="46">
        <v>62</v>
      </c>
      <c r="G598" s="46">
        <v>977186215</v>
      </c>
      <c r="H598" s="46">
        <v>81798418912</v>
      </c>
    </row>
    <row r="599" spans="1:8" ht="15" x14ac:dyDescent="0.25">
      <c r="A599" s="47" t="s">
        <v>2177</v>
      </c>
      <c r="B599" s="46" t="s">
        <v>2178</v>
      </c>
      <c r="C599" s="46" t="s">
        <v>2179</v>
      </c>
      <c r="D599" s="49">
        <v>33266</v>
      </c>
      <c r="E599" s="46" t="s">
        <v>986</v>
      </c>
      <c r="F599" s="46">
        <v>68</v>
      </c>
      <c r="G599" s="46">
        <v>910829834</v>
      </c>
      <c r="H599" s="46">
        <v>58813952914</v>
      </c>
    </row>
    <row r="600" spans="1:8" ht="15" x14ac:dyDescent="0.25">
      <c r="A600" s="47" t="s">
        <v>1106</v>
      </c>
      <c r="B600" s="46" t="s">
        <v>1107</v>
      </c>
      <c r="C600" s="46" t="s">
        <v>1108</v>
      </c>
      <c r="D600" s="49">
        <v>32793</v>
      </c>
      <c r="E600" s="46" t="s">
        <v>1121</v>
      </c>
      <c r="F600" s="46">
        <v>51</v>
      </c>
      <c r="G600" s="46">
        <v>934089005</v>
      </c>
      <c r="H600" s="46">
        <v>84408129575</v>
      </c>
    </row>
    <row r="601" spans="1:8" ht="15" x14ac:dyDescent="0.25">
      <c r="A601" s="47" t="s">
        <v>2180</v>
      </c>
      <c r="B601" s="46" t="s">
        <v>2181</v>
      </c>
      <c r="C601" s="46" t="s">
        <v>2182</v>
      </c>
      <c r="D601" s="49">
        <v>32299</v>
      </c>
      <c r="E601" s="46" t="s">
        <v>974</v>
      </c>
      <c r="F601" s="46">
        <v>96</v>
      </c>
      <c r="G601" s="46">
        <v>911415944</v>
      </c>
      <c r="H601" s="46">
        <v>55225380000</v>
      </c>
    </row>
    <row r="602" spans="1:8" ht="15" x14ac:dyDescent="0.25">
      <c r="A602" s="47" t="s">
        <v>2183</v>
      </c>
      <c r="B602" s="46" t="s">
        <v>2184</v>
      </c>
      <c r="C602" s="46" t="s">
        <v>2185</v>
      </c>
      <c r="D602" s="49">
        <v>32160</v>
      </c>
      <c r="E602" s="46" t="s">
        <v>1099</v>
      </c>
      <c r="F602" s="46">
        <v>81</v>
      </c>
      <c r="G602" s="46">
        <v>937224665</v>
      </c>
      <c r="H602" s="46">
        <v>54939952798</v>
      </c>
    </row>
    <row r="603" spans="1:8" ht="15" x14ac:dyDescent="0.25">
      <c r="A603" s="47" t="s">
        <v>1703</v>
      </c>
      <c r="B603" s="46" t="s">
        <v>1498</v>
      </c>
      <c r="C603" s="46" t="s">
        <v>1704</v>
      </c>
      <c r="D603" s="49">
        <v>31508</v>
      </c>
      <c r="E603" s="46" t="s">
        <v>1019</v>
      </c>
      <c r="F603" s="46">
        <v>95</v>
      </c>
      <c r="G603" s="46">
        <v>960106498</v>
      </c>
      <c r="H603" s="46">
        <v>5797587162</v>
      </c>
    </row>
    <row r="604" spans="1:8" ht="15" x14ac:dyDescent="0.25">
      <c r="A604" s="47" t="s">
        <v>2186</v>
      </c>
      <c r="B604" s="46" t="s">
        <v>2187</v>
      </c>
      <c r="C604" s="46" t="s">
        <v>2188</v>
      </c>
      <c r="D604" s="49">
        <v>32943</v>
      </c>
      <c r="E604" s="46" t="s">
        <v>1099</v>
      </c>
      <c r="F604" s="46">
        <v>81</v>
      </c>
      <c r="G604" s="46">
        <v>965506317</v>
      </c>
      <c r="H604" s="46">
        <v>30829539125</v>
      </c>
    </row>
    <row r="605" spans="1:8" ht="15" x14ac:dyDescent="0.25">
      <c r="A605" s="47" t="s">
        <v>1174</v>
      </c>
      <c r="B605" s="46" t="s">
        <v>1175</v>
      </c>
      <c r="C605" s="46" t="s">
        <v>1176</v>
      </c>
      <c r="D605" s="49">
        <v>31728</v>
      </c>
      <c r="E605" s="46" t="s">
        <v>1012</v>
      </c>
      <c r="F605" s="46">
        <v>41</v>
      </c>
      <c r="G605" s="46">
        <v>980547860</v>
      </c>
      <c r="H605" s="46">
        <v>64494503860</v>
      </c>
    </row>
    <row r="606" spans="1:8" ht="15" x14ac:dyDescent="0.25">
      <c r="A606" s="47" t="s">
        <v>2189</v>
      </c>
      <c r="B606" s="46" t="s">
        <v>2190</v>
      </c>
      <c r="C606" s="46" t="s">
        <v>2191</v>
      </c>
      <c r="D606" s="49">
        <v>33940</v>
      </c>
      <c r="E606" s="46" t="s">
        <v>1099</v>
      </c>
      <c r="F606" s="46">
        <v>81</v>
      </c>
      <c r="G606" s="46">
        <v>936723545</v>
      </c>
      <c r="H606" s="46">
        <v>25812469280</v>
      </c>
    </row>
    <row r="607" spans="1:8" ht="15" x14ac:dyDescent="0.25">
      <c r="A607" s="47" t="s">
        <v>1665</v>
      </c>
      <c r="B607" s="46" t="s">
        <v>1666</v>
      </c>
      <c r="C607" s="46" t="s">
        <v>1667</v>
      </c>
      <c r="D607" s="49">
        <v>32147</v>
      </c>
      <c r="E607" s="46" t="s">
        <v>970</v>
      </c>
      <c r="F607" s="46">
        <v>27</v>
      </c>
      <c r="G607" s="46">
        <v>958010860</v>
      </c>
      <c r="H607" s="46">
        <v>6951896081</v>
      </c>
    </row>
    <row r="608" spans="1:8" ht="15" x14ac:dyDescent="0.25">
      <c r="A608" s="47" t="s">
        <v>2192</v>
      </c>
      <c r="B608" s="46" t="s">
        <v>2193</v>
      </c>
      <c r="C608" s="46" t="s">
        <v>2194</v>
      </c>
      <c r="D608" s="49">
        <v>31240</v>
      </c>
      <c r="E608" s="46" t="s">
        <v>1001</v>
      </c>
      <c r="F608" s="46">
        <v>83</v>
      </c>
      <c r="G608" s="46">
        <v>988888106</v>
      </c>
      <c r="H608" s="46">
        <v>18452747529</v>
      </c>
    </row>
    <row r="609" spans="1:8" ht="15" x14ac:dyDescent="0.25">
      <c r="A609" s="47" t="s">
        <v>1887</v>
      </c>
      <c r="B609" s="46" t="s">
        <v>1796</v>
      </c>
      <c r="C609" s="46" t="s">
        <v>1888</v>
      </c>
      <c r="D609" s="49">
        <v>32181</v>
      </c>
      <c r="E609" s="46" t="s">
        <v>1056</v>
      </c>
      <c r="F609" s="46">
        <v>65</v>
      </c>
      <c r="G609" s="46">
        <v>929007722</v>
      </c>
      <c r="H609" s="46">
        <v>191796838</v>
      </c>
    </row>
    <row r="610" spans="1:8" ht="15" x14ac:dyDescent="0.25">
      <c r="A610" s="47" t="s">
        <v>1253</v>
      </c>
      <c r="B610" s="46" t="s">
        <v>1254</v>
      </c>
      <c r="C610" s="46" t="s">
        <v>1255</v>
      </c>
      <c r="D610" s="49">
        <v>33602</v>
      </c>
      <c r="E610" s="46" t="s">
        <v>1056</v>
      </c>
      <c r="F610" s="46">
        <v>65</v>
      </c>
      <c r="G610" s="46">
        <v>958026323</v>
      </c>
      <c r="H610" s="46">
        <v>93217234325</v>
      </c>
    </row>
    <row r="611" spans="1:8" ht="15" x14ac:dyDescent="0.25">
      <c r="A611" s="47" t="s">
        <v>2195</v>
      </c>
      <c r="B611" s="46" t="s">
        <v>2196</v>
      </c>
      <c r="C611" s="46" t="s">
        <v>2197</v>
      </c>
      <c r="D611" s="49">
        <v>32258</v>
      </c>
      <c r="E611" s="46" t="s">
        <v>978</v>
      </c>
      <c r="F611" s="46">
        <v>86</v>
      </c>
      <c r="G611" s="46">
        <v>931080985</v>
      </c>
      <c r="H611" s="46">
        <v>85857075826</v>
      </c>
    </row>
    <row r="612" spans="1:8" ht="15" x14ac:dyDescent="0.25">
      <c r="A612" s="47" t="s">
        <v>1561</v>
      </c>
      <c r="B612" s="46" t="s">
        <v>1562</v>
      </c>
      <c r="C612" s="46" t="s">
        <v>1563</v>
      </c>
      <c r="D612" s="49">
        <v>33392</v>
      </c>
      <c r="E612" s="46" t="s">
        <v>978</v>
      </c>
      <c r="F612" s="46">
        <v>86</v>
      </c>
      <c r="G612" s="46">
        <v>917744371</v>
      </c>
      <c r="H612" s="46">
        <v>67611526782</v>
      </c>
    </row>
    <row r="613" spans="1:8" ht="15" x14ac:dyDescent="0.25">
      <c r="A613" s="47" t="s">
        <v>2198</v>
      </c>
      <c r="B613" s="46" t="s">
        <v>2199</v>
      </c>
      <c r="C613" s="46" t="s">
        <v>2200</v>
      </c>
      <c r="D613" s="49">
        <v>32781</v>
      </c>
      <c r="E613" s="46" t="s">
        <v>1012</v>
      </c>
      <c r="F613" s="46">
        <v>41</v>
      </c>
      <c r="G613" s="46">
        <v>909619929</v>
      </c>
      <c r="H613" s="46">
        <v>52201640793</v>
      </c>
    </row>
    <row r="614" spans="1:8" ht="15" x14ac:dyDescent="0.25">
      <c r="A614" s="47" t="s">
        <v>2201</v>
      </c>
      <c r="B614" s="46" t="s">
        <v>2202</v>
      </c>
      <c r="C614" s="46" t="s">
        <v>2203</v>
      </c>
      <c r="D614" s="49">
        <v>33439</v>
      </c>
      <c r="E614" s="46" t="s">
        <v>1026</v>
      </c>
      <c r="F614" s="46">
        <v>69</v>
      </c>
      <c r="G614" s="46">
        <v>975764774</v>
      </c>
      <c r="H614" s="46">
        <v>4666049799</v>
      </c>
    </row>
    <row r="615" spans="1:8" ht="15" x14ac:dyDescent="0.25">
      <c r="A615" s="47" t="s">
        <v>1778</v>
      </c>
      <c r="B615" s="46" t="s">
        <v>1779</v>
      </c>
      <c r="C615" s="46" t="s">
        <v>1780</v>
      </c>
      <c r="D615" s="49">
        <v>33357</v>
      </c>
      <c r="E615" s="46" t="s">
        <v>970</v>
      </c>
      <c r="F615" s="46">
        <v>27</v>
      </c>
      <c r="G615" s="46">
        <v>948983766</v>
      </c>
      <c r="H615" s="46">
        <v>26797822280</v>
      </c>
    </row>
    <row r="616" spans="1:8" ht="15" x14ac:dyDescent="0.25">
      <c r="A616" s="47" t="s">
        <v>1626</v>
      </c>
      <c r="B616" s="46" t="s">
        <v>1627</v>
      </c>
      <c r="C616" s="46" t="s">
        <v>1628</v>
      </c>
      <c r="D616" s="49">
        <v>34063</v>
      </c>
      <c r="E616" s="46" t="s">
        <v>970</v>
      </c>
      <c r="F616" s="46">
        <v>27</v>
      </c>
      <c r="G616" s="46">
        <v>903674443</v>
      </c>
      <c r="H616" s="46">
        <v>32328006410</v>
      </c>
    </row>
    <row r="617" spans="1:8" ht="15" x14ac:dyDescent="0.25">
      <c r="A617" s="47" t="s">
        <v>1617</v>
      </c>
      <c r="B617" s="46" t="s">
        <v>1618</v>
      </c>
      <c r="C617" s="46" t="s">
        <v>1619</v>
      </c>
      <c r="D617" s="49">
        <v>32836</v>
      </c>
      <c r="E617" s="46" t="s">
        <v>1052</v>
      </c>
      <c r="F617" s="46">
        <v>84</v>
      </c>
      <c r="G617" s="46">
        <v>966860406</v>
      </c>
      <c r="H617" s="46">
        <v>82262878409</v>
      </c>
    </row>
    <row r="618" spans="1:8" ht="15" x14ac:dyDescent="0.25">
      <c r="A618" s="47" t="s">
        <v>1385</v>
      </c>
      <c r="B618" s="46" t="s">
        <v>1386</v>
      </c>
      <c r="C618" s="46" t="s">
        <v>1387</v>
      </c>
      <c r="D618" s="49">
        <v>34066</v>
      </c>
      <c r="E618" s="46" t="s">
        <v>1083</v>
      </c>
      <c r="F618" s="46">
        <v>84</v>
      </c>
      <c r="G618" s="46">
        <v>986020831</v>
      </c>
      <c r="H618" s="46">
        <v>17347145104</v>
      </c>
    </row>
    <row r="619" spans="1:8" ht="15" x14ac:dyDescent="0.25">
      <c r="A619" s="47" t="s">
        <v>1217</v>
      </c>
      <c r="B619" s="46" t="s">
        <v>1218</v>
      </c>
      <c r="C619" s="46" t="s">
        <v>1219</v>
      </c>
      <c r="D619" s="49">
        <v>32334</v>
      </c>
      <c r="E619" s="46" t="s">
        <v>1056</v>
      </c>
      <c r="F619" s="46">
        <v>65</v>
      </c>
      <c r="G619" s="46">
        <v>944380933</v>
      </c>
      <c r="H619" s="46">
        <v>47113724425</v>
      </c>
    </row>
    <row r="620" spans="1:8" ht="15" x14ac:dyDescent="0.25">
      <c r="A620" s="47" t="s">
        <v>1409</v>
      </c>
      <c r="B620" s="46" t="s">
        <v>1410</v>
      </c>
      <c r="C620" s="46" t="s">
        <v>1411</v>
      </c>
      <c r="D620" s="49">
        <v>31292</v>
      </c>
      <c r="E620" s="46" t="s">
        <v>1095</v>
      </c>
      <c r="F620" s="46">
        <v>11</v>
      </c>
      <c r="G620" s="46">
        <v>964018660</v>
      </c>
      <c r="H620" s="46">
        <v>12951870355</v>
      </c>
    </row>
    <row r="621" spans="1:8" ht="15" x14ac:dyDescent="0.25">
      <c r="A621" s="47" t="s">
        <v>2204</v>
      </c>
      <c r="B621" s="46" t="s">
        <v>2205</v>
      </c>
      <c r="C621" s="46" t="s">
        <v>2206</v>
      </c>
      <c r="D621" s="49">
        <v>32307</v>
      </c>
      <c r="E621" s="46" t="s">
        <v>1052</v>
      </c>
      <c r="F621" s="46">
        <v>84</v>
      </c>
      <c r="G621" s="46">
        <v>986321641</v>
      </c>
      <c r="H621" s="46">
        <v>71747201074</v>
      </c>
    </row>
    <row r="622" spans="1:8" ht="15" x14ac:dyDescent="0.25">
      <c r="A622" s="47" t="s">
        <v>1817</v>
      </c>
      <c r="B622" s="46" t="s">
        <v>1818</v>
      </c>
      <c r="C622" s="46" t="s">
        <v>1819</v>
      </c>
      <c r="D622" s="49">
        <v>31400</v>
      </c>
      <c r="E622" s="46" t="s">
        <v>1063</v>
      </c>
      <c r="F622" s="46">
        <v>91</v>
      </c>
      <c r="G622" s="46">
        <v>983241106</v>
      </c>
      <c r="H622" s="46">
        <v>20131503557</v>
      </c>
    </row>
    <row r="623" spans="1:8" ht="15" x14ac:dyDescent="0.25">
      <c r="A623" s="47" t="s">
        <v>1898</v>
      </c>
      <c r="B623" s="46" t="s">
        <v>1899</v>
      </c>
      <c r="C623" s="46" t="s">
        <v>1900</v>
      </c>
      <c r="D623" s="49">
        <v>32093</v>
      </c>
      <c r="E623" s="46" t="s">
        <v>994</v>
      </c>
      <c r="F623" s="46">
        <v>98</v>
      </c>
      <c r="G623" s="46">
        <v>902489003</v>
      </c>
      <c r="H623" s="46">
        <v>27902375846</v>
      </c>
    </row>
    <row r="624" spans="1:8" ht="15" x14ac:dyDescent="0.25">
      <c r="A624" s="47" t="s">
        <v>2207</v>
      </c>
      <c r="B624" s="46" t="s">
        <v>2208</v>
      </c>
      <c r="C624" s="46" t="s">
        <v>2209</v>
      </c>
      <c r="D624" s="49">
        <v>34133</v>
      </c>
      <c r="E624" s="46" t="s">
        <v>1079</v>
      </c>
      <c r="F624" s="46">
        <v>48</v>
      </c>
      <c r="G624" s="46">
        <v>960494829</v>
      </c>
      <c r="H624" s="46">
        <v>80458195703</v>
      </c>
    </row>
    <row r="625" spans="1:8" ht="15" x14ac:dyDescent="0.25">
      <c r="A625" s="47" t="s">
        <v>2210</v>
      </c>
      <c r="B625" s="46" t="s">
        <v>2211</v>
      </c>
      <c r="C625" s="46" t="s">
        <v>2212</v>
      </c>
      <c r="D625" s="49">
        <v>33768</v>
      </c>
      <c r="E625" s="46" t="s">
        <v>990</v>
      </c>
      <c r="F625" s="46">
        <v>63</v>
      </c>
      <c r="G625" s="46">
        <v>955502177</v>
      </c>
      <c r="H625" s="46">
        <v>91061765907</v>
      </c>
    </row>
    <row r="626" spans="1:8" ht="15" x14ac:dyDescent="0.25">
      <c r="A626" s="47" t="s">
        <v>1244</v>
      </c>
      <c r="B626" s="46" t="s">
        <v>1245</v>
      </c>
      <c r="C626" s="46" t="s">
        <v>1246</v>
      </c>
      <c r="D626" s="49">
        <v>33333</v>
      </c>
      <c r="E626" s="46" t="s">
        <v>1048</v>
      </c>
      <c r="F626" s="46">
        <v>79</v>
      </c>
      <c r="G626" s="46">
        <v>993983980</v>
      </c>
      <c r="H626" s="46">
        <v>23918735045</v>
      </c>
    </row>
    <row r="627" spans="1:8" ht="15" x14ac:dyDescent="0.25">
      <c r="A627" s="47" t="s">
        <v>1492</v>
      </c>
      <c r="B627" s="46" t="s">
        <v>1493</v>
      </c>
      <c r="C627" s="46" t="s">
        <v>1494</v>
      </c>
      <c r="D627" s="49">
        <v>33517</v>
      </c>
      <c r="E627" s="46" t="s">
        <v>986</v>
      </c>
      <c r="F627" s="46">
        <v>68</v>
      </c>
      <c r="G627" s="46">
        <v>979073321</v>
      </c>
      <c r="H627" s="46">
        <v>46967448718</v>
      </c>
    </row>
    <row r="628" spans="1:8" ht="15" x14ac:dyDescent="0.25">
      <c r="A628" s="47" t="s">
        <v>1100</v>
      </c>
      <c r="B628" s="46" t="s">
        <v>1101</v>
      </c>
      <c r="C628" s="46" t="s">
        <v>1102</v>
      </c>
      <c r="D628" s="49">
        <v>31408</v>
      </c>
      <c r="E628" s="46" t="s">
        <v>1019</v>
      </c>
      <c r="F628" s="46">
        <v>95</v>
      </c>
      <c r="G628" s="46">
        <v>935435656</v>
      </c>
      <c r="H628" s="46">
        <v>59083577832</v>
      </c>
    </row>
    <row r="629" spans="1:8" ht="15" x14ac:dyDescent="0.25">
      <c r="A629" s="47" t="s">
        <v>1304</v>
      </c>
      <c r="B629" s="46" t="s">
        <v>1305</v>
      </c>
      <c r="C629" s="46" t="s">
        <v>1306</v>
      </c>
      <c r="D629" s="49">
        <v>33023</v>
      </c>
      <c r="E629" s="46" t="s">
        <v>994</v>
      </c>
      <c r="F629" s="46">
        <v>98</v>
      </c>
      <c r="G629" s="46">
        <v>934164283</v>
      </c>
      <c r="H629" s="46">
        <v>77872254787</v>
      </c>
    </row>
    <row r="630" spans="1:8" ht="15" x14ac:dyDescent="0.25">
      <c r="A630" s="47" t="s">
        <v>1581</v>
      </c>
      <c r="B630" s="46" t="s">
        <v>1582</v>
      </c>
      <c r="C630" s="46" t="s">
        <v>1583</v>
      </c>
      <c r="D630" s="49">
        <v>32121</v>
      </c>
      <c r="E630" s="46" t="s">
        <v>1087</v>
      </c>
      <c r="F630" s="46">
        <v>61</v>
      </c>
      <c r="G630" s="46">
        <v>908525014</v>
      </c>
      <c r="H630" s="46">
        <v>52304027483</v>
      </c>
    </row>
    <row r="631" spans="1:8" ht="15" x14ac:dyDescent="0.25">
      <c r="A631" s="47" t="s">
        <v>1677</v>
      </c>
      <c r="B631" s="46" t="s">
        <v>1678</v>
      </c>
      <c r="C631" s="46" t="s">
        <v>1679</v>
      </c>
      <c r="D631" s="49">
        <v>32132</v>
      </c>
      <c r="E631" s="46" t="s">
        <v>962</v>
      </c>
      <c r="F631" s="46">
        <v>71</v>
      </c>
      <c r="G631" s="46">
        <v>926737567</v>
      </c>
      <c r="H631" s="46">
        <v>27068832605</v>
      </c>
    </row>
    <row r="632" spans="1:8" ht="15" x14ac:dyDescent="0.25">
      <c r="A632" s="47" t="s">
        <v>1088</v>
      </c>
      <c r="B632" s="46" t="s">
        <v>1089</v>
      </c>
      <c r="C632" s="46" t="s">
        <v>1090</v>
      </c>
      <c r="D632" s="49">
        <v>31457</v>
      </c>
      <c r="E632" s="46" t="s">
        <v>1189</v>
      </c>
      <c r="F632" s="46">
        <v>21</v>
      </c>
      <c r="G632" s="46">
        <v>974936138</v>
      </c>
      <c r="H632" s="46">
        <v>56050398514</v>
      </c>
    </row>
    <row r="633" spans="1:8" ht="15" x14ac:dyDescent="0.25">
      <c r="A633" s="47" t="s">
        <v>1998</v>
      </c>
      <c r="B633" s="46" t="s">
        <v>1999</v>
      </c>
      <c r="C633" s="46" t="s">
        <v>2000</v>
      </c>
      <c r="D633" s="49">
        <v>33950</v>
      </c>
      <c r="E633" s="46" t="s">
        <v>1019</v>
      </c>
      <c r="F633" s="46">
        <v>95</v>
      </c>
      <c r="G633" s="46">
        <v>910046979</v>
      </c>
      <c r="H633" s="46">
        <v>3624897119</v>
      </c>
    </row>
    <row r="634" spans="1:8" ht="15" x14ac:dyDescent="0.25">
      <c r="A634" s="47" t="s">
        <v>1842</v>
      </c>
      <c r="B634" s="46" t="s">
        <v>1843</v>
      </c>
      <c r="C634" s="46" t="s">
        <v>1844</v>
      </c>
      <c r="D634" s="49">
        <v>33673</v>
      </c>
      <c r="E634" s="46" t="s">
        <v>1048</v>
      </c>
      <c r="F634" s="46">
        <v>79</v>
      </c>
      <c r="G634" s="46">
        <v>935022513</v>
      </c>
      <c r="H634" s="46">
        <v>50833893915</v>
      </c>
    </row>
    <row r="635" spans="1:8" ht="15" x14ac:dyDescent="0.25">
      <c r="A635" s="47" t="s">
        <v>1232</v>
      </c>
      <c r="B635" s="46" t="s">
        <v>1233</v>
      </c>
      <c r="C635" s="46" t="s">
        <v>1234</v>
      </c>
      <c r="D635" s="49">
        <v>31271</v>
      </c>
      <c r="E635" s="46" t="s">
        <v>1019</v>
      </c>
      <c r="F635" s="46">
        <v>95</v>
      </c>
      <c r="G635" s="46">
        <v>944679089</v>
      </c>
      <c r="H635" s="46">
        <v>57580650539</v>
      </c>
    </row>
    <row r="636" spans="1:8" ht="15" x14ac:dyDescent="0.25">
      <c r="A636" s="47" t="s">
        <v>1913</v>
      </c>
      <c r="B636" s="46" t="s">
        <v>1914</v>
      </c>
      <c r="C636" s="46" t="s">
        <v>1915</v>
      </c>
      <c r="D636" s="49">
        <v>33034</v>
      </c>
      <c r="E636" s="46" t="s">
        <v>974</v>
      </c>
      <c r="F636" s="46">
        <v>96</v>
      </c>
      <c r="G636" s="46">
        <v>966039274</v>
      </c>
      <c r="H636" s="46">
        <v>50161868790</v>
      </c>
    </row>
    <row r="637" spans="1:8" ht="15" x14ac:dyDescent="0.25">
      <c r="A637" s="47" t="s">
        <v>2213</v>
      </c>
      <c r="B637" s="46" t="s">
        <v>2214</v>
      </c>
      <c r="C637" s="46" t="s">
        <v>2215</v>
      </c>
      <c r="D637" s="49">
        <v>31850</v>
      </c>
      <c r="E637" s="46" t="s">
        <v>1019</v>
      </c>
      <c r="F637" s="46">
        <v>95</v>
      </c>
      <c r="G637" s="46">
        <v>986877680</v>
      </c>
      <c r="H637" s="46">
        <v>55282844542</v>
      </c>
    </row>
    <row r="638" spans="1:8" ht="15" x14ac:dyDescent="0.25">
      <c r="A638" s="47" t="s">
        <v>2216</v>
      </c>
      <c r="B638" s="46" t="s">
        <v>2217</v>
      </c>
      <c r="C638" s="46" t="s">
        <v>2218</v>
      </c>
      <c r="D638" s="49">
        <v>34063</v>
      </c>
      <c r="E638" s="46" t="s">
        <v>1091</v>
      </c>
      <c r="F638" s="46">
        <v>92</v>
      </c>
      <c r="G638" s="46">
        <v>901046824</v>
      </c>
      <c r="H638" s="46">
        <v>36204356715</v>
      </c>
    </row>
    <row r="639" spans="1:8" ht="15" x14ac:dyDescent="0.25">
      <c r="A639" s="47" t="s">
        <v>1009</v>
      </c>
      <c r="B639" s="46" t="s">
        <v>1010</v>
      </c>
      <c r="C639" s="46" t="s">
        <v>1011</v>
      </c>
      <c r="D639" s="49">
        <v>33535</v>
      </c>
      <c r="E639" s="46" t="s">
        <v>970</v>
      </c>
      <c r="F639" s="46">
        <v>27</v>
      </c>
      <c r="G639" s="46">
        <v>917271682</v>
      </c>
      <c r="H639" s="46">
        <v>86304853196</v>
      </c>
    </row>
    <row r="640" spans="1:8" ht="15" x14ac:dyDescent="0.25">
      <c r="A640" s="47" t="s">
        <v>1366</v>
      </c>
      <c r="B640" s="46" t="s">
        <v>1367</v>
      </c>
      <c r="C640" s="46" t="s">
        <v>1368</v>
      </c>
      <c r="D640" s="49">
        <v>31120</v>
      </c>
      <c r="E640" s="46" t="s">
        <v>1189</v>
      </c>
      <c r="F640" s="46">
        <v>21</v>
      </c>
      <c r="G640" s="46">
        <v>988616253</v>
      </c>
      <c r="H640" s="46">
        <v>86743223443</v>
      </c>
    </row>
    <row r="641" spans="1:8" ht="15" x14ac:dyDescent="0.25">
      <c r="A641" s="47" t="s">
        <v>1295</v>
      </c>
      <c r="B641" s="46" t="s">
        <v>1296</v>
      </c>
      <c r="C641" s="46" t="s">
        <v>1297</v>
      </c>
      <c r="D641" s="49">
        <v>32579</v>
      </c>
      <c r="E641" s="46" t="s">
        <v>1012</v>
      </c>
      <c r="F641" s="46">
        <v>41</v>
      </c>
      <c r="G641" s="46">
        <v>968422023</v>
      </c>
      <c r="H641" s="46">
        <v>12471676578</v>
      </c>
    </row>
    <row r="642" spans="1:8" ht="15" x14ac:dyDescent="0.25">
      <c r="A642" s="47" t="s">
        <v>1848</v>
      </c>
      <c r="B642" s="46" t="s">
        <v>1849</v>
      </c>
      <c r="C642" s="46" t="s">
        <v>1850</v>
      </c>
      <c r="D642" s="49">
        <v>31373</v>
      </c>
      <c r="E642" s="46" t="s">
        <v>1099</v>
      </c>
      <c r="F642" s="46">
        <v>81</v>
      </c>
      <c r="G642" s="46">
        <v>949873092</v>
      </c>
      <c r="H642" s="46">
        <v>31453372439</v>
      </c>
    </row>
    <row r="643" spans="1:8" ht="15" x14ac:dyDescent="0.25">
      <c r="A643" s="47" t="s">
        <v>1156</v>
      </c>
      <c r="B643" s="46" t="s">
        <v>1157</v>
      </c>
      <c r="C643" s="46" t="s">
        <v>1158</v>
      </c>
      <c r="D643" s="49">
        <v>33026</v>
      </c>
      <c r="E643" s="46" t="s">
        <v>970</v>
      </c>
      <c r="F643" s="46">
        <v>27</v>
      </c>
      <c r="G643" s="46">
        <v>924940566</v>
      </c>
      <c r="H643" s="46">
        <v>11278284089</v>
      </c>
    </row>
    <row r="644" spans="1:8" ht="15" x14ac:dyDescent="0.25">
      <c r="A644" s="47" t="s">
        <v>2219</v>
      </c>
      <c r="B644" s="46" t="s">
        <v>1106</v>
      </c>
      <c r="C644" s="46" t="s">
        <v>2220</v>
      </c>
      <c r="D644" s="49">
        <v>32252</v>
      </c>
      <c r="E644" s="46" t="s">
        <v>1087</v>
      </c>
      <c r="F644" s="46">
        <v>61</v>
      </c>
      <c r="G644" s="46">
        <v>919520148</v>
      </c>
      <c r="H644" s="46">
        <v>75418060392</v>
      </c>
    </row>
    <row r="645" spans="1:8" ht="15" x14ac:dyDescent="0.25">
      <c r="A645" s="47" t="s">
        <v>2221</v>
      </c>
      <c r="B645" s="46" t="s">
        <v>2222</v>
      </c>
      <c r="C645" s="46" t="s">
        <v>2223</v>
      </c>
      <c r="D645" s="49">
        <v>32451</v>
      </c>
      <c r="E645" s="46" t="s">
        <v>994</v>
      </c>
      <c r="F645" s="46">
        <v>98</v>
      </c>
      <c r="G645" s="46">
        <v>967073813</v>
      </c>
      <c r="H645" s="46">
        <v>95956798045</v>
      </c>
    </row>
    <row r="646" spans="1:8" ht="15" x14ac:dyDescent="0.25">
      <c r="A646" s="47" t="s">
        <v>1647</v>
      </c>
      <c r="B646" s="46" t="s">
        <v>1648</v>
      </c>
      <c r="C646" s="46" t="s">
        <v>1649</v>
      </c>
      <c r="D646" s="49">
        <v>34203</v>
      </c>
      <c r="E646" s="46" t="s">
        <v>1063</v>
      </c>
      <c r="F646" s="46">
        <v>91</v>
      </c>
      <c r="G646" s="46">
        <v>915296993</v>
      </c>
      <c r="H646" s="46">
        <v>98443615643</v>
      </c>
    </row>
    <row r="647" spans="1:8" ht="15" x14ac:dyDescent="0.25">
      <c r="A647" s="47" t="s">
        <v>2224</v>
      </c>
      <c r="B647" s="46" t="s">
        <v>2225</v>
      </c>
      <c r="C647" s="46" t="s">
        <v>2226</v>
      </c>
      <c r="D647" s="49">
        <v>31144</v>
      </c>
      <c r="E647" s="46" t="s">
        <v>1026</v>
      </c>
      <c r="F647" s="46">
        <v>69</v>
      </c>
      <c r="G647" s="46">
        <v>995668175</v>
      </c>
      <c r="H647" s="46">
        <v>77089906188</v>
      </c>
    </row>
    <row r="648" spans="1:8" ht="15" x14ac:dyDescent="0.25">
      <c r="A648" s="47" t="s">
        <v>2227</v>
      </c>
      <c r="B648" s="46" t="s">
        <v>2159</v>
      </c>
      <c r="C648" s="46" t="s">
        <v>2228</v>
      </c>
      <c r="D648" s="49">
        <v>32737</v>
      </c>
      <c r="E648" s="46" t="s">
        <v>978</v>
      </c>
      <c r="F648" s="46">
        <v>86</v>
      </c>
      <c r="G648" s="46">
        <v>946753938</v>
      </c>
      <c r="H648" s="46">
        <v>14902102794</v>
      </c>
    </row>
    <row r="649" spans="1:8" ht="15" x14ac:dyDescent="0.25">
      <c r="A649" s="47" t="s">
        <v>2229</v>
      </c>
      <c r="B649" s="46" t="s">
        <v>2230</v>
      </c>
      <c r="C649" s="46" t="s">
        <v>2231</v>
      </c>
      <c r="D649" s="49">
        <v>34210</v>
      </c>
      <c r="E649" s="46" t="s">
        <v>1048</v>
      </c>
      <c r="F649" s="46">
        <v>79</v>
      </c>
      <c r="G649" s="46">
        <v>918974785</v>
      </c>
      <c r="H649" s="46">
        <v>60250532817</v>
      </c>
    </row>
    <row r="650" spans="1:8" ht="15" x14ac:dyDescent="0.25">
      <c r="A650" s="47" t="s">
        <v>1644</v>
      </c>
      <c r="B650" s="46" t="s">
        <v>1645</v>
      </c>
      <c r="C650" s="46" t="s">
        <v>1646</v>
      </c>
      <c r="D650" s="49">
        <v>31677</v>
      </c>
      <c r="E650" s="46" t="s">
        <v>1087</v>
      </c>
      <c r="F650" s="46">
        <v>61</v>
      </c>
      <c r="G650" s="46">
        <v>976029300</v>
      </c>
      <c r="H650" s="46">
        <v>31790932261</v>
      </c>
    </row>
    <row r="651" spans="1:8" ht="15" x14ac:dyDescent="0.25">
      <c r="A651" s="47" t="s">
        <v>2028</v>
      </c>
      <c r="B651" s="46" t="s">
        <v>2029</v>
      </c>
      <c r="C651" s="46" t="s">
        <v>2030</v>
      </c>
      <c r="D651" s="49">
        <v>31799</v>
      </c>
      <c r="E651" s="46" t="s">
        <v>966</v>
      </c>
      <c r="F651" s="46">
        <v>62</v>
      </c>
      <c r="G651" s="46">
        <v>976623884</v>
      </c>
      <c r="H651" s="46">
        <v>86183795231</v>
      </c>
    </row>
    <row r="652" spans="1:8" ht="15" x14ac:dyDescent="0.25">
      <c r="A652" s="47" t="s">
        <v>1714</v>
      </c>
      <c r="B652" s="46" t="s">
        <v>1715</v>
      </c>
      <c r="C652" s="46" t="s">
        <v>1716</v>
      </c>
      <c r="D652" s="49">
        <v>33659</v>
      </c>
      <c r="E652" s="46" t="s">
        <v>1125</v>
      </c>
      <c r="F652" s="46">
        <v>31</v>
      </c>
      <c r="G652" s="46">
        <v>982431262</v>
      </c>
      <c r="H652" s="46">
        <v>86175657657</v>
      </c>
    </row>
    <row r="653" spans="1:8" ht="15" x14ac:dyDescent="0.25">
      <c r="A653" s="47" t="s">
        <v>1159</v>
      </c>
      <c r="B653" s="46" t="s">
        <v>1160</v>
      </c>
      <c r="C653" s="46" t="s">
        <v>1161</v>
      </c>
      <c r="D653" s="49">
        <v>32872</v>
      </c>
      <c r="E653" s="46" t="s">
        <v>1048</v>
      </c>
      <c r="F653" s="46">
        <v>79</v>
      </c>
      <c r="G653" s="46">
        <v>912154820</v>
      </c>
      <c r="H653" s="46">
        <v>24284053267</v>
      </c>
    </row>
    <row r="654" spans="1:8" ht="15" x14ac:dyDescent="0.25">
      <c r="A654" s="47" t="s">
        <v>1662</v>
      </c>
      <c r="B654" s="46" t="s">
        <v>1663</v>
      </c>
      <c r="C654" s="46" t="s">
        <v>1664</v>
      </c>
      <c r="D654" s="49">
        <v>34127</v>
      </c>
      <c r="E654" s="46" t="s">
        <v>1005</v>
      </c>
      <c r="F654" s="46">
        <v>88</v>
      </c>
      <c r="G654" s="46">
        <v>968345123</v>
      </c>
      <c r="H654" s="46">
        <v>29999879821</v>
      </c>
    </row>
    <row r="655" spans="1:8" ht="15" x14ac:dyDescent="0.25">
      <c r="A655" s="47" t="s">
        <v>1057</v>
      </c>
      <c r="B655" s="46" t="s">
        <v>1058</v>
      </c>
      <c r="C655" s="46" t="s">
        <v>1059</v>
      </c>
      <c r="D655" s="49">
        <v>31096</v>
      </c>
      <c r="E655" s="46" t="s">
        <v>986</v>
      </c>
      <c r="F655" s="46">
        <v>68</v>
      </c>
      <c r="G655" s="46">
        <v>923057470</v>
      </c>
      <c r="H655" s="46">
        <v>95223706389</v>
      </c>
    </row>
    <row r="656" spans="1:8" ht="15" x14ac:dyDescent="0.25">
      <c r="A656" s="47" t="s">
        <v>1775</v>
      </c>
      <c r="B656" s="46" t="s">
        <v>1776</v>
      </c>
      <c r="C656" s="46" t="s">
        <v>1777</v>
      </c>
      <c r="D656" s="49">
        <v>33382</v>
      </c>
      <c r="E656" s="46" t="s">
        <v>978</v>
      </c>
      <c r="F656" s="46">
        <v>86</v>
      </c>
      <c r="G656" s="46">
        <v>912779345</v>
      </c>
      <c r="H656" s="46">
        <v>3442845805</v>
      </c>
    </row>
    <row r="657" spans="1:8" ht="15" x14ac:dyDescent="0.25">
      <c r="A657" s="47" t="s">
        <v>1363</v>
      </c>
      <c r="B657" s="46" t="s">
        <v>1364</v>
      </c>
      <c r="C657" s="46" t="s">
        <v>1365</v>
      </c>
      <c r="D657" s="49">
        <v>31558</v>
      </c>
      <c r="E657" s="46" t="s">
        <v>978</v>
      </c>
      <c r="F657" s="46">
        <v>86</v>
      </c>
      <c r="G657" s="46">
        <v>926268511</v>
      </c>
      <c r="H657" s="46">
        <v>47311341785</v>
      </c>
    </row>
    <row r="658" spans="1:8" ht="15" x14ac:dyDescent="0.25">
      <c r="A658" s="47" t="s">
        <v>2232</v>
      </c>
      <c r="B658" s="46" t="s">
        <v>2233</v>
      </c>
      <c r="C658" s="46" t="s">
        <v>2234</v>
      </c>
      <c r="D658" s="49">
        <v>31324</v>
      </c>
      <c r="E658" s="46" t="s">
        <v>1091</v>
      </c>
      <c r="F658" s="46">
        <v>92</v>
      </c>
      <c r="G658" s="46">
        <v>900209565</v>
      </c>
      <c r="H658" s="46">
        <v>96422350415</v>
      </c>
    </row>
    <row r="659" spans="1:8" ht="15" x14ac:dyDescent="0.25">
      <c r="A659" s="47" t="s">
        <v>1703</v>
      </c>
      <c r="B659" s="46" t="s">
        <v>1498</v>
      </c>
      <c r="C659" s="46" t="s">
        <v>1704</v>
      </c>
      <c r="D659" s="49">
        <v>34302</v>
      </c>
      <c r="E659" s="46" t="s">
        <v>982</v>
      </c>
      <c r="F659" s="46">
        <v>82</v>
      </c>
      <c r="G659" s="46">
        <v>982502196</v>
      </c>
      <c r="H659" s="46">
        <v>87035164329</v>
      </c>
    </row>
    <row r="660" spans="1:8" ht="15" x14ac:dyDescent="0.25">
      <c r="A660" s="47" t="s">
        <v>1732</v>
      </c>
      <c r="B660" s="46" t="s">
        <v>1033</v>
      </c>
      <c r="C660" s="46" t="s">
        <v>1733</v>
      </c>
      <c r="D660" s="49">
        <v>31564</v>
      </c>
      <c r="E660" s="46" t="s">
        <v>990</v>
      </c>
      <c r="F660" s="46">
        <v>63</v>
      </c>
      <c r="G660" s="46">
        <v>924819801</v>
      </c>
      <c r="H660" s="46">
        <v>30603976814</v>
      </c>
    </row>
    <row r="661" spans="1:8" ht="15" x14ac:dyDescent="0.25">
      <c r="A661" s="47" t="s">
        <v>2235</v>
      </c>
      <c r="B661" s="46" t="s">
        <v>2236</v>
      </c>
      <c r="C661" s="46" t="s">
        <v>2237</v>
      </c>
      <c r="D661" s="49">
        <v>34039</v>
      </c>
      <c r="E661" s="46" t="s">
        <v>1095</v>
      </c>
      <c r="F661" s="46">
        <v>11</v>
      </c>
      <c r="G661" s="46">
        <v>970264281</v>
      </c>
      <c r="H661" s="46">
        <v>64348567763</v>
      </c>
    </row>
    <row r="662" spans="1:8" ht="15" x14ac:dyDescent="0.25">
      <c r="A662" s="47" t="s">
        <v>2238</v>
      </c>
      <c r="B662" s="46" t="s">
        <v>2239</v>
      </c>
      <c r="C662" s="46" t="s">
        <v>2240</v>
      </c>
      <c r="D662" s="49">
        <v>33156</v>
      </c>
      <c r="E662" s="46" t="s">
        <v>1083</v>
      </c>
      <c r="F662" s="46">
        <v>84</v>
      </c>
      <c r="G662" s="46">
        <v>975397862</v>
      </c>
      <c r="H662" s="46">
        <v>20494916053</v>
      </c>
    </row>
    <row r="663" spans="1:8" ht="15" x14ac:dyDescent="0.25">
      <c r="A663" s="47" t="s">
        <v>1330</v>
      </c>
      <c r="B663" s="46" t="s">
        <v>1331</v>
      </c>
      <c r="C663" s="46" t="s">
        <v>1332</v>
      </c>
      <c r="D663" s="49">
        <v>34161</v>
      </c>
      <c r="E663" s="46" t="s">
        <v>978</v>
      </c>
      <c r="F663" s="46">
        <v>86</v>
      </c>
      <c r="G663" s="46">
        <v>956872621</v>
      </c>
      <c r="H663" s="46">
        <v>22253673232</v>
      </c>
    </row>
    <row r="664" spans="1:8" ht="15" x14ac:dyDescent="0.25">
      <c r="A664" s="47" t="s">
        <v>1740</v>
      </c>
      <c r="B664" s="46" t="s">
        <v>1741</v>
      </c>
      <c r="C664" s="46" t="s">
        <v>1742</v>
      </c>
      <c r="D664" s="49">
        <v>31357</v>
      </c>
      <c r="E664" s="46" t="s">
        <v>990</v>
      </c>
      <c r="F664" s="46">
        <v>63</v>
      </c>
      <c r="G664" s="46">
        <v>960467394</v>
      </c>
      <c r="H664" s="46">
        <v>74458921145</v>
      </c>
    </row>
    <row r="665" spans="1:8" ht="15" x14ac:dyDescent="0.25">
      <c r="A665" s="47" t="s">
        <v>2241</v>
      </c>
      <c r="B665" s="46" t="s">
        <v>2242</v>
      </c>
      <c r="C665" s="46" t="s">
        <v>2243</v>
      </c>
      <c r="D665" s="49">
        <v>32494</v>
      </c>
      <c r="E665" s="46" t="s">
        <v>974</v>
      </c>
      <c r="F665" s="46">
        <v>96</v>
      </c>
      <c r="G665" s="46">
        <v>997991988</v>
      </c>
      <c r="H665" s="46">
        <v>91049381573</v>
      </c>
    </row>
    <row r="666" spans="1:8" ht="15" x14ac:dyDescent="0.25">
      <c r="A666" s="47" t="s">
        <v>1845</v>
      </c>
      <c r="B666" s="46" t="s">
        <v>1846</v>
      </c>
      <c r="C666" s="46" t="s">
        <v>1847</v>
      </c>
      <c r="D666" s="49">
        <v>33427</v>
      </c>
      <c r="E666" s="46" t="s">
        <v>1125</v>
      </c>
      <c r="F666" s="46">
        <v>31</v>
      </c>
      <c r="G666" s="46">
        <v>939338857</v>
      </c>
      <c r="H666" s="46">
        <v>43215759590</v>
      </c>
    </row>
    <row r="667" spans="1:8" ht="15" x14ac:dyDescent="0.25">
      <c r="A667" s="47" t="s">
        <v>1453</v>
      </c>
      <c r="B667" s="46" t="s">
        <v>1454</v>
      </c>
      <c r="C667" s="46" t="s">
        <v>1455</v>
      </c>
      <c r="D667" s="49">
        <v>33054</v>
      </c>
      <c r="E667" s="46" t="s">
        <v>1026</v>
      </c>
      <c r="F667" s="46">
        <v>69</v>
      </c>
      <c r="G667" s="46">
        <v>933143816</v>
      </c>
      <c r="H667" s="46">
        <v>17385270551</v>
      </c>
    </row>
    <row r="668" spans="1:8" ht="15" x14ac:dyDescent="0.25">
      <c r="A668" s="47" t="s">
        <v>2244</v>
      </c>
      <c r="B668" s="46" t="s">
        <v>2245</v>
      </c>
      <c r="C668" s="46" t="s">
        <v>2246</v>
      </c>
      <c r="D668" s="49">
        <v>31685</v>
      </c>
      <c r="E668" s="46" t="s">
        <v>986</v>
      </c>
      <c r="F668" s="46">
        <v>68</v>
      </c>
      <c r="G668" s="46">
        <v>918856160</v>
      </c>
      <c r="H668" s="46">
        <v>69714746069</v>
      </c>
    </row>
    <row r="669" spans="1:8" ht="15" x14ac:dyDescent="0.25">
      <c r="A669" s="47" t="s">
        <v>2247</v>
      </c>
      <c r="B669" s="46" t="s">
        <v>2248</v>
      </c>
      <c r="C669" s="46" t="s">
        <v>2249</v>
      </c>
      <c r="D669" s="49">
        <v>31770</v>
      </c>
      <c r="E669" s="46" t="s">
        <v>982</v>
      </c>
      <c r="F669" s="46">
        <v>82</v>
      </c>
      <c r="G669" s="46">
        <v>930515895</v>
      </c>
      <c r="H669" s="46">
        <v>79227650543</v>
      </c>
    </row>
    <row r="670" spans="1:8" ht="15" x14ac:dyDescent="0.25">
      <c r="A670" s="47" t="s">
        <v>1524</v>
      </c>
      <c r="B670" s="46" t="s">
        <v>1525</v>
      </c>
      <c r="C670" s="46" t="s">
        <v>1526</v>
      </c>
      <c r="D670" s="49">
        <v>33236</v>
      </c>
      <c r="E670" s="46" t="s">
        <v>990</v>
      </c>
      <c r="F670" s="46">
        <v>63</v>
      </c>
      <c r="G670" s="46">
        <v>957169166</v>
      </c>
      <c r="H670" s="46">
        <v>20337301505</v>
      </c>
    </row>
    <row r="671" spans="1:8" ht="15" x14ac:dyDescent="0.25">
      <c r="A671" s="47" t="s">
        <v>1205</v>
      </c>
      <c r="B671" s="46" t="s">
        <v>1206</v>
      </c>
      <c r="C671" s="46" t="s">
        <v>1207</v>
      </c>
      <c r="D671" s="49">
        <v>31543</v>
      </c>
      <c r="E671" s="46" t="s">
        <v>1125</v>
      </c>
      <c r="F671" s="46">
        <v>31</v>
      </c>
      <c r="G671" s="46">
        <v>981514923</v>
      </c>
      <c r="H671" s="46">
        <v>56168764434</v>
      </c>
    </row>
    <row r="672" spans="1:8" ht="15" x14ac:dyDescent="0.25">
      <c r="A672" s="47" t="s">
        <v>1209</v>
      </c>
      <c r="B672" s="46" t="s">
        <v>2250</v>
      </c>
      <c r="C672" s="46" t="s">
        <v>2251</v>
      </c>
      <c r="D672" s="49">
        <v>33761</v>
      </c>
      <c r="E672" s="46" t="s">
        <v>1099</v>
      </c>
      <c r="F672" s="46">
        <v>81</v>
      </c>
      <c r="G672" s="46">
        <v>928233385</v>
      </c>
      <c r="H672" s="46">
        <v>92980340494</v>
      </c>
    </row>
    <row r="673" spans="1:8" ht="15" x14ac:dyDescent="0.25">
      <c r="A673" s="47" t="s">
        <v>2007</v>
      </c>
      <c r="B673" s="46" t="s">
        <v>2008</v>
      </c>
      <c r="C673" s="46" t="s">
        <v>2009</v>
      </c>
      <c r="D673" s="49">
        <v>33147</v>
      </c>
      <c r="E673" s="46" t="s">
        <v>1019</v>
      </c>
      <c r="F673" s="46">
        <v>95</v>
      </c>
      <c r="G673" s="46">
        <v>968393067</v>
      </c>
      <c r="H673" s="46">
        <v>51097062228</v>
      </c>
    </row>
    <row r="674" spans="1:8" ht="15" x14ac:dyDescent="0.25">
      <c r="A674" s="47" t="s">
        <v>1247</v>
      </c>
      <c r="B674" s="46" t="s">
        <v>1248</v>
      </c>
      <c r="C674" s="46" t="s">
        <v>1249</v>
      </c>
      <c r="D674" s="49">
        <v>31880</v>
      </c>
      <c r="E674" s="46" t="s">
        <v>974</v>
      </c>
      <c r="F674" s="46">
        <v>96</v>
      </c>
      <c r="G674" s="46">
        <v>992528115</v>
      </c>
      <c r="H674" s="46">
        <v>33561130310</v>
      </c>
    </row>
    <row r="675" spans="1:8" ht="15" x14ac:dyDescent="0.25">
      <c r="A675" s="47" t="s">
        <v>2156</v>
      </c>
      <c r="B675" s="46" t="s">
        <v>2157</v>
      </c>
      <c r="C675" s="46" t="s">
        <v>2158</v>
      </c>
      <c r="D675" s="49">
        <v>33178</v>
      </c>
      <c r="E675" s="46" t="s">
        <v>1079</v>
      </c>
      <c r="F675" s="46">
        <v>48</v>
      </c>
      <c r="G675" s="46">
        <v>954683148</v>
      </c>
      <c r="H675" s="46">
        <v>27059538705</v>
      </c>
    </row>
    <row r="676" spans="1:8" ht="15" x14ac:dyDescent="0.25">
      <c r="A676" s="47" t="s">
        <v>2252</v>
      </c>
      <c r="B676" s="46" t="s">
        <v>2253</v>
      </c>
      <c r="C676" s="46" t="s">
        <v>2254</v>
      </c>
      <c r="D676" s="49">
        <v>33056</v>
      </c>
      <c r="E676" s="46" t="s">
        <v>1056</v>
      </c>
      <c r="F676" s="46">
        <v>65</v>
      </c>
      <c r="G676" s="46">
        <v>906099507</v>
      </c>
      <c r="H676" s="46">
        <v>36642610705</v>
      </c>
    </row>
    <row r="677" spans="1:8" ht="15" x14ac:dyDescent="0.25">
      <c r="A677" s="47" t="s">
        <v>2255</v>
      </c>
      <c r="B677" s="46" t="s">
        <v>2256</v>
      </c>
      <c r="C677" s="46" t="s">
        <v>2257</v>
      </c>
      <c r="D677" s="49">
        <v>33997</v>
      </c>
      <c r="E677" s="46" t="s">
        <v>1091</v>
      </c>
      <c r="F677" s="46">
        <v>92</v>
      </c>
      <c r="G677" s="46">
        <v>941224189</v>
      </c>
      <c r="H677" s="46">
        <v>85208988710</v>
      </c>
    </row>
    <row r="678" spans="1:8" ht="15" x14ac:dyDescent="0.25">
      <c r="A678" s="47" t="s">
        <v>2258</v>
      </c>
      <c r="B678" s="46" t="s">
        <v>2259</v>
      </c>
      <c r="C678" s="46" t="s">
        <v>2260</v>
      </c>
      <c r="D678" s="49">
        <v>32667</v>
      </c>
      <c r="E678" s="46" t="s">
        <v>1125</v>
      </c>
      <c r="F678" s="46">
        <v>31</v>
      </c>
      <c r="G678" s="46">
        <v>968238597</v>
      </c>
      <c r="H678" s="46">
        <v>56839674507</v>
      </c>
    </row>
    <row r="679" spans="1:8" ht="15" x14ac:dyDescent="0.25">
      <c r="A679" s="47" t="s">
        <v>2261</v>
      </c>
      <c r="B679" s="46" t="s">
        <v>2262</v>
      </c>
      <c r="C679" s="46" t="s">
        <v>2263</v>
      </c>
      <c r="D679" s="49">
        <v>31210</v>
      </c>
      <c r="E679" s="46" t="s">
        <v>1063</v>
      </c>
      <c r="F679" s="46">
        <v>91</v>
      </c>
      <c r="G679" s="46">
        <v>915757420</v>
      </c>
      <c r="H679" s="46">
        <v>49421787825</v>
      </c>
    </row>
    <row r="680" spans="1:8" ht="15" x14ac:dyDescent="0.25">
      <c r="A680" s="47" t="s">
        <v>2264</v>
      </c>
      <c r="B680" s="46" t="s">
        <v>2265</v>
      </c>
      <c r="C680" s="46" t="s">
        <v>2266</v>
      </c>
      <c r="D680" s="49">
        <v>31766</v>
      </c>
      <c r="E680" s="46" t="s">
        <v>974</v>
      </c>
      <c r="F680" s="46">
        <v>96</v>
      </c>
      <c r="G680" s="46">
        <v>940221360</v>
      </c>
      <c r="H680" s="46">
        <v>13201787453</v>
      </c>
    </row>
    <row r="681" spans="1:8" ht="15" x14ac:dyDescent="0.25">
      <c r="A681" s="47" t="s">
        <v>1159</v>
      </c>
      <c r="B681" s="46" t="s">
        <v>1160</v>
      </c>
      <c r="C681" s="46" t="s">
        <v>1161</v>
      </c>
      <c r="D681" s="49">
        <v>32093</v>
      </c>
      <c r="E681" s="46" t="s">
        <v>974</v>
      </c>
      <c r="F681" s="46">
        <v>96</v>
      </c>
      <c r="G681" s="46">
        <v>969371707</v>
      </c>
      <c r="H681" s="46">
        <v>29648162558</v>
      </c>
    </row>
    <row r="682" spans="1:8" ht="15" x14ac:dyDescent="0.25">
      <c r="A682" s="47" t="s">
        <v>2267</v>
      </c>
      <c r="B682" s="46" t="s">
        <v>2268</v>
      </c>
      <c r="C682" s="46" t="s">
        <v>2269</v>
      </c>
      <c r="D682" s="49">
        <v>31705</v>
      </c>
      <c r="E682" s="46" t="s">
        <v>1019</v>
      </c>
      <c r="F682" s="46">
        <v>95</v>
      </c>
      <c r="G682" s="46">
        <v>922195111</v>
      </c>
      <c r="H682" s="46">
        <v>48006642482</v>
      </c>
    </row>
    <row r="683" spans="1:8" ht="15" x14ac:dyDescent="0.25">
      <c r="A683" s="47" t="s">
        <v>2270</v>
      </c>
      <c r="B683" s="46" t="s">
        <v>2271</v>
      </c>
      <c r="C683" s="46" t="s">
        <v>2272</v>
      </c>
      <c r="D683" s="49">
        <v>31898</v>
      </c>
      <c r="E683" s="46" t="s">
        <v>1001</v>
      </c>
      <c r="F683" s="46">
        <v>83</v>
      </c>
      <c r="G683" s="46">
        <v>969207484</v>
      </c>
      <c r="H683" s="46">
        <v>22729245529</v>
      </c>
    </row>
    <row r="684" spans="1:8" ht="15" x14ac:dyDescent="0.25">
      <c r="A684" s="47" t="s">
        <v>2177</v>
      </c>
      <c r="B684" s="46" t="s">
        <v>2178</v>
      </c>
      <c r="C684" s="46" t="s">
        <v>2179</v>
      </c>
      <c r="D684" s="49">
        <v>31966</v>
      </c>
      <c r="E684" s="46" t="s">
        <v>1063</v>
      </c>
      <c r="F684" s="46">
        <v>91</v>
      </c>
      <c r="G684" s="46">
        <v>927582772</v>
      </c>
      <c r="H684" s="46">
        <v>49720365517</v>
      </c>
    </row>
    <row r="685" spans="1:8" ht="15" x14ac:dyDescent="0.25">
      <c r="A685" s="47" t="s">
        <v>2273</v>
      </c>
      <c r="B685" s="46" t="s">
        <v>2274</v>
      </c>
      <c r="C685" s="46" t="s">
        <v>2275</v>
      </c>
      <c r="D685" s="49">
        <v>33505</v>
      </c>
      <c r="E685" s="46" t="s">
        <v>1048</v>
      </c>
      <c r="F685" s="46">
        <v>79</v>
      </c>
      <c r="G685" s="46">
        <v>958512933</v>
      </c>
      <c r="H685" s="46">
        <v>13763742888</v>
      </c>
    </row>
    <row r="686" spans="1:8" ht="15" x14ac:dyDescent="0.25">
      <c r="A686" s="47" t="s">
        <v>2276</v>
      </c>
      <c r="B686" s="46" t="s">
        <v>2277</v>
      </c>
      <c r="C686" s="46" t="s">
        <v>2278</v>
      </c>
      <c r="D686" s="49">
        <v>34267</v>
      </c>
      <c r="E686" s="46" t="s">
        <v>970</v>
      </c>
      <c r="F686" s="46">
        <v>27</v>
      </c>
      <c r="G686" s="46">
        <v>948313020</v>
      </c>
      <c r="H686" s="46">
        <v>3705960686</v>
      </c>
    </row>
    <row r="687" spans="1:8" ht="15" x14ac:dyDescent="0.25">
      <c r="A687" s="47" t="s">
        <v>1084</v>
      </c>
      <c r="B687" s="46" t="s">
        <v>1085</v>
      </c>
      <c r="C687" s="46" t="s">
        <v>1086</v>
      </c>
      <c r="D687" s="49">
        <v>33041</v>
      </c>
      <c r="E687" s="46" t="s">
        <v>1121</v>
      </c>
      <c r="F687" s="46">
        <v>51</v>
      </c>
      <c r="G687" s="46">
        <v>916161185</v>
      </c>
      <c r="H687" s="46">
        <v>62003345500</v>
      </c>
    </row>
    <row r="688" spans="1:8" ht="15" x14ac:dyDescent="0.25">
      <c r="A688" s="47" t="s">
        <v>1737</v>
      </c>
      <c r="B688" s="46" t="s">
        <v>1738</v>
      </c>
      <c r="C688" s="46" t="s">
        <v>1739</v>
      </c>
      <c r="D688" s="49">
        <v>33155</v>
      </c>
      <c r="E688" s="46" t="s">
        <v>1063</v>
      </c>
      <c r="F688" s="46">
        <v>91</v>
      </c>
      <c r="G688" s="46">
        <v>900805780</v>
      </c>
      <c r="H688" s="46">
        <v>83214687940</v>
      </c>
    </row>
    <row r="689" spans="1:8" ht="15" x14ac:dyDescent="0.25">
      <c r="A689" s="47" t="s">
        <v>1857</v>
      </c>
      <c r="B689" s="46" t="s">
        <v>1858</v>
      </c>
      <c r="C689" s="46" t="s">
        <v>1859</v>
      </c>
      <c r="D689" s="49">
        <v>32275</v>
      </c>
      <c r="E689" s="46" t="s">
        <v>1005</v>
      </c>
      <c r="F689" s="46">
        <v>88</v>
      </c>
      <c r="G689" s="46">
        <v>910628198</v>
      </c>
      <c r="H689" s="46">
        <v>51278653268</v>
      </c>
    </row>
    <row r="690" spans="1:8" ht="15" x14ac:dyDescent="0.25">
      <c r="A690" s="47" t="s">
        <v>1881</v>
      </c>
      <c r="B690" s="46" t="s">
        <v>1882</v>
      </c>
      <c r="C690" s="46" t="s">
        <v>1883</v>
      </c>
      <c r="D690" s="49">
        <v>32722</v>
      </c>
      <c r="E690" s="46" t="s">
        <v>1083</v>
      </c>
      <c r="F690" s="46">
        <v>84</v>
      </c>
      <c r="G690" s="46">
        <v>941116972</v>
      </c>
      <c r="H690" s="46">
        <v>3670913117</v>
      </c>
    </row>
    <row r="691" spans="1:8" ht="15" x14ac:dyDescent="0.25">
      <c r="A691" s="47" t="s">
        <v>1486</v>
      </c>
      <c r="B691" s="46" t="s">
        <v>1487</v>
      </c>
      <c r="C691" s="46" t="s">
        <v>1488</v>
      </c>
      <c r="D691" s="49">
        <v>33380</v>
      </c>
      <c r="E691" s="46" t="s">
        <v>1005</v>
      </c>
      <c r="F691" s="46">
        <v>88</v>
      </c>
      <c r="G691" s="46">
        <v>973865125</v>
      </c>
      <c r="H691" s="46">
        <v>96550162604</v>
      </c>
    </row>
    <row r="692" spans="1:8" ht="15" x14ac:dyDescent="0.25">
      <c r="A692" s="47" t="s">
        <v>2279</v>
      </c>
      <c r="B692" s="46" t="s">
        <v>2280</v>
      </c>
      <c r="C692" s="46" t="s">
        <v>2281</v>
      </c>
      <c r="D692" s="49">
        <v>32931</v>
      </c>
      <c r="E692" s="46" t="s">
        <v>974</v>
      </c>
      <c r="F692" s="46">
        <v>96</v>
      </c>
      <c r="G692" s="46">
        <v>997397905</v>
      </c>
      <c r="H692" s="46">
        <v>86939916848</v>
      </c>
    </row>
    <row r="693" spans="1:8" ht="15" x14ac:dyDescent="0.25">
      <c r="A693" s="47" t="s">
        <v>1802</v>
      </c>
      <c r="B693" s="46" t="s">
        <v>1803</v>
      </c>
      <c r="C693" s="46" t="s">
        <v>1804</v>
      </c>
      <c r="D693" s="49">
        <v>33585</v>
      </c>
      <c r="E693" s="46" t="s">
        <v>1019</v>
      </c>
      <c r="F693" s="46">
        <v>95</v>
      </c>
      <c r="G693" s="46">
        <v>933181733</v>
      </c>
      <c r="H693" s="46">
        <v>41031833418</v>
      </c>
    </row>
    <row r="694" spans="1:8" ht="15" x14ac:dyDescent="0.25">
      <c r="A694" s="47" t="s">
        <v>1708</v>
      </c>
      <c r="B694" s="46" t="s">
        <v>1709</v>
      </c>
      <c r="C694" s="46" t="s">
        <v>1710</v>
      </c>
      <c r="D694" s="49">
        <v>32337</v>
      </c>
      <c r="E694" s="46" t="s">
        <v>1056</v>
      </c>
      <c r="F694" s="46">
        <v>65</v>
      </c>
      <c r="G694" s="46">
        <v>976604395</v>
      </c>
      <c r="H694" s="46">
        <v>25359123637</v>
      </c>
    </row>
    <row r="695" spans="1:8" ht="15" x14ac:dyDescent="0.25">
      <c r="A695" s="47" t="s">
        <v>2282</v>
      </c>
      <c r="B695" s="46" t="s">
        <v>2283</v>
      </c>
      <c r="C695" s="46" t="s">
        <v>2284</v>
      </c>
      <c r="D695" s="49">
        <v>31212</v>
      </c>
      <c r="E695" s="46" t="s">
        <v>982</v>
      </c>
      <c r="F695" s="46">
        <v>82</v>
      </c>
      <c r="G695" s="46">
        <v>990310473</v>
      </c>
      <c r="H695" s="46">
        <v>57614925671</v>
      </c>
    </row>
    <row r="696" spans="1:8" ht="15" x14ac:dyDescent="0.25">
      <c r="A696" s="47" t="s">
        <v>1471</v>
      </c>
      <c r="B696" s="46" t="s">
        <v>1472</v>
      </c>
      <c r="C696" s="46" t="s">
        <v>1473</v>
      </c>
      <c r="D696" s="49">
        <v>34233</v>
      </c>
      <c r="E696" s="46" t="s">
        <v>1052</v>
      </c>
      <c r="F696" s="46">
        <v>84</v>
      </c>
      <c r="G696" s="46">
        <v>953316480</v>
      </c>
      <c r="H696" s="46">
        <v>39558940299</v>
      </c>
    </row>
    <row r="697" spans="1:8" ht="15" x14ac:dyDescent="0.25">
      <c r="A697" s="47" t="s">
        <v>2285</v>
      </c>
      <c r="B697" s="46" t="s">
        <v>1324</v>
      </c>
      <c r="C697" s="46" t="s">
        <v>2286</v>
      </c>
      <c r="D697" s="49">
        <v>31409</v>
      </c>
      <c r="E697" s="46" t="s">
        <v>1189</v>
      </c>
      <c r="F697" s="46">
        <v>21</v>
      </c>
      <c r="G697" s="46">
        <v>966111716</v>
      </c>
      <c r="H697" s="46">
        <v>20149342809</v>
      </c>
    </row>
    <row r="698" spans="1:8" ht="15" x14ac:dyDescent="0.25">
      <c r="A698" s="47" t="s">
        <v>1554</v>
      </c>
      <c r="B698" s="46" t="s">
        <v>1186</v>
      </c>
      <c r="C698" s="46" t="s">
        <v>1555</v>
      </c>
      <c r="D698" s="49">
        <v>31123</v>
      </c>
      <c r="E698" s="46" t="s">
        <v>1001</v>
      </c>
      <c r="F698" s="46">
        <v>83</v>
      </c>
      <c r="G698" s="46">
        <v>918129342</v>
      </c>
      <c r="H698" s="46">
        <v>46134250371</v>
      </c>
    </row>
    <row r="699" spans="1:8" ht="15" x14ac:dyDescent="0.25">
      <c r="A699" s="47" t="s">
        <v>1922</v>
      </c>
      <c r="B699" s="46" t="s">
        <v>1923</v>
      </c>
      <c r="C699" s="46" t="s">
        <v>1924</v>
      </c>
      <c r="D699" s="49">
        <v>32750</v>
      </c>
      <c r="E699" s="46" t="s">
        <v>1026</v>
      </c>
      <c r="F699" s="46">
        <v>69</v>
      </c>
      <c r="G699" s="46">
        <v>945554592</v>
      </c>
      <c r="H699" s="46">
        <v>97552639635</v>
      </c>
    </row>
    <row r="700" spans="1:8" ht="15" x14ac:dyDescent="0.25">
      <c r="A700" s="47" t="s">
        <v>2093</v>
      </c>
      <c r="B700" s="46" t="s">
        <v>2094</v>
      </c>
      <c r="C700" s="46" t="s">
        <v>2095</v>
      </c>
      <c r="D700" s="49">
        <v>33617</v>
      </c>
      <c r="E700" s="46" t="s">
        <v>974</v>
      </c>
      <c r="F700" s="46">
        <v>96</v>
      </c>
      <c r="G700" s="46">
        <v>988292485</v>
      </c>
      <c r="H700" s="46">
        <v>96768367922</v>
      </c>
    </row>
    <row r="701" spans="1:8" ht="15" x14ac:dyDescent="0.25">
      <c r="A701" s="47" t="s">
        <v>1489</v>
      </c>
      <c r="B701" s="46" t="s">
        <v>1490</v>
      </c>
      <c r="C701" s="46" t="s">
        <v>1491</v>
      </c>
      <c r="D701" s="49">
        <v>32441</v>
      </c>
      <c r="E701" s="46" t="s">
        <v>1005</v>
      </c>
      <c r="F701" s="46">
        <v>88</v>
      </c>
      <c r="G701" s="46">
        <v>906283114</v>
      </c>
      <c r="H701" s="46">
        <v>46128670039</v>
      </c>
    </row>
    <row r="702" spans="1:8" ht="15" x14ac:dyDescent="0.25">
      <c r="A702" s="47" t="s">
        <v>1689</v>
      </c>
      <c r="B702" s="46" t="s">
        <v>1837</v>
      </c>
      <c r="C702" s="46" t="s">
        <v>1838</v>
      </c>
      <c r="D702" s="49">
        <v>31901</v>
      </c>
      <c r="E702" s="46" t="s">
        <v>1056</v>
      </c>
      <c r="F702" s="46">
        <v>65</v>
      </c>
      <c r="G702" s="46">
        <v>991804602</v>
      </c>
      <c r="H702" s="46">
        <v>6145726534</v>
      </c>
    </row>
    <row r="703" spans="1:8" ht="15" x14ac:dyDescent="0.25">
      <c r="A703" s="47" t="s">
        <v>1987</v>
      </c>
      <c r="B703" s="46" t="s">
        <v>1988</v>
      </c>
      <c r="C703" s="46" t="s">
        <v>1989</v>
      </c>
      <c r="D703" s="49">
        <v>32700</v>
      </c>
      <c r="E703" s="46" t="s">
        <v>1095</v>
      </c>
      <c r="F703" s="46">
        <v>11</v>
      </c>
      <c r="G703" s="46">
        <v>998741557</v>
      </c>
      <c r="H703" s="46">
        <v>27193322157</v>
      </c>
    </row>
    <row r="704" spans="1:8" ht="15" x14ac:dyDescent="0.25">
      <c r="A704" s="47" t="s">
        <v>2186</v>
      </c>
      <c r="B704" s="46" t="s">
        <v>2187</v>
      </c>
      <c r="C704" s="46" t="s">
        <v>2188</v>
      </c>
      <c r="D704" s="49">
        <v>33578</v>
      </c>
      <c r="E704" s="46" t="s">
        <v>986</v>
      </c>
      <c r="F704" s="46">
        <v>68</v>
      </c>
      <c r="G704" s="46">
        <v>904946455</v>
      </c>
      <c r="H704" s="46">
        <v>64220389516</v>
      </c>
    </row>
    <row r="705" spans="1:8" ht="15" x14ac:dyDescent="0.25">
      <c r="A705" s="47" t="s">
        <v>1366</v>
      </c>
      <c r="B705" s="46" t="s">
        <v>1367</v>
      </c>
      <c r="C705" s="46" t="s">
        <v>1368</v>
      </c>
      <c r="D705" s="49">
        <v>33871</v>
      </c>
      <c r="E705" s="46" t="s">
        <v>978</v>
      </c>
      <c r="F705" s="46">
        <v>86</v>
      </c>
      <c r="G705" s="46">
        <v>979875011</v>
      </c>
      <c r="H705" s="46">
        <v>86878355750</v>
      </c>
    </row>
    <row r="706" spans="1:8" ht="15" x14ac:dyDescent="0.25">
      <c r="A706" s="47" t="s">
        <v>1978</v>
      </c>
      <c r="B706" s="46" t="s">
        <v>1979</v>
      </c>
      <c r="C706" s="46" t="s">
        <v>1980</v>
      </c>
      <c r="D706" s="49">
        <v>31917</v>
      </c>
      <c r="E706" s="46" t="s">
        <v>1095</v>
      </c>
      <c r="F706" s="46">
        <v>11</v>
      </c>
      <c r="G706" s="46">
        <v>996206336</v>
      </c>
      <c r="H706" s="46">
        <v>23910093990</v>
      </c>
    </row>
    <row r="707" spans="1:8" ht="15" x14ac:dyDescent="0.25">
      <c r="A707" s="47" t="s">
        <v>1851</v>
      </c>
      <c r="B707" s="46" t="s">
        <v>1852</v>
      </c>
      <c r="C707" s="46" t="s">
        <v>1853</v>
      </c>
      <c r="D707" s="49">
        <v>33836</v>
      </c>
      <c r="E707" s="46" t="s">
        <v>1125</v>
      </c>
      <c r="F707" s="46">
        <v>31</v>
      </c>
      <c r="G707" s="46">
        <v>934976196</v>
      </c>
      <c r="H707" s="46">
        <v>40638983958</v>
      </c>
    </row>
    <row r="708" spans="1:8" ht="15" x14ac:dyDescent="0.25">
      <c r="A708" s="47" t="s">
        <v>2287</v>
      </c>
      <c r="B708" s="46" t="s">
        <v>2288</v>
      </c>
      <c r="C708" s="46" t="s">
        <v>2289</v>
      </c>
      <c r="D708" s="49">
        <v>31419</v>
      </c>
      <c r="E708" s="46" t="s">
        <v>1079</v>
      </c>
      <c r="F708" s="46">
        <v>48</v>
      </c>
      <c r="G708" s="46">
        <v>957810660</v>
      </c>
      <c r="H708" s="46">
        <v>69820273634</v>
      </c>
    </row>
    <row r="709" spans="1:8" ht="15" x14ac:dyDescent="0.25">
      <c r="A709" s="47" t="s">
        <v>1799</v>
      </c>
      <c r="B709" s="46" t="s">
        <v>1800</v>
      </c>
      <c r="C709" s="46" t="s">
        <v>1801</v>
      </c>
      <c r="D709" s="49">
        <v>34324</v>
      </c>
      <c r="E709" s="46" t="s">
        <v>1079</v>
      </c>
      <c r="F709" s="46">
        <v>48</v>
      </c>
      <c r="G709" s="46">
        <v>979320955</v>
      </c>
      <c r="H709" s="46">
        <v>63474787568</v>
      </c>
    </row>
    <row r="710" spans="1:8" ht="15" x14ac:dyDescent="0.25">
      <c r="A710" s="47" t="s">
        <v>1397</v>
      </c>
      <c r="B710" s="46" t="s">
        <v>1398</v>
      </c>
      <c r="C710" s="46" t="s">
        <v>1399</v>
      </c>
      <c r="D710" s="49">
        <v>33576</v>
      </c>
      <c r="E710" s="46" t="s">
        <v>1083</v>
      </c>
      <c r="F710" s="46">
        <v>84</v>
      </c>
      <c r="G710" s="46">
        <v>901963727</v>
      </c>
      <c r="H710" s="46">
        <v>97823273123</v>
      </c>
    </row>
    <row r="711" spans="1:8" ht="15" x14ac:dyDescent="0.25">
      <c r="A711" s="47" t="s">
        <v>2066</v>
      </c>
      <c r="B711" s="46" t="s">
        <v>2067</v>
      </c>
      <c r="C711" s="46" t="s">
        <v>2068</v>
      </c>
      <c r="D711" s="49">
        <v>32071</v>
      </c>
      <c r="E711" s="46" t="s">
        <v>1099</v>
      </c>
      <c r="F711" s="46">
        <v>81</v>
      </c>
      <c r="G711" s="46">
        <v>993532966</v>
      </c>
      <c r="H711" s="46">
        <v>24582074675</v>
      </c>
    </row>
    <row r="712" spans="1:8" ht="15" x14ac:dyDescent="0.25">
      <c r="A712" s="47" t="s">
        <v>1259</v>
      </c>
      <c r="B712" s="46" t="s">
        <v>1260</v>
      </c>
      <c r="C712" s="46" t="s">
        <v>1261</v>
      </c>
      <c r="D712" s="49">
        <v>31184</v>
      </c>
      <c r="E712" s="46" t="s">
        <v>1052</v>
      </c>
      <c r="F712" s="46">
        <v>84</v>
      </c>
      <c r="G712" s="46">
        <v>997535262</v>
      </c>
      <c r="H712" s="46">
        <v>14775097866</v>
      </c>
    </row>
    <row r="713" spans="1:8" ht="15" x14ac:dyDescent="0.25">
      <c r="A713" s="47" t="s">
        <v>1360</v>
      </c>
      <c r="B713" s="46" t="s">
        <v>1361</v>
      </c>
      <c r="C713" s="46" t="s">
        <v>1362</v>
      </c>
      <c r="D713" s="49">
        <v>32698</v>
      </c>
      <c r="E713" s="46" t="s">
        <v>1056</v>
      </c>
      <c r="F713" s="46">
        <v>65</v>
      </c>
      <c r="G713" s="46">
        <v>979782691</v>
      </c>
      <c r="H713" s="46">
        <v>48989420370</v>
      </c>
    </row>
    <row r="714" spans="1:8" ht="15" x14ac:dyDescent="0.25">
      <c r="A714" s="47" t="s">
        <v>1686</v>
      </c>
      <c r="B714" s="46" t="s">
        <v>2045</v>
      </c>
      <c r="C714" s="46" t="s">
        <v>2046</v>
      </c>
      <c r="D714" s="49">
        <v>33835</v>
      </c>
      <c r="E714" s="46" t="s">
        <v>990</v>
      </c>
      <c r="F714" s="46">
        <v>63</v>
      </c>
      <c r="G714" s="46">
        <v>913883830</v>
      </c>
      <c r="H714" s="46">
        <v>4136184392</v>
      </c>
    </row>
    <row r="715" spans="1:8" ht="15" x14ac:dyDescent="0.25">
      <c r="A715" s="47" t="s">
        <v>2290</v>
      </c>
      <c r="B715" s="46" t="s">
        <v>2291</v>
      </c>
      <c r="C715" s="46" t="s">
        <v>2292</v>
      </c>
      <c r="D715" s="49">
        <v>32482</v>
      </c>
      <c r="E715" s="46" t="s">
        <v>974</v>
      </c>
      <c r="F715" s="46">
        <v>96</v>
      </c>
      <c r="G715" s="46">
        <v>926949606</v>
      </c>
      <c r="H715" s="46">
        <v>15628786538</v>
      </c>
    </row>
    <row r="716" spans="1:8" ht="15" x14ac:dyDescent="0.25">
      <c r="A716" s="47" t="s">
        <v>1141</v>
      </c>
      <c r="B716" s="46" t="s">
        <v>1142</v>
      </c>
      <c r="C716" s="46" t="s">
        <v>1143</v>
      </c>
      <c r="D716" s="49">
        <v>31473</v>
      </c>
      <c r="E716" s="46" t="s">
        <v>994</v>
      </c>
      <c r="F716" s="46">
        <v>98</v>
      </c>
      <c r="G716" s="46">
        <v>923824303</v>
      </c>
      <c r="H716" s="46">
        <v>56278503491</v>
      </c>
    </row>
    <row r="717" spans="1:8" ht="15" x14ac:dyDescent="0.25">
      <c r="A717" s="47" t="s">
        <v>1564</v>
      </c>
      <c r="B717" s="46" t="s">
        <v>1565</v>
      </c>
      <c r="C717" s="46" t="s">
        <v>1566</v>
      </c>
      <c r="D717" s="49">
        <v>33572</v>
      </c>
      <c r="E717" s="46" t="s">
        <v>1052</v>
      </c>
      <c r="F717" s="46">
        <v>84</v>
      </c>
      <c r="G717" s="46">
        <v>947434421</v>
      </c>
      <c r="H717" s="46">
        <v>59119766953</v>
      </c>
    </row>
    <row r="718" spans="1:8" ht="15" x14ac:dyDescent="0.25">
      <c r="A718" s="47" t="s">
        <v>1825</v>
      </c>
      <c r="B718" s="46" t="s">
        <v>1826</v>
      </c>
      <c r="C718" s="46" t="s">
        <v>1827</v>
      </c>
      <c r="D718" s="49">
        <v>31273</v>
      </c>
      <c r="E718" s="46" t="s">
        <v>1125</v>
      </c>
      <c r="F718" s="46">
        <v>31</v>
      </c>
      <c r="G718" s="46">
        <v>950053295</v>
      </c>
      <c r="H718" s="46">
        <v>1928730344</v>
      </c>
    </row>
    <row r="719" spans="1:8" ht="15" x14ac:dyDescent="0.25">
      <c r="A719" s="47" t="s">
        <v>2001</v>
      </c>
      <c r="B719" s="46" t="s">
        <v>2002</v>
      </c>
      <c r="C719" s="46" t="s">
        <v>2003</v>
      </c>
      <c r="D719" s="49">
        <v>31214</v>
      </c>
      <c r="E719" s="46" t="s">
        <v>1083</v>
      </c>
      <c r="F719" s="46">
        <v>84</v>
      </c>
      <c r="G719" s="46">
        <v>970818436</v>
      </c>
      <c r="H719" s="46">
        <v>47953651701</v>
      </c>
    </row>
    <row r="720" spans="1:8" ht="15" x14ac:dyDescent="0.25">
      <c r="A720" s="47" t="s">
        <v>2293</v>
      </c>
      <c r="B720" s="46" t="s">
        <v>2039</v>
      </c>
      <c r="C720" s="46" t="s">
        <v>2294</v>
      </c>
      <c r="D720" s="49">
        <v>31929</v>
      </c>
      <c r="E720" s="46" t="s">
        <v>970</v>
      </c>
      <c r="F720" s="46">
        <v>27</v>
      </c>
      <c r="G720" s="46">
        <v>998585411</v>
      </c>
      <c r="H720" s="46">
        <v>32295406283</v>
      </c>
    </row>
    <row r="721" spans="1:8" ht="15" x14ac:dyDescent="0.25">
      <c r="A721" s="47" t="s">
        <v>2295</v>
      </c>
      <c r="B721" s="46" t="s">
        <v>2296</v>
      </c>
      <c r="C721" s="46" t="s">
        <v>2297</v>
      </c>
      <c r="D721" s="49">
        <v>33395</v>
      </c>
      <c r="E721" s="46" t="s">
        <v>966</v>
      </c>
      <c r="F721" s="46">
        <v>62</v>
      </c>
      <c r="G721" s="46">
        <v>924442158</v>
      </c>
      <c r="H721" s="46">
        <v>24766474954</v>
      </c>
    </row>
    <row r="722" spans="1:8" ht="15" x14ac:dyDescent="0.25">
      <c r="A722" s="47" t="s">
        <v>1638</v>
      </c>
      <c r="B722" s="46" t="s">
        <v>1639</v>
      </c>
      <c r="C722" s="46" t="s">
        <v>1640</v>
      </c>
      <c r="D722" s="49">
        <v>32077</v>
      </c>
      <c r="E722" s="46" t="s">
        <v>1026</v>
      </c>
      <c r="F722" s="46">
        <v>69</v>
      </c>
      <c r="G722" s="46">
        <v>979445325</v>
      </c>
      <c r="H722" s="46">
        <v>64457235910</v>
      </c>
    </row>
    <row r="723" spans="1:8" ht="15" x14ac:dyDescent="0.25">
      <c r="A723" s="47" t="s">
        <v>2298</v>
      </c>
      <c r="B723" s="46" t="s">
        <v>2299</v>
      </c>
      <c r="C723" s="46" t="s">
        <v>2300</v>
      </c>
      <c r="D723" s="49">
        <v>33119</v>
      </c>
      <c r="E723" s="46" t="s">
        <v>970</v>
      </c>
      <c r="F723" s="46">
        <v>27</v>
      </c>
      <c r="G723" s="46">
        <v>914417976</v>
      </c>
      <c r="H723" s="46">
        <v>24872225146</v>
      </c>
    </row>
    <row r="724" spans="1:8" ht="15" x14ac:dyDescent="0.25">
      <c r="A724" s="47" t="s">
        <v>1689</v>
      </c>
      <c r="B724" s="46" t="s">
        <v>1837</v>
      </c>
      <c r="C724" s="46" t="s">
        <v>1838</v>
      </c>
      <c r="D724" s="49">
        <v>34237</v>
      </c>
      <c r="E724" s="46" t="s">
        <v>1005</v>
      </c>
      <c r="F724" s="46">
        <v>88</v>
      </c>
      <c r="G724" s="46">
        <v>949263975</v>
      </c>
      <c r="H724" s="46">
        <v>30068592159</v>
      </c>
    </row>
    <row r="725" spans="1:8" ht="15" x14ac:dyDescent="0.25">
      <c r="A725" s="47" t="s">
        <v>2301</v>
      </c>
      <c r="B725" s="46" t="s">
        <v>2302</v>
      </c>
      <c r="C725" s="46" t="s">
        <v>2303</v>
      </c>
      <c r="D725" s="49">
        <v>33873</v>
      </c>
      <c r="E725" s="46" t="s">
        <v>1083</v>
      </c>
      <c r="F725" s="46">
        <v>84</v>
      </c>
      <c r="G725" s="46">
        <v>941093807</v>
      </c>
      <c r="H725" s="46">
        <v>17461953391</v>
      </c>
    </row>
    <row r="726" spans="1:8" ht="15" x14ac:dyDescent="0.25">
      <c r="A726" s="47" t="s">
        <v>1746</v>
      </c>
      <c r="B726" s="46" t="s">
        <v>1747</v>
      </c>
      <c r="C726" s="46" t="s">
        <v>1748</v>
      </c>
      <c r="D726" s="49">
        <v>34082</v>
      </c>
      <c r="E726" s="46" t="s">
        <v>978</v>
      </c>
      <c r="F726" s="46">
        <v>86</v>
      </c>
      <c r="G726" s="46">
        <v>929028013</v>
      </c>
      <c r="H726" s="46">
        <v>54832473317</v>
      </c>
    </row>
    <row r="727" spans="1:8" ht="15" x14ac:dyDescent="0.25">
      <c r="A727" s="47" t="s">
        <v>1372</v>
      </c>
      <c r="B727" s="46" t="s">
        <v>1373</v>
      </c>
      <c r="C727" s="46" t="s">
        <v>1374</v>
      </c>
      <c r="D727" s="49">
        <v>31740</v>
      </c>
      <c r="E727" s="46" t="s">
        <v>966</v>
      </c>
      <c r="F727" s="46">
        <v>62</v>
      </c>
      <c r="G727" s="46">
        <v>950650025</v>
      </c>
      <c r="H727" s="46">
        <v>56215728337</v>
      </c>
    </row>
    <row r="728" spans="1:8" ht="15" x14ac:dyDescent="0.25">
      <c r="A728" s="47" t="s">
        <v>1987</v>
      </c>
      <c r="B728" s="46" t="s">
        <v>1988</v>
      </c>
      <c r="C728" s="46" t="s">
        <v>1989</v>
      </c>
      <c r="D728" s="49">
        <v>33699</v>
      </c>
      <c r="E728" s="46" t="s">
        <v>962</v>
      </c>
      <c r="F728" s="46">
        <v>71</v>
      </c>
      <c r="G728" s="46">
        <v>938594192</v>
      </c>
      <c r="H728" s="46">
        <v>62191722794</v>
      </c>
    </row>
    <row r="729" spans="1:8" ht="15" x14ac:dyDescent="0.25">
      <c r="A729" s="47" t="s">
        <v>1412</v>
      </c>
      <c r="B729" s="46" t="s">
        <v>1413</v>
      </c>
      <c r="C729" s="46" t="s">
        <v>1414</v>
      </c>
      <c r="D729" s="49">
        <v>33994</v>
      </c>
      <c r="E729" s="46" t="s">
        <v>1087</v>
      </c>
      <c r="F729" s="46">
        <v>61</v>
      </c>
      <c r="G729" s="46">
        <v>978184625</v>
      </c>
      <c r="H729" s="46">
        <v>74574417668</v>
      </c>
    </row>
    <row r="730" spans="1:8" ht="15" x14ac:dyDescent="0.25">
      <c r="A730" s="47" t="s">
        <v>1316</v>
      </c>
      <c r="B730" s="46" t="s">
        <v>1381</v>
      </c>
      <c r="C730" s="46" t="s">
        <v>1382</v>
      </c>
      <c r="D730" s="49">
        <v>33820</v>
      </c>
      <c r="E730" s="46" t="s">
        <v>1048</v>
      </c>
      <c r="F730" s="46">
        <v>79</v>
      </c>
      <c r="G730" s="46">
        <v>911793745</v>
      </c>
      <c r="H730" s="46">
        <v>4575514031</v>
      </c>
    </row>
    <row r="731" spans="1:8" ht="15" x14ac:dyDescent="0.25">
      <c r="A731" s="47" t="s">
        <v>1872</v>
      </c>
      <c r="B731" s="46" t="s">
        <v>1873</v>
      </c>
      <c r="C731" s="46" t="s">
        <v>1874</v>
      </c>
      <c r="D731" s="49">
        <v>31275</v>
      </c>
      <c r="E731" s="46" t="s">
        <v>974</v>
      </c>
      <c r="F731" s="46">
        <v>96</v>
      </c>
      <c r="G731" s="46">
        <v>992721871</v>
      </c>
      <c r="H731" s="46">
        <v>21181251265</v>
      </c>
    </row>
    <row r="732" spans="1:8" ht="15" x14ac:dyDescent="0.25">
      <c r="A732" s="47" t="s">
        <v>1115</v>
      </c>
      <c r="B732" s="46" t="s">
        <v>1116</v>
      </c>
      <c r="C732" s="46" t="s">
        <v>1117</v>
      </c>
      <c r="D732" s="49">
        <v>31512</v>
      </c>
      <c r="E732" s="46" t="s">
        <v>1012</v>
      </c>
      <c r="F732" s="46">
        <v>41</v>
      </c>
      <c r="G732" s="46">
        <v>978852124</v>
      </c>
      <c r="H732" s="46">
        <v>74418537647</v>
      </c>
    </row>
    <row r="733" spans="1:8" ht="15" x14ac:dyDescent="0.25">
      <c r="A733" s="47" t="s">
        <v>2210</v>
      </c>
      <c r="B733" s="46" t="s">
        <v>2211</v>
      </c>
      <c r="C733" s="46" t="s">
        <v>2212</v>
      </c>
      <c r="D733" s="49">
        <v>31943</v>
      </c>
      <c r="E733" s="46" t="s">
        <v>1001</v>
      </c>
      <c r="F733" s="46">
        <v>83</v>
      </c>
      <c r="G733" s="46">
        <v>917966481</v>
      </c>
      <c r="H733" s="46">
        <v>59021413657</v>
      </c>
    </row>
    <row r="734" spans="1:8" ht="15" x14ac:dyDescent="0.25">
      <c r="A734" s="47" t="s">
        <v>2174</v>
      </c>
      <c r="B734" s="46" t="s">
        <v>2175</v>
      </c>
      <c r="C734" s="46" t="s">
        <v>2176</v>
      </c>
      <c r="D734" s="49">
        <v>31526</v>
      </c>
      <c r="E734" s="46" t="s">
        <v>1026</v>
      </c>
      <c r="F734" s="46">
        <v>69</v>
      </c>
      <c r="G734" s="46">
        <v>984623012</v>
      </c>
      <c r="H734" s="46">
        <v>21486029351</v>
      </c>
    </row>
    <row r="735" spans="1:8" ht="15" x14ac:dyDescent="0.25">
      <c r="A735" s="47" t="s">
        <v>2183</v>
      </c>
      <c r="B735" s="46" t="s">
        <v>2184</v>
      </c>
      <c r="C735" s="46" t="s">
        <v>2185</v>
      </c>
      <c r="D735" s="49">
        <v>32473</v>
      </c>
      <c r="E735" s="46" t="s">
        <v>970</v>
      </c>
      <c r="F735" s="46">
        <v>27</v>
      </c>
      <c r="G735" s="46">
        <v>903467645</v>
      </c>
      <c r="H735" s="46">
        <v>66017320420</v>
      </c>
    </row>
    <row r="736" spans="1:8" ht="15" x14ac:dyDescent="0.25">
      <c r="A736" s="47" t="s">
        <v>1153</v>
      </c>
      <c r="B736" s="46" t="s">
        <v>1154</v>
      </c>
      <c r="C736" s="46" t="s">
        <v>1155</v>
      </c>
      <c r="D736" s="49">
        <v>32549</v>
      </c>
      <c r="E736" s="46" t="s">
        <v>1087</v>
      </c>
      <c r="F736" s="46">
        <v>61</v>
      </c>
      <c r="G736" s="46">
        <v>941846606</v>
      </c>
      <c r="H736" s="46">
        <v>1913877598</v>
      </c>
    </row>
    <row r="737" spans="1:8" ht="15" x14ac:dyDescent="0.25">
      <c r="A737" s="47" t="s">
        <v>1790</v>
      </c>
      <c r="B737" s="46" t="s">
        <v>1791</v>
      </c>
      <c r="C737" s="46" t="s">
        <v>1792</v>
      </c>
      <c r="D737" s="49">
        <v>33413</v>
      </c>
      <c r="E737" s="46" t="s">
        <v>1083</v>
      </c>
      <c r="F737" s="46">
        <v>84</v>
      </c>
      <c r="G737" s="46">
        <v>988616614</v>
      </c>
      <c r="H737" s="46">
        <v>76515674693</v>
      </c>
    </row>
    <row r="738" spans="1:8" ht="15" x14ac:dyDescent="0.25">
      <c r="A738" s="47" t="s">
        <v>1665</v>
      </c>
      <c r="B738" s="46" t="s">
        <v>1666</v>
      </c>
      <c r="C738" s="46" t="s">
        <v>1667</v>
      </c>
      <c r="D738" s="49">
        <v>33165</v>
      </c>
      <c r="E738" s="46" t="s">
        <v>994</v>
      </c>
      <c r="F738" s="46">
        <v>98</v>
      </c>
      <c r="G738" s="46">
        <v>945081620</v>
      </c>
      <c r="H738" s="46">
        <v>27652694244</v>
      </c>
    </row>
    <row r="739" spans="1:8" ht="15" x14ac:dyDescent="0.25">
      <c r="A739" s="47" t="s">
        <v>1073</v>
      </c>
      <c r="B739" s="46" t="s">
        <v>1074</v>
      </c>
      <c r="C739" s="46" t="s">
        <v>1075</v>
      </c>
      <c r="D739" s="49">
        <v>33175</v>
      </c>
      <c r="E739" s="46" t="s">
        <v>986</v>
      </c>
      <c r="F739" s="46">
        <v>68</v>
      </c>
      <c r="G739" s="46">
        <v>980156621</v>
      </c>
      <c r="H739" s="46">
        <v>87839473022</v>
      </c>
    </row>
    <row r="740" spans="1:8" ht="15" x14ac:dyDescent="0.25">
      <c r="A740" s="47" t="s">
        <v>1758</v>
      </c>
      <c r="B740" s="46" t="s">
        <v>1759</v>
      </c>
      <c r="C740" s="46" t="s">
        <v>1760</v>
      </c>
      <c r="D740" s="49">
        <v>31359</v>
      </c>
      <c r="E740" s="46" t="s">
        <v>1091</v>
      </c>
      <c r="F740" s="46">
        <v>92</v>
      </c>
      <c r="G740" s="46">
        <v>921705915</v>
      </c>
      <c r="H740" s="46">
        <v>64264814624</v>
      </c>
    </row>
    <row r="741" spans="1:8" ht="15" x14ac:dyDescent="0.25">
      <c r="A741" s="47" t="s">
        <v>2174</v>
      </c>
      <c r="B741" s="46" t="s">
        <v>2175</v>
      </c>
      <c r="C741" s="46" t="s">
        <v>2176</v>
      </c>
      <c r="D741" s="49">
        <v>33995</v>
      </c>
      <c r="E741" s="46" t="s">
        <v>990</v>
      </c>
      <c r="F741" s="46">
        <v>63</v>
      </c>
      <c r="G741" s="46">
        <v>943779027</v>
      </c>
      <c r="H741" s="46">
        <v>24924256394</v>
      </c>
    </row>
    <row r="742" spans="1:8" ht="15" x14ac:dyDescent="0.25">
      <c r="A742" s="47" t="s">
        <v>1165</v>
      </c>
      <c r="B742" s="46" t="s">
        <v>1166</v>
      </c>
      <c r="C742" s="46" t="s">
        <v>1167</v>
      </c>
      <c r="D742" s="49">
        <v>32468</v>
      </c>
      <c r="E742" s="46" t="s">
        <v>1048</v>
      </c>
      <c r="F742" s="46">
        <v>79</v>
      </c>
      <c r="G742" s="46">
        <v>935938860</v>
      </c>
      <c r="H742" s="46">
        <v>35170432618</v>
      </c>
    </row>
    <row r="743" spans="1:8" ht="15" x14ac:dyDescent="0.25">
      <c r="A743" s="47" t="s">
        <v>2304</v>
      </c>
      <c r="B743" s="46" t="s">
        <v>2305</v>
      </c>
      <c r="C743" s="46" t="s">
        <v>2306</v>
      </c>
      <c r="D743" s="49">
        <v>32875</v>
      </c>
      <c r="E743" s="46" t="s">
        <v>1121</v>
      </c>
      <c r="F743" s="46">
        <v>51</v>
      </c>
      <c r="G743" s="46">
        <v>918127023</v>
      </c>
      <c r="H743" s="46">
        <v>65602572863</v>
      </c>
    </row>
    <row r="744" spans="1:8" ht="15" x14ac:dyDescent="0.25">
      <c r="A744" s="47" t="s">
        <v>1615</v>
      </c>
      <c r="B744" s="46" t="s">
        <v>2307</v>
      </c>
      <c r="C744" s="46" t="s">
        <v>2308</v>
      </c>
      <c r="D744" s="49">
        <v>31200</v>
      </c>
      <c r="E744" s="46" t="s">
        <v>1005</v>
      </c>
      <c r="F744" s="46">
        <v>88</v>
      </c>
      <c r="G744" s="46">
        <v>995216441</v>
      </c>
      <c r="H744" s="46">
        <v>81732753016</v>
      </c>
    </row>
    <row r="745" spans="1:8" ht="15" x14ac:dyDescent="0.25">
      <c r="A745" s="47" t="s">
        <v>2221</v>
      </c>
      <c r="B745" s="46" t="s">
        <v>2222</v>
      </c>
      <c r="C745" s="46" t="s">
        <v>2223</v>
      </c>
      <c r="D745" s="49">
        <v>33249</v>
      </c>
      <c r="E745" s="46" t="s">
        <v>1189</v>
      </c>
      <c r="F745" s="46">
        <v>21</v>
      </c>
      <c r="G745" s="46">
        <v>956315787</v>
      </c>
      <c r="H745" s="46">
        <v>55231102897</v>
      </c>
    </row>
    <row r="746" spans="1:8" ht="15" x14ac:dyDescent="0.25">
      <c r="A746" s="47" t="s">
        <v>1073</v>
      </c>
      <c r="B746" s="46" t="s">
        <v>1074</v>
      </c>
      <c r="C746" s="46" t="s">
        <v>1075</v>
      </c>
      <c r="D746" s="49">
        <v>32663</v>
      </c>
      <c r="E746" s="46" t="s">
        <v>1079</v>
      </c>
      <c r="F746" s="46">
        <v>48</v>
      </c>
      <c r="G746" s="46">
        <v>968472890</v>
      </c>
      <c r="H746" s="46">
        <v>23497819316</v>
      </c>
    </row>
    <row r="747" spans="1:8" ht="15" x14ac:dyDescent="0.25">
      <c r="A747" s="47" t="s">
        <v>2034</v>
      </c>
      <c r="B747" s="46" t="s">
        <v>2035</v>
      </c>
      <c r="C747" s="46" t="s">
        <v>2036</v>
      </c>
      <c r="D747" s="49">
        <v>32782</v>
      </c>
      <c r="E747" s="46" t="s">
        <v>974</v>
      </c>
      <c r="F747" s="46">
        <v>96</v>
      </c>
      <c r="G747" s="46">
        <v>994207521</v>
      </c>
      <c r="H747" s="46">
        <v>75896145170</v>
      </c>
    </row>
    <row r="748" spans="1:8" ht="15" x14ac:dyDescent="0.25">
      <c r="A748" s="47" t="s">
        <v>2309</v>
      </c>
      <c r="B748" s="46" t="s">
        <v>2310</v>
      </c>
      <c r="C748" s="46" t="s">
        <v>2311</v>
      </c>
      <c r="D748" s="49">
        <v>33023</v>
      </c>
      <c r="E748" s="46" t="s">
        <v>1099</v>
      </c>
      <c r="F748" s="46">
        <v>81</v>
      </c>
      <c r="G748" s="46">
        <v>907246146</v>
      </c>
      <c r="H748" s="46">
        <v>82180163462</v>
      </c>
    </row>
    <row r="749" spans="1:8" ht="15" x14ac:dyDescent="0.25">
      <c r="A749" s="47" t="s">
        <v>1427</v>
      </c>
      <c r="B749" s="46" t="s">
        <v>1428</v>
      </c>
      <c r="C749" s="46" t="s">
        <v>1429</v>
      </c>
      <c r="D749" s="49">
        <v>32204</v>
      </c>
      <c r="E749" s="46" t="s">
        <v>1189</v>
      </c>
      <c r="F749" s="46">
        <v>21</v>
      </c>
      <c r="G749" s="46">
        <v>994395637</v>
      </c>
      <c r="H749" s="46">
        <v>72029812607</v>
      </c>
    </row>
    <row r="750" spans="1:8" ht="15" x14ac:dyDescent="0.25">
      <c r="A750" s="47" t="s">
        <v>1729</v>
      </c>
      <c r="B750" s="46" t="s">
        <v>1730</v>
      </c>
      <c r="C750" s="46" t="s">
        <v>1731</v>
      </c>
      <c r="D750" s="49">
        <v>33483</v>
      </c>
      <c r="E750" s="46" t="s">
        <v>966</v>
      </c>
      <c r="F750" s="46">
        <v>62</v>
      </c>
      <c r="G750" s="46">
        <v>918664647</v>
      </c>
      <c r="H750" s="46">
        <v>44510216274</v>
      </c>
    </row>
    <row r="751" spans="1:8" ht="15" x14ac:dyDescent="0.25">
      <c r="A751" s="47" t="s">
        <v>1301</v>
      </c>
      <c r="B751" s="46" t="s">
        <v>1302</v>
      </c>
      <c r="C751" s="46" t="s">
        <v>1303</v>
      </c>
      <c r="D751" s="49">
        <v>34288</v>
      </c>
      <c r="E751" s="46" t="s">
        <v>1095</v>
      </c>
      <c r="F751" s="46">
        <v>11</v>
      </c>
      <c r="G751" s="46">
        <v>935514115</v>
      </c>
      <c r="H751" s="46">
        <v>60419221836</v>
      </c>
    </row>
    <row r="752" spans="1:8" ht="15" x14ac:dyDescent="0.25">
      <c r="A752" s="47" t="s">
        <v>2312</v>
      </c>
      <c r="B752" s="46" t="s">
        <v>2313</v>
      </c>
      <c r="C752" s="46" t="s">
        <v>2314</v>
      </c>
      <c r="D752" s="49">
        <v>31242</v>
      </c>
      <c r="E752" s="46" t="s">
        <v>1048</v>
      </c>
      <c r="F752" s="46">
        <v>79</v>
      </c>
      <c r="G752" s="46">
        <v>961653576</v>
      </c>
      <c r="H752" s="46">
        <v>33279025577</v>
      </c>
    </row>
    <row r="753" spans="1:8" ht="15" x14ac:dyDescent="0.25">
      <c r="A753" s="47" t="s">
        <v>1360</v>
      </c>
      <c r="B753" s="46" t="s">
        <v>1361</v>
      </c>
      <c r="C753" s="46" t="s">
        <v>1362</v>
      </c>
      <c r="D753" s="49">
        <v>32443</v>
      </c>
      <c r="E753" s="46" t="s">
        <v>1012</v>
      </c>
      <c r="F753" s="46">
        <v>41</v>
      </c>
      <c r="G753" s="46">
        <v>962920240</v>
      </c>
      <c r="H753" s="46">
        <v>80758227298</v>
      </c>
    </row>
    <row r="754" spans="1:8" ht="15" x14ac:dyDescent="0.25">
      <c r="A754" s="47" t="s">
        <v>1321</v>
      </c>
      <c r="B754" s="46" t="s">
        <v>1322</v>
      </c>
      <c r="C754" s="46" t="s">
        <v>1323</v>
      </c>
      <c r="D754" s="49">
        <v>32874</v>
      </c>
      <c r="E754" s="46" t="s">
        <v>1052</v>
      </c>
      <c r="F754" s="46">
        <v>84</v>
      </c>
      <c r="G754" s="46">
        <v>941892340</v>
      </c>
      <c r="H754" s="46">
        <v>45845862582</v>
      </c>
    </row>
    <row r="755" spans="1:8" ht="15" x14ac:dyDescent="0.25">
      <c r="A755" s="47" t="s">
        <v>1418</v>
      </c>
      <c r="B755" s="46" t="s">
        <v>1419</v>
      </c>
      <c r="C755" s="46" t="s">
        <v>1420</v>
      </c>
      <c r="D755" s="49">
        <v>32398</v>
      </c>
      <c r="E755" s="46" t="s">
        <v>1125</v>
      </c>
      <c r="F755" s="46">
        <v>31</v>
      </c>
      <c r="G755" s="46">
        <v>969558130</v>
      </c>
      <c r="H755" s="46">
        <v>77259256686</v>
      </c>
    </row>
    <row r="756" spans="1:8" ht="15" x14ac:dyDescent="0.25">
      <c r="A756" s="47" t="s">
        <v>1536</v>
      </c>
      <c r="B756" s="46" t="s">
        <v>1537</v>
      </c>
      <c r="C756" s="46" t="s">
        <v>1538</v>
      </c>
      <c r="D756" s="49">
        <v>31508</v>
      </c>
      <c r="E756" s="46" t="s">
        <v>1095</v>
      </c>
      <c r="F756" s="46">
        <v>11</v>
      </c>
      <c r="G756" s="46">
        <v>975259300</v>
      </c>
      <c r="H756" s="46">
        <v>99943524630</v>
      </c>
    </row>
    <row r="757" spans="1:8" ht="15" x14ac:dyDescent="0.25">
      <c r="A757" s="47" t="s">
        <v>2315</v>
      </c>
      <c r="B757" s="46" t="s">
        <v>2316</v>
      </c>
      <c r="C757" s="46" t="s">
        <v>2317</v>
      </c>
      <c r="D757" s="49">
        <v>31313</v>
      </c>
      <c r="E757" s="46" t="s">
        <v>1099</v>
      </c>
      <c r="F757" s="46">
        <v>81</v>
      </c>
      <c r="G757" s="46">
        <v>914461515</v>
      </c>
      <c r="H757" s="46">
        <v>26407716862</v>
      </c>
    </row>
    <row r="758" spans="1:8" ht="15" x14ac:dyDescent="0.25">
      <c r="A758" s="47" t="s">
        <v>1016</v>
      </c>
      <c r="B758" s="46" t="s">
        <v>1017</v>
      </c>
      <c r="C758" s="46" t="s">
        <v>1018</v>
      </c>
      <c r="D758" s="49">
        <v>33194</v>
      </c>
      <c r="E758" s="46" t="s">
        <v>966</v>
      </c>
      <c r="F758" s="46">
        <v>62</v>
      </c>
      <c r="G758" s="46">
        <v>999388976</v>
      </c>
      <c r="H758" s="46">
        <v>27069717602</v>
      </c>
    </row>
    <row r="759" spans="1:8" ht="15" x14ac:dyDescent="0.25">
      <c r="A759" s="47" t="s">
        <v>971</v>
      </c>
      <c r="B759" s="46" t="s">
        <v>972</v>
      </c>
      <c r="C759" s="46" t="s">
        <v>973</v>
      </c>
      <c r="D759" s="49">
        <v>31454</v>
      </c>
      <c r="E759" s="46" t="s">
        <v>978</v>
      </c>
      <c r="F759" s="46">
        <v>86</v>
      </c>
      <c r="G759" s="46">
        <v>925870500</v>
      </c>
      <c r="H759" s="46">
        <v>55290153802</v>
      </c>
    </row>
    <row r="760" spans="1:8" ht="15" x14ac:dyDescent="0.25">
      <c r="A760" s="47" t="s">
        <v>2247</v>
      </c>
      <c r="B760" s="46" t="s">
        <v>2248</v>
      </c>
      <c r="C760" s="46" t="s">
        <v>2249</v>
      </c>
      <c r="D760" s="49">
        <v>31987</v>
      </c>
      <c r="E760" s="46" t="s">
        <v>962</v>
      </c>
      <c r="F760" s="46">
        <v>71</v>
      </c>
      <c r="G760" s="46">
        <v>909431767</v>
      </c>
      <c r="H760" s="46">
        <v>56064187083</v>
      </c>
    </row>
    <row r="761" spans="1:8" ht="15" x14ac:dyDescent="0.25">
      <c r="A761" s="47" t="s">
        <v>2318</v>
      </c>
      <c r="B761" s="46" t="s">
        <v>2319</v>
      </c>
      <c r="C761" s="46" t="s">
        <v>2320</v>
      </c>
      <c r="D761" s="49">
        <v>31357</v>
      </c>
      <c r="E761" s="46" t="s">
        <v>1052</v>
      </c>
      <c r="F761" s="46">
        <v>84</v>
      </c>
      <c r="G761" s="46">
        <v>978951500</v>
      </c>
      <c r="H761" s="46">
        <v>15659733329</v>
      </c>
    </row>
    <row r="762" spans="1:8" ht="15" x14ac:dyDescent="0.25">
      <c r="A762" s="47" t="s">
        <v>1605</v>
      </c>
      <c r="B762" s="46" t="s">
        <v>1606</v>
      </c>
      <c r="C762" s="46" t="s">
        <v>1607</v>
      </c>
      <c r="D762" s="49">
        <v>32172</v>
      </c>
      <c r="E762" s="46" t="s">
        <v>970</v>
      </c>
      <c r="F762" s="46">
        <v>27</v>
      </c>
      <c r="G762" s="46">
        <v>905581286</v>
      </c>
      <c r="H762" s="46">
        <v>23730724682</v>
      </c>
    </row>
    <row r="763" spans="1:8" ht="15" x14ac:dyDescent="0.25">
      <c r="A763" s="47" t="s">
        <v>1940</v>
      </c>
      <c r="B763" s="46" t="s">
        <v>1941</v>
      </c>
      <c r="C763" s="46" t="s">
        <v>1942</v>
      </c>
      <c r="D763" s="49">
        <v>31365</v>
      </c>
      <c r="E763" s="46" t="s">
        <v>978</v>
      </c>
      <c r="F763" s="46">
        <v>86</v>
      </c>
      <c r="G763" s="46">
        <v>915002836</v>
      </c>
      <c r="H763" s="46">
        <v>73015596616</v>
      </c>
    </row>
    <row r="764" spans="1:8" ht="15" x14ac:dyDescent="0.25">
      <c r="A764" s="47" t="s">
        <v>1196</v>
      </c>
      <c r="B764" s="46" t="s">
        <v>1197</v>
      </c>
      <c r="C764" s="46" t="s">
        <v>1198</v>
      </c>
      <c r="D764" s="49">
        <v>33081</v>
      </c>
      <c r="E764" s="46" t="s">
        <v>1048</v>
      </c>
      <c r="F764" s="46">
        <v>79</v>
      </c>
      <c r="G764" s="46">
        <v>970259315</v>
      </c>
      <c r="H764" s="46">
        <v>81465846034</v>
      </c>
    </row>
    <row r="765" spans="1:8" ht="15" x14ac:dyDescent="0.25">
      <c r="A765" s="47" t="s">
        <v>1796</v>
      </c>
      <c r="B765" s="46" t="s">
        <v>1797</v>
      </c>
      <c r="C765" s="46" t="s">
        <v>1798</v>
      </c>
      <c r="D765" s="49">
        <v>32545</v>
      </c>
      <c r="E765" s="46" t="s">
        <v>986</v>
      </c>
      <c r="F765" s="46">
        <v>68</v>
      </c>
      <c r="G765" s="46">
        <v>938388705</v>
      </c>
      <c r="H765" s="46">
        <v>71715192716</v>
      </c>
    </row>
    <row r="766" spans="1:8" ht="15" x14ac:dyDescent="0.25">
      <c r="A766" s="47" t="s">
        <v>1144</v>
      </c>
      <c r="B766" s="46" t="s">
        <v>1145</v>
      </c>
      <c r="C766" s="46" t="s">
        <v>1146</v>
      </c>
      <c r="D766" s="49">
        <v>32367</v>
      </c>
      <c r="E766" s="46" t="s">
        <v>962</v>
      </c>
      <c r="F766" s="46">
        <v>71</v>
      </c>
      <c r="G766" s="46">
        <v>996831811</v>
      </c>
      <c r="H766" s="46">
        <v>29139225605</v>
      </c>
    </row>
    <row r="767" spans="1:8" ht="15" x14ac:dyDescent="0.25">
      <c r="A767" s="47" t="s">
        <v>2055</v>
      </c>
      <c r="B767" s="46" t="s">
        <v>2056</v>
      </c>
      <c r="C767" s="46" t="s">
        <v>2057</v>
      </c>
      <c r="D767" s="49">
        <v>32818</v>
      </c>
      <c r="E767" s="46" t="s">
        <v>1005</v>
      </c>
      <c r="F767" s="46">
        <v>88</v>
      </c>
      <c r="G767" s="46">
        <v>958861983</v>
      </c>
      <c r="H767" s="46">
        <v>51521168985</v>
      </c>
    </row>
    <row r="768" spans="1:8" ht="15" x14ac:dyDescent="0.25">
      <c r="A768" s="47" t="s">
        <v>1590</v>
      </c>
      <c r="B768" s="46" t="s">
        <v>1591</v>
      </c>
      <c r="C768" s="46" t="s">
        <v>1592</v>
      </c>
      <c r="D768" s="49">
        <v>33114</v>
      </c>
      <c r="E768" s="46" t="s">
        <v>1026</v>
      </c>
      <c r="F768" s="46">
        <v>69</v>
      </c>
      <c r="G768" s="46">
        <v>916050768</v>
      </c>
      <c r="H768" s="46">
        <v>32646990595</v>
      </c>
    </row>
    <row r="769" spans="1:8" ht="15" x14ac:dyDescent="0.25">
      <c r="A769" s="47" t="s">
        <v>2321</v>
      </c>
      <c r="B769" s="46" t="s">
        <v>2322</v>
      </c>
      <c r="C769" s="46" t="s">
        <v>2323</v>
      </c>
      <c r="D769" s="49">
        <v>31144</v>
      </c>
      <c r="E769" s="46" t="s">
        <v>962</v>
      </c>
      <c r="F769" s="46">
        <v>71</v>
      </c>
      <c r="G769" s="46">
        <v>945932548</v>
      </c>
      <c r="H769" s="46">
        <v>9188629711</v>
      </c>
    </row>
    <row r="770" spans="1:8" ht="15" x14ac:dyDescent="0.25">
      <c r="A770" s="47" t="s">
        <v>2324</v>
      </c>
      <c r="B770" s="46" t="s">
        <v>2325</v>
      </c>
      <c r="C770" s="46" t="s">
        <v>2326</v>
      </c>
      <c r="D770" s="49">
        <v>32895</v>
      </c>
      <c r="E770" s="46" t="s">
        <v>1125</v>
      </c>
      <c r="F770" s="46">
        <v>31</v>
      </c>
      <c r="G770" s="46">
        <v>935063977</v>
      </c>
      <c r="H770" s="46">
        <v>59664131315</v>
      </c>
    </row>
    <row r="771" spans="1:8" ht="15" x14ac:dyDescent="0.25">
      <c r="A771" s="47" t="s">
        <v>2327</v>
      </c>
      <c r="B771" s="46" t="s">
        <v>2328</v>
      </c>
      <c r="C771" s="46" t="s">
        <v>2329</v>
      </c>
      <c r="D771" s="49">
        <v>32295</v>
      </c>
      <c r="E771" s="46" t="s">
        <v>1083</v>
      </c>
      <c r="F771" s="46">
        <v>84</v>
      </c>
      <c r="G771" s="46">
        <v>909372300</v>
      </c>
      <c r="H771" s="46">
        <v>24744523036</v>
      </c>
    </row>
    <row r="772" spans="1:8" ht="15" x14ac:dyDescent="0.25">
      <c r="A772" s="47" t="s">
        <v>1045</v>
      </c>
      <c r="B772" s="46" t="s">
        <v>1046</v>
      </c>
      <c r="C772" s="46" t="s">
        <v>1047</v>
      </c>
      <c r="D772" s="49">
        <v>31504</v>
      </c>
      <c r="E772" s="46" t="s">
        <v>990</v>
      </c>
      <c r="F772" s="46">
        <v>63</v>
      </c>
      <c r="G772" s="46">
        <v>998445598</v>
      </c>
      <c r="H772" s="46">
        <v>82050865187</v>
      </c>
    </row>
    <row r="773" spans="1:8" ht="15" x14ac:dyDescent="0.25">
      <c r="A773" s="47" t="s">
        <v>2330</v>
      </c>
      <c r="B773" s="46" t="s">
        <v>1892</v>
      </c>
      <c r="C773" s="46" t="s">
        <v>2331</v>
      </c>
      <c r="D773" s="49">
        <v>32382</v>
      </c>
      <c r="E773" s="46" t="s">
        <v>986</v>
      </c>
      <c r="F773" s="46">
        <v>68</v>
      </c>
      <c r="G773" s="46">
        <v>991732502</v>
      </c>
      <c r="H773" s="46">
        <v>79516763484</v>
      </c>
    </row>
    <row r="774" spans="1:8" ht="15" x14ac:dyDescent="0.25">
      <c r="A774" s="47" t="s">
        <v>1714</v>
      </c>
      <c r="B774" s="46" t="s">
        <v>1715</v>
      </c>
      <c r="C774" s="46" t="s">
        <v>1716</v>
      </c>
      <c r="D774" s="49">
        <v>33579</v>
      </c>
      <c r="E774" s="46" t="s">
        <v>1001</v>
      </c>
      <c r="F774" s="46">
        <v>83</v>
      </c>
      <c r="G774" s="46">
        <v>981868728</v>
      </c>
      <c r="H774" s="46">
        <v>15571537984</v>
      </c>
    </row>
    <row r="775" spans="1:8" ht="15" x14ac:dyDescent="0.25">
      <c r="A775" s="47" t="s">
        <v>1088</v>
      </c>
      <c r="B775" s="46" t="s">
        <v>1089</v>
      </c>
      <c r="C775" s="46" t="s">
        <v>1090</v>
      </c>
      <c r="D775" s="49">
        <v>33931</v>
      </c>
      <c r="E775" s="46" t="s">
        <v>982</v>
      </c>
      <c r="F775" s="46">
        <v>82</v>
      </c>
      <c r="G775" s="46">
        <v>937784440</v>
      </c>
      <c r="H775" s="46">
        <v>44169882725</v>
      </c>
    </row>
    <row r="776" spans="1:8" ht="15" x14ac:dyDescent="0.25">
      <c r="A776" s="47" t="s">
        <v>1039</v>
      </c>
      <c r="B776" s="46" t="s">
        <v>1040</v>
      </c>
      <c r="C776" s="46" t="s">
        <v>1041</v>
      </c>
      <c r="D776" s="49">
        <v>31662</v>
      </c>
      <c r="E776" s="46" t="s">
        <v>990</v>
      </c>
      <c r="F776" s="46">
        <v>63</v>
      </c>
      <c r="G776" s="46">
        <v>978916110</v>
      </c>
      <c r="H776" s="46">
        <v>50271351839</v>
      </c>
    </row>
    <row r="777" spans="1:8" ht="15" x14ac:dyDescent="0.25">
      <c r="A777" s="47" t="s">
        <v>1688</v>
      </c>
      <c r="B777" s="46" t="s">
        <v>1689</v>
      </c>
      <c r="C777" s="46" t="s">
        <v>1690</v>
      </c>
      <c r="D777" s="49">
        <v>33963</v>
      </c>
      <c r="E777" s="46" t="s">
        <v>1083</v>
      </c>
      <c r="F777" s="46">
        <v>84</v>
      </c>
      <c r="G777" s="46">
        <v>981272845</v>
      </c>
      <c r="H777" s="46">
        <v>13782143931</v>
      </c>
    </row>
    <row r="778" spans="1:8" ht="15" x14ac:dyDescent="0.25">
      <c r="A778" s="47" t="s">
        <v>1223</v>
      </c>
      <c r="B778" s="46" t="s">
        <v>1224</v>
      </c>
      <c r="C778" s="46" t="s">
        <v>1225</v>
      </c>
      <c r="D778" s="49">
        <v>32261</v>
      </c>
      <c r="E778" s="46" t="s">
        <v>1091</v>
      </c>
      <c r="F778" s="46">
        <v>92</v>
      </c>
      <c r="G778" s="46">
        <v>979630020</v>
      </c>
      <c r="H778" s="46">
        <v>33165211034</v>
      </c>
    </row>
    <row r="779" spans="1:8" ht="15" x14ac:dyDescent="0.25">
      <c r="A779" s="47" t="s">
        <v>1708</v>
      </c>
      <c r="B779" s="46" t="s">
        <v>1709</v>
      </c>
      <c r="C779" s="46" t="s">
        <v>1710</v>
      </c>
      <c r="D779" s="49">
        <v>31924</v>
      </c>
      <c r="E779" s="46" t="s">
        <v>1125</v>
      </c>
      <c r="F779" s="46">
        <v>31</v>
      </c>
      <c r="G779" s="46">
        <v>975242338</v>
      </c>
      <c r="H779" s="46">
        <v>72679586295</v>
      </c>
    </row>
    <row r="780" spans="1:8" ht="15" x14ac:dyDescent="0.25">
      <c r="A780" s="47" t="s">
        <v>2332</v>
      </c>
      <c r="B780" s="46" t="s">
        <v>2333</v>
      </c>
      <c r="C780" s="46" t="s">
        <v>2334</v>
      </c>
      <c r="D780" s="49">
        <v>33010</v>
      </c>
      <c r="E780" s="46" t="s">
        <v>962</v>
      </c>
      <c r="F780" s="46">
        <v>71</v>
      </c>
      <c r="G780" s="46">
        <v>930081464</v>
      </c>
      <c r="H780" s="46">
        <v>39257184598</v>
      </c>
    </row>
    <row r="781" spans="1:8" ht="15" x14ac:dyDescent="0.25">
      <c r="A781" s="47" t="s">
        <v>1769</v>
      </c>
      <c r="B781" s="46" t="s">
        <v>1770</v>
      </c>
      <c r="C781" s="46" t="s">
        <v>1771</v>
      </c>
      <c r="D781" s="49">
        <v>31665</v>
      </c>
      <c r="E781" s="46" t="s">
        <v>1099</v>
      </c>
      <c r="F781" s="46">
        <v>81</v>
      </c>
      <c r="G781" s="46">
        <v>925103194</v>
      </c>
      <c r="H781" s="46">
        <v>73884258355</v>
      </c>
    </row>
    <row r="782" spans="1:8" ht="15" x14ac:dyDescent="0.25">
      <c r="A782" s="47" t="s">
        <v>2335</v>
      </c>
      <c r="B782" s="46" t="s">
        <v>2336</v>
      </c>
      <c r="C782" s="46" t="s">
        <v>2337</v>
      </c>
      <c r="D782" s="49">
        <v>33755</v>
      </c>
      <c r="E782" s="46" t="s">
        <v>1087</v>
      </c>
      <c r="F782" s="46">
        <v>61</v>
      </c>
      <c r="G782" s="46">
        <v>948649515</v>
      </c>
      <c r="H782" s="46">
        <v>44846665855</v>
      </c>
    </row>
    <row r="783" spans="1:8" ht="15" x14ac:dyDescent="0.25">
      <c r="A783" s="47" t="s">
        <v>1409</v>
      </c>
      <c r="B783" s="46" t="s">
        <v>1410</v>
      </c>
      <c r="C783" s="46" t="s">
        <v>1411</v>
      </c>
      <c r="D783" s="49">
        <v>32387</v>
      </c>
      <c r="E783" s="46" t="s">
        <v>1005</v>
      </c>
      <c r="F783" s="46">
        <v>88</v>
      </c>
      <c r="G783" s="46">
        <v>974204745</v>
      </c>
      <c r="H783" s="46">
        <v>88534059724</v>
      </c>
    </row>
    <row r="784" spans="1:8" ht="15" x14ac:dyDescent="0.25">
      <c r="A784" s="47" t="s">
        <v>1118</v>
      </c>
      <c r="B784" s="46" t="s">
        <v>1119</v>
      </c>
      <c r="C784" s="46" t="s">
        <v>1120</v>
      </c>
      <c r="D784" s="49">
        <v>31412</v>
      </c>
      <c r="E784" s="46" t="s">
        <v>1121</v>
      </c>
      <c r="F784" s="46">
        <v>51</v>
      </c>
      <c r="G784" s="46">
        <v>909355644</v>
      </c>
      <c r="H784" s="46">
        <v>94530177318</v>
      </c>
    </row>
    <row r="785" spans="1:8" ht="15" x14ac:dyDescent="0.25">
      <c r="A785" s="47" t="s">
        <v>1842</v>
      </c>
      <c r="B785" s="46" t="s">
        <v>1843</v>
      </c>
      <c r="C785" s="46" t="s">
        <v>1844</v>
      </c>
      <c r="D785" s="49">
        <v>32178</v>
      </c>
      <c r="E785" s="46" t="s">
        <v>1052</v>
      </c>
      <c r="F785" s="46">
        <v>84</v>
      </c>
      <c r="G785" s="46">
        <v>928175724</v>
      </c>
      <c r="H785" s="46">
        <v>96712045295</v>
      </c>
    </row>
    <row r="786" spans="1:8" ht="15" x14ac:dyDescent="0.25">
      <c r="A786" s="47" t="s">
        <v>2282</v>
      </c>
      <c r="B786" s="46" t="s">
        <v>2283</v>
      </c>
      <c r="C786" s="46" t="s">
        <v>2284</v>
      </c>
      <c r="D786" s="49">
        <v>32452</v>
      </c>
      <c r="E786" s="46" t="s">
        <v>1125</v>
      </c>
      <c r="F786" s="46">
        <v>31</v>
      </c>
      <c r="G786" s="46">
        <v>973668945</v>
      </c>
      <c r="H786" s="46">
        <v>77806518408</v>
      </c>
    </row>
    <row r="787" spans="1:8" ht="15" x14ac:dyDescent="0.25">
      <c r="A787" s="47" t="s">
        <v>1205</v>
      </c>
      <c r="B787" s="46" t="s">
        <v>1206</v>
      </c>
      <c r="C787" s="46" t="s">
        <v>1207</v>
      </c>
      <c r="D787" s="49">
        <v>32707</v>
      </c>
      <c r="E787" s="46" t="s">
        <v>1052</v>
      </c>
      <c r="F787" s="46">
        <v>84</v>
      </c>
      <c r="G787" s="46">
        <v>974285166</v>
      </c>
      <c r="H787" s="46">
        <v>46279460090</v>
      </c>
    </row>
    <row r="788" spans="1:8" ht="15" x14ac:dyDescent="0.25">
      <c r="A788" s="47" t="s">
        <v>2338</v>
      </c>
      <c r="B788" s="46" t="s">
        <v>2339</v>
      </c>
      <c r="C788" s="46" t="s">
        <v>2340</v>
      </c>
      <c r="D788" s="49">
        <v>33008</v>
      </c>
      <c r="E788" s="46" t="s">
        <v>962</v>
      </c>
      <c r="F788" s="46">
        <v>71</v>
      </c>
      <c r="G788" s="46">
        <v>988700932</v>
      </c>
      <c r="H788" s="46">
        <v>81300326817</v>
      </c>
    </row>
    <row r="789" spans="1:8" ht="15" x14ac:dyDescent="0.25">
      <c r="A789" s="47" t="s">
        <v>1406</v>
      </c>
      <c r="B789" s="46" t="s">
        <v>1407</v>
      </c>
      <c r="C789" s="46" t="s">
        <v>1408</v>
      </c>
      <c r="D789" s="49">
        <v>32822</v>
      </c>
      <c r="E789" s="46" t="s">
        <v>1079</v>
      </c>
      <c r="F789" s="46">
        <v>48</v>
      </c>
      <c r="G789" s="46">
        <v>993239254</v>
      </c>
      <c r="H789" s="46">
        <v>93286208128</v>
      </c>
    </row>
    <row r="790" spans="1:8" ht="15" x14ac:dyDescent="0.25">
      <c r="A790" s="47" t="s">
        <v>2341</v>
      </c>
      <c r="B790" s="46" t="s">
        <v>2342</v>
      </c>
      <c r="C790" s="46" t="s">
        <v>2343</v>
      </c>
      <c r="D790" s="49">
        <v>31184</v>
      </c>
      <c r="E790" s="46" t="s">
        <v>966</v>
      </c>
      <c r="F790" s="46">
        <v>62</v>
      </c>
      <c r="G790" s="46">
        <v>912949155</v>
      </c>
      <c r="H790" s="46">
        <v>6328905217</v>
      </c>
    </row>
    <row r="791" spans="1:8" ht="15" x14ac:dyDescent="0.25">
      <c r="A791" s="47" t="s">
        <v>2344</v>
      </c>
      <c r="B791" s="46" t="s">
        <v>2345</v>
      </c>
      <c r="C791" s="46" t="s">
        <v>2346</v>
      </c>
      <c r="D791" s="49">
        <v>32033</v>
      </c>
      <c r="E791" s="46" t="s">
        <v>1005</v>
      </c>
      <c r="F791" s="46">
        <v>88</v>
      </c>
      <c r="G791" s="46">
        <v>916766257</v>
      </c>
      <c r="H791" s="46">
        <v>55943194752</v>
      </c>
    </row>
    <row r="792" spans="1:8" ht="15" x14ac:dyDescent="0.25">
      <c r="A792" s="47" t="s">
        <v>2347</v>
      </c>
      <c r="B792" s="46" t="s">
        <v>2348</v>
      </c>
      <c r="C792" s="46" t="s">
        <v>2349</v>
      </c>
      <c r="D792" s="49">
        <v>33508</v>
      </c>
      <c r="E792" s="46" t="s">
        <v>1026</v>
      </c>
      <c r="F792" s="46">
        <v>69</v>
      </c>
      <c r="G792" s="46">
        <v>968492789</v>
      </c>
      <c r="H792" s="46">
        <v>22641850468</v>
      </c>
    </row>
    <row r="793" spans="1:8" ht="15" x14ac:dyDescent="0.25">
      <c r="A793" s="47" t="s">
        <v>1159</v>
      </c>
      <c r="B793" s="46" t="s">
        <v>1160</v>
      </c>
      <c r="C793" s="46" t="s">
        <v>1161</v>
      </c>
      <c r="D793" s="49">
        <v>32567</v>
      </c>
      <c r="E793" s="46" t="s">
        <v>966</v>
      </c>
      <c r="F793" s="46">
        <v>62</v>
      </c>
      <c r="G793" s="46">
        <v>991405957</v>
      </c>
      <c r="H793" s="46">
        <v>92056936012</v>
      </c>
    </row>
    <row r="794" spans="1:8" ht="15" x14ac:dyDescent="0.25">
      <c r="A794" s="47" t="s">
        <v>1321</v>
      </c>
      <c r="B794" s="46" t="s">
        <v>1322</v>
      </c>
      <c r="C794" s="46" t="s">
        <v>1323</v>
      </c>
      <c r="D794" s="49">
        <v>33659</v>
      </c>
      <c r="E794" s="46" t="s">
        <v>1012</v>
      </c>
      <c r="F794" s="46">
        <v>41</v>
      </c>
      <c r="G794" s="46">
        <v>988929784</v>
      </c>
      <c r="H794" s="46">
        <v>80279942065</v>
      </c>
    </row>
    <row r="795" spans="1:8" ht="15" x14ac:dyDescent="0.25">
      <c r="A795" s="47" t="s">
        <v>2350</v>
      </c>
      <c r="B795" s="46" t="s">
        <v>2351</v>
      </c>
      <c r="C795" s="46" t="s">
        <v>2352</v>
      </c>
      <c r="D795" s="49">
        <v>32298</v>
      </c>
      <c r="E795" s="46" t="s">
        <v>1125</v>
      </c>
      <c r="F795" s="46">
        <v>31</v>
      </c>
      <c r="G795" s="46">
        <v>963842956</v>
      </c>
      <c r="H795" s="46">
        <v>12228931664</v>
      </c>
    </row>
    <row r="796" spans="1:8" ht="15" x14ac:dyDescent="0.25">
      <c r="A796" s="47" t="s">
        <v>1840</v>
      </c>
      <c r="B796" s="46" t="s">
        <v>2353</v>
      </c>
      <c r="C796" s="46" t="s">
        <v>2354</v>
      </c>
      <c r="D796" s="49">
        <v>31058</v>
      </c>
      <c r="E796" s="46" t="s">
        <v>1091</v>
      </c>
      <c r="F796" s="46">
        <v>92</v>
      </c>
      <c r="G796" s="46">
        <v>998109917</v>
      </c>
      <c r="H796" s="46">
        <v>99987438323</v>
      </c>
    </row>
    <row r="797" spans="1:8" ht="15" x14ac:dyDescent="0.25">
      <c r="A797" s="47" t="s">
        <v>1763</v>
      </c>
      <c r="B797" s="46" t="s">
        <v>1764</v>
      </c>
      <c r="C797" s="46" t="s">
        <v>1765</v>
      </c>
      <c r="D797" s="49">
        <v>31816</v>
      </c>
      <c r="E797" s="46" t="s">
        <v>1083</v>
      </c>
      <c r="F797" s="46">
        <v>84</v>
      </c>
      <c r="G797" s="46">
        <v>993274199</v>
      </c>
      <c r="H797" s="46">
        <v>56577656489</v>
      </c>
    </row>
    <row r="798" spans="1:8" ht="15" x14ac:dyDescent="0.25">
      <c r="A798" s="47" t="s">
        <v>1790</v>
      </c>
      <c r="B798" s="46" t="s">
        <v>1791</v>
      </c>
      <c r="C798" s="46" t="s">
        <v>1792</v>
      </c>
      <c r="D798" s="49">
        <v>34172</v>
      </c>
      <c r="E798" s="46" t="s">
        <v>1091</v>
      </c>
      <c r="F798" s="46">
        <v>92</v>
      </c>
      <c r="G798" s="46">
        <v>955412004</v>
      </c>
      <c r="H798" s="46">
        <v>65207285001</v>
      </c>
    </row>
    <row r="799" spans="1:8" ht="15" x14ac:dyDescent="0.25">
      <c r="A799" s="47" t="s">
        <v>2355</v>
      </c>
      <c r="B799" s="46" t="s">
        <v>2356</v>
      </c>
      <c r="C799" s="46" t="s">
        <v>2357</v>
      </c>
      <c r="D799" s="49">
        <v>33749</v>
      </c>
      <c r="E799" s="46" t="s">
        <v>1026</v>
      </c>
      <c r="F799" s="46">
        <v>69</v>
      </c>
      <c r="G799" s="46">
        <v>988317419</v>
      </c>
      <c r="H799" s="46">
        <v>91780580207</v>
      </c>
    </row>
    <row r="800" spans="1:8" ht="15" x14ac:dyDescent="0.25">
      <c r="A800" s="47" t="s">
        <v>1577</v>
      </c>
      <c r="B800" s="46" t="s">
        <v>2099</v>
      </c>
      <c r="C800" s="46" t="s">
        <v>2100</v>
      </c>
      <c r="D800" s="49">
        <v>31854</v>
      </c>
      <c r="E800" s="46" t="s">
        <v>1001</v>
      </c>
      <c r="F800" s="46">
        <v>83</v>
      </c>
      <c r="G800" s="46">
        <v>990158235</v>
      </c>
      <c r="H800" s="46">
        <v>6721235546</v>
      </c>
    </row>
    <row r="801" spans="1:8" ht="15" x14ac:dyDescent="0.25">
      <c r="A801" s="47" t="s">
        <v>2358</v>
      </c>
      <c r="B801" s="46" t="s">
        <v>2359</v>
      </c>
      <c r="C801" s="46" t="s">
        <v>2360</v>
      </c>
      <c r="D801" s="49">
        <v>31570</v>
      </c>
      <c r="E801" s="46" t="s">
        <v>1048</v>
      </c>
      <c r="F801" s="46">
        <v>79</v>
      </c>
      <c r="G801" s="46">
        <v>915108481</v>
      </c>
      <c r="H801" s="46">
        <v>7922089335</v>
      </c>
    </row>
    <row r="802" spans="1:8" ht="15" x14ac:dyDescent="0.25">
      <c r="A802" s="47" t="s">
        <v>1298</v>
      </c>
      <c r="B802" s="46" t="s">
        <v>1299</v>
      </c>
      <c r="C802" s="46" t="s">
        <v>1300</v>
      </c>
      <c r="D802" s="49">
        <v>32132</v>
      </c>
      <c r="E802" s="46" t="s">
        <v>1052</v>
      </c>
      <c r="F802" s="46">
        <v>84</v>
      </c>
      <c r="G802" s="46">
        <v>957262297</v>
      </c>
      <c r="H802" s="46">
        <v>74235969484</v>
      </c>
    </row>
    <row r="803" spans="1:8" ht="15" x14ac:dyDescent="0.25">
      <c r="A803" s="47" t="s">
        <v>1394</v>
      </c>
      <c r="B803" s="46" t="s">
        <v>1395</v>
      </c>
      <c r="C803" s="46" t="s">
        <v>1396</v>
      </c>
      <c r="D803" s="49">
        <v>31570</v>
      </c>
      <c r="E803" s="46" t="s">
        <v>982</v>
      </c>
      <c r="F803" s="46">
        <v>82</v>
      </c>
      <c r="G803" s="46">
        <v>983252455</v>
      </c>
      <c r="H803" s="46">
        <v>58620442343</v>
      </c>
    </row>
    <row r="804" spans="1:8" ht="15" x14ac:dyDescent="0.25">
      <c r="A804" s="47" t="s">
        <v>1235</v>
      </c>
      <c r="B804" s="46" t="s">
        <v>1236</v>
      </c>
      <c r="C804" s="46" t="s">
        <v>1237</v>
      </c>
      <c r="D804" s="49">
        <v>34084</v>
      </c>
      <c r="E804" s="46" t="s">
        <v>990</v>
      </c>
      <c r="F804" s="46">
        <v>63</v>
      </c>
      <c r="G804" s="46">
        <v>931956207</v>
      </c>
      <c r="H804" s="46">
        <v>42961135750</v>
      </c>
    </row>
    <row r="805" spans="1:8" ht="15" x14ac:dyDescent="0.25">
      <c r="A805" s="47" t="s">
        <v>1171</v>
      </c>
      <c r="B805" s="46" t="s">
        <v>1172</v>
      </c>
      <c r="C805" s="46" t="s">
        <v>1173</v>
      </c>
      <c r="D805" s="49">
        <v>32871</v>
      </c>
      <c r="E805" s="46" t="s">
        <v>1087</v>
      </c>
      <c r="F805" s="46">
        <v>61</v>
      </c>
      <c r="G805" s="46">
        <v>928261725</v>
      </c>
      <c r="H805" s="46">
        <v>71828969765</v>
      </c>
    </row>
    <row r="806" spans="1:8" ht="15" x14ac:dyDescent="0.25">
      <c r="A806" s="47" t="s">
        <v>1845</v>
      </c>
      <c r="B806" s="46" t="s">
        <v>1846</v>
      </c>
      <c r="C806" s="46" t="s">
        <v>1847</v>
      </c>
      <c r="D806" s="49">
        <v>33150</v>
      </c>
      <c r="E806" s="46" t="s">
        <v>1079</v>
      </c>
      <c r="F806" s="46">
        <v>48</v>
      </c>
      <c r="G806" s="46">
        <v>910997028</v>
      </c>
      <c r="H806" s="46">
        <v>88113143987</v>
      </c>
    </row>
    <row r="807" spans="1:8" ht="15" x14ac:dyDescent="0.25">
      <c r="A807" s="47" t="s">
        <v>2285</v>
      </c>
      <c r="B807" s="46" t="s">
        <v>1324</v>
      </c>
      <c r="C807" s="46" t="s">
        <v>2286</v>
      </c>
      <c r="D807" s="49">
        <v>31124</v>
      </c>
      <c r="E807" s="46" t="s">
        <v>978</v>
      </c>
      <c r="F807" s="46">
        <v>86</v>
      </c>
      <c r="G807" s="46">
        <v>965980273</v>
      </c>
      <c r="H807" s="46">
        <v>12097004752</v>
      </c>
    </row>
    <row r="808" spans="1:8" ht="15" x14ac:dyDescent="0.25">
      <c r="A808" s="47" t="s">
        <v>2219</v>
      </c>
      <c r="B808" s="46" t="s">
        <v>1106</v>
      </c>
      <c r="C808" s="46" t="s">
        <v>2220</v>
      </c>
      <c r="D808" s="49">
        <v>34081</v>
      </c>
      <c r="E808" s="46" t="s">
        <v>1005</v>
      </c>
      <c r="F808" s="46">
        <v>88</v>
      </c>
      <c r="G808" s="46">
        <v>939115076</v>
      </c>
      <c r="H808" s="46">
        <v>51282511535</v>
      </c>
    </row>
    <row r="809" spans="1:8" ht="15" x14ac:dyDescent="0.25">
      <c r="A809" s="47" t="s">
        <v>1406</v>
      </c>
      <c r="B809" s="46" t="s">
        <v>1407</v>
      </c>
      <c r="C809" s="46" t="s">
        <v>1408</v>
      </c>
      <c r="D809" s="49">
        <v>33839</v>
      </c>
      <c r="E809" s="46" t="s">
        <v>1095</v>
      </c>
      <c r="F809" s="46">
        <v>11</v>
      </c>
      <c r="G809" s="46">
        <v>969205368</v>
      </c>
      <c r="H809" s="46">
        <v>57816266937</v>
      </c>
    </row>
    <row r="810" spans="1:8" ht="15" x14ac:dyDescent="0.25">
      <c r="A810" s="47" t="s">
        <v>2010</v>
      </c>
      <c r="B810" s="46" t="s">
        <v>2011</v>
      </c>
      <c r="C810" s="46" t="s">
        <v>2012</v>
      </c>
      <c r="D810" s="49">
        <v>32007</v>
      </c>
      <c r="E810" s="46" t="s">
        <v>962</v>
      </c>
      <c r="F810" s="46">
        <v>71</v>
      </c>
      <c r="G810" s="46">
        <v>929130205</v>
      </c>
      <c r="H810" s="46">
        <v>4072373940</v>
      </c>
    </row>
    <row r="811" spans="1:8" ht="15" x14ac:dyDescent="0.25">
      <c r="A811" s="47" t="s">
        <v>1241</v>
      </c>
      <c r="B811" s="46" t="s">
        <v>1242</v>
      </c>
      <c r="C811" s="46" t="s">
        <v>1243</v>
      </c>
      <c r="D811" s="49">
        <v>33760</v>
      </c>
      <c r="E811" s="46" t="s">
        <v>966</v>
      </c>
      <c r="F811" s="46">
        <v>62</v>
      </c>
      <c r="G811" s="46">
        <v>970063908</v>
      </c>
      <c r="H811" s="46">
        <v>89189131120</v>
      </c>
    </row>
    <row r="812" spans="1:8" ht="15" x14ac:dyDescent="0.25">
      <c r="A812" s="47" t="s">
        <v>2361</v>
      </c>
      <c r="B812" s="46" t="s">
        <v>2362</v>
      </c>
      <c r="C812" s="46" t="s">
        <v>2363</v>
      </c>
      <c r="D812" s="49">
        <v>33794</v>
      </c>
      <c r="E812" s="46" t="s">
        <v>982</v>
      </c>
      <c r="F812" s="46">
        <v>82</v>
      </c>
      <c r="G812" s="46">
        <v>996136498</v>
      </c>
      <c r="H812" s="46">
        <v>50722679699</v>
      </c>
    </row>
    <row r="813" spans="1:8" ht="15" x14ac:dyDescent="0.25">
      <c r="A813" s="47" t="s">
        <v>1653</v>
      </c>
      <c r="B813" s="46" t="s">
        <v>1654</v>
      </c>
      <c r="C813" s="46" t="s">
        <v>1655</v>
      </c>
      <c r="D813" s="49">
        <v>33080</v>
      </c>
      <c r="E813" s="46" t="s">
        <v>974</v>
      </c>
      <c r="F813" s="46">
        <v>96</v>
      </c>
      <c r="G813" s="46">
        <v>942568227</v>
      </c>
      <c r="H813" s="46">
        <v>42208020206</v>
      </c>
    </row>
    <row r="814" spans="1:8" ht="15" x14ac:dyDescent="0.25">
      <c r="A814" s="47" t="s">
        <v>1138</v>
      </c>
      <c r="B814" s="46" t="s">
        <v>1139</v>
      </c>
      <c r="C814" s="46" t="s">
        <v>1140</v>
      </c>
      <c r="D814" s="49">
        <v>31254</v>
      </c>
      <c r="E814" s="46" t="s">
        <v>974</v>
      </c>
      <c r="F814" s="46">
        <v>96</v>
      </c>
      <c r="G814" s="46">
        <v>952265525</v>
      </c>
      <c r="H814" s="46">
        <v>49520647987</v>
      </c>
    </row>
    <row r="815" spans="1:8" ht="15" x14ac:dyDescent="0.25">
      <c r="A815" s="47" t="s">
        <v>2213</v>
      </c>
      <c r="B815" s="46" t="s">
        <v>2214</v>
      </c>
      <c r="C815" s="46" t="s">
        <v>2215</v>
      </c>
      <c r="D815" s="49">
        <v>33313</v>
      </c>
      <c r="E815" s="46" t="s">
        <v>1048</v>
      </c>
      <c r="F815" s="46">
        <v>79</v>
      </c>
      <c r="G815" s="46">
        <v>995080794</v>
      </c>
      <c r="H815" s="46">
        <v>40549644850</v>
      </c>
    </row>
    <row r="816" spans="1:8" ht="15" x14ac:dyDescent="0.25">
      <c r="A816" s="47" t="s">
        <v>1599</v>
      </c>
      <c r="B816" s="46" t="s">
        <v>1600</v>
      </c>
      <c r="C816" s="46" t="s">
        <v>1601</v>
      </c>
      <c r="D816" s="49">
        <v>32698</v>
      </c>
      <c r="E816" s="46" t="s">
        <v>1048</v>
      </c>
      <c r="F816" s="46">
        <v>79</v>
      </c>
      <c r="G816" s="46">
        <v>958231407</v>
      </c>
      <c r="H816" s="46">
        <v>53595140519</v>
      </c>
    </row>
    <row r="817" spans="1:8" ht="15" x14ac:dyDescent="0.25">
      <c r="A817" s="47" t="s">
        <v>1934</v>
      </c>
      <c r="B817" s="46" t="s">
        <v>1935</v>
      </c>
      <c r="C817" s="46" t="s">
        <v>1936</v>
      </c>
      <c r="D817" s="49">
        <v>33091</v>
      </c>
      <c r="E817" s="46" t="s">
        <v>978</v>
      </c>
      <c r="F817" s="46">
        <v>86</v>
      </c>
      <c r="G817" s="46">
        <v>970237456</v>
      </c>
      <c r="H817" s="46">
        <v>97748391490</v>
      </c>
    </row>
    <row r="818" spans="1:8" ht="15" x14ac:dyDescent="0.25">
      <c r="A818" s="47" t="s">
        <v>964</v>
      </c>
      <c r="B818" s="46" t="s">
        <v>1761</v>
      </c>
      <c r="C818" s="46" t="s">
        <v>1762</v>
      </c>
      <c r="D818" s="49">
        <v>33680</v>
      </c>
      <c r="E818" s="46" t="s">
        <v>982</v>
      </c>
      <c r="F818" s="46">
        <v>82</v>
      </c>
      <c r="G818" s="46">
        <v>925950590</v>
      </c>
      <c r="H818" s="46">
        <v>87368194938</v>
      </c>
    </row>
    <row r="819" spans="1:8" ht="15" x14ac:dyDescent="0.25">
      <c r="A819" s="47" t="s">
        <v>2364</v>
      </c>
      <c r="B819" s="46" t="s">
        <v>2365</v>
      </c>
      <c r="C819" s="46" t="s">
        <v>2366</v>
      </c>
      <c r="D819" s="49">
        <v>34148</v>
      </c>
      <c r="E819" s="46" t="s">
        <v>990</v>
      </c>
      <c r="F819" s="46">
        <v>63</v>
      </c>
      <c r="G819" s="46">
        <v>993268902</v>
      </c>
      <c r="H819" s="46">
        <v>57515618411</v>
      </c>
    </row>
    <row r="820" spans="1:8" ht="15" x14ac:dyDescent="0.25">
      <c r="A820" s="47" t="s">
        <v>1889</v>
      </c>
      <c r="B820" s="46" t="s">
        <v>1890</v>
      </c>
      <c r="C820" s="46" t="s">
        <v>1891</v>
      </c>
      <c r="D820" s="49">
        <v>33138</v>
      </c>
      <c r="E820" s="46" t="s">
        <v>1121</v>
      </c>
      <c r="F820" s="46">
        <v>51</v>
      </c>
      <c r="G820" s="46">
        <v>984426882</v>
      </c>
      <c r="H820" s="46">
        <v>98094988028</v>
      </c>
    </row>
    <row r="821" spans="1:8" ht="15" x14ac:dyDescent="0.25">
      <c r="A821" s="47" t="s">
        <v>2367</v>
      </c>
      <c r="B821" s="46" t="s">
        <v>2368</v>
      </c>
      <c r="C821" s="46" t="s">
        <v>2369</v>
      </c>
      <c r="D821" s="49">
        <v>32821</v>
      </c>
      <c r="E821" s="46" t="s">
        <v>962</v>
      </c>
      <c r="F821" s="46">
        <v>71</v>
      </c>
      <c r="G821" s="46">
        <v>989256251</v>
      </c>
      <c r="H821" s="46">
        <v>21182114057</v>
      </c>
    </row>
    <row r="822" spans="1:8" ht="15" x14ac:dyDescent="0.25">
      <c r="A822" s="47" t="s">
        <v>1096</v>
      </c>
      <c r="B822" s="46" t="s">
        <v>1097</v>
      </c>
      <c r="C822" s="46" t="s">
        <v>1098</v>
      </c>
      <c r="D822" s="49">
        <v>31984</v>
      </c>
      <c r="E822" s="46" t="s">
        <v>1026</v>
      </c>
      <c r="F822" s="46">
        <v>69</v>
      </c>
      <c r="G822" s="46">
        <v>938184048</v>
      </c>
      <c r="H822" s="46">
        <v>68833120023</v>
      </c>
    </row>
    <row r="823" spans="1:8" ht="15" x14ac:dyDescent="0.25">
      <c r="A823" s="47" t="s">
        <v>1027</v>
      </c>
      <c r="B823" s="46" t="s">
        <v>1028</v>
      </c>
      <c r="C823" s="46" t="s">
        <v>1029</v>
      </c>
      <c r="D823" s="49">
        <v>33027</v>
      </c>
      <c r="E823" s="46" t="s">
        <v>1063</v>
      </c>
      <c r="F823" s="46">
        <v>91</v>
      </c>
      <c r="G823" s="46">
        <v>994931158</v>
      </c>
      <c r="H823" s="46">
        <v>53814654976</v>
      </c>
    </row>
    <row r="824" spans="1:8" ht="15" x14ac:dyDescent="0.25">
      <c r="A824" s="47" t="s">
        <v>1805</v>
      </c>
      <c r="B824" s="46" t="s">
        <v>1806</v>
      </c>
      <c r="C824" s="46" t="s">
        <v>1807</v>
      </c>
      <c r="D824" s="49">
        <v>31748</v>
      </c>
      <c r="E824" s="46" t="s">
        <v>990</v>
      </c>
      <c r="F824" s="46">
        <v>63</v>
      </c>
      <c r="G824" s="46">
        <v>902457681</v>
      </c>
      <c r="H824" s="46">
        <v>85261831020</v>
      </c>
    </row>
    <row r="825" spans="1:8" ht="15" x14ac:dyDescent="0.25">
      <c r="A825" s="47" t="s">
        <v>2255</v>
      </c>
      <c r="B825" s="46" t="s">
        <v>2256</v>
      </c>
      <c r="C825" s="46" t="s">
        <v>2257</v>
      </c>
      <c r="D825" s="49">
        <v>32806</v>
      </c>
      <c r="E825" s="46" t="s">
        <v>966</v>
      </c>
      <c r="F825" s="46">
        <v>62</v>
      </c>
      <c r="G825" s="46">
        <v>910373513</v>
      </c>
      <c r="H825" s="46">
        <v>35722381075</v>
      </c>
    </row>
    <row r="826" spans="1:8" ht="15" x14ac:dyDescent="0.25">
      <c r="A826" s="47" t="s">
        <v>1354</v>
      </c>
      <c r="B826" s="46" t="s">
        <v>1355</v>
      </c>
      <c r="C826" s="46" t="s">
        <v>1356</v>
      </c>
      <c r="D826" s="49">
        <v>32443</v>
      </c>
      <c r="E826" s="46" t="s">
        <v>1056</v>
      </c>
      <c r="F826" s="46">
        <v>65</v>
      </c>
      <c r="G826" s="46">
        <v>996679670</v>
      </c>
      <c r="H826" s="46">
        <v>54831302425</v>
      </c>
    </row>
    <row r="827" spans="1:8" ht="15" x14ac:dyDescent="0.25">
      <c r="A827" s="47" t="s">
        <v>1241</v>
      </c>
      <c r="B827" s="46" t="s">
        <v>1242</v>
      </c>
      <c r="C827" s="46" t="s">
        <v>1243</v>
      </c>
      <c r="D827" s="49">
        <v>32578</v>
      </c>
      <c r="E827" s="46" t="s">
        <v>1087</v>
      </c>
      <c r="F827" s="46">
        <v>61</v>
      </c>
      <c r="G827" s="46">
        <v>984712752</v>
      </c>
      <c r="H827" s="46">
        <v>23726410976</v>
      </c>
    </row>
    <row r="828" spans="1:8" ht="15" x14ac:dyDescent="0.25">
      <c r="A828" s="47" t="s">
        <v>2022</v>
      </c>
      <c r="B828" s="46" t="s">
        <v>2023</v>
      </c>
      <c r="C828" s="46" t="s">
        <v>2024</v>
      </c>
      <c r="D828" s="49">
        <v>33457</v>
      </c>
      <c r="E828" s="46" t="s">
        <v>1052</v>
      </c>
      <c r="F828" s="46">
        <v>84</v>
      </c>
      <c r="G828" s="46">
        <v>941067214</v>
      </c>
      <c r="H828" s="46">
        <v>20761618291</v>
      </c>
    </row>
    <row r="829" spans="1:8" ht="15" x14ac:dyDescent="0.25">
      <c r="A829" s="47" t="s">
        <v>1126</v>
      </c>
      <c r="B829" s="46" t="s">
        <v>1127</v>
      </c>
      <c r="C829" s="46" t="s">
        <v>1128</v>
      </c>
      <c r="D829" s="49">
        <v>34028</v>
      </c>
      <c r="E829" s="46" t="s">
        <v>1026</v>
      </c>
      <c r="F829" s="46">
        <v>69</v>
      </c>
      <c r="G829" s="46">
        <v>950295574</v>
      </c>
      <c r="H829" s="46">
        <v>85671720782</v>
      </c>
    </row>
    <row r="830" spans="1:8" ht="15" x14ac:dyDescent="0.25">
      <c r="A830" s="47" t="s">
        <v>1027</v>
      </c>
      <c r="B830" s="46" t="s">
        <v>1028</v>
      </c>
      <c r="C830" s="46" t="s">
        <v>1029</v>
      </c>
      <c r="D830" s="49">
        <v>33548</v>
      </c>
      <c r="E830" s="46" t="s">
        <v>1001</v>
      </c>
      <c r="F830" s="46">
        <v>83</v>
      </c>
      <c r="G830" s="46">
        <v>986915653</v>
      </c>
      <c r="H830" s="46">
        <v>84651975464</v>
      </c>
    </row>
    <row r="831" spans="1:8" ht="15" x14ac:dyDescent="0.25">
      <c r="A831" s="47" t="s">
        <v>1336</v>
      </c>
      <c r="B831" s="46" t="s">
        <v>1337</v>
      </c>
      <c r="C831" s="46" t="s">
        <v>1338</v>
      </c>
      <c r="D831" s="49">
        <v>34281</v>
      </c>
      <c r="E831" s="46" t="s">
        <v>1012</v>
      </c>
      <c r="F831" s="46">
        <v>41</v>
      </c>
      <c r="G831" s="46">
        <v>935984915</v>
      </c>
      <c r="H831" s="46">
        <v>1190940847</v>
      </c>
    </row>
    <row r="832" spans="1:8" ht="15" x14ac:dyDescent="0.25">
      <c r="A832" s="47" t="s">
        <v>1412</v>
      </c>
      <c r="B832" s="46" t="s">
        <v>1413</v>
      </c>
      <c r="C832" s="46" t="s">
        <v>1414</v>
      </c>
      <c r="D832" s="49">
        <v>32923</v>
      </c>
      <c r="E832" s="46" t="s">
        <v>970</v>
      </c>
      <c r="F832" s="46">
        <v>27</v>
      </c>
      <c r="G832" s="46">
        <v>916363538</v>
      </c>
      <c r="H832" s="46">
        <v>8126497542</v>
      </c>
    </row>
    <row r="833" spans="1:8" ht="15" x14ac:dyDescent="0.25">
      <c r="A833" s="47" t="s">
        <v>1193</v>
      </c>
      <c r="B833" s="46" t="s">
        <v>1194</v>
      </c>
      <c r="C833" s="46" t="s">
        <v>1195</v>
      </c>
      <c r="D833" s="49">
        <v>32225</v>
      </c>
      <c r="E833" s="46" t="s">
        <v>990</v>
      </c>
      <c r="F833" s="46">
        <v>63</v>
      </c>
      <c r="G833" s="46">
        <v>933895656</v>
      </c>
      <c r="H833" s="46">
        <v>49215522912</v>
      </c>
    </row>
    <row r="834" spans="1:8" ht="15" x14ac:dyDescent="0.25">
      <c r="A834" s="47" t="s">
        <v>1992</v>
      </c>
      <c r="B834" s="46" t="s">
        <v>1993</v>
      </c>
      <c r="C834" s="46" t="s">
        <v>1994</v>
      </c>
      <c r="D834" s="49">
        <v>32079</v>
      </c>
      <c r="E834" s="46" t="s">
        <v>1026</v>
      </c>
      <c r="F834" s="46">
        <v>69</v>
      </c>
      <c r="G834" s="46">
        <v>948099039</v>
      </c>
      <c r="H834" s="46">
        <v>52432580112</v>
      </c>
    </row>
    <row r="835" spans="1:8" ht="15" x14ac:dyDescent="0.25">
      <c r="A835" s="47" t="s">
        <v>2022</v>
      </c>
      <c r="B835" s="46" t="s">
        <v>2023</v>
      </c>
      <c r="C835" s="46" t="s">
        <v>2024</v>
      </c>
      <c r="D835" s="49">
        <v>32956</v>
      </c>
      <c r="E835" s="46" t="s">
        <v>1079</v>
      </c>
      <c r="F835" s="46">
        <v>48</v>
      </c>
      <c r="G835" s="46">
        <v>992148435</v>
      </c>
      <c r="H835" s="46">
        <v>44774532341</v>
      </c>
    </row>
    <row r="836" spans="1:8" ht="15" x14ac:dyDescent="0.25">
      <c r="A836" s="47" t="s">
        <v>2235</v>
      </c>
      <c r="B836" s="46" t="s">
        <v>2236</v>
      </c>
      <c r="C836" s="46" t="s">
        <v>2237</v>
      </c>
      <c r="D836" s="49">
        <v>31277</v>
      </c>
      <c r="E836" s="46" t="s">
        <v>974</v>
      </c>
      <c r="F836" s="46">
        <v>96</v>
      </c>
      <c r="G836" s="46">
        <v>937761198</v>
      </c>
      <c r="H836" s="46">
        <v>18516050949</v>
      </c>
    </row>
    <row r="837" spans="1:8" ht="15" x14ac:dyDescent="0.25">
      <c r="A837" s="47" t="s">
        <v>2370</v>
      </c>
      <c r="B837" s="46" t="s">
        <v>2371</v>
      </c>
      <c r="C837" s="46" t="s">
        <v>2372</v>
      </c>
      <c r="D837" s="49">
        <v>33382</v>
      </c>
      <c r="E837" s="46" t="s">
        <v>1099</v>
      </c>
      <c r="F837" s="46">
        <v>81</v>
      </c>
      <c r="G837" s="46">
        <v>961197788</v>
      </c>
      <c r="H837" s="46">
        <v>21666703949</v>
      </c>
    </row>
    <row r="838" spans="1:8" ht="15" x14ac:dyDescent="0.25">
      <c r="A838" s="47" t="s">
        <v>1901</v>
      </c>
      <c r="B838" s="46" t="s">
        <v>1902</v>
      </c>
      <c r="C838" s="46" t="s">
        <v>1903</v>
      </c>
      <c r="D838" s="49">
        <v>33758</v>
      </c>
      <c r="E838" s="46" t="s">
        <v>1001</v>
      </c>
      <c r="F838" s="46">
        <v>83</v>
      </c>
      <c r="G838" s="46">
        <v>952682118</v>
      </c>
      <c r="H838" s="46">
        <v>52334340460</v>
      </c>
    </row>
    <row r="839" spans="1:8" ht="15" x14ac:dyDescent="0.25">
      <c r="A839" s="47" t="s">
        <v>2165</v>
      </c>
      <c r="B839" s="46" t="s">
        <v>2166</v>
      </c>
      <c r="C839" s="46" t="s">
        <v>2167</v>
      </c>
      <c r="D839" s="49">
        <v>33444</v>
      </c>
      <c r="E839" s="46" t="s">
        <v>974</v>
      </c>
      <c r="F839" s="46">
        <v>96</v>
      </c>
      <c r="G839" s="46">
        <v>970544473</v>
      </c>
      <c r="H839" s="46">
        <v>68920498980</v>
      </c>
    </row>
    <row r="840" spans="1:8" ht="15" x14ac:dyDescent="0.25">
      <c r="A840" s="47" t="s">
        <v>1799</v>
      </c>
      <c r="B840" s="46" t="s">
        <v>1800</v>
      </c>
      <c r="C840" s="46" t="s">
        <v>1801</v>
      </c>
      <c r="D840" s="49">
        <v>31305</v>
      </c>
      <c r="E840" s="46" t="s">
        <v>966</v>
      </c>
      <c r="F840" s="46">
        <v>62</v>
      </c>
      <c r="G840" s="46">
        <v>980583497</v>
      </c>
      <c r="H840" s="46">
        <v>60253279765</v>
      </c>
    </row>
    <row r="841" spans="1:8" ht="15" x14ac:dyDescent="0.25">
      <c r="A841" s="47" t="s">
        <v>1298</v>
      </c>
      <c r="B841" s="46" t="s">
        <v>1299</v>
      </c>
      <c r="C841" s="46" t="s">
        <v>1300</v>
      </c>
      <c r="D841" s="49">
        <v>31469</v>
      </c>
      <c r="E841" s="46" t="s">
        <v>1012</v>
      </c>
      <c r="F841" s="46">
        <v>41</v>
      </c>
      <c r="G841" s="46">
        <v>975970161</v>
      </c>
      <c r="H841" s="46">
        <v>53361285907</v>
      </c>
    </row>
    <row r="842" spans="1:8" ht="15" x14ac:dyDescent="0.25">
      <c r="A842" s="47" t="s">
        <v>1605</v>
      </c>
      <c r="B842" s="46" t="s">
        <v>1606</v>
      </c>
      <c r="C842" s="46" t="s">
        <v>1607</v>
      </c>
      <c r="D842" s="49">
        <v>33144</v>
      </c>
      <c r="E842" s="46" t="s">
        <v>1026</v>
      </c>
      <c r="F842" s="46">
        <v>69</v>
      </c>
      <c r="G842" s="46">
        <v>934865694</v>
      </c>
      <c r="H842" s="46">
        <v>50758584750</v>
      </c>
    </row>
    <row r="843" spans="1:8" ht="15" x14ac:dyDescent="0.25">
      <c r="A843" s="47" t="s">
        <v>963</v>
      </c>
      <c r="B843" s="46" t="s">
        <v>964</v>
      </c>
      <c r="C843" s="46" t="s">
        <v>965</v>
      </c>
      <c r="D843" s="49">
        <v>33426</v>
      </c>
      <c r="E843" s="46" t="s">
        <v>1026</v>
      </c>
      <c r="F843" s="46">
        <v>69</v>
      </c>
      <c r="G843" s="46">
        <v>945583725</v>
      </c>
      <c r="H843" s="46">
        <v>88691404324</v>
      </c>
    </row>
    <row r="844" spans="1:8" ht="15" x14ac:dyDescent="0.25">
      <c r="A844" s="47" t="s">
        <v>2373</v>
      </c>
      <c r="B844" s="46" t="s">
        <v>2374</v>
      </c>
      <c r="C844" s="46" t="s">
        <v>2375</v>
      </c>
      <c r="D844" s="49">
        <v>34000</v>
      </c>
      <c r="E844" s="46" t="s">
        <v>974</v>
      </c>
      <c r="F844" s="46">
        <v>96</v>
      </c>
      <c r="G844" s="46">
        <v>961783831</v>
      </c>
      <c r="H844" s="46">
        <v>35745621099</v>
      </c>
    </row>
    <row r="845" spans="1:8" ht="15" x14ac:dyDescent="0.25">
      <c r="A845" s="47" t="s">
        <v>1554</v>
      </c>
      <c r="B845" s="46" t="s">
        <v>1186</v>
      </c>
      <c r="C845" s="46" t="s">
        <v>1555</v>
      </c>
      <c r="D845" s="49">
        <v>33682</v>
      </c>
      <c r="E845" s="46" t="s">
        <v>1189</v>
      </c>
      <c r="F845" s="46">
        <v>21</v>
      </c>
      <c r="G845" s="46">
        <v>991526490</v>
      </c>
      <c r="H845" s="46">
        <v>21048398726</v>
      </c>
    </row>
    <row r="846" spans="1:8" ht="15" x14ac:dyDescent="0.25">
      <c r="A846" s="47" t="s">
        <v>1889</v>
      </c>
      <c r="B846" s="46" t="s">
        <v>1890</v>
      </c>
      <c r="C846" s="46" t="s">
        <v>1891</v>
      </c>
      <c r="D846" s="49">
        <v>32392</v>
      </c>
      <c r="E846" s="46" t="s">
        <v>966</v>
      </c>
      <c r="F846" s="46">
        <v>62</v>
      </c>
      <c r="G846" s="46">
        <v>949858962</v>
      </c>
      <c r="H846" s="46">
        <v>61898898050</v>
      </c>
    </row>
    <row r="847" spans="1:8" ht="15" x14ac:dyDescent="0.25">
      <c r="A847" s="47" t="s">
        <v>2087</v>
      </c>
      <c r="B847" s="46" t="s">
        <v>2088</v>
      </c>
      <c r="C847" s="46" t="s">
        <v>2089</v>
      </c>
      <c r="D847" s="49">
        <v>31085</v>
      </c>
      <c r="E847" s="46" t="s">
        <v>1001</v>
      </c>
      <c r="F847" s="46">
        <v>83</v>
      </c>
      <c r="G847" s="46">
        <v>927207121</v>
      </c>
      <c r="H847" s="46">
        <v>95867058693</v>
      </c>
    </row>
    <row r="848" spans="1:8" ht="15" x14ac:dyDescent="0.25">
      <c r="A848" s="47" t="s">
        <v>1784</v>
      </c>
      <c r="B848" s="46" t="s">
        <v>1785</v>
      </c>
      <c r="C848" s="46" t="s">
        <v>1786</v>
      </c>
      <c r="D848" s="49">
        <v>32238</v>
      </c>
      <c r="E848" s="46" t="s">
        <v>1125</v>
      </c>
      <c r="F848" s="46">
        <v>31</v>
      </c>
      <c r="G848" s="46">
        <v>900910314</v>
      </c>
      <c r="H848" s="46">
        <v>8119805313</v>
      </c>
    </row>
    <row r="849" spans="1:8" ht="15" x14ac:dyDescent="0.25">
      <c r="A849" s="47" t="s">
        <v>1286</v>
      </c>
      <c r="B849" s="46" t="s">
        <v>1287</v>
      </c>
      <c r="C849" s="46" t="s">
        <v>1288</v>
      </c>
      <c r="D849" s="49">
        <v>32745</v>
      </c>
      <c r="E849" s="46" t="s">
        <v>1087</v>
      </c>
      <c r="F849" s="46">
        <v>61</v>
      </c>
      <c r="G849" s="46">
        <v>946183157</v>
      </c>
      <c r="H849" s="46">
        <v>74315063335</v>
      </c>
    </row>
    <row r="850" spans="1:8" ht="15" x14ac:dyDescent="0.25">
      <c r="A850" s="47" t="s">
        <v>2290</v>
      </c>
      <c r="B850" s="46" t="s">
        <v>2291</v>
      </c>
      <c r="C850" s="46" t="s">
        <v>2292</v>
      </c>
      <c r="D850" s="49">
        <v>31738</v>
      </c>
      <c r="E850" s="46" t="s">
        <v>1001</v>
      </c>
      <c r="F850" s="46">
        <v>83</v>
      </c>
      <c r="G850" s="46">
        <v>985548108</v>
      </c>
      <c r="H850" s="46">
        <v>35710214369</v>
      </c>
    </row>
    <row r="851" spans="1:8" ht="15" x14ac:dyDescent="0.25">
      <c r="A851" s="47" t="s">
        <v>1165</v>
      </c>
      <c r="B851" s="46" t="s">
        <v>1166</v>
      </c>
      <c r="C851" s="46" t="s">
        <v>1167</v>
      </c>
      <c r="D851" s="49">
        <v>31681</v>
      </c>
      <c r="E851" s="46" t="s">
        <v>1079</v>
      </c>
      <c r="F851" s="46">
        <v>48</v>
      </c>
      <c r="G851" s="46">
        <v>935853038</v>
      </c>
      <c r="H851" s="46">
        <v>92517494482</v>
      </c>
    </row>
    <row r="852" spans="1:8" ht="15" x14ac:dyDescent="0.25">
      <c r="A852" s="47" t="s">
        <v>2335</v>
      </c>
      <c r="B852" s="46" t="s">
        <v>2336</v>
      </c>
      <c r="C852" s="46" t="s">
        <v>2337</v>
      </c>
      <c r="D852" s="49">
        <v>31398</v>
      </c>
      <c r="E852" s="46" t="s">
        <v>1052</v>
      </c>
      <c r="F852" s="46">
        <v>84</v>
      </c>
      <c r="G852" s="46">
        <v>947393005</v>
      </c>
      <c r="H852" s="46">
        <v>83064982191</v>
      </c>
    </row>
    <row r="853" spans="1:8" ht="15" x14ac:dyDescent="0.25">
      <c r="A853" s="47" t="s">
        <v>2376</v>
      </c>
      <c r="B853" s="46" t="s">
        <v>2377</v>
      </c>
      <c r="C853" s="46" t="s">
        <v>2378</v>
      </c>
      <c r="D853" s="49">
        <v>32488</v>
      </c>
      <c r="E853" s="46" t="s">
        <v>966</v>
      </c>
      <c r="F853" s="46">
        <v>62</v>
      </c>
      <c r="G853" s="46">
        <v>936569184</v>
      </c>
      <c r="H853" s="46">
        <v>61455223667</v>
      </c>
    </row>
    <row r="854" spans="1:8" ht="15" x14ac:dyDescent="0.25">
      <c r="A854" s="47" t="s">
        <v>2171</v>
      </c>
      <c r="B854" s="46" t="s">
        <v>2172</v>
      </c>
      <c r="C854" s="46" t="s">
        <v>2173</v>
      </c>
      <c r="D854" s="49">
        <v>34288</v>
      </c>
      <c r="E854" s="46" t="s">
        <v>1005</v>
      </c>
      <c r="F854" s="46">
        <v>88</v>
      </c>
      <c r="G854" s="46">
        <v>922628619</v>
      </c>
      <c r="H854" s="46">
        <v>16787619689</v>
      </c>
    </row>
    <row r="855" spans="1:8" ht="15" x14ac:dyDescent="0.25">
      <c r="A855" s="47" t="s">
        <v>2168</v>
      </c>
      <c r="B855" s="46" t="s">
        <v>2169</v>
      </c>
      <c r="C855" s="46" t="s">
        <v>2170</v>
      </c>
      <c r="D855" s="49">
        <v>34148</v>
      </c>
      <c r="E855" s="46" t="s">
        <v>1079</v>
      </c>
      <c r="F855" s="46">
        <v>48</v>
      </c>
      <c r="G855" s="46">
        <v>954340497</v>
      </c>
      <c r="H855" s="46">
        <v>6403892727</v>
      </c>
    </row>
    <row r="856" spans="1:8" ht="15" x14ac:dyDescent="0.25">
      <c r="A856" s="47" t="s">
        <v>2379</v>
      </c>
      <c r="B856" s="46" t="s">
        <v>2380</v>
      </c>
      <c r="C856" s="46" t="s">
        <v>2381</v>
      </c>
      <c r="D856" s="49">
        <v>31564</v>
      </c>
      <c r="E856" s="46" t="s">
        <v>1005</v>
      </c>
      <c r="F856" s="46">
        <v>88</v>
      </c>
      <c r="G856" s="46">
        <v>937715523</v>
      </c>
      <c r="H856" s="46">
        <v>45306421660</v>
      </c>
    </row>
    <row r="857" spans="1:8" ht="15" x14ac:dyDescent="0.25">
      <c r="A857" s="47" t="s">
        <v>2382</v>
      </c>
      <c r="B857" s="46" t="s">
        <v>2383</v>
      </c>
      <c r="C857" s="46" t="s">
        <v>2384</v>
      </c>
      <c r="D857" s="49">
        <v>32204</v>
      </c>
      <c r="E857" s="46" t="s">
        <v>1189</v>
      </c>
      <c r="F857" s="46">
        <v>21</v>
      </c>
      <c r="G857" s="46">
        <v>998552961</v>
      </c>
      <c r="H857" s="46">
        <v>48347889140</v>
      </c>
    </row>
    <row r="858" spans="1:8" ht="15" x14ac:dyDescent="0.25">
      <c r="A858" s="47" t="s">
        <v>2244</v>
      </c>
      <c r="B858" s="46" t="s">
        <v>2245</v>
      </c>
      <c r="C858" s="46" t="s">
        <v>2246</v>
      </c>
      <c r="D858" s="49">
        <v>34314</v>
      </c>
      <c r="E858" s="46" t="s">
        <v>1087</v>
      </c>
      <c r="F858" s="46">
        <v>61</v>
      </c>
      <c r="G858" s="46">
        <v>937543163</v>
      </c>
      <c r="H858" s="46">
        <v>30694231825</v>
      </c>
    </row>
    <row r="859" spans="1:8" ht="15" x14ac:dyDescent="0.25">
      <c r="A859" s="47" t="s">
        <v>1057</v>
      </c>
      <c r="B859" s="46" t="s">
        <v>1058</v>
      </c>
      <c r="C859" s="46" t="s">
        <v>1059</v>
      </c>
      <c r="D859" s="49">
        <v>33405</v>
      </c>
      <c r="E859" s="46" t="s">
        <v>1056</v>
      </c>
      <c r="F859" s="46">
        <v>65</v>
      </c>
      <c r="G859" s="46">
        <v>948339702</v>
      </c>
      <c r="H859" s="46">
        <v>29897658458</v>
      </c>
    </row>
    <row r="860" spans="1:8" ht="15" x14ac:dyDescent="0.25">
      <c r="A860" s="47" t="s">
        <v>2177</v>
      </c>
      <c r="B860" s="46" t="s">
        <v>2178</v>
      </c>
      <c r="C860" s="46" t="s">
        <v>2179</v>
      </c>
      <c r="D860" s="49">
        <v>32791</v>
      </c>
      <c r="E860" s="46" t="s">
        <v>1026</v>
      </c>
      <c r="F860" s="46">
        <v>69</v>
      </c>
      <c r="G860" s="46">
        <v>924857391</v>
      </c>
      <c r="H860" s="46">
        <v>96119374955</v>
      </c>
    </row>
    <row r="861" spans="1:8" ht="15" x14ac:dyDescent="0.25">
      <c r="A861" s="47" t="s">
        <v>1682</v>
      </c>
      <c r="B861" s="46" t="s">
        <v>1683</v>
      </c>
      <c r="C861" s="46" t="s">
        <v>1684</v>
      </c>
      <c r="D861" s="49">
        <v>32407</v>
      </c>
      <c r="E861" s="46" t="s">
        <v>1005</v>
      </c>
      <c r="F861" s="46">
        <v>88</v>
      </c>
      <c r="G861" s="46">
        <v>974218992</v>
      </c>
      <c r="H861" s="46">
        <v>47419644098</v>
      </c>
    </row>
    <row r="862" spans="1:8" ht="15" x14ac:dyDescent="0.25">
      <c r="A862" s="47" t="s">
        <v>1686</v>
      </c>
      <c r="B862" s="46" t="s">
        <v>2045</v>
      </c>
      <c r="C862" s="46" t="s">
        <v>2046</v>
      </c>
      <c r="D862" s="49">
        <v>31855</v>
      </c>
      <c r="E862" s="46" t="s">
        <v>1063</v>
      </c>
      <c r="F862" s="46">
        <v>91</v>
      </c>
      <c r="G862" s="46">
        <v>971771600</v>
      </c>
      <c r="H862" s="46">
        <v>79168436697</v>
      </c>
    </row>
    <row r="863" spans="1:8" ht="15" x14ac:dyDescent="0.25">
      <c r="A863" s="47" t="s">
        <v>2058</v>
      </c>
      <c r="B863" s="46" t="s">
        <v>2059</v>
      </c>
      <c r="C863" s="46" t="s">
        <v>2060</v>
      </c>
      <c r="D863" s="49">
        <v>31438</v>
      </c>
      <c r="E863" s="46" t="s">
        <v>1121</v>
      </c>
      <c r="F863" s="46">
        <v>51</v>
      </c>
      <c r="G863" s="46">
        <v>906320032</v>
      </c>
      <c r="H863" s="46">
        <v>80773550229</v>
      </c>
    </row>
    <row r="864" spans="1:8" ht="15" x14ac:dyDescent="0.25">
      <c r="A864" s="47" t="s">
        <v>1799</v>
      </c>
      <c r="B864" s="46" t="s">
        <v>1800</v>
      </c>
      <c r="C864" s="46" t="s">
        <v>1801</v>
      </c>
      <c r="D864" s="49">
        <v>32801</v>
      </c>
      <c r="E864" s="46" t="s">
        <v>1121</v>
      </c>
      <c r="F864" s="46">
        <v>51</v>
      </c>
      <c r="G864" s="46">
        <v>999378601</v>
      </c>
      <c r="H864" s="46">
        <v>50082019061</v>
      </c>
    </row>
    <row r="865" spans="1:8" ht="15" x14ac:dyDescent="0.25">
      <c r="A865" s="47" t="s">
        <v>2347</v>
      </c>
      <c r="B865" s="46" t="s">
        <v>2348</v>
      </c>
      <c r="C865" s="46" t="s">
        <v>2349</v>
      </c>
      <c r="D865" s="49">
        <v>34268</v>
      </c>
      <c r="E865" s="46" t="s">
        <v>1056</v>
      </c>
      <c r="F865" s="46">
        <v>65</v>
      </c>
      <c r="G865" s="46">
        <v>984573527</v>
      </c>
      <c r="H865" s="46">
        <v>92489520781</v>
      </c>
    </row>
    <row r="866" spans="1:8" ht="15" x14ac:dyDescent="0.25">
      <c r="A866" s="47" t="s">
        <v>1717</v>
      </c>
      <c r="B866" s="46" t="s">
        <v>1718</v>
      </c>
      <c r="C866" s="46" t="s">
        <v>1719</v>
      </c>
      <c r="D866" s="49">
        <v>32480</v>
      </c>
      <c r="E866" s="46" t="s">
        <v>978</v>
      </c>
      <c r="F866" s="46">
        <v>86</v>
      </c>
      <c r="G866" s="46">
        <v>996575299</v>
      </c>
      <c r="H866" s="46">
        <v>66397201878</v>
      </c>
    </row>
    <row r="867" spans="1:8" ht="15" x14ac:dyDescent="0.25">
      <c r="A867" s="47" t="s">
        <v>2385</v>
      </c>
      <c r="B867" s="46" t="s">
        <v>2386</v>
      </c>
      <c r="C867" s="46" t="s">
        <v>2387</v>
      </c>
      <c r="D867" s="49">
        <v>31287</v>
      </c>
      <c r="E867" s="46" t="s">
        <v>990</v>
      </c>
      <c r="F867" s="46">
        <v>63</v>
      </c>
      <c r="G867" s="46">
        <v>976386847</v>
      </c>
      <c r="H867" s="46">
        <v>45753336202</v>
      </c>
    </row>
    <row r="868" spans="1:8" ht="15" x14ac:dyDescent="0.25">
      <c r="A868" s="47" t="s">
        <v>979</v>
      </c>
      <c r="B868" s="46" t="s">
        <v>980</v>
      </c>
      <c r="C868" s="46" t="s">
        <v>981</v>
      </c>
      <c r="D868" s="49">
        <v>33622</v>
      </c>
      <c r="E868" s="46" t="s">
        <v>986</v>
      </c>
      <c r="F868" s="46">
        <v>68</v>
      </c>
      <c r="G868" s="46">
        <v>930584029</v>
      </c>
      <c r="H868" s="46">
        <v>37264090056</v>
      </c>
    </row>
    <row r="869" spans="1:8" ht="15" x14ac:dyDescent="0.25">
      <c r="A869" s="47" t="s">
        <v>2219</v>
      </c>
      <c r="B869" s="46" t="s">
        <v>1106</v>
      </c>
      <c r="C869" s="46" t="s">
        <v>2220</v>
      </c>
      <c r="D869" s="49">
        <v>33218</v>
      </c>
      <c r="E869" s="46" t="s">
        <v>1121</v>
      </c>
      <c r="F869" s="46">
        <v>51</v>
      </c>
      <c r="G869" s="46">
        <v>945723140</v>
      </c>
      <c r="H869" s="46">
        <v>11301229304</v>
      </c>
    </row>
    <row r="870" spans="1:8" ht="15" x14ac:dyDescent="0.25">
      <c r="A870" s="47" t="s">
        <v>2241</v>
      </c>
      <c r="B870" s="46" t="s">
        <v>2242</v>
      </c>
      <c r="C870" s="46" t="s">
        <v>2243</v>
      </c>
      <c r="D870" s="49">
        <v>33043</v>
      </c>
      <c r="E870" s="46" t="s">
        <v>962</v>
      </c>
      <c r="F870" s="46">
        <v>71</v>
      </c>
      <c r="G870" s="46">
        <v>913286540</v>
      </c>
      <c r="H870" s="46">
        <v>35205881720</v>
      </c>
    </row>
    <row r="871" spans="1:8" ht="15" x14ac:dyDescent="0.25">
      <c r="A871" s="47" t="s">
        <v>2388</v>
      </c>
      <c r="B871" s="46" t="s">
        <v>2389</v>
      </c>
      <c r="C871" s="46" t="s">
        <v>2390</v>
      </c>
      <c r="D871" s="49">
        <v>33027</v>
      </c>
      <c r="E871" s="46" t="s">
        <v>1052</v>
      </c>
      <c r="F871" s="46">
        <v>84</v>
      </c>
      <c r="G871" s="46">
        <v>902757167</v>
      </c>
      <c r="H871" s="46">
        <v>50463267422</v>
      </c>
    </row>
    <row r="872" spans="1:8" ht="15" x14ac:dyDescent="0.25">
      <c r="A872" s="47" t="s">
        <v>1313</v>
      </c>
      <c r="B872" s="46" t="s">
        <v>2391</v>
      </c>
      <c r="C872" s="46" t="s">
        <v>2392</v>
      </c>
      <c r="D872" s="49">
        <v>34205</v>
      </c>
      <c r="E872" s="46" t="s">
        <v>982</v>
      </c>
      <c r="F872" s="46">
        <v>82</v>
      </c>
      <c r="G872" s="46">
        <v>915620855</v>
      </c>
      <c r="H872" s="46">
        <v>46051402555</v>
      </c>
    </row>
    <row r="873" spans="1:8" ht="15" x14ac:dyDescent="0.25">
      <c r="A873" s="47" t="s">
        <v>1602</v>
      </c>
      <c r="B873" s="46" t="s">
        <v>1603</v>
      </c>
      <c r="C873" s="46" t="s">
        <v>1604</v>
      </c>
      <c r="D873" s="49">
        <v>31490</v>
      </c>
      <c r="E873" s="46" t="s">
        <v>1005</v>
      </c>
      <c r="F873" s="46">
        <v>88</v>
      </c>
      <c r="G873" s="46">
        <v>999395107</v>
      </c>
      <c r="H873" s="46">
        <v>54301137276</v>
      </c>
    </row>
    <row r="874" spans="1:8" ht="15" x14ac:dyDescent="0.25">
      <c r="A874" s="47" t="s">
        <v>1884</v>
      </c>
      <c r="B874" s="46" t="s">
        <v>1885</v>
      </c>
      <c r="C874" s="46" t="s">
        <v>1886</v>
      </c>
      <c r="D874" s="49">
        <v>31777</v>
      </c>
      <c r="E874" s="46" t="s">
        <v>1121</v>
      </c>
      <c r="F874" s="46">
        <v>51</v>
      </c>
      <c r="G874" s="46">
        <v>920509439</v>
      </c>
      <c r="H874" s="46">
        <v>16438265817</v>
      </c>
    </row>
    <row r="875" spans="1:8" ht="15" x14ac:dyDescent="0.25">
      <c r="A875" s="47" t="s">
        <v>2393</v>
      </c>
      <c r="B875" s="46" t="s">
        <v>2394</v>
      </c>
      <c r="C875" s="46" t="s">
        <v>2395</v>
      </c>
      <c r="D875" s="49">
        <v>32279</v>
      </c>
      <c r="E875" s="46" t="s">
        <v>1026</v>
      </c>
      <c r="F875" s="46">
        <v>69</v>
      </c>
      <c r="G875" s="46">
        <v>953634203</v>
      </c>
      <c r="H875" s="46">
        <v>87930572373</v>
      </c>
    </row>
    <row r="876" spans="1:8" ht="15" x14ac:dyDescent="0.25">
      <c r="A876" s="47" t="s">
        <v>2276</v>
      </c>
      <c r="B876" s="46" t="s">
        <v>2277</v>
      </c>
      <c r="C876" s="46" t="s">
        <v>2278</v>
      </c>
      <c r="D876" s="49">
        <v>31281</v>
      </c>
      <c r="E876" s="46" t="s">
        <v>1121</v>
      </c>
      <c r="F876" s="46">
        <v>51</v>
      </c>
      <c r="G876" s="46">
        <v>920016916</v>
      </c>
      <c r="H876" s="46">
        <v>47172675026</v>
      </c>
    </row>
    <row r="877" spans="1:8" ht="15" x14ac:dyDescent="0.25">
      <c r="A877" s="47" t="s">
        <v>2093</v>
      </c>
      <c r="B877" s="46" t="s">
        <v>2094</v>
      </c>
      <c r="C877" s="46" t="s">
        <v>2095</v>
      </c>
      <c r="D877" s="49">
        <v>32068</v>
      </c>
      <c r="E877" s="46" t="s">
        <v>1125</v>
      </c>
      <c r="F877" s="46">
        <v>31</v>
      </c>
      <c r="G877" s="46">
        <v>934154042</v>
      </c>
      <c r="H877" s="46">
        <v>51727696639</v>
      </c>
    </row>
    <row r="878" spans="1:8" ht="15" x14ac:dyDescent="0.25">
      <c r="A878" s="47" t="s">
        <v>1478</v>
      </c>
      <c r="B878" s="46" t="s">
        <v>2396</v>
      </c>
      <c r="C878" s="46" t="s">
        <v>2397</v>
      </c>
      <c r="D878" s="49">
        <v>32560</v>
      </c>
      <c r="E878" s="46" t="s">
        <v>1005</v>
      </c>
      <c r="F878" s="46">
        <v>88</v>
      </c>
      <c r="G878" s="46">
        <v>929333550</v>
      </c>
      <c r="H878" s="46">
        <v>5252771009</v>
      </c>
    </row>
    <row r="879" spans="1:8" ht="15" x14ac:dyDescent="0.25">
      <c r="A879" s="47" t="s">
        <v>2081</v>
      </c>
      <c r="B879" s="46" t="s">
        <v>2082</v>
      </c>
      <c r="C879" s="46" t="s">
        <v>2083</v>
      </c>
      <c r="D879" s="49">
        <v>34067</v>
      </c>
      <c r="E879" s="46" t="s">
        <v>974</v>
      </c>
      <c r="F879" s="46">
        <v>96</v>
      </c>
      <c r="G879" s="46">
        <v>992635260</v>
      </c>
      <c r="H879" s="46">
        <v>47635743646</v>
      </c>
    </row>
    <row r="880" spans="1:8" ht="15" x14ac:dyDescent="0.25">
      <c r="A880" s="47" t="s">
        <v>1737</v>
      </c>
      <c r="B880" s="46" t="s">
        <v>1738</v>
      </c>
      <c r="C880" s="46" t="s">
        <v>1739</v>
      </c>
      <c r="D880" s="49">
        <v>31924</v>
      </c>
      <c r="E880" s="46" t="s">
        <v>974</v>
      </c>
      <c r="F880" s="46">
        <v>96</v>
      </c>
      <c r="G880" s="46">
        <v>951251000</v>
      </c>
      <c r="H880" s="46">
        <v>15867638927</v>
      </c>
    </row>
    <row r="881" spans="1:8" ht="15" x14ac:dyDescent="0.25">
      <c r="A881" s="47" t="s">
        <v>2398</v>
      </c>
      <c r="B881" s="46" t="s">
        <v>2399</v>
      </c>
      <c r="C881" s="46" t="s">
        <v>2400</v>
      </c>
      <c r="D881" s="49">
        <v>32853</v>
      </c>
      <c r="E881" s="46" t="s">
        <v>1095</v>
      </c>
      <c r="F881" s="46">
        <v>11</v>
      </c>
      <c r="G881" s="46">
        <v>964971408</v>
      </c>
      <c r="H881" s="46">
        <v>30361282656</v>
      </c>
    </row>
    <row r="882" spans="1:8" ht="15" x14ac:dyDescent="0.25">
      <c r="A882" s="47" t="s">
        <v>1498</v>
      </c>
      <c r="B882" s="46" t="s">
        <v>1499</v>
      </c>
      <c r="C882" s="46" t="s">
        <v>1500</v>
      </c>
      <c r="D882" s="49">
        <v>33630</v>
      </c>
      <c r="E882" s="46" t="s">
        <v>1026</v>
      </c>
      <c r="F882" s="46">
        <v>69</v>
      </c>
      <c r="G882" s="46">
        <v>982705538</v>
      </c>
      <c r="H882" s="46">
        <v>99333628070</v>
      </c>
    </row>
    <row r="883" spans="1:8" ht="15" x14ac:dyDescent="0.25">
      <c r="A883" s="47" t="s">
        <v>1205</v>
      </c>
      <c r="B883" s="46" t="s">
        <v>1206</v>
      </c>
      <c r="C883" s="46" t="s">
        <v>1207</v>
      </c>
      <c r="D883" s="49">
        <v>34125</v>
      </c>
      <c r="E883" s="46" t="s">
        <v>990</v>
      </c>
      <c r="F883" s="46">
        <v>63</v>
      </c>
      <c r="G883" s="46">
        <v>944171037</v>
      </c>
      <c r="H883" s="46">
        <v>19742639215</v>
      </c>
    </row>
    <row r="884" spans="1:8" ht="15" x14ac:dyDescent="0.25">
      <c r="A884" s="47" t="s">
        <v>1474</v>
      </c>
      <c r="B884" s="46" t="s">
        <v>1475</v>
      </c>
      <c r="C884" s="46" t="s">
        <v>1476</v>
      </c>
      <c r="D884" s="49">
        <v>32918</v>
      </c>
      <c r="E884" s="46" t="s">
        <v>1026</v>
      </c>
      <c r="F884" s="46">
        <v>69</v>
      </c>
      <c r="G884" s="46">
        <v>947363234</v>
      </c>
      <c r="H884" s="46">
        <v>53132521755</v>
      </c>
    </row>
    <row r="885" spans="1:8" ht="15" x14ac:dyDescent="0.25">
      <c r="A885" s="47" t="s">
        <v>1623</v>
      </c>
      <c r="B885" s="46" t="s">
        <v>1624</v>
      </c>
      <c r="C885" s="46" t="s">
        <v>1625</v>
      </c>
      <c r="D885" s="49">
        <v>31891</v>
      </c>
      <c r="E885" s="46" t="s">
        <v>978</v>
      </c>
      <c r="F885" s="46">
        <v>86</v>
      </c>
      <c r="G885" s="46">
        <v>954581597</v>
      </c>
      <c r="H885" s="46">
        <v>34255128170</v>
      </c>
    </row>
    <row r="886" spans="1:8" ht="15" x14ac:dyDescent="0.25">
      <c r="A886" s="47" t="s">
        <v>2401</v>
      </c>
      <c r="B886" s="46" t="s">
        <v>2402</v>
      </c>
      <c r="C886" s="46" t="s">
        <v>2403</v>
      </c>
      <c r="D886" s="49">
        <v>31101</v>
      </c>
      <c r="E886" s="46" t="s">
        <v>990</v>
      </c>
      <c r="F886" s="46">
        <v>63</v>
      </c>
      <c r="G886" s="46">
        <v>965160194</v>
      </c>
      <c r="H886" s="46">
        <v>67663496492</v>
      </c>
    </row>
    <row r="887" spans="1:8" ht="15" x14ac:dyDescent="0.25">
      <c r="A887" s="47" t="s">
        <v>1671</v>
      </c>
      <c r="B887" s="46" t="s">
        <v>1672</v>
      </c>
      <c r="C887" s="46" t="s">
        <v>1673</v>
      </c>
      <c r="D887" s="49">
        <v>32400</v>
      </c>
      <c r="E887" s="46" t="s">
        <v>990</v>
      </c>
      <c r="F887" s="46">
        <v>63</v>
      </c>
      <c r="G887" s="46">
        <v>931351689</v>
      </c>
      <c r="H887" s="46">
        <v>81360847300</v>
      </c>
    </row>
    <row r="888" spans="1:8" ht="15" x14ac:dyDescent="0.25">
      <c r="A888" s="47" t="s">
        <v>1333</v>
      </c>
      <c r="B888" s="46" t="s">
        <v>1334</v>
      </c>
      <c r="C888" s="46" t="s">
        <v>1335</v>
      </c>
      <c r="D888" s="49">
        <v>32572</v>
      </c>
      <c r="E888" s="46" t="s">
        <v>1091</v>
      </c>
      <c r="F888" s="46">
        <v>92</v>
      </c>
      <c r="G888" s="46">
        <v>989690286</v>
      </c>
      <c r="H888" s="46">
        <v>74514513608</v>
      </c>
    </row>
    <row r="889" spans="1:8" ht="15" x14ac:dyDescent="0.25">
      <c r="A889" s="47" t="s">
        <v>2404</v>
      </c>
      <c r="B889" s="46" t="s">
        <v>2405</v>
      </c>
      <c r="C889" s="46" t="s">
        <v>2406</v>
      </c>
      <c r="D889" s="49">
        <v>31616</v>
      </c>
      <c r="E889" s="46" t="s">
        <v>986</v>
      </c>
      <c r="F889" s="46">
        <v>68</v>
      </c>
      <c r="G889" s="46">
        <v>968395379</v>
      </c>
      <c r="H889" s="46">
        <v>38166449301</v>
      </c>
    </row>
    <row r="890" spans="1:8" ht="15" x14ac:dyDescent="0.25">
      <c r="A890" s="47" t="s">
        <v>2407</v>
      </c>
      <c r="B890" s="46" t="s">
        <v>2408</v>
      </c>
      <c r="C890" s="46" t="s">
        <v>2409</v>
      </c>
      <c r="D890" s="49">
        <v>33428</v>
      </c>
      <c r="E890" s="46" t="s">
        <v>1001</v>
      </c>
      <c r="F890" s="46">
        <v>83</v>
      </c>
      <c r="G890" s="46">
        <v>950170745</v>
      </c>
      <c r="H890" s="46">
        <v>4967715976</v>
      </c>
    </row>
    <row r="891" spans="1:8" ht="15" x14ac:dyDescent="0.25">
      <c r="A891" s="47" t="s">
        <v>2410</v>
      </c>
      <c r="B891" s="46" t="s">
        <v>2411</v>
      </c>
      <c r="C891" s="46" t="s">
        <v>2412</v>
      </c>
      <c r="D891" s="49">
        <v>33292</v>
      </c>
      <c r="E891" s="46" t="s">
        <v>1189</v>
      </c>
      <c r="F891" s="46">
        <v>21</v>
      </c>
      <c r="G891" s="46">
        <v>936708926</v>
      </c>
      <c r="H891" s="46">
        <v>90084487206</v>
      </c>
    </row>
    <row r="892" spans="1:8" ht="15" x14ac:dyDescent="0.25">
      <c r="A892" s="47" t="s">
        <v>1202</v>
      </c>
      <c r="B892" s="46" t="s">
        <v>1203</v>
      </c>
      <c r="C892" s="46" t="s">
        <v>1204</v>
      </c>
      <c r="D892" s="49">
        <v>32883</v>
      </c>
      <c r="E892" s="46" t="s">
        <v>1121</v>
      </c>
      <c r="F892" s="46">
        <v>51</v>
      </c>
      <c r="G892" s="46">
        <v>997863999</v>
      </c>
      <c r="H892" s="46">
        <v>18010211213</v>
      </c>
    </row>
    <row r="893" spans="1:8" ht="15" x14ac:dyDescent="0.25">
      <c r="A893" s="47" t="s">
        <v>1053</v>
      </c>
      <c r="B893" s="46" t="s">
        <v>1054</v>
      </c>
      <c r="C893" s="46" t="s">
        <v>1055</v>
      </c>
      <c r="D893" s="49">
        <v>32628</v>
      </c>
      <c r="E893" s="46" t="s">
        <v>986</v>
      </c>
      <c r="F893" s="46">
        <v>68</v>
      </c>
      <c r="G893" s="46">
        <v>931211326</v>
      </c>
      <c r="H893" s="46">
        <v>58304488241</v>
      </c>
    </row>
    <row r="894" spans="1:8" ht="15" x14ac:dyDescent="0.25">
      <c r="A894" s="47" t="s">
        <v>2055</v>
      </c>
      <c r="B894" s="46" t="s">
        <v>2056</v>
      </c>
      <c r="C894" s="46" t="s">
        <v>2057</v>
      </c>
      <c r="D894" s="49">
        <v>31734</v>
      </c>
      <c r="E894" s="46" t="s">
        <v>1005</v>
      </c>
      <c r="F894" s="46">
        <v>88</v>
      </c>
      <c r="G894" s="46">
        <v>906338736</v>
      </c>
      <c r="H894" s="46">
        <v>16757711926</v>
      </c>
    </row>
    <row r="895" spans="1:8" ht="15" x14ac:dyDescent="0.25">
      <c r="A895" s="47" t="s">
        <v>1787</v>
      </c>
      <c r="B895" s="46" t="s">
        <v>1788</v>
      </c>
      <c r="C895" s="46" t="s">
        <v>1789</v>
      </c>
      <c r="D895" s="49">
        <v>32532</v>
      </c>
      <c r="E895" s="46" t="s">
        <v>1063</v>
      </c>
      <c r="F895" s="46">
        <v>91</v>
      </c>
      <c r="G895" s="46">
        <v>998112410</v>
      </c>
      <c r="H895" s="46">
        <v>63945095819</v>
      </c>
    </row>
    <row r="896" spans="1:8" ht="15" x14ac:dyDescent="0.25">
      <c r="A896" s="47" t="s">
        <v>1088</v>
      </c>
      <c r="B896" s="46" t="s">
        <v>1089</v>
      </c>
      <c r="C896" s="46" t="s">
        <v>1090</v>
      </c>
      <c r="D896" s="49">
        <v>33912</v>
      </c>
      <c r="E896" s="46" t="s">
        <v>1083</v>
      </c>
      <c r="F896" s="46">
        <v>84</v>
      </c>
      <c r="G896" s="46">
        <v>937522807</v>
      </c>
      <c r="H896" s="46">
        <v>82722342364</v>
      </c>
    </row>
    <row r="897" spans="1:8" ht="15" x14ac:dyDescent="0.25">
      <c r="A897" s="47" t="s">
        <v>2010</v>
      </c>
      <c r="B897" s="46" t="s">
        <v>2011</v>
      </c>
      <c r="C897" s="46" t="s">
        <v>2012</v>
      </c>
      <c r="D897" s="49">
        <v>32697</v>
      </c>
      <c r="E897" s="46" t="s">
        <v>962</v>
      </c>
      <c r="F897" s="46">
        <v>71</v>
      </c>
      <c r="G897" s="46">
        <v>978887935</v>
      </c>
      <c r="H897" s="46">
        <v>76812249233</v>
      </c>
    </row>
    <row r="898" spans="1:8" ht="15" x14ac:dyDescent="0.25">
      <c r="A898" s="47" t="s">
        <v>1280</v>
      </c>
      <c r="B898" s="46" t="s">
        <v>1281</v>
      </c>
      <c r="C898" s="46" t="s">
        <v>1282</v>
      </c>
      <c r="D898" s="49">
        <v>31954</v>
      </c>
      <c r="E898" s="46" t="s">
        <v>986</v>
      </c>
      <c r="F898" s="46">
        <v>68</v>
      </c>
      <c r="G898" s="46">
        <v>976348316</v>
      </c>
      <c r="H898" s="46">
        <v>39568097685</v>
      </c>
    </row>
    <row r="899" spans="1:8" ht="15" x14ac:dyDescent="0.25">
      <c r="A899" s="47" t="s">
        <v>1425</v>
      </c>
      <c r="B899" s="46" t="s">
        <v>2064</v>
      </c>
      <c r="C899" s="46" t="s">
        <v>2065</v>
      </c>
      <c r="D899" s="49">
        <v>33202</v>
      </c>
      <c r="E899" s="46" t="s">
        <v>1063</v>
      </c>
      <c r="F899" s="46">
        <v>91</v>
      </c>
      <c r="G899" s="46">
        <v>916273162</v>
      </c>
      <c r="H899" s="46">
        <v>78675144189</v>
      </c>
    </row>
    <row r="900" spans="1:8" ht="15" x14ac:dyDescent="0.25">
      <c r="A900" s="47" t="s">
        <v>1878</v>
      </c>
      <c r="B900" s="46" t="s">
        <v>1879</v>
      </c>
      <c r="C900" s="46" t="s">
        <v>1880</v>
      </c>
      <c r="D900" s="49">
        <v>34019</v>
      </c>
      <c r="E900" s="46" t="s">
        <v>1052</v>
      </c>
      <c r="F900" s="46">
        <v>84</v>
      </c>
      <c r="G900" s="46">
        <v>934930207</v>
      </c>
      <c r="H900" s="46">
        <v>2274543579</v>
      </c>
    </row>
    <row r="901" spans="1:8" ht="15" x14ac:dyDescent="0.25">
      <c r="A901" s="47" t="s">
        <v>1268</v>
      </c>
      <c r="B901" s="46" t="s">
        <v>1269</v>
      </c>
      <c r="C901" s="46" t="s">
        <v>1270</v>
      </c>
      <c r="D901" s="49">
        <v>33549</v>
      </c>
      <c r="E901" s="46" t="s">
        <v>1001</v>
      </c>
      <c r="F901" s="46">
        <v>83</v>
      </c>
      <c r="G901" s="46">
        <v>949577525</v>
      </c>
      <c r="H901" s="46">
        <v>44935039072</v>
      </c>
    </row>
    <row r="902" spans="1:8" ht="15" x14ac:dyDescent="0.25">
      <c r="A902" s="47" t="s">
        <v>2276</v>
      </c>
      <c r="B902" s="46" t="s">
        <v>2277</v>
      </c>
      <c r="C902" s="46" t="s">
        <v>2278</v>
      </c>
      <c r="D902" s="49">
        <v>34313</v>
      </c>
      <c r="E902" s="46" t="s">
        <v>1056</v>
      </c>
      <c r="F902" s="46">
        <v>65</v>
      </c>
      <c r="G902" s="46">
        <v>903855718</v>
      </c>
      <c r="H902" s="46">
        <v>41338625499</v>
      </c>
    </row>
    <row r="903" spans="1:8" ht="15" x14ac:dyDescent="0.25">
      <c r="A903" s="47" t="s">
        <v>1952</v>
      </c>
      <c r="B903" s="46" t="s">
        <v>1953</v>
      </c>
      <c r="C903" s="46" t="s">
        <v>1954</v>
      </c>
      <c r="D903" s="49">
        <v>32598</v>
      </c>
      <c r="E903" s="46" t="s">
        <v>1001</v>
      </c>
      <c r="F903" s="46">
        <v>83</v>
      </c>
      <c r="G903" s="46">
        <v>905718584</v>
      </c>
      <c r="H903" s="46">
        <v>74871365884</v>
      </c>
    </row>
    <row r="904" spans="1:8" ht="15" x14ac:dyDescent="0.25">
      <c r="A904" s="47" t="s">
        <v>2413</v>
      </c>
      <c r="B904" s="46" t="s">
        <v>2414</v>
      </c>
      <c r="C904" s="46" t="s">
        <v>2415</v>
      </c>
      <c r="D904" s="49">
        <v>31272</v>
      </c>
      <c r="E904" s="46" t="s">
        <v>1095</v>
      </c>
      <c r="F904" s="46">
        <v>11</v>
      </c>
      <c r="G904" s="46">
        <v>957608287</v>
      </c>
      <c r="H904" s="46">
        <v>49788244194</v>
      </c>
    </row>
    <row r="905" spans="1:8" ht="15" x14ac:dyDescent="0.25">
      <c r="A905" s="47" t="s">
        <v>2416</v>
      </c>
      <c r="B905" s="46" t="s">
        <v>2417</v>
      </c>
      <c r="C905" s="46" t="s">
        <v>2418</v>
      </c>
      <c r="D905" s="49">
        <v>31778</v>
      </c>
      <c r="E905" s="46" t="s">
        <v>970</v>
      </c>
      <c r="F905" s="46">
        <v>27</v>
      </c>
      <c r="G905" s="46">
        <v>940119264</v>
      </c>
      <c r="H905" s="46">
        <v>30126796156</v>
      </c>
    </row>
    <row r="906" spans="1:8" ht="15" x14ac:dyDescent="0.25">
      <c r="A906" s="47" t="s">
        <v>1556</v>
      </c>
      <c r="B906" s="46" t="s">
        <v>1557</v>
      </c>
      <c r="C906" s="46" t="s">
        <v>1558</v>
      </c>
      <c r="D906" s="49">
        <v>32697</v>
      </c>
      <c r="E906" s="46" t="s">
        <v>1087</v>
      </c>
      <c r="F906" s="46">
        <v>61</v>
      </c>
      <c r="G906" s="46">
        <v>905700934</v>
      </c>
      <c r="H906" s="46">
        <v>94069071486</v>
      </c>
    </row>
    <row r="907" spans="1:8" ht="15" x14ac:dyDescent="0.25">
      <c r="A907" s="47" t="s">
        <v>2338</v>
      </c>
      <c r="B907" s="46" t="s">
        <v>2339</v>
      </c>
      <c r="C907" s="46" t="s">
        <v>2340</v>
      </c>
      <c r="D907" s="49">
        <v>32664</v>
      </c>
      <c r="E907" s="46" t="s">
        <v>1026</v>
      </c>
      <c r="F907" s="46">
        <v>69</v>
      </c>
      <c r="G907" s="46">
        <v>953847218</v>
      </c>
      <c r="H907" s="46">
        <v>41258085727</v>
      </c>
    </row>
    <row r="908" spans="1:8" ht="15" x14ac:dyDescent="0.25">
      <c r="A908" s="47" t="s">
        <v>1002</v>
      </c>
      <c r="B908" s="46" t="s">
        <v>1003</v>
      </c>
      <c r="C908" s="46" t="s">
        <v>1004</v>
      </c>
      <c r="D908" s="49">
        <v>31571</v>
      </c>
      <c r="E908" s="46" t="s">
        <v>962</v>
      </c>
      <c r="F908" s="46">
        <v>71</v>
      </c>
      <c r="G908" s="46">
        <v>981289018</v>
      </c>
      <c r="H908" s="46">
        <v>8776741539</v>
      </c>
    </row>
    <row r="909" spans="1:8" ht="15" x14ac:dyDescent="0.25">
      <c r="A909" s="47" t="s">
        <v>1872</v>
      </c>
      <c r="B909" s="46" t="s">
        <v>1873</v>
      </c>
      <c r="C909" s="46" t="s">
        <v>1874</v>
      </c>
      <c r="D909" s="49">
        <v>32611</v>
      </c>
      <c r="E909" s="46" t="s">
        <v>970</v>
      </c>
      <c r="F909" s="46">
        <v>27</v>
      </c>
      <c r="G909" s="46">
        <v>965428544</v>
      </c>
      <c r="H909" s="46">
        <v>8375711301</v>
      </c>
    </row>
    <row r="910" spans="1:8" ht="15" x14ac:dyDescent="0.25">
      <c r="A910" s="47" t="s">
        <v>2081</v>
      </c>
      <c r="B910" s="46" t="s">
        <v>2082</v>
      </c>
      <c r="C910" s="46" t="s">
        <v>2083</v>
      </c>
      <c r="D910" s="49">
        <v>31635</v>
      </c>
      <c r="E910" s="46" t="s">
        <v>966</v>
      </c>
      <c r="F910" s="46">
        <v>62</v>
      </c>
      <c r="G910" s="46">
        <v>996681641</v>
      </c>
      <c r="H910" s="46">
        <v>24404458939</v>
      </c>
    </row>
    <row r="911" spans="1:8" ht="15" x14ac:dyDescent="0.25">
      <c r="A911" s="47" t="s">
        <v>1758</v>
      </c>
      <c r="B911" s="46" t="s">
        <v>1759</v>
      </c>
      <c r="C911" s="46" t="s">
        <v>1760</v>
      </c>
      <c r="D911" s="49">
        <v>33625</v>
      </c>
      <c r="E911" s="46" t="s">
        <v>1095</v>
      </c>
      <c r="F911" s="46">
        <v>11</v>
      </c>
      <c r="G911" s="46">
        <v>941912526</v>
      </c>
      <c r="H911" s="46">
        <v>82574725338</v>
      </c>
    </row>
    <row r="912" spans="1:8" ht="15" x14ac:dyDescent="0.25">
      <c r="A912" s="47" t="s">
        <v>1967</v>
      </c>
      <c r="B912" s="46" t="s">
        <v>1968</v>
      </c>
      <c r="C912" s="46" t="s">
        <v>1969</v>
      </c>
      <c r="D912" s="49">
        <v>33790</v>
      </c>
      <c r="E912" s="46" t="s">
        <v>1079</v>
      </c>
      <c r="F912" s="46">
        <v>48</v>
      </c>
      <c r="G912" s="46">
        <v>960751276</v>
      </c>
      <c r="H912" s="46">
        <v>22895939121</v>
      </c>
    </row>
    <row r="913" spans="1:8" ht="15" x14ac:dyDescent="0.25">
      <c r="A913" s="47" t="s">
        <v>2047</v>
      </c>
      <c r="B913" s="46" t="s">
        <v>2048</v>
      </c>
      <c r="C913" s="46" t="s">
        <v>2049</v>
      </c>
      <c r="D913" s="49">
        <v>32297</v>
      </c>
      <c r="E913" s="46" t="s">
        <v>1125</v>
      </c>
      <c r="F913" s="46">
        <v>31</v>
      </c>
      <c r="G913" s="46">
        <v>969886571</v>
      </c>
      <c r="H913" s="46">
        <v>58468065098</v>
      </c>
    </row>
    <row r="914" spans="1:8" ht="15" x14ac:dyDescent="0.25">
      <c r="A914" s="47" t="s">
        <v>1617</v>
      </c>
      <c r="B914" s="46" t="s">
        <v>1618</v>
      </c>
      <c r="C914" s="46" t="s">
        <v>1619</v>
      </c>
      <c r="D914" s="49">
        <v>31586</v>
      </c>
      <c r="E914" s="46" t="s">
        <v>1026</v>
      </c>
      <c r="F914" s="46">
        <v>69</v>
      </c>
      <c r="G914" s="46">
        <v>933221212</v>
      </c>
      <c r="H914" s="46">
        <v>9364248258</v>
      </c>
    </row>
    <row r="915" spans="1:8" ht="15" x14ac:dyDescent="0.25">
      <c r="A915" s="47" t="s">
        <v>2419</v>
      </c>
      <c r="B915" s="46" t="s">
        <v>2420</v>
      </c>
      <c r="C915" s="46" t="s">
        <v>2421</v>
      </c>
      <c r="D915" s="49">
        <v>33193</v>
      </c>
      <c r="E915" s="46" t="s">
        <v>966</v>
      </c>
      <c r="F915" s="46">
        <v>62</v>
      </c>
      <c r="G915" s="46">
        <v>966451312</v>
      </c>
      <c r="H915" s="46">
        <v>9755948794</v>
      </c>
    </row>
    <row r="916" spans="1:8" ht="15" x14ac:dyDescent="0.25">
      <c r="A916" s="47" t="s">
        <v>2422</v>
      </c>
      <c r="B916" s="46" t="s">
        <v>2423</v>
      </c>
      <c r="C916" s="46" t="s">
        <v>2424</v>
      </c>
      <c r="D916" s="49">
        <v>31373</v>
      </c>
      <c r="E916" s="46" t="s">
        <v>962</v>
      </c>
      <c r="F916" s="46">
        <v>71</v>
      </c>
      <c r="G916" s="46">
        <v>990066596</v>
      </c>
      <c r="H916" s="46">
        <v>63191686532</v>
      </c>
    </row>
    <row r="917" spans="1:8" ht="15" x14ac:dyDescent="0.25">
      <c r="A917" s="47" t="s">
        <v>1375</v>
      </c>
      <c r="B917" s="46" t="s">
        <v>1376</v>
      </c>
      <c r="C917" s="46" t="s">
        <v>1377</v>
      </c>
      <c r="D917" s="49">
        <v>32943</v>
      </c>
      <c r="E917" s="46" t="s">
        <v>1012</v>
      </c>
      <c r="F917" s="46">
        <v>41</v>
      </c>
      <c r="G917" s="46">
        <v>994583863</v>
      </c>
      <c r="H917" s="46">
        <v>50993326561</v>
      </c>
    </row>
    <row r="918" spans="1:8" ht="15" x14ac:dyDescent="0.25">
      <c r="A918" s="47" t="s">
        <v>1409</v>
      </c>
      <c r="B918" s="46" t="s">
        <v>1410</v>
      </c>
      <c r="C918" s="46" t="s">
        <v>1411</v>
      </c>
      <c r="D918" s="49">
        <v>33460</v>
      </c>
      <c r="E918" s="46" t="s">
        <v>1121</v>
      </c>
      <c r="F918" s="46">
        <v>51</v>
      </c>
      <c r="G918" s="46">
        <v>967748352</v>
      </c>
      <c r="H918" s="46">
        <v>24431951380</v>
      </c>
    </row>
    <row r="919" spans="1:8" ht="15" x14ac:dyDescent="0.25">
      <c r="A919" s="47" t="s">
        <v>2010</v>
      </c>
      <c r="B919" s="46" t="s">
        <v>2011</v>
      </c>
      <c r="C919" s="46" t="s">
        <v>2012</v>
      </c>
      <c r="D919" s="49">
        <v>34111</v>
      </c>
      <c r="E919" s="46" t="s">
        <v>1091</v>
      </c>
      <c r="F919" s="46">
        <v>92</v>
      </c>
      <c r="G919" s="46">
        <v>972707303</v>
      </c>
      <c r="H919" s="46">
        <v>30626770328</v>
      </c>
    </row>
    <row r="920" spans="1:8" ht="15" x14ac:dyDescent="0.25">
      <c r="A920" s="47" t="s">
        <v>1280</v>
      </c>
      <c r="B920" s="46" t="s">
        <v>1281</v>
      </c>
      <c r="C920" s="46" t="s">
        <v>1282</v>
      </c>
      <c r="D920" s="49">
        <v>34171</v>
      </c>
      <c r="E920" s="46" t="s">
        <v>978</v>
      </c>
      <c r="F920" s="46">
        <v>86</v>
      </c>
      <c r="G920" s="46">
        <v>948664088</v>
      </c>
      <c r="H920" s="46">
        <v>55398714233</v>
      </c>
    </row>
    <row r="921" spans="1:8" ht="15" x14ac:dyDescent="0.25">
      <c r="A921" s="47" t="s">
        <v>1975</v>
      </c>
      <c r="B921" s="46" t="s">
        <v>1976</v>
      </c>
      <c r="C921" s="46" t="s">
        <v>1977</v>
      </c>
      <c r="D921" s="49">
        <v>32551</v>
      </c>
      <c r="E921" s="46" t="s">
        <v>1052</v>
      </c>
      <c r="F921" s="46">
        <v>84</v>
      </c>
      <c r="G921" s="46">
        <v>905772227</v>
      </c>
      <c r="H921" s="46">
        <v>8792439767</v>
      </c>
    </row>
    <row r="922" spans="1:8" ht="15" x14ac:dyDescent="0.25">
      <c r="A922" s="47" t="s">
        <v>1298</v>
      </c>
      <c r="B922" s="46" t="s">
        <v>1299</v>
      </c>
      <c r="C922" s="46" t="s">
        <v>1300</v>
      </c>
      <c r="D922" s="49">
        <v>33999</v>
      </c>
      <c r="E922" s="46" t="s">
        <v>1001</v>
      </c>
      <c r="F922" s="46">
        <v>83</v>
      </c>
      <c r="G922" s="46">
        <v>912621374</v>
      </c>
      <c r="H922" s="46">
        <v>86213269230</v>
      </c>
    </row>
    <row r="923" spans="1:8" ht="15" x14ac:dyDescent="0.25">
      <c r="A923" s="47" t="s">
        <v>1787</v>
      </c>
      <c r="B923" s="46" t="s">
        <v>1788</v>
      </c>
      <c r="C923" s="46" t="s">
        <v>1789</v>
      </c>
      <c r="D923" s="49">
        <v>31690</v>
      </c>
      <c r="E923" s="46" t="s">
        <v>1189</v>
      </c>
      <c r="F923" s="46">
        <v>21</v>
      </c>
      <c r="G923" s="46">
        <v>988112310</v>
      </c>
      <c r="H923" s="46">
        <v>44834409131</v>
      </c>
    </row>
    <row r="924" spans="1:8" ht="15" x14ac:dyDescent="0.25">
      <c r="A924" s="47" t="s">
        <v>1103</v>
      </c>
      <c r="B924" s="46" t="s">
        <v>1104</v>
      </c>
      <c r="C924" s="46" t="s">
        <v>1105</v>
      </c>
      <c r="D924" s="49">
        <v>32591</v>
      </c>
      <c r="E924" s="46" t="s">
        <v>966</v>
      </c>
      <c r="F924" s="46">
        <v>62</v>
      </c>
      <c r="G924" s="46">
        <v>935522272</v>
      </c>
      <c r="H924" s="46">
        <v>9494103780</v>
      </c>
    </row>
    <row r="925" spans="1:8" ht="15" x14ac:dyDescent="0.25">
      <c r="A925" s="47" t="s">
        <v>1138</v>
      </c>
      <c r="B925" s="46" t="s">
        <v>1139</v>
      </c>
      <c r="C925" s="46" t="s">
        <v>1140</v>
      </c>
      <c r="D925" s="49">
        <v>32136</v>
      </c>
      <c r="E925" s="46" t="s">
        <v>986</v>
      </c>
      <c r="F925" s="46">
        <v>68</v>
      </c>
      <c r="G925" s="46">
        <v>978101675</v>
      </c>
      <c r="H925" s="46">
        <v>33348962364</v>
      </c>
    </row>
    <row r="926" spans="1:8" ht="15" x14ac:dyDescent="0.25">
      <c r="A926" s="47" t="s">
        <v>2056</v>
      </c>
      <c r="B926" s="46" t="s">
        <v>2425</v>
      </c>
      <c r="C926" s="46" t="s">
        <v>2426</v>
      </c>
      <c r="D926" s="49">
        <v>32102</v>
      </c>
      <c r="E926" s="46" t="s">
        <v>990</v>
      </c>
      <c r="F926" s="46">
        <v>63</v>
      </c>
      <c r="G926" s="46">
        <v>913654598</v>
      </c>
      <c r="H926" s="46">
        <v>4323145329</v>
      </c>
    </row>
    <row r="927" spans="1:8" ht="15" x14ac:dyDescent="0.25">
      <c r="A927" s="47" t="s">
        <v>1418</v>
      </c>
      <c r="B927" s="46" t="s">
        <v>1419</v>
      </c>
      <c r="C927" s="46" t="s">
        <v>1420</v>
      </c>
      <c r="D927" s="49">
        <v>33999</v>
      </c>
      <c r="E927" s="46" t="s">
        <v>1099</v>
      </c>
      <c r="F927" s="46">
        <v>81</v>
      </c>
      <c r="G927" s="46">
        <v>904576924</v>
      </c>
      <c r="H927" s="46">
        <v>96215778812</v>
      </c>
    </row>
    <row r="928" spans="1:8" ht="15" x14ac:dyDescent="0.25">
      <c r="A928" s="47" t="s">
        <v>1519</v>
      </c>
      <c r="B928" s="46" t="s">
        <v>1084</v>
      </c>
      <c r="C928" s="46" t="s">
        <v>1520</v>
      </c>
      <c r="D928" s="49">
        <v>32029</v>
      </c>
      <c r="E928" s="46" t="s">
        <v>962</v>
      </c>
      <c r="F928" s="46">
        <v>71</v>
      </c>
      <c r="G928" s="46">
        <v>906762127</v>
      </c>
      <c r="H928" s="46">
        <v>68696292430</v>
      </c>
    </row>
    <row r="929" spans="1:8" ht="15" x14ac:dyDescent="0.25">
      <c r="A929" s="47" t="s">
        <v>1298</v>
      </c>
      <c r="B929" s="46" t="s">
        <v>1299</v>
      </c>
      <c r="C929" s="46" t="s">
        <v>1300</v>
      </c>
      <c r="D929" s="49">
        <v>31408</v>
      </c>
      <c r="E929" s="46" t="s">
        <v>1125</v>
      </c>
      <c r="F929" s="46">
        <v>31</v>
      </c>
      <c r="G929" s="46">
        <v>925696018</v>
      </c>
      <c r="H929" s="46">
        <v>56097711110</v>
      </c>
    </row>
    <row r="930" spans="1:8" ht="15" x14ac:dyDescent="0.25">
      <c r="A930" s="47" t="s">
        <v>1235</v>
      </c>
      <c r="B930" s="46" t="s">
        <v>1236</v>
      </c>
      <c r="C930" s="46" t="s">
        <v>1237</v>
      </c>
      <c r="D930" s="49">
        <v>31538</v>
      </c>
      <c r="E930" s="46" t="s">
        <v>1048</v>
      </c>
      <c r="F930" s="46">
        <v>79</v>
      </c>
      <c r="G930" s="46">
        <v>944543490</v>
      </c>
      <c r="H930" s="46">
        <v>64870111729</v>
      </c>
    </row>
    <row r="931" spans="1:8" ht="15" x14ac:dyDescent="0.25">
      <c r="A931" s="47" t="s">
        <v>2427</v>
      </c>
      <c r="B931" s="46" t="s">
        <v>2428</v>
      </c>
      <c r="C931" s="46" t="s">
        <v>2429</v>
      </c>
      <c r="D931" s="49">
        <v>32858</v>
      </c>
      <c r="E931" s="46" t="s">
        <v>1079</v>
      </c>
      <c r="F931" s="46">
        <v>48</v>
      </c>
      <c r="G931" s="46">
        <v>936622296</v>
      </c>
      <c r="H931" s="46">
        <v>66698033521</v>
      </c>
    </row>
    <row r="932" spans="1:8" ht="15" x14ac:dyDescent="0.25">
      <c r="A932" s="47" t="s">
        <v>2121</v>
      </c>
      <c r="B932" s="46" t="s">
        <v>2122</v>
      </c>
      <c r="C932" s="46" t="s">
        <v>2123</v>
      </c>
      <c r="D932" s="49">
        <v>32007</v>
      </c>
      <c r="E932" s="46" t="s">
        <v>1001</v>
      </c>
      <c r="F932" s="46">
        <v>83</v>
      </c>
      <c r="G932" s="46">
        <v>999243768</v>
      </c>
      <c r="H932" s="46">
        <v>67291527475</v>
      </c>
    </row>
    <row r="933" spans="1:8" ht="15" x14ac:dyDescent="0.25">
      <c r="A933" s="47" t="s">
        <v>1391</v>
      </c>
      <c r="B933" s="46" t="s">
        <v>1392</v>
      </c>
      <c r="C933" s="46" t="s">
        <v>1393</v>
      </c>
      <c r="D933" s="49">
        <v>34121</v>
      </c>
      <c r="E933" s="46" t="s">
        <v>1079</v>
      </c>
      <c r="F933" s="46">
        <v>48</v>
      </c>
      <c r="G933" s="46">
        <v>947658056</v>
      </c>
      <c r="H933" s="46">
        <v>86044852967</v>
      </c>
    </row>
    <row r="934" spans="1:8" ht="15" x14ac:dyDescent="0.25">
      <c r="A934" s="47" t="s">
        <v>1159</v>
      </c>
      <c r="B934" s="46" t="s">
        <v>1160</v>
      </c>
      <c r="C934" s="46" t="s">
        <v>1161</v>
      </c>
      <c r="D934" s="49">
        <v>32418</v>
      </c>
      <c r="E934" s="46" t="s">
        <v>1052</v>
      </c>
      <c r="F934" s="46">
        <v>84</v>
      </c>
      <c r="G934" s="46">
        <v>969001745</v>
      </c>
      <c r="H934" s="46">
        <v>79290426677</v>
      </c>
    </row>
    <row r="935" spans="1:8" ht="15" x14ac:dyDescent="0.25">
      <c r="A935" s="47" t="s">
        <v>1579</v>
      </c>
      <c r="B935" s="46" t="s">
        <v>1168</v>
      </c>
      <c r="C935" s="46" t="s">
        <v>1580</v>
      </c>
      <c r="D935" s="49">
        <v>32735</v>
      </c>
      <c r="E935" s="46" t="s">
        <v>1121</v>
      </c>
      <c r="F935" s="46">
        <v>51</v>
      </c>
      <c r="G935" s="46">
        <v>967062345</v>
      </c>
      <c r="H935" s="46">
        <v>47766905859</v>
      </c>
    </row>
    <row r="936" spans="1:8" ht="15" x14ac:dyDescent="0.25">
      <c r="A936" s="47" t="s">
        <v>2110</v>
      </c>
      <c r="B936" s="46" t="s">
        <v>2111</v>
      </c>
      <c r="C936" s="46" t="s">
        <v>2112</v>
      </c>
      <c r="D936" s="49">
        <v>31483</v>
      </c>
      <c r="E936" s="46" t="s">
        <v>1091</v>
      </c>
      <c r="F936" s="46">
        <v>92</v>
      </c>
      <c r="G936" s="46">
        <v>964627784</v>
      </c>
      <c r="H936" s="46">
        <v>71230566242</v>
      </c>
    </row>
    <row r="937" spans="1:8" ht="15" x14ac:dyDescent="0.25">
      <c r="A937" s="47" t="s">
        <v>1010</v>
      </c>
      <c r="B937" s="46" t="s">
        <v>1835</v>
      </c>
      <c r="C937" s="46" t="s">
        <v>1836</v>
      </c>
      <c r="D937" s="49">
        <v>31753</v>
      </c>
      <c r="E937" s="46" t="s">
        <v>978</v>
      </c>
      <c r="F937" s="46">
        <v>86</v>
      </c>
      <c r="G937" s="46">
        <v>912210785</v>
      </c>
      <c r="H937" s="46">
        <v>34059638951</v>
      </c>
    </row>
    <row r="938" spans="1:8" ht="15" x14ac:dyDescent="0.25">
      <c r="A938" s="47" t="s">
        <v>1183</v>
      </c>
      <c r="B938" s="46" t="s">
        <v>1184</v>
      </c>
      <c r="C938" s="46" t="s">
        <v>1185</v>
      </c>
      <c r="D938" s="49">
        <v>31094</v>
      </c>
      <c r="E938" s="46" t="s">
        <v>1026</v>
      </c>
      <c r="F938" s="46">
        <v>69</v>
      </c>
      <c r="G938" s="46">
        <v>954232741</v>
      </c>
      <c r="H938" s="46">
        <v>47562904293</v>
      </c>
    </row>
    <row r="939" spans="1:8" ht="15" x14ac:dyDescent="0.25">
      <c r="A939" s="47" t="s">
        <v>1425</v>
      </c>
      <c r="B939" s="46" t="s">
        <v>2064</v>
      </c>
      <c r="C939" s="46" t="s">
        <v>2065</v>
      </c>
      <c r="D939" s="49">
        <v>33421</v>
      </c>
      <c r="E939" s="46" t="s">
        <v>994</v>
      </c>
      <c r="F939" s="46">
        <v>98</v>
      </c>
      <c r="G939" s="46">
        <v>927370905</v>
      </c>
      <c r="H939" s="46">
        <v>16071588191</v>
      </c>
    </row>
    <row r="940" spans="1:8" ht="15" x14ac:dyDescent="0.25">
      <c r="A940" s="47" t="s">
        <v>1100</v>
      </c>
      <c r="B940" s="46" t="s">
        <v>1101</v>
      </c>
      <c r="C940" s="46" t="s">
        <v>1102</v>
      </c>
      <c r="D940" s="49">
        <v>33395</v>
      </c>
      <c r="E940" s="46" t="s">
        <v>1019</v>
      </c>
      <c r="F940" s="46">
        <v>95</v>
      </c>
      <c r="G940" s="46">
        <v>909043640</v>
      </c>
      <c r="H940" s="46">
        <v>28189443656</v>
      </c>
    </row>
    <row r="941" spans="1:8" ht="15" x14ac:dyDescent="0.25">
      <c r="A941" s="47" t="s">
        <v>2430</v>
      </c>
      <c r="B941" s="46" t="s">
        <v>2431</v>
      </c>
      <c r="C941" s="46" t="s">
        <v>2432</v>
      </c>
      <c r="D941" s="49">
        <v>32535</v>
      </c>
      <c r="E941" s="46" t="s">
        <v>1019</v>
      </c>
      <c r="F941" s="46">
        <v>95</v>
      </c>
      <c r="G941" s="46">
        <v>952273108</v>
      </c>
      <c r="H941" s="46">
        <v>10756526795</v>
      </c>
    </row>
    <row r="942" spans="1:8" ht="15" x14ac:dyDescent="0.25">
      <c r="A942" s="47" t="s">
        <v>2382</v>
      </c>
      <c r="B942" s="46" t="s">
        <v>2383</v>
      </c>
      <c r="C942" s="46" t="s">
        <v>2384</v>
      </c>
      <c r="D942" s="49">
        <v>31589</v>
      </c>
      <c r="E942" s="46" t="s">
        <v>990</v>
      </c>
      <c r="F942" s="46">
        <v>63</v>
      </c>
      <c r="G942" s="46">
        <v>997743537</v>
      </c>
      <c r="H942" s="46">
        <v>14480240574</v>
      </c>
    </row>
    <row r="943" spans="1:8" ht="15" x14ac:dyDescent="0.25">
      <c r="A943" s="47" t="s">
        <v>2433</v>
      </c>
      <c r="B943" s="46" t="s">
        <v>2434</v>
      </c>
      <c r="C943" s="46" t="s">
        <v>2435</v>
      </c>
      <c r="D943" s="49">
        <v>31434</v>
      </c>
      <c r="E943" s="46" t="s">
        <v>1056</v>
      </c>
      <c r="F943" s="46">
        <v>65</v>
      </c>
      <c r="G943" s="46">
        <v>935508028</v>
      </c>
      <c r="H943" s="46">
        <v>12170214614</v>
      </c>
    </row>
    <row r="944" spans="1:8" ht="15" x14ac:dyDescent="0.25">
      <c r="A944" s="47" t="s">
        <v>1691</v>
      </c>
      <c r="B944" s="46" t="s">
        <v>1692</v>
      </c>
      <c r="C944" s="46" t="s">
        <v>1693</v>
      </c>
      <c r="D944" s="49">
        <v>32797</v>
      </c>
      <c r="E944" s="46" t="s">
        <v>1189</v>
      </c>
      <c r="F944" s="46">
        <v>21</v>
      </c>
      <c r="G944" s="46">
        <v>947656040</v>
      </c>
      <c r="H944" s="46">
        <v>56472240676</v>
      </c>
    </row>
    <row r="945" spans="1:8" ht="15" x14ac:dyDescent="0.25">
      <c r="A945" s="47" t="s">
        <v>1492</v>
      </c>
      <c r="B945" s="46" t="s">
        <v>1493</v>
      </c>
      <c r="C945" s="46" t="s">
        <v>1494</v>
      </c>
      <c r="D945" s="49">
        <v>31403</v>
      </c>
      <c r="E945" s="46" t="s">
        <v>1056</v>
      </c>
      <c r="F945" s="46">
        <v>65</v>
      </c>
      <c r="G945" s="46">
        <v>920122667</v>
      </c>
      <c r="H945" s="46">
        <v>14336551636</v>
      </c>
    </row>
    <row r="946" spans="1:8" ht="15" x14ac:dyDescent="0.25">
      <c r="A946" s="47" t="s">
        <v>2436</v>
      </c>
      <c r="B946" s="46" t="s">
        <v>2437</v>
      </c>
      <c r="C946" s="46" t="s">
        <v>2438</v>
      </c>
      <c r="D946" s="49">
        <v>33035</v>
      </c>
      <c r="E946" s="46" t="s">
        <v>1019</v>
      </c>
      <c r="F946" s="46">
        <v>95</v>
      </c>
      <c r="G946" s="46">
        <v>937995681</v>
      </c>
      <c r="H946" s="46">
        <v>93702175225</v>
      </c>
    </row>
    <row r="947" spans="1:8" ht="15" x14ac:dyDescent="0.25">
      <c r="A947" s="47" t="s">
        <v>2422</v>
      </c>
      <c r="B947" s="46" t="s">
        <v>2423</v>
      </c>
      <c r="C947" s="46" t="s">
        <v>2424</v>
      </c>
      <c r="D947" s="49">
        <v>31269</v>
      </c>
      <c r="E947" s="46" t="s">
        <v>1095</v>
      </c>
      <c r="F947" s="46">
        <v>11</v>
      </c>
      <c r="G947" s="46">
        <v>953247278</v>
      </c>
      <c r="H947" s="46">
        <v>11403244930</v>
      </c>
    </row>
    <row r="948" spans="1:8" ht="15" x14ac:dyDescent="0.25">
      <c r="A948" s="47" t="s">
        <v>1196</v>
      </c>
      <c r="B948" s="46" t="s">
        <v>1197</v>
      </c>
      <c r="C948" s="46" t="s">
        <v>1198</v>
      </c>
      <c r="D948" s="49">
        <v>32505</v>
      </c>
      <c r="E948" s="46" t="s">
        <v>1189</v>
      </c>
      <c r="F948" s="46">
        <v>21</v>
      </c>
      <c r="G948" s="46">
        <v>997500662</v>
      </c>
      <c r="H948" s="46">
        <v>83891702698</v>
      </c>
    </row>
    <row r="949" spans="1:8" ht="15" x14ac:dyDescent="0.25">
      <c r="A949" s="47" t="s">
        <v>2042</v>
      </c>
      <c r="B949" s="46" t="s">
        <v>2043</v>
      </c>
      <c r="C949" s="46" t="s">
        <v>2044</v>
      </c>
      <c r="D949" s="49">
        <v>32876</v>
      </c>
      <c r="E949" s="46" t="s">
        <v>1063</v>
      </c>
      <c r="F949" s="46">
        <v>91</v>
      </c>
      <c r="G949" s="46">
        <v>941115400</v>
      </c>
      <c r="H949" s="46">
        <v>37498414362</v>
      </c>
    </row>
    <row r="950" spans="1:8" ht="15" x14ac:dyDescent="0.25">
      <c r="A950" s="47" t="s">
        <v>1450</v>
      </c>
      <c r="B950" s="46" t="s">
        <v>1451</v>
      </c>
      <c r="C950" s="46" t="s">
        <v>1452</v>
      </c>
      <c r="D950" s="49">
        <v>33165</v>
      </c>
      <c r="E950" s="46" t="s">
        <v>1095</v>
      </c>
      <c r="F950" s="46">
        <v>11</v>
      </c>
      <c r="G950" s="46">
        <v>993879735</v>
      </c>
      <c r="H950" s="46">
        <v>35457077172</v>
      </c>
    </row>
    <row r="951" spans="1:8" ht="15" x14ac:dyDescent="0.25">
      <c r="A951" s="47" t="s">
        <v>2439</v>
      </c>
      <c r="B951" s="46" t="s">
        <v>2440</v>
      </c>
      <c r="C951" s="46" t="s">
        <v>2441</v>
      </c>
      <c r="D951" s="49">
        <v>33444</v>
      </c>
      <c r="E951" s="46" t="s">
        <v>1063</v>
      </c>
      <c r="F951" s="46">
        <v>91</v>
      </c>
      <c r="G951" s="46">
        <v>915980579</v>
      </c>
      <c r="H951" s="46">
        <v>75998298572</v>
      </c>
    </row>
    <row r="952" spans="1:8" ht="15" x14ac:dyDescent="0.25">
      <c r="A952" s="47" t="s">
        <v>1501</v>
      </c>
      <c r="B952" s="46" t="s">
        <v>1502</v>
      </c>
      <c r="C952" s="46" t="s">
        <v>1503</v>
      </c>
      <c r="D952" s="49">
        <v>31766</v>
      </c>
      <c r="E952" s="46" t="s">
        <v>1083</v>
      </c>
      <c r="F952" s="46">
        <v>84</v>
      </c>
      <c r="G952" s="46">
        <v>977255896</v>
      </c>
      <c r="H952" s="46">
        <v>23790186302</v>
      </c>
    </row>
    <row r="953" spans="1:8" ht="15" x14ac:dyDescent="0.25">
      <c r="A953" s="47" t="s">
        <v>1647</v>
      </c>
      <c r="B953" s="46" t="s">
        <v>1648</v>
      </c>
      <c r="C953" s="46" t="s">
        <v>1649</v>
      </c>
      <c r="D953" s="49">
        <v>32719</v>
      </c>
      <c r="E953" s="46" t="s">
        <v>1019</v>
      </c>
      <c r="F953" s="46">
        <v>95</v>
      </c>
      <c r="G953" s="46">
        <v>936228440</v>
      </c>
      <c r="H953" s="46">
        <v>72324694679</v>
      </c>
    </row>
    <row r="954" spans="1:8" ht="15" x14ac:dyDescent="0.25">
      <c r="A954" s="47" t="s">
        <v>987</v>
      </c>
      <c r="B954" s="46" t="s">
        <v>988</v>
      </c>
      <c r="C954" s="46" t="s">
        <v>989</v>
      </c>
      <c r="D954" s="49">
        <v>31146</v>
      </c>
      <c r="E954" s="46" t="s">
        <v>990</v>
      </c>
      <c r="F954" s="46">
        <v>63</v>
      </c>
      <c r="G954" s="46">
        <v>925561838</v>
      </c>
      <c r="H954" s="46">
        <v>11825750283</v>
      </c>
    </row>
    <row r="955" spans="1:8" ht="15" x14ac:dyDescent="0.25">
      <c r="A955" s="47" t="s">
        <v>2442</v>
      </c>
      <c r="B955" s="46" t="s">
        <v>2443</v>
      </c>
      <c r="C955" s="46" t="s">
        <v>2444</v>
      </c>
      <c r="D955" s="49">
        <v>32993</v>
      </c>
      <c r="E955" s="46" t="s">
        <v>1005</v>
      </c>
      <c r="F955" s="46">
        <v>88</v>
      </c>
      <c r="G955" s="46">
        <v>922476980</v>
      </c>
      <c r="H955" s="46">
        <v>92566297254</v>
      </c>
    </row>
    <row r="956" spans="1:8" ht="15" x14ac:dyDescent="0.25">
      <c r="A956" s="47" t="s">
        <v>2290</v>
      </c>
      <c r="B956" s="46" t="s">
        <v>2291</v>
      </c>
      <c r="C956" s="46" t="s">
        <v>2292</v>
      </c>
      <c r="D956" s="49">
        <v>32233</v>
      </c>
      <c r="E956" s="46" t="s">
        <v>1019</v>
      </c>
      <c r="F956" s="46">
        <v>95</v>
      </c>
      <c r="G956" s="46">
        <v>986532170</v>
      </c>
      <c r="H956" s="46">
        <v>92002293084</v>
      </c>
    </row>
    <row r="957" spans="1:8" ht="15" x14ac:dyDescent="0.25">
      <c r="A957" s="47" t="s">
        <v>1975</v>
      </c>
      <c r="B957" s="46" t="s">
        <v>1976</v>
      </c>
      <c r="C957" s="46" t="s">
        <v>1977</v>
      </c>
      <c r="D957" s="49">
        <v>32474</v>
      </c>
      <c r="E957" s="46" t="s">
        <v>1079</v>
      </c>
      <c r="F957" s="46">
        <v>48</v>
      </c>
      <c r="G957" s="46">
        <v>958722493</v>
      </c>
      <c r="H957" s="46">
        <v>5093214513</v>
      </c>
    </row>
    <row r="958" spans="1:8" ht="15" x14ac:dyDescent="0.25">
      <c r="A958" s="47" t="s">
        <v>1772</v>
      </c>
      <c r="B958" s="46" t="s">
        <v>1773</v>
      </c>
      <c r="C958" s="46" t="s">
        <v>1774</v>
      </c>
      <c r="D958" s="49">
        <v>33257</v>
      </c>
      <c r="E958" s="46" t="s">
        <v>1063</v>
      </c>
      <c r="F958" s="46">
        <v>91</v>
      </c>
      <c r="G958" s="46">
        <v>991180677</v>
      </c>
      <c r="H958" s="46">
        <v>78709767596</v>
      </c>
    </row>
    <row r="959" spans="1:8" ht="15" x14ac:dyDescent="0.25">
      <c r="A959" s="47" t="s">
        <v>2445</v>
      </c>
      <c r="B959" s="46" t="s">
        <v>2446</v>
      </c>
      <c r="C959" s="46" t="s">
        <v>2447</v>
      </c>
      <c r="D959" s="49">
        <v>33152</v>
      </c>
      <c r="E959" s="46" t="s">
        <v>962</v>
      </c>
      <c r="F959" s="46">
        <v>71</v>
      </c>
      <c r="G959" s="46">
        <v>992446138</v>
      </c>
      <c r="H959" s="46">
        <v>11824764861</v>
      </c>
    </row>
    <row r="960" spans="1:8" ht="15" x14ac:dyDescent="0.25">
      <c r="A960" s="47" t="s">
        <v>2448</v>
      </c>
      <c r="B960" s="46" t="s">
        <v>2449</v>
      </c>
      <c r="C960" s="46" t="s">
        <v>2450</v>
      </c>
      <c r="D960" s="49">
        <v>31641</v>
      </c>
      <c r="E960" s="46" t="s">
        <v>1048</v>
      </c>
      <c r="F960" s="46">
        <v>79</v>
      </c>
      <c r="G960" s="46">
        <v>929901568</v>
      </c>
      <c r="H960" s="46">
        <v>1138752810</v>
      </c>
    </row>
    <row r="961" spans="1:8" ht="15" x14ac:dyDescent="0.25">
      <c r="A961" s="47" t="s">
        <v>2261</v>
      </c>
      <c r="B961" s="46" t="s">
        <v>2262</v>
      </c>
      <c r="C961" s="46" t="s">
        <v>2263</v>
      </c>
      <c r="D961" s="49">
        <v>33312</v>
      </c>
      <c r="E961" s="46" t="s">
        <v>1026</v>
      </c>
      <c r="F961" s="46">
        <v>69</v>
      </c>
      <c r="G961" s="46">
        <v>922474741</v>
      </c>
      <c r="H961" s="46">
        <v>75673491839</v>
      </c>
    </row>
    <row r="962" spans="1:8" ht="15" x14ac:dyDescent="0.25">
      <c r="A962" s="47" t="s">
        <v>1685</v>
      </c>
      <c r="B962" s="46" t="s">
        <v>1686</v>
      </c>
      <c r="C962" s="46" t="s">
        <v>1687</v>
      </c>
      <c r="D962" s="49">
        <v>32508</v>
      </c>
      <c r="E962" s="46" t="s">
        <v>1125</v>
      </c>
      <c r="F962" s="46">
        <v>31</v>
      </c>
      <c r="G962" s="46">
        <v>999205830</v>
      </c>
      <c r="H962" s="46">
        <v>69904494568</v>
      </c>
    </row>
    <row r="963" spans="1:8" ht="15" x14ac:dyDescent="0.25">
      <c r="A963" s="47" t="s">
        <v>2451</v>
      </c>
      <c r="B963" s="46" t="s">
        <v>2452</v>
      </c>
      <c r="C963" s="46" t="s">
        <v>2453</v>
      </c>
      <c r="D963" s="49">
        <v>31276</v>
      </c>
      <c r="E963" s="46" t="s">
        <v>982</v>
      </c>
      <c r="F963" s="46">
        <v>82</v>
      </c>
      <c r="G963" s="46">
        <v>990248311</v>
      </c>
      <c r="H963" s="46">
        <v>77868100473</v>
      </c>
    </row>
    <row r="964" spans="1:8" ht="15" x14ac:dyDescent="0.25">
      <c r="A964" s="47" t="s">
        <v>1734</v>
      </c>
      <c r="B964" s="46" t="s">
        <v>1735</v>
      </c>
      <c r="C964" s="46" t="s">
        <v>1736</v>
      </c>
      <c r="D964" s="49">
        <v>32542</v>
      </c>
      <c r="E964" s="46" t="s">
        <v>982</v>
      </c>
      <c r="F964" s="46">
        <v>82</v>
      </c>
      <c r="G964" s="46">
        <v>938343692</v>
      </c>
      <c r="H964" s="46">
        <v>59427281397</v>
      </c>
    </row>
    <row r="965" spans="1:8" ht="15" x14ac:dyDescent="0.25">
      <c r="A965" s="47" t="s">
        <v>2454</v>
      </c>
      <c r="B965" s="46" t="s">
        <v>2455</v>
      </c>
      <c r="C965" s="46" t="s">
        <v>2456</v>
      </c>
      <c r="D965" s="49">
        <v>32918</v>
      </c>
      <c r="E965" s="46" t="s">
        <v>1048</v>
      </c>
      <c r="F965" s="46">
        <v>79</v>
      </c>
      <c r="G965" s="46">
        <v>949927665</v>
      </c>
      <c r="H965" s="46">
        <v>13590794119</v>
      </c>
    </row>
    <row r="966" spans="1:8" ht="15" x14ac:dyDescent="0.25">
      <c r="A966" s="47" t="s">
        <v>2457</v>
      </c>
      <c r="B966" s="46" t="s">
        <v>2458</v>
      </c>
      <c r="C966" s="46" t="s">
        <v>2459</v>
      </c>
      <c r="D966" s="49">
        <v>31371</v>
      </c>
      <c r="E966" s="46" t="s">
        <v>1189</v>
      </c>
      <c r="F966" s="46">
        <v>21</v>
      </c>
      <c r="G966" s="46">
        <v>934718974</v>
      </c>
      <c r="H966" s="46">
        <v>59882747717</v>
      </c>
    </row>
    <row r="967" spans="1:8" ht="15" x14ac:dyDescent="0.25">
      <c r="A967" s="47" t="s">
        <v>1307</v>
      </c>
      <c r="B967" s="46" t="s">
        <v>1308</v>
      </c>
      <c r="C967" s="46" t="s">
        <v>1309</v>
      </c>
      <c r="D967" s="49">
        <v>32905</v>
      </c>
      <c r="E967" s="46" t="s">
        <v>962</v>
      </c>
      <c r="F967" s="46">
        <v>71</v>
      </c>
      <c r="G967" s="46">
        <v>922642106</v>
      </c>
      <c r="H967" s="46">
        <v>96822008740</v>
      </c>
    </row>
    <row r="968" spans="1:8" ht="15" x14ac:dyDescent="0.25">
      <c r="A968" s="47" t="s">
        <v>1180</v>
      </c>
      <c r="B968" s="46" t="s">
        <v>1181</v>
      </c>
      <c r="C968" s="46" t="s">
        <v>1182</v>
      </c>
      <c r="D968" s="49">
        <v>33438</v>
      </c>
      <c r="E968" s="46" t="s">
        <v>1083</v>
      </c>
      <c r="F968" s="46">
        <v>84</v>
      </c>
      <c r="G968" s="46">
        <v>987649313</v>
      </c>
      <c r="H968" s="46">
        <v>15822884792</v>
      </c>
    </row>
    <row r="969" spans="1:8" ht="15" x14ac:dyDescent="0.25">
      <c r="A969" s="47" t="s">
        <v>2460</v>
      </c>
      <c r="B969" s="46" t="s">
        <v>2461</v>
      </c>
      <c r="C969" s="46" t="s">
        <v>2462</v>
      </c>
      <c r="D969" s="49">
        <v>33450</v>
      </c>
      <c r="E969" s="46" t="s">
        <v>1056</v>
      </c>
      <c r="F969" s="46">
        <v>65</v>
      </c>
      <c r="G969" s="46">
        <v>926299028</v>
      </c>
      <c r="H969" s="46">
        <v>33209885009</v>
      </c>
    </row>
    <row r="970" spans="1:8" ht="15" x14ac:dyDescent="0.25">
      <c r="A970" s="47" t="s">
        <v>2255</v>
      </c>
      <c r="B970" s="46" t="s">
        <v>2256</v>
      </c>
      <c r="C970" s="46" t="s">
        <v>2257</v>
      </c>
      <c r="D970" s="49">
        <v>31410</v>
      </c>
      <c r="E970" s="46" t="s">
        <v>994</v>
      </c>
      <c r="F970" s="46">
        <v>98</v>
      </c>
      <c r="G970" s="46">
        <v>940588925</v>
      </c>
      <c r="H970" s="46">
        <v>98176302585</v>
      </c>
    </row>
    <row r="971" spans="1:8" ht="15" x14ac:dyDescent="0.25">
      <c r="A971" s="47" t="s">
        <v>2463</v>
      </c>
      <c r="B971" s="46" t="s">
        <v>2464</v>
      </c>
      <c r="C971" s="46" t="s">
        <v>2465</v>
      </c>
      <c r="D971" s="49">
        <v>32737</v>
      </c>
      <c r="E971" s="46" t="s">
        <v>974</v>
      </c>
      <c r="F971" s="46">
        <v>96</v>
      </c>
      <c r="G971" s="46">
        <v>940458374</v>
      </c>
      <c r="H971" s="46">
        <v>20240910974</v>
      </c>
    </row>
    <row r="972" spans="1:8" ht="15" x14ac:dyDescent="0.25">
      <c r="A972" s="47" t="s">
        <v>2466</v>
      </c>
      <c r="B972" s="46" t="s">
        <v>2255</v>
      </c>
      <c r="C972" s="46" t="s">
        <v>2467</v>
      </c>
      <c r="D972" s="49">
        <v>32270</v>
      </c>
      <c r="E972" s="46" t="s">
        <v>1052</v>
      </c>
      <c r="F972" s="46">
        <v>84</v>
      </c>
      <c r="G972" s="46">
        <v>928522038</v>
      </c>
      <c r="H972" s="46">
        <v>91832468390</v>
      </c>
    </row>
    <row r="973" spans="1:8" ht="15" x14ac:dyDescent="0.25">
      <c r="A973" s="47" t="s">
        <v>1271</v>
      </c>
      <c r="B973" s="46" t="s">
        <v>1272</v>
      </c>
      <c r="C973" s="46" t="s">
        <v>1273</v>
      </c>
      <c r="D973" s="49">
        <v>32692</v>
      </c>
      <c r="E973" s="46" t="s">
        <v>1099</v>
      </c>
      <c r="F973" s="46">
        <v>81</v>
      </c>
      <c r="G973" s="46">
        <v>945767432</v>
      </c>
      <c r="H973" s="46">
        <v>6331574450</v>
      </c>
    </row>
    <row r="974" spans="1:8" ht="15" x14ac:dyDescent="0.25">
      <c r="A974" s="47" t="s">
        <v>984</v>
      </c>
      <c r="B974" s="46" t="s">
        <v>1680</v>
      </c>
      <c r="C974" s="46" t="s">
        <v>1681</v>
      </c>
      <c r="D974" s="49">
        <v>31863</v>
      </c>
      <c r="E974" s="46" t="s">
        <v>1087</v>
      </c>
      <c r="F974" s="46">
        <v>61</v>
      </c>
      <c r="G974" s="46">
        <v>914378627</v>
      </c>
      <c r="H974" s="46">
        <v>61109041709</v>
      </c>
    </row>
    <row r="975" spans="1:8" ht="15" x14ac:dyDescent="0.25">
      <c r="A975" s="47" t="s">
        <v>1854</v>
      </c>
      <c r="B975" s="46" t="s">
        <v>1855</v>
      </c>
      <c r="C975" s="46" t="s">
        <v>1856</v>
      </c>
      <c r="D975" s="49">
        <v>33167</v>
      </c>
      <c r="E975" s="46" t="s">
        <v>986</v>
      </c>
      <c r="F975" s="46">
        <v>68</v>
      </c>
      <c r="G975" s="46">
        <v>965685802</v>
      </c>
      <c r="H975" s="46">
        <v>81147723121</v>
      </c>
    </row>
    <row r="976" spans="1:8" ht="15" x14ac:dyDescent="0.25">
      <c r="A976" s="47" t="s">
        <v>2385</v>
      </c>
      <c r="B976" s="46" t="s">
        <v>2386</v>
      </c>
      <c r="C976" s="46" t="s">
        <v>2387</v>
      </c>
      <c r="D976" s="49">
        <v>31986</v>
      </c>
      <c r="E976" s="46" t="s">
        <v>1063</v>
      </c>
      <c r="F976" s="46">
        <v>91</v>
      </c>
      <c r="G976" s="46">
        <v>912088683</v>
      </c>
      <c r="H976" s="46">
        <v>59331591326</v>
      </c>
    </row>
    <row r="977" spans="1:8" ht="15" x14ac:dyDescent="0.25">
      <c r="A977" s="47" t="s">
        <v>2468</v>
      </c>
      <c r="B977" s="46" t="s">
        <v>2469</v>
      </c>
      <c r="C977" s="46" t="s">
        <v>2470</v>
      </c>
      <c r="D977" s="49">
        <v>33973</v>
      </c>
      <c r="E977" s="46" t="s">
        <v>986</v>
      </c>
      <c r="F977" s="46">
        <v>68</v>
      </c>
      <c r="G977" s="46">
        <v>912554621</v>
      </c>
      <c r="H977" s="46">
        <v>99386663861</v>
      </c>
    </row>
    <row r="978" spans="1:8" ht="15" x14ac:dyDescent="0.25">
      <c r="A978" s="47" t="s">
        <v>1790</v>
      </c>
      <c r="B978" s="46" t="s">
        <v>1791</v>
      </c>
      <c r="C978" s="46" t="s">
        <v>1792</v>
      </c>
      <c r="D978" s="49">
        <v>32506</v>
      </c>
      <c r="E978" s="46" t="s">
        <v>1056</v>
      </c>
      <c r="F978" s="46">
        <v>65</v>
      </c>
      <c r="G978" s="46">
        <v>966325373</v>
      </c>
      <c r="H978" s="46">
        <v>76084549234</v>
      </c>
    </row>
    <row r="979" spans="1:8" ht="15" x14ac:dyDescent="0.25">
      <c r="A979" s="47" t="s">
        <v>2471</v>
      </c>
      <c r="B979" s="46" t="s">
        <v>991</v>
      </c>
      <c r="C979" s="46" t="s">
        <v>2472</v>
      </c>
      <c r="D979" s="49">
        <v>32418</v>
      </c>
      <c r="E979" s="46" t="s">
        <v>1026</v>
      </c>
      <c r="F979" s="46">
        <v>69</v>
      </c>
      <c r="G979" s="46">
        <v>960628771</v>
      </c>
      <c r="H979" s="46">
        <v>82258151215</v>
      </c>
    </row>
    <row r="980" spans="1:8" ht="15" x14ac:dyDescent="0.25">
      <c r="A980" s="47" t="s">
        <v>2034</v>
      </c>
      <c r="B980" s="46" t="s">
        <v>2035</v>
      </c>
      <c r="C980" s="46" t="s">
        <v>2036</v>
      </c>
      <c r="D980" s="49">
        <v>33889</v>
      </c>
      <c r="E980" s="46" t="s">
        <v>1125</v>
      </c>
      <c r="F980" s="46">
        <v>31</v>
      </c>
      <c r="G980" s="46">
        <v>983816946</v>
      </c>
      <c r="H980" s="46">
        <v>84802913971</v>
      </c>
    </row>
    <row r="981" spans="1:8" ht="15" x14ac:dyDescent="0.25">
      <c r="A981" s="47" t="s">
        <v>1820</v>
      </c>
      <c r="B981" s="46" t="s">
        <v>1703</v>
      </c>
      <c r="C981" s="46" t="s">
        <v>1821</v>
      </c>
      <c r="D981" s="49">
        <v>32807</v>
      </c>
      <c r="E981" s="46" t="s">
        <v>978</v>
      </c>
      <c r="F981" s="46">
        <v>86</v>
      </c>
      <c r="G981" s="46">
        <v>923034529</v>
      </c>
      <c r="H981" s="46">
        <v>41532305125</v>
      </c>
    </row>
    <row r="982" spans="1:8" ht="15" x14ac:dyDescent="0.25">
      <c r="A982" s="47" t="s">
        <v>2037</v>
      </c>
      <c r="B982" s="46" t="s">
        <v>1848</v>
      </c>
      <c r="C982" s="46" t="s">
        <v>2038</v>
      </c>
      <c r="D982" s="49">
        <v>31200</v>
      </c>
      <c r="E982" s="46" t="s">
        <v>982</v>
      </c>
      <c r="F982" s="46">
        <v>82</v>
      </c>
      <c r="G982" s="46">
        <v>947400332</v>
      </c>
      <c r="H982" s="46">
        <v>84967215447</v>
      </c>
    </row>
    <row r="983" spans="1:8" ht="15" x14ac:dyDescent="0.25">
      <c r="A983" s="47" t="s">
        <v>1433</v>
      </c>
      <c r="B983" s="46" t="s">
        <v>1434</v>
      </c>
      <c r="C983" s="46" t="s">
        <v>1435</v>
      </c>
      <c r="D983" s="49">
        <v>32820</v>
      </c>
      <c r="E983" s="46" t="s">
        <v>1099</v>
      </c>
      <c r="F983" s="46">
        <v>81</v>
      </c>
      <c r="G983" s="46">
        <v>966580635</v>
      </c>
      <c r="H983" s="46">
        <v>43904032227</v>
      </c>
    </row>
    <row r="984" spans="1:8" ht="15" x14ac:dyDescent="0.25">
      <c r="A984" s="47" t="s">
        <v>1890</v>
      </c>
      <c r="B984" s="46" t="s">
        <v>2473</v>
      </c>
      <c r="C984" s="46" t="s">
        <v>2474</v>
      </c>
      <c r="D984" s="49">
        <v>33899</v>
      </c>
      <c r="E984" s="46" t="s">
        <v>1056</v>
      </c>
      <c r="F984" s="46">
        <v>65</v>
      </c>
      <c r="G984" s="46">
        <v>909428197</v>
      </c>
      <c r="H984" s="46">
        <v>67112697179</v>
      </c>
    </row>
    <row r="985" spans="1:8" ht="15" x14ac:dyDescent="0.25">
      <c r="A985" s="47" t="s">
        <v>1656</v>
      </c>
      <c r="B985" s="46" t="s">
        <v>1657</v>
      </c>
      <c r="C985" s="46" t="s">
        <v>1658</v>
      </c>
      <c r="D985" s="49">
        <v>32541</v>
      </c>
      <c r="E985" s="46" t="s">
        <v>994</v>
      </c>
      <c r="F985" s="46">
        <v>98</v>
      </c>
      <c r="G985" s="46">
        <v>969442541</v>
      </c>
      <c r="H985" s="46">
        <v>21536872683</v>
      </c>
    </row>
    <row r="986" spans="1:8" ht="15" x14ac:dyDescent="0.25">
      <c r="A986" s="47" t="s">
        <v>1708</v>
      </c>
      <c r="B986" s="46" t="s">
        <v>1709</v>
      </c>
      <c r="C986" s="46" t="s">
        <v>1710</v>
      </c>
      <c r="D986" s="49">
        <v>32905</v>
      </c>
      <c r="E986" s="46" t="s">
        <v>970</v>
      </c>
      <c r="F986" s="46">
        <v>27</v>
      </c>
      <c r="G986" s="46">
        <v>914758902</v>
      </c>
      <c r="H986" s="46">
        <v>89444166407</v>
      </c>
    </row>
    <row r="987" spans="1:8" ht="15" x14ac:dyDescent="0.25">
      <c r="A987" s="47" t="s">
        <v>1521</v>
      </c>
      <c r="B987" s="46" t="s">
        <v>1522</v>
      </c>
      <c r="C987" s="46" t="s">
        <v>1523</v>
      </c>
      <c r="D987" s="49">
        <v>33397</v>
      </c>
      <c r="E987" s="46" t="s">
        <v>1019</v>
      </c>
      <c r="F987" s="46">
        <v>95</v>
      </c>
      <c r="G987" s="46">
        <v>935166069</v>
      </c>
      <c r="H987" s="46">
        <v>55710592824</v>
      </c>
    </row>
    <row r="988" spans="1:8" ht="15" x14ac:dyDescent="0.25">
      <c r="A988" s="47" t="s">
        <v>1388</v>
      </c>
      <c r="B988" s="46" t="s">
        <v>1389</v>
      </c>
      <c r="C988" s="46" t="s">
        <v>1390</v>
      </c>
      <c r="D988" s="49">
        <v>31866</v>
      </c>
      <c r="E988" s="46" t="s">
        <v>962</v>
      </c>
      <c r="F988" s="46">
        <v>71</v>
      </c>
      <c r="G988" s="46">
        <v>964862445</v>
      </c>
      <c r="H988" s="46">
        <v>98073417877</v>
      </c>
    </row>
    <row r="989" spans="1:8" ht="15" x14ac:dyDescent="0.25">
      <c r="A989" s="47" t="s">
        <v>2475</v>
      </c>
      <c r="B989" s="46" t="s">
        <v>1984</v>
      </c>
      <c r="C989" s="46" t="s">
        <v>2476</v>
      </c>
      <c r="D989" s="49">
        <v>31433</v>
      </c>
      <c r="E989" s="46" t="s">
        <v>1091</v>
      </c>
      <c r="F989" s="46">
        <v>92</v>
      </c>
      <c r="G989" s="46">
        <v>959524122</v>
      </c>
      <c r="H989" s="46">
        <v>57279754435</v>
      </c>
    </row>
    <row r="990" spans="1:8" ht="15" x14ac:dyDescent="0.25">
      <c r="A990" s="47" t="s">
        <v>2221</v>
      </c>
      <c r="B990" s="46" t="s">
        <v>2222</v>
      </c>
      <c r="C990" s="46" t="s">
        <v>2223</v>
      </c>
      <c r="D990" s="49">
        <v>34229</v>
      </c>
      <c r="E990" s="46" t="s">
        <v>974</v>
      </c>
      <c r="F990" s="46">
        <v>96</v>
      </c>
      <c r="G990" s="46">
        <v>984111690</v>
      </c>
      <c r="H990" s="46">
        <v>63648258056</v>
      </c>
    </row>
    <row r="991" spans="1:8" ht="15" x14ac:dyDescent="0.25">
      <c r="A991" s="47" t="s">
        <v>2056</v>
      </c>
      <c r="B991" s="46" t="s">
        <v>2425</v>
      </c>
      <c r="C991" s="46" t="s">
        <v>2426</v>
      </c>
      <c r="D991" s="49">
        <v>33138</v>
      </c>
      <c r="E991" s="46" t="s">
        <v>1048</v>
      </c>
      <c r="F991" s="46">
        <v>79</v>
      </c>
      <c r="G991" s="46">
        <v>913642780</v>
      </c>
      <c r="H991" s="46">
        <v>39532939344</v>
      </c>
    </row>
    <row r="992" spans="1:8" ht="15" x14ac:dyDescent="0.25">
      <c r="A992" s="47" t="s">
        <v>1521</v>
      </c>
      <c r="B992" s="46" t="s">
        <v>1522</v>
      </c>
      <c r="C992" s="46" t="s">
        <v>1523</v>
      </c>
      <c r="D992" s="49">
        <v>33504</v>
      </c>
      <c r="E992" s="46" t="s">
        <v>978</v>
      </c>
      <c r="F992" s="46">
        <v>86</v>
      </c>
      <c r="G992" s="46">
        <v>910977683</v>
      </c>
      <c r="H992" s="46">
        <v>24001551281</v>
      </c>
    </row>
    <row r="993" spans="1:8" ht="15" x14ac:dyDescent="0.25">
      <c r="A993" s="47" t="s">
        <v>1501</v>
      </c>
      <c r="B993" s="46" t="s">
        <v>1502</v>
      </c>
      <c r="C993" s="46" t="s">
        <v>1503</v>
      </c>
      <c r="D993" s="49">
        <v>32743</v>
      </c>
      <c r="E993" s="46" t="s">
        <v>990</v>
      </c>
      <c r="F993" s="46">
        <v>63</v>
      </c>
      <c r="G993" s="46">
        <v>918874918</v>
      </c>
      <c r="H993" s="46">
        <v>89557076115</v>
      </c>
    </row>
    <row r="994" spans="1:8" ht="15" x14ac:dyDescent="0.25">
      <c r="A994" s="47" t="s">
        <v>2192</v>
      </c>
      <c r="B994" s="46" t="s">
        <v>2193</v>
      </c>
      <c r="C994" s="46" t="s">
        <v>2194</v>
      </c>
      <c r="D994" s="49">
        <v>31750</v>
      </c>
      <c r="E994" s="46" t="s">
        <v>1005</v>
      </c>
      <c r="F994" s="46">
        <v>88</v>
      </c>
      <c r="G994" s="46">
        <v>941940235</v>
      </c>
      <c r="H994" s="46">
        <v>29358496021</v>
      </c>
    </row>
    <row r="995" spans="1:8" ht="15" x14ac:dyDescent="0.25">
      <c r="A995" s="47" t="s">
        <v>1528</v>
      </c>
      <c r="B995" s="46" t="s">
        <v>2477</v>
      </c>
      <c r="C995" s="46" t="s">
        <v>2478</v>
      </c>
      <c r="D995" s="49">
        <v>32006</v>
      </c>
      <c r="E995" s="46" t="s">
        <v>1026</v>
      </c>
      <c r="F995" s="46">
        <v>69</v>
      </c>
      <c r="G995" s="46">
        <v>922383444</v>
      </c>
      <c r="H995" s="46">
        <v>45533401133</v>
      </c>
    </row>
    <row r="996" spans="1:8" ht="15" x14ac:dyDescent="0.25">
      <c r="A996" s="47" t="s">
        <v>1010</v>
      </c>
      <c r="B996" s="46" t="s">
        <v>1835</v>
      </c>
      <c r="C996" s="46" t="s">
        <v>1836</v>
      </c>
      <c r="D996" s="49">
        <v>33766</v>
      </c>
      <c r="E996" s="46" t="s">
        <v>1083</v>
      </c>
      <c r="F996" s="46">
        <v>84</v>
      </c>
      <c r="G996" s="46">
        <v>904051280</v>
      </c>
      <c r="H996" s="46">
        <v>79831399897</v>
      </c>
    </row>
    <row r="997" spans="1:8" ht="15" x14ac:dyDescent="0.25">
      <c r="A997" s="47" t="s">
        <v>1708</v>
      </c>
      <c r="B997" s="46" t="s">
        <v>1709</v>
      </c>
      <c r="C997" s="46" t="s">
        <v>1710</v>
      </c>
      <c r="D997" s="49">
        <v>34268</v>
      </c>
      <c r="E997" s="46" t="s">
        <v>1052</v>
      </c>
      <c r="F997" s="46">
        <v>84</v>
      </c>
      <c r="G997" s="46">
        <v>983324432</v>
      </c>
      <c r="H997" s="46">
        <v>38459683900</v>
      </c>
    </row>
    <row r="998" spans="1:8" ht="15" x14ac:dyDescent="0.25">
      <c r="A998" s="47" t="s">
        <v>1822</v>
      </c>
      <c r="B998" s="46" t="s">
        <v>1823</v>
      </c>
      <c r="C998" s="46" t="s">
        <v>1824</v>
      </c>
      <c r="D998" s="49">
        <v>32097</v>
      </c>
      <c r="E998" s="46" t="s">
        <v>1019</v>
      </c>
      <c r="F998" s="46">
        <v>95</v>
      </c>
      <c r="G998" s="46">
        <v>979259955</v>
      </c>
      <c r="H998" s="46">
        <v>30622249334</v>
      </c>
    </row>
    <row r="999" spans="1:8" ht="15" x14ac:dyDescent="0.25">
      <c r="A999" s="47" t="s">
        <v>1851</v>
      </c>
      <c r="B999" s="46" t="s">
        <v>1852</v>
      </c>
      <c r="C999" s="46" t="s">
        <v>1853</v>
      </c>
      <c r="D999" s="49">
        <v>33601</v>
      </c>
      <c r="E999" s="46" t="s">
        <v>1048</v>
      </c>
      <c r="F999" s="46">
        <v>79</v>
      </c>
      <c r="G999" s="46">
        <v>927414200</v>
      </c>
      <c r="H999" s="46">
        <v>89073199629</v>
      </c>
    </row>
    <row r="1000" spans="1:8" ht="15" x14ac:dyDescent="0.25">
      <c r="A1000" s="47" t="s">
        <v>2136</v>
      </c>
      <c r="B1000" s="46" t="s">
        <v>2137</v>
      </c>
      <c r="C1000" s="46" t="s">
        <v>2138</v>
      </c>
      <c r="D1000" s="49">
        <v>32736</v>
      </c>
      <c r="E1000" s="46" t="s">
        <v>1001</v>
      </c>
      <c r="F1000" s="46">
        <v>83</v>
      </c>
      <c r="G1000" s="46">
        <v>916807793</v>
      </c>
      <c r="H1000" s="46">
        <v>46397255380</v>
      </c>
    </row>
    <row r="1001" spans="1:8" ht="15" x14ac:dyDescent="0.25">
      <c r="A1001" s="47" t="s">
        <v>2189</v>
      </c>
      <c r="B1001" s="46" t="s">
        <v>2190</v>
      </c>
      <c r="C1001" s="46" t="s">
        <v>2191</v>
      </c>
      <c r="D1001" s="49">
        <v>31292</v>
      </c>
      <c r="E1001" s="46" t="s">
        <v>1001</v>
      </c>
      <c r="F1001" s="46">
        <v>83</v>
      </c>
      <c r="G1001" s="46">
        <v>988927190</v>
      </c>
      <c r="H1001" s="46">
        <v>86041651681</v>
      </c>
    </row>
    <row r="1002" spans="1:8" ht="15" x14ac:dyDescent="0.25">
      <c r="A1002" s="47" t="s">
        <v>2479</v>
      </c>
      <c r="B1002" s="46" t="s">
        <v>2480</v>
      </c>
      <c r="C1002" s="46" t="s">
        <v>2481</v>
      </c>
      <c r="D1002" s="49">
        <v>34262</v>
      </c>
      <c r="E1002" s="46" t="s">
        <v>970</v>
      </c>
      <c r="F1002" s="46">
        <v>27</v>
      </c>
      <c r="G1002" s="46">
        <v>901242297</v>
      </c>
      <c r="H1002" s="46">
        <v>862051271</v>
      </c>
    </row>
    <row r="1003" spans="1:8" ht="15" x14ac:dyDescent="0.25">
      <c r="A1003" s="47" t="s">
        <v>2096</v>
      </c>
      <c r="B1003" s="46" t="s">
        <v>2097</v>
      </c>
      <c r="C1003" s="46" t="s">
        <v>2098</v>
      </c>
      <c r="D1003" s="49">
        <v>33232</v>
      </c>
      <c r="E1003" s="46" t="s">
        <v>966</v>
      </c>
      <c r="F1003" s="46">
        <v>62</v>
      </c>
      <c r="G1003" s="46">
        <v>964071619</v>
      </c>
      <c r="H1003" s="46">
        <v>41184076377</v>
      </c>
    </row>
    <row r="1004" spans="1:8" ht="15" x14ac:dyDescent="0.25">
      <c r="A1004" s="47" t="s">
        <v>2273</v>
      </c>
      <c r="B1004" s="46" t="s">
        <v>2274</v>
      </c>
      <c r="C1004" s="46" t="s">
        <v>2275</v>
      </c>
      <c r="D1004" s="49">
        <v>32954</v>
      </c>
      <c r="E1004" s="46" t="s">
        <v>1099</v>
      </c>
      <c r="F1004" s="46">
        <v>81</v>
      </c>
      <c r="G1004" s="46">
        <v>947632472</v>
      </c>
      <c r="H1004" s="46">
        <v>68489004200</v>
      </c>
    </row>
    <row r="1005" spans="1:8" ht="15" x14ac:dyDescent="0.25">
      <c r="A1005" s="47" t="s">
        <v>2104</v>
      </c>
      <c r="B1005" s="46" t="s">
        <v>2105</v>
      </c>
      <c r="C1005" s="46" t="s">
        <v>2106</v>
      </c>
      <c r="D1005" s="49">
        <v>34319</v>
      </c>
      <c r="E1005" s="46" t="s">
        <v>1005</v>
      </c>
      <c r="F1005" s="46">
        <v>88</v>
      </c>
      <c r="G1005" s="46">
        <v>987618012</v>
      </c>
      <c r="H1005" s="46">
        <v>32162360714</v>
      </c>
    </row>
    <row r="1006" spans="1:8" ht="15" x14ac:dyDescent="0.25">
      <c r="A1006" s="47" t="s">
        <v>1895</v>
      </c>
      <c r="B1006" s="46" t="s">
        <v>1896</v>
      </c>
      <c r="C1006" s="46" t="s">
        <v>1897</v>
      </c>
      <c r="D1006" s="49">
        <v>33375</v>
      </c>
      <c r="E1006" s="46" t="s">
        <v>1083</v>
      </c>
      <c r="F1006" s="46">
        <v>84</v>
      </c>
      <c r="G1006" s="46">
        <v>980115193</v>
      </c>
      <c r="H1006" s="46">
        <v>47591947869</v>
      </c>
    </row>
    <row r="1007" spans="1:8" ht="15" x14ac:dyDescent="0.25">
      <c r="A1007" s="47" t="s">
        <v>1662</v>
      </c>
      <c r="B1007" s="46" t="s">
        <v>1663</v>
      </c>
      <c r="C1007" s="46" t="s">
        <v>1664</v>
      </c>
      <c r="D1007" s="49">
        <v>34010</v>
      </c>
      <c r="E1007" s="46" t="s">
        <v>1091</v>
      </c>
      <c r="F1007" s="46">
        <v>92</v>
      </c>
      <c r="G1007" s="46">
        <v>928777599</v>
      </c>
      <c r="H1007" s="46">
        <v>60969814405</v>
      </c>
    </row>
    <row r="1008" spans="1:8" ht="15" x14ac:dyDescent="0.25">
      <c r="A1008" s="47" t="s">
        <v>1439</v>
      </c>
      <c r="B1008" s="46" t="s">
        <v>1440</v>
      </c>
      <c r="C1008" s="46" t="s">
        <v>1441</v>
      </c>
      <c r="D1008" s="49">
        <v>31195</v>
      </c>
      <c r="E1008" s="46" t="s">
        <v>1012</v>
      </c>
      <c r="F1008" s="46">
        <v>41</v>
      </c>
      <c r="G1008" s="46">
        <v>994662322</v>
      </c>
      <c r="H1008" s="46">
        <v>8937670807</v>
      </c>
    </row>
    <row r="1009" spans="1:8" ht="15" x14ac:dyDescent="0.25">
      <c r="A1009" s="47" t="s">
        <v>1984</v>
      </c>
      <c r="B1009" s="46" t="s">
        <v>1985</v>
      </c>
      <c r="C1009" s="46" t="s">
        <v>1986</v>
      </c>
      <c r="D1009" s="49">
        <v>32878</v>
      </c>
      <c r="E1009" s="46" t="s">
        <v>1048</v>
      </c>
      <c r="F1009" s="46">
        <v>79</v>
      </c>
      <c r="G1009" s="46">
        <v>919691929</v>
      </c>
      <c r="H1009" s="46">
        <v>24786683376</v>
      </c>
    </row>
    <row r="1010" spans="1:8" ht="15" x14ac:dyDescent="0.25">
      <c r="A1010" s="47" t="s">
        <v>2482</v>
      </c>
      <c r="B1010" s="46" t="s">
        <v>2483</v>
      </c>
      <c r="C1010" s="46" t="s">
        <v>2484</v>
      </c>
      <c r="D1010" s="49">
        <v>32380</v>
      </c>
      <c r="E1010" s="46" t="s">
        <v>1125</v>
      </c>
      <c r="F1010" s="46">
        <v>31</v>
      </c>
      <c r="G1010" s="46">
        <v>927564955</v>
      </c>
      <c r="H1010" s="46">
        <v>62489652239</v>
      </c>
    </row>
    <row r="1011" spans="1:8" ht="15" x14ac:dyDescent="0.25">
      <c r="A1011" s="47" t="s">
        <v>967</v>
      </c>
      <c r="B1011" s="46" t="s">
        <v>968</v>
      </c>
      <c r="C1011" s="46" t="s">
        <v>969</v>
      </c>
      <c r="D1011" s="49">
        <v>32929</v>
      </c>
      <c r="E1011" s="46" t="s">
        <v>986</v>
      </c>
      <c r="F1011" s="46">
        <v>68</v>
      </c>
      <c r="G1011" s="46">
        <v>950780301</v>
      </c>
      <c r="H1011" s="46">
        <v>83005543495</v>
      </c>
    </row>
    <row r="1012" spans="1:8" ht="15" x14ac:dyDescent="0.25">
      <c r="A1012" s="47" t="s">
        <v>1425</v>
      </c>
      <c r="B1012" s="46" t="s">
        <v>2064</v>
      </c>
      <c r="C1012" s="46" t="s">
        <v>2065</v>
      </c>
      <c r="D1012" s="49">
        <v>32355</v>
      </c>
      <c r="E1012" s="46" t="s">
        <v>990</v>
      </c>
      <c r="F1012" s="46">
        <v>63</v>
      </c>
      <c r="G1012" s="46">
        <v>975715044</v>
      </c>
      <c r="H1012" s="46">
        <v>94676363449</v>
      </c>
    </row>
    <row r="1013" spans="1:8" ht="15" x14ac:dyDescent="0.25">
      <c r="A1013" s="47" t="s">
        <v>1717</v>
      </c>
      <c r="B1013" s="46" t="s">
        <v>1718</v>
      </c>
      <c r="C1013" s="46" t="s">
        <v>1719</v>
      </c>
      <c r="D1013" s="49">
        <v>34254</v>
      </c>
      <c r="E1013" s="46" t="s">
        <v>1099</v>
      </c>
      <c r="F1013" s="46">
        <v>81</v>
      </c>
      <c r="G1013" s="46">
        <v>990235285</v>
      </c>
      <c r="H1013" s="46">
        <v>26588375634</v>
      </c>
    </row>
    <row r="1014" spans="1:8" ht="15" x14ac:dyDescent="0.25">
      <c r="A1014" s="47" t="s">
        <v>2398</v>
      </c>
      <c r="B1014" s="46" t="s">
        <v>2399</v>
      </c>
      <c r="C1014" s="46" t="s">
        <v>2400</v>
      </c>
      <c r="D1014" s="49">
        <v>34213</v>
      </c>
      <c r="E1014" s="46" t="s">
        <v>1095</v>
      </c>
      <c r="F1014" s="46">
        <v>11</v>
      </c>
      <c r="G1014" s="46">
        <v>965270672</v>
      </c>
      <c r="H1014" s="46">
        <v>40645618517</v>
      </c>
    </row>
    <row r="1015" spans="1:8" ht="15" x14ac:dyDescent="0.25">
      <c r="A1015" s="47" t="s">
        <v>1662</v>
      </c>
      <c r="B1015" s="46" t="s">
        <v>1663</v>
      </c>
      <c r="C1015" s="46" t="s">
        <v>1664</v>
      </c>
      <c r="D1015" s="49">
        <v>34117</v>
      </c>
      <c r="E1015" s="46" t="s">
        <v>982</v>
      </c>
      <c r="F1015" s="46">
        <v>82</v>
      </c>
      <c r="G1015" s="46">
        <v>994226077</v>
      </c>
      <c r="H1015" s="46">
        <v>31946248673</v>
      </c>
    </row>
    <row r="1016" spans="1:8" ht="15" x14ac:dyDescent="0.25">
      <c r="A1016" s="47" t="s">
        <v>2031</v>
      </c>
      <c r="B1016" s="46" t="s">
        <v>2032</v>
      </c>
      <c r="C1016" s="46" t="s">
        <v>2033</v>
      </c>
      <c r="D1016" s="49">
        <v>31869</v>
      </c>
      <c r="E1016" s="46" t="s">
        <v>1121</v>
      </c>
      <c r="F1016" s="46">
        <v>51</v>
      </c>
      <c r="G1016" s="46">
        <v>951161350</v>
      </c>
      <c r="H1016" s="46">
        <v>13744952374</v>
      </c>
    </row>
    <row r="1017" spans="1:8" ht="15" x14ac:dyDescent="0.25">
      <c r="A1017" s="47" t="s">
        <v>2255</v>
      </c>
      <c r="B1017" s="46" t="s">
        <v>2256</v>
      </c>
      <c r="C1017" s="46" t="s">
        <v>2257</v>
      </c>
      <c r="D1017" s="49">
        <v>34151</v>
      </c>
      <c r="E1017" s="46" t="s">
        <v>986</v>
      </c>
      <c r="F1017" s="46">
        <v>68</v>
      </c>
      <c r="G1017" s="46">
        <v>999809691</v>
      </c>
      <c r="H1017" s="46">
        <v>56396882529</v>
      </c>
    </row>
    <row r="1018" spans="1:8" ht="15" x14ac:dyDescent="0.25">
      <c r="A1018" s="47" t="s">
        <v>1949</v>
      </c>
      <c r="B1018" s="46" t="s">
        <v>1950</v>
      </c>
      <c r="C1018" s="46" t="s">
        <v>1951</v>
      </c>
      <c r="D1018" s="49">
        <v>33978</v>
      </c>
      <c r="E1018" s="46" t="s">
        <v>1019</v>
      </c>
      <c r="F1018" s="46">
        <v>95</v>
      </c>
      <c r="G1018" s="46">
        <v>903035787</v>
      </c>
      <c r="H1018" s="46">
        <v>79239669223</v>
      </c>
    </row>
    <row r="1019" spans="1:8" ht="15" x14ac:dyDescent="0.25">
      <c r="A1019" s="47" t="s">
        <v>1250</v>
      </c>
      <c r="B1019" s="46" t="s">
        <v>1251</v>
      </c>
      <c r="C1019" s="46" t="s">
        <v>1252</v>
      </c>
      <c r="D1019" s="49">
        <v>31438</v>
      </c>
      <c r="E1019" s="46" t="s">
        <v>1063</v>
      </c>
      <c r="F1019" s="46">
        <v>91</v>
      </c>
      <c r="G1019" s="46">
        <v>904333245</v>
      </c>
      <c r="H1019" s="46">
        <v>5470254278</v>
      </c>
    </row>
    <row r="1020" spans="1:8" ht="15" x14ac:dyDescent="0.25">
      <c r="A1020" s="47" t="s">
        <v>2485</v>
      </c>
      <c r="B1020" s="46" t="s">
        <v>2486</v>
      </c>
      <c r="C1020" s="46" t="s">
        <v>2487</v>
      </c>
      <c r="D1020" s="49">
        <v>32388</v>
      </c>
      <c r="E1020" s="46" t="s">
        <v>1121</v>
      </c>
      <c r="F1020" s="46">
        <v>51</v>
      </c>
      <c r="G1020" s="46">
        <v>960211907</v>
      </c>
      <c r="H1020" s="46">
        <v>46346929683</v>
      </c>
    </row>
    <row r="1021" spans="1:8" ht="15" x14ac:dyDescent="0.25">
      <c r="A1021" s="47" t="s">
        <v>1283</v>
      </c>
      <c r="B1021" s="46" t="s">
        <v>1284</v>
      </c>
      <c r="C1021" s="46" t="s">
        <v>1285</v>
      </c>
      <c r="D1021" s="49">
        <v>33608</v>
      </c>
      <c r="E1021" s="46" t="s">
        <v>974</v>
      </c>
      <c r="F1021" s="46">
        <v>96</v>
      </c>
      <c r="G1021" s="46">
        <v>989264385</v>
      </c>
      <c r="H1021" s="46">
        <v>16233621790</v>
      </c>
    </row>
    <row r="1022" spans="1:8" ht="15" x14ac:dyDescent="0.25">
      <c r="A1022" s="47" t="s">
        <v>1866</v>
      </c>
      <c r="B1022" s="46" t="s">
        <v>1867</v>
      </c>
      <c r="C1022" s="46" t="s">
        <v>1868</v>
      </c>
      <c r="D1022" s="49">
        <v>31589</v>
      </c>
      <c r="E1022" s="46" t="s">
        <v>974</v>
      </c>
      <c r="F1022" s="46">
        <v>96</v>
      </c>
      <c r="G1022" s="46">
        <v>979170405</v>
      </c>
      <c r="H1022" s="46">
        <v>35867238425</v>
      </c>
    </row>
    <row r="1023" spans="1:8" ht="15" x14ac:dyDescent="0.25">
      <c r="A1023" s="47" t="s">
        <v>2066</v>
      </c>
      <c r="B1023" s="46" t="s">
        <v>2067</v>
      </c>
      <c r="C1023" s="46" t="s">
        <v>2068</v>
      </c>
      <c r="D1023" s="49">
        <v>32797</v>
      </c>
      <c r="E1023" s="46" t="s">
        <v>1012</v>
      </c>
      <c r="F1023" s="46">
        <v>41</v>
      </c>
      <c r="G1023" s="46">
        <v>950731648</v>
      </c>
      <c r="H1023" s="46">
        <v>88682076681</v>
      </c>
    </row>
    <row r="1024" spans="1:8" ht="15" x14ac:dyDescent="0.25">
      <c r="A1024" s="47" t="s">
        <v>2264</v>
      </c>
      <c r="B1024" s="46" t="s">
        <v>2265</v>
      </c>
      <c r="C1024" s="46" t="s">
        <v>2266</v>
      </c>
      <c r="D1024" s="49">
        <v>32705</v>
      </c>
      <c r="E1024" s="46" t="s">
        <v>1121</v>
      </c>
      <c r="F1024" s="46">
        <v>51</v>
      </c>
      <c r="G1024" s="46">
        <v>974034753</v>
      </c>
      <c r="H1024" s="46">
        <v>57049824545</v>
      </c>
    </row>
    <row r="1025" spans="1:8" ht="15" x14ac:dyDescent="0.25">
      <c r="A1025" s="47" t="s">
        <v>1394</v>
      </c>
      <c r="B1025" s="46" t="s">
        <v>1395</v>
      </c>
      <c r="C1025" s="46" t="s">
        <v>1396</v>
      </c>
      <c r="D1025" s="49">
        <v>31810</v>
      </c>
      <c r="E1025" s="46" t="s">
        <v>1189</v>
      </c>
      <c r="F1025" s="46">
        <v>21</v>
      </c>
      <c r="G1025" s="46">
        <v>922165927</v>
      </c>
      <c r="H1025" s="46">
        <v>18533874643</v>
      </c>
    </row>
    <row r="1026" spans="1:8" ht="15" x14ac:dyDescent="0.25">
      <c r="A1026" s="47" t="s">
        <v>2488</v>
      </c>
      <c r="B1026" s="46" t="s">
        <v>2489</v>
      </c>
      <c r="C1026" s="46" t="s">
        <v>2490</v>
      </c>
      <c r="D1026" s="49">
        <v>31674</v>
      </c>
      <c r="E1026" s="46" t="s">
        <v>1083</v>
      </c>
      <c r="F1026" s="46">
        <v>84</v>
      </c>
      <c r="G1026" s="46">
        <v>902518623</v>
      </c>
      <c r="H1026" s="46">
        <v>28823508030</v>
      </c>
    </row>
    <row r="1027" spans="1:8" ht="15" x14ac:dyDescent="0.25">
      <c r="A1027" s="47" t="s">
        <v>2285</v>
      </c>
      <c r="B1027" s="46" t="s">
        <v>1324</v>
      </c>
      <c r="C1027" s="46" t="s">
        <v>2286</v>
      </c>
      <c r="D1027" s="49">
        <v>33900</v>
      </c>
      <c r="E1027" s="46" t="s">
        <v>1099</v>
      </c>
      <c r="F1027" s="46">
        <v>81</v>
      </c>
      <c r="G1027" s="46">
        <v>941032464</v>
      </c>
      <c r="H1027" s="46">
        <v>83648430933</v>
      </c>
    </row>
    <row r="1028" spans="1:8" ht="15" x14ac:dyDescent="0.25">
      <c r="A1028" s="47" t="s">
        <v>2466</v>
      </c>
      <c r="B1028" s="46" t="s">
        <v>2255</v>
      </c>
      <c r="C1028" s="46" t="s">
        <v>2467</v>
      </c>
      <c r="D1028" s="49">
        <v>31985</v>
      </c>
      <c r="E1028" s="46" t="s">
        <v>962</v>
      </c>
      <c r="F1028" s="46">
        <v>71</v>
      </c>
      <c r="G1028" s="46">
        <v>937632305</v>
      </c>
      <c r="H1028" s="46">
        <v>41148530316</v>
      </c>
    </row>
    <row r="1029" spans="1:8" ht="15" x14ac:dyDescent="0.25">
      <c r="A1029" s="47" t="s">
        <v>1842</v>
      </c>
      <c r="B1029" s="46" t="s">
        <v>1843</v>
      </c>
      <c r="C1029" s="46" t="s">
        <v>1844</v>
      </c>
      <c r="D1029" s="49">
        <v>32517</v>
      </c>
      <c r="E1029" s="46" t="s">
        <v>982</v>
      </c>
      <c r="F1029" s="46">
        <v>82</v>
      </c>
      <c r="G1029" s="46">
        <v>981434905</v>
      </c>
      <c r="H1029" s="46">
        <v>94253941100</v>
      </c>
    </row>
    <row r="1030" spans="1:8" ht="15" x14ac:dyDescent="0.25">
      <c r="A1030" s="47" t="s">
        <v>1778</v>
      </c>
      <c r="B1030" s="46" t="s">
        <v>1779</v>
      </c>
      <c r="C1030" s="46" t="s">
        <v>1780</v>
      </c>
      <c r="D1030" s="49">
        <v>31701</v>
      </c>
      <c r="E1030" s="46" t="s">
        <v>982</v>
      </c>
      <c r="F1030" s="46">
        <v>82</v>
      </c>
      <c r="G1030" s="46">
        <v>957479313</v>
      </c>
      <c r="H1030" s="46">
        <v>29027128610</v>
      </c>
    </row>
    <row r="1031" spans="1:8" ht="15" x14ac:dyDescent="0.25">
      <c r="A1031" s="47" t="s">
        <v>1196</v>
      </c>
      <c r="B1031" s="46" t="s">
        <v>1197</v>
      </c>
      <c r="C1031" s="46" t="s">
        <v>1198</v>
      </c>
      <c r="D1031" s="49">
        <v>33389</v>
      </c>
      <c r="E1031" s="46" t="s">
        <v>1125</v>
      </c>
      <c r="F1031" s="46">
        <v>31</v>
      </c>
      <c r="G1031" s="46">
        <v>943213430</v>
      </c>
      <c r="H1031" s="46">
        <v>63484006439</v>
      </c>
    </row>
    <row r="1032" spans="1:8" ht="15" x14ac:dyDescent="0.25">
      <c r="A1032" s="47" t="s">
        <v>1298</v>
      </c>
      <c r="B1032" s="46" t="s">
        <v>1299</v>
      </c>
      <c r="C1032" s="46" t="s">
        <v>1300</v>
      </c>
      <c r="D1032" s="49">
        <v>32051</v>
      </c>
      <c r="E1032" s="46" t="s">
        <v>1019</v>
      </c>
      <c r="F1032" s="46">
        <v>95</v>
      </c>
      <c r="G1032" s="46">
        <v>923104408</v>
      </c>
      <c r="H1032" s="46">
        <v>64426681059</v>
      </c>
    </row>
    <row r="1033" spans="1:8" ht="15" x14ac:dyDescent="0.25">
      <c r="A1033" s="47" t="s">
        <v>2007</v>
      </c>
      <c r="B1033" s="46" t="s">
        <v>2008</v>
      </c>
      <c r="C1033" s="46" t="s">
        <v>2009</v>
      </c>
      <c r="D1033" s="49">
        <v>31510</v>
      </c>
      <c r="E1033" s="46" t="s">
        <v>1026</v>
      </c>
      <c r="F1033" s="46">
        <v>69</v>
      </c>
      <c r="G1033" s="46">
        <v>940865147</v>
      </c>
      <c r="H1033" s="46">
        <v>45518365423</v>
      </c>
    </row>
    <row r="1034" spans="1:8" ht="15" x14ac:dyDescent="0.25">
      <c r="A1034" s="47" t="s">
        <v>1202</v>
      </c>
      <c r="B1034" s="46" t="s">
        <v>1203</v>
      </c>
      <c r="C1034" s="46" t="s">
        <v>1204</v>
      </c>
      <c r="D1034" s="49">
        <v>34206</v>
      </c>
      <c r="E1034" s="46" t="s">
        <v>1189</v>
      </c>
      <c r="F1034" s="46">
        <v>21</v>
      </c>
      <c r="G1034" s="46">
        <v>923301037</v>
      </c>
      <c r="H1034" s="46">
        <v>99630272090</v>
      </c>
    </row>
    <row r="1035" spans="1:8" ht="15" x14ac:dyDescent="0.25">
      <c r="A1035" s="47" t="s">
        <v>2016</v>
      </c>
      <c r="B1035" s="46" t="s">
        <v>2017</v>
      </c>
      <c r="C1035" s="46" t="s">
        <v>2018</v>
      </c>
      <c r="D1035" s="49">
        <v>32796</v>
      </c>
      <c r="E1035" s="46" t="s">
        <v>1125</v>
      </c>
      <c r="F1035" s="46">
        <v>31</v>
      </c>
      <c r="G1035" s="46">
        <v>913763461</v>
      </c>
      <c r="H1035" s="46">
        <v>66592647986</v>
      </c>
    </row>
    <row r="1036" spans="1:8" ht="15" x14ac:dyDescent="0.25">
      <c r="A1036" s="47" t="s">
        <v>1892</v>
      </c>
      <c r="B1036" s="46" t="s">
        <v>1893</v>
      </c>
      <c r="C1036" s="46" t="s">
        <v>1894</v>
      </c>
      <c r="D1036" s="49">
        <v>34307</v>
      </c>
      <c r="E1036" s="46" t="s">
        <v>1052</v>
      </c>
      <c r="F1036" s="46">
        <v>84</v>
      </c>
      <c r="G1036" s="46">
        <v>958820437</v>
      </c>
      <c r="H1036" s="46">
        <v>91837341005</v>
      </c>
    </row>
    <row r="1037" spans="1:8" ht="15" x14ac:dyDescent="0.25">
      <c r="A1037" s="47" t="s">
        <v>1577</v>
      </c>
      <c r="B1037" s="46" t="s">
        <v>2099</v>
      </c>
      <c r="C1037" s="46" t="s">
        <v>2100</v>
      </c>
      <c r="D1037" s="49">
        <v>32970</v>
      </c>
      <c r="E1037" s="46" t="s">
        <v>1091</v>
      </c>
      <c r="F1037" s="46">
        <v>92</v>
      </c>
      <c r="G1037" s="46">
        <v>999175745</v>
      </c>
      <c r="H1037" s="46">
        <v>68181015814</v>
      </c>
    </row>
    <row r="1038" spans="1:8" ht="15" x14ac:dyDescent="0.25">
      <c r="A1038" s="47" t="s">
        <v>1889</v>
      </c>
      <c r="B1038" s="46" t="s">
        <v>1890</v>
      </c>
      <c r="C1038" s="46" t="s">
        <v>1891</v>
      </c>
      <c r="D1038" s="49">
        <v>31210</v>
      </c>
      <c r="E1038" s="46" t="s">
        <v>994</v>
      </c>
      <c r="F1038" s="46">
        <v>98</v>
      </c>
      <c r="G1038" s="46">
        <v>909153145</v>
      </c>
      <c r="H1038" s="46">
        <v>76086839201</v>
      </c>
    </row>
    <row r="1039" spans="1:8" ht="15" x14ac:dyDescent="0.25">
      <c r="A1039" s="47" t="s">
        <v>1848</v>
      </c>
      <c r="B1039" s="46" t="s">
        <v>1849</v>
      </c>
      <c r="C1039" s="46" t="s">
        <v>1850</v>
      </c>
      <c r="D1039" s="49">
        <v>33590</v>
      </c>
      <c r="E1039" s="46" t="s">
        <v>1001</v>
      </c>
      <c r="F1039" s="46">
        <v>83</v>
      </c>
      <c r="G1039" s="46">
        <v>938955443</v>
      </c>
      <c r="H1039" s="46">
        <v>43830259199</v>
      </c>
    </row>
    <row r="1040" spans="1:8" ht="15" x14ac:dyDescent="0.25">
      <c r="A1040" s="47" t="s">
        <v>1358</v>
      </c>
      <c r="B1040" s="46" t="s">
        <v>2491</v>
      </c>
      <c r="C1040" s="46" t="s">
        <v>2492</v>
      </c>
      <c r="D1040" s="49">
        <v>33437</v>
      </c>
      <c r="E1040" s="46" t="s">
        <v>1189</v>
      </c>
      <c r="F1040" s="46">
        <v>21</v>
      </c>
      <c r="G1040" s="46">
        <v>992126734</v>
      </c>
      <c r="H1040" s="46">
        <v>11021866845</v>
      </c>
    </row>
    <row r="1041" spans="1:8" ht="15" x14ac:dyDescent="0.25">
      <c r="A1041" s="47" t="s">
        <v>1530</v>
      </c>
      <c r="B1041" s="46" t="s">
        <v>1531</v>
      </c>
      <c r="C1041" s="46" t="s">
        <v>1532</v>
      </c>
      <c r="D1041" s="49">
        <v>33957</v>
      </c>
      <c r="E1041" s="46" t="s">
        <v>990</v>
      </c>
      <c r="F1041" s="46">
        <v>63</v>
      </c>
      <c r="G1041" s="46">
        <v>939465138</v>
      </c>
      <c r="H1041" s="46">
        <v>73674270802</v>
      </c>
    </row>
    <row r="1042" spans="1:8" ht="15" x14ac:dyDescent="0.25">
      <c r="A1042" s="47" t="s">
        <v>1486</v>
      </c>
      <c r="B1042" s="46" t="s">
        <v>1487</v>
      </c>
      <c r="C1042" s="46" t="s">
        <v>1488</v>
      </c>
      <c r="D1042" s="49">
        <v>32988</v>
      </c>
      <c r="E1042" s="46" t="s">
        <v>966</v>
      </c>
      <c r="F1042" s="46">
        <v>62</v>
      </c>
      <c r="G1042" s="46">
        <v>935770382</v>
      </c>
      <c r="H1042" s="46">
        <v>46294799418</v>
      </c>
    </row>
    <row r="1043" spans="1:8" ht="15" x14ac:dyDescent="0.25">
      <c r="A1043" s="47" t="s">
        <v>2388</v>
      </c>
      <c r="B1043" s="46" t="s">
        <v>2389</v>
      </c>
      <c r="C1043" s="46" t="s">
        <v>2390</v>
      </c>
      <c r="D1043" s="49">
        <v>31735</v>
      </c>
      <c r="E1043" s="46" t="s">
        <v>1125</v>
      </c>
      <c r="F1043" s="46">
        <v>31</v>
      </c>
      <c r="G1043" s="46">
        <v>931601861</v>
      </c>
      <c r="H1043" s="46">
        <v>33871901148</v>
      </c>
    </row>
    <row r="1044" spans="1:8" ht="15" x14ac:dyDescent="0.25">
      <c r="A1044" s="47" t="s">
        <v>1998</v>
      </c>
      <c r="B1044" s="46" t="s">
        <v>1999</v>
      </c>
      <c r="C1044" s="46" t="s">
        <v>2000</v>
      </c>
      <c r="D1044" s="49">
        <v>32012</v>
      </c>
      <c r="E1044" s="46" t="s">
        <v>1095</v>
      </c>
      <c r="F1044" s="46">
        <v>11</v>
      </c>
      <c r="G1044" s="46">
        <v>967225344</v>
      </c>
      <c r="H1044" s="46">
        <v>59179077957</v>
      </c>
    </row>
    <row r="1045" spans="1:8" ht="15" x14ac:dyDescent="0.25">
      <c r="A1045" s="47" t="s">
        <v>2189</v>
      </c>
      <c r="B1045" s="46" t="s">
        <v>2190</v>
      </c>
      <c r="C1045" s="46" t="s">
        <v>2191</v>
      </c>
      <c r="D1045" s="49">
        <v>33426</v>
      </c>
      <c r="E1045" s="46" t="s">
        <v>1005</v>
      </c>
      <c r="F1045" s="46">
        <v>88</v>
      </c>
      <c r="G1045" s="46">
        <v>924551890</v>
      </c>
      <c r="H1045" s="46">
        <v>69026254699</v>
      </c>
    </row>
    <row r="1046" spans="1:8" ht="15" x14ac:dyDescent="0.25">
      <c r="A1046" s="47" t="s">
        <v>2224</v>
      </c>
      <c r="B1046" s="46" t="s">
        <v>2225</v>
      </c>
      <c r="C1046" s="46" t="s">
        <v>2226</v>
      </c>
      <c r="D1046" s="49">
        <v>31838</v>
      </c>
      <c r="E1046" s="46" t="s">
        <v>1079</v>
      </c>
      <c r="F1046" s="46">
        <v>48</v>
      </c>
      <c r="G1046" s="46">
        <v>972060542</v>
      </c>
      <c r="H1046" s="46">
        <v>25213643412</v>
      </c>
    </row>
    <row r="1047" spans="1:8" ht="15" x14ac:dyDescent="0.25">
      <c r="A1047" s="47" t="s">
        <v>1638</v>
      </c>
      <c r="B1047" s="46" t="s">
        <v>1639</v>
      </c>
      <c r="C1047" s="46" t="s">
        <v>1640</v>
      </c>
      <c r="D1047" s="49">
        <v>32012</v>
      </c>
      <c r="E1047" s="46" t="s">
        <v>962</v>
      </c>
      <c r="F1047" s="46">
        <v>71</v>
      </c>
      <c r="G1047" s="46">
        <v>959247428</v>
      </c>
      <c r="H1047" s="46">
        <v>69882506848</v>
      </c>
    </row>
    <row r="1048" spans="1:8" ht="15" x14ac:dyDescent="0.25">
      <c r="A1048" s="47" t="s">
        <v>991</v>
      </c>
      <c r="B1048" s="46" t="s">
        <v>992</v>
      </c>
      <c r="C1048" s="46" t="s">
        <v>993</v>
      </c>
      <c r="D1048" s="49">
        <v>32713</v>
      </c>
      <c r="E1048" s="46" t="s">
        <v>1019</v>
      </c>
      <c r="F1048" s="46">
        <v>95</v>
      </c>
      <c r="G1048" s="46">
        <v>925736120</v>
      </c>
      <c r="H1048" s="46">
        <v>25613168316</v>
      </c>
    </row>
    <row r="1049" spans="1:8" ht="15" x14ac:dyDescent="0.25">
      <c r="A1049" s="47" t="s">
        <v>1017</v>
      </c>
      <c r="B1049" s="46" t="s">
        <v>1833</v>
      </c>
      <c r="C1049" s="46" t="s">
        <v>1834</v>
      </c>
      <c r="D1049" s="49">
        <v>33232</v>
      </c>
      <c r="E1049" s="46" t="s">
        <v>1121</v>
      </c>
      <c r="F1049" s="46">
        <v>51</v>
      </c>
      <c r="G1049" s="46">
        <v>994713333</v>
      </c>
      <c r="H1049" s="46">
        <v>80867197862</v>
      </c>
    </row>
    <row r="1050" spans="1:8" ht="15" x14ac:dyDescent="0.25">
      <c r="A1050" s="47" t="s">
        <v>1878</v>
      </c>
      <c r="B1050" s="46" t="s">
        <v>1879</v>
      </c>
      <c r="C1050" s="46" t="s">
        <v>1880</v>
      </c>
      <c r="D1050" s="49">
        <v>33349</v>
      </c>
      <c r="E1050" s="46" t="s">
        <v>990</v>
      </c>
      <c r="F1050" s="46">
        <v>63</v>
      </c>
      <c r="G1050" s="46">
        <v>953872626</v>
      </c>
      <c r="H1050" s="46">
        <v>68403002243</v>
      </c>
    </row>
    <row r="1051" spans="1:8" ht="15" x14ac:dyDescent="0.25">
      <c r="A1051" s="47" t="s">
        <v>2318</v>
      </c>
      <c r="B1051" s="46" t="s">
        <v>2319</v>
      </c>
      <c r="C1051" s="46" t="s">
        <v>2320</v>
      </c>
      <c r="D1051" s="49">
        <v>32248</v>
      </c>
      <c r="E1051" s="46" t="s">
        <v>974</v>
      </c>
      <c r="F1051" s="46">
        <v>96</v>
      </c>
      <c r="G1051" s="46">
        <v>947068057</v>
      </c>
      <c r="H1051" s="46">
        <v>95242423518</v>
      </c>
    </row>
    <row r="1052" spans="1:8" ht="15" x14ac:dyDescent="0.25">
      <c r="A1052" s="47" t="s">
        <v>2493</v>
      </c>
      <c r="B1052" s="46" t="s">
        <v>2494</v>
      </c>
      <c r="C1052" s="46" t="s">
        <v>2495</v>
      </c>
      <c r="D1052" s="49">
        <v>32039</v>
      </c>
      <c r="E1052" s="46" t="s">
        <v>1083</v>
      </c>
      <c r="F1052" s="46">
        <v>84</v>
      </c>
      <c r="G1052" s="46">
        <v>909254674</v>
      </c>
      <c r="H1052" s="46">
        <v>97897055480</v>
      </c>
    </row>
    <row r="1053" spans="1:8" ht="15" x14ac:dyDescent="0.25">
      <c r="A1053" s="47" t="s">
        <v>1620</v>
      </c>
      <c r="B1053" s="46" t="s">
        <v>1621</v>
      </c>
      <c r="C1053" s="46" t="s">
        <v>1622</v>
      </c>
      <c r="D1053" s="49">
        <v>32236</v>
      </c>
      <c r="E1053" s="46" t="s">
        <v>1099</v>
      </c>
      <c r="F1053" s="46">
        <v>81</v>
      </c>
      <c r="G1053" s="46">
        <v>947908682</v>
      </c>
      <c r="H1053" s="46">
        <v>92069753005</v>
      </c>
    </row>
    <row r="1054" spans="1:8" ht="15" x14ac:dyDescent="0.25">
      <c r="A1054" s="47" t="s">
        <v>2496</v>
      </c>
      <c r="B1054" s="46" t="s">
        <v>2497</v>
      </c>
      <c r="C1054" s="46" t="s">
        <v>2498</v>
      </c>
      <c r="D1054" s="49">
        <v>32206</v>
      </c>
      <c r="E1054" s="46" t="s">
        <v>994</v>
      </c>
      <c r="F1054" s="46">
        <v>98</v>
      </c>
      <c r="G1054" s="46">
        <v>979544100</v>
      </c>
      <c r="H1054" s="46">
        <v>58970625252</v>
      </c>
    </row>
    <row r="1055" spans="1:8" ht="15" x14ac:dyDescent="0.25">
      <c r="A1055" s="47" t="s">
        <v>2118</v>
      </c>
      <c r="B1055" s="46" t="s">
        <v>2119</v>
      </c>
      <c r="C1055" s="46" t="s">
        <v>2120</v>
      </c>
      <c r="D1055" s="49">
        <v>33220</v>
      </c>
      <c r="E1055" s="46" t="s">
        <v>1056</v>
      </c>
      <c r="F1055" s="46">
        <v>65</v>
      </c>
      <c r="G1055" s="46">
        <v>938860035</v>
      </c>
      <c r="H1055" s="46">
        <v>97813203833</v>
      </c>
    </row>
    <row r="1056" spans="1:8" ht="15" x14ac:dyDescent="0.25">
      <c r="A1056" s="47" t="s">
        <v>1268</v>
      </c>
      <c r="B1056" s="46" t="s">
        <v>1269</v>
      </c>
      <c r="C1056" s="46" t="s">
        <v>1270</v>
      </c>
      <c r="D1056" s="49">
        <v>31683</v>
      </c>
      <c r="E1056" s="46" t="s">
        <v>1048</v>
      </c>
      <c r="F1056" s="46">
        <v>79</v>
      </c>
      <c r="G1056" s="46">
        <v>975342691</v>
      </c>
      <c r="H1056" s="46">
        <v>3631759772</v>
      </c>
    </row>
    <row r="1057" spans="1:8" ht="15" x14ac:dyDescent="0.25">
      <c r="A1057" s="47" t="s">
        <v>2499</v>
      </c>
      <c r="B1057" s="46" t="s">
        <v>2500</v>
      </c>
      <c r="C1057" s="46" t="s">
        <v>2501</v>
      </c>
      <c r="D1057" s="49">
        <v>32845</v>
      </c>
      <c r="E1057" s="46" t="s">
        <v>1001</v>
      </c>
      <c r="F1057" s="46">
        <v>83</v>
      </c>
      <c r="G1057" s="46">
        <v>961342508</v>
      </c>
      <c r="H1057" s="46">
        <v>83800845427</v>
      </c>
    </row>
    <row r="1058" spans="1:8" ht="15" x14ac:dyDescent="0.25">
      <c r="A1058" s="47" t="s">
        <v>2081</v>
      </c>
      <c r="B1058" s="46" t="s">
        <v>2082</v>
      </c>
      <c r="C1058" s="46" t="s">
        <v>2083</v>
      </c>
      <c r="D1058" s="49">
        <v>32176</v>
      </c>
      <c r="E1058" s="46" t="s">
        <v>1019</v>
      </c>
      <c r="F1058" s="46">
        <v>95</v>
      </c>
      <c r="G1058" s="46">
        <v>912104044</v>
      </c>
      <c r="H1058" s="46">
        <v>1737258070</v>
      </c>
    </row>
    <row r="1059" spans="1:8" ht="15" x14ac:dyDescent="0.25">
      <c r="A1059" s="47" t="s">
        <v>1385</v>
      </c>
      <c r="B1059" s="46" t="s">
        <v>1386</v>
      </c>
      <c r="C1059" s="46" t="s">
        <v>1387</v>
      </c>
      <c r="D1059" s="49">
        <v>33067</v>
      </c>
      <c r="E1059" s="46" t="s">
        <v>982</v>
      </c>
      <c r="F1059" s="46">
        <v>82</v>
      </c>
      <c r="G1059" s="46">
        <v>972187228</v>
      </c>
      <c r="H1059" s="46">
        <v>71601506429</v>
      </c>
    </row>
    <row r="1060" spans="1:8" ht="15" x14ac:dyDescent="0.25">
      <c r="A1060" s="47" t="s">
        <v>1632</v>
      </c>
      <c r="B1060" s="46" t="s">
        <v>1633</v>
      </c>
      <c r="C1060" s="46" t="s">
        <v>1634</v>
      </c>
      <c r="D1060" s="49">
        <v>31599</v>
      </c>
      <c r="E1060" s="46" t="s">
        <v>1019</v>
      </c>
      <c r="F1060" s="46">
        <v>95</v>
      </c>
      <c r="G1060" s="46">
        <v>911415590</v>
      </c>
      <c r="H1060" s="46">
        <v>15694723300</v>
      </c>
    </row>
    <row r="1061" spans="1:8" ht="15" x14ac:dyDescent="0.25">
      <c r="A1061" s="47" t="s">
        <v>1734</v>
      </c>
      <c r="B1061" s="46" t="s">
        <v>1735</v>
      </c>
      <c r="C1061" s="46" t="s">
        <v>1736</v>
      </c>
      <c r="D1061" s="49">
        <v>33365</v>
      </c>
      <c r="E1061" s="46" t="s">
        <v>1083</v>
      </c>
      <c r="F1061" s="46">
        <v>84</v>
      </c>
      <c r="G1061" s="46">
        <v>989872892</v>
      </c>
      <c r="H1061" s="46">
        <v>8439404731</v>
      </c>
    </row>
    <row r="1062" spans="1:8" ht="15" x14ac:dyDescent="0.25">
      <c r="A1062" s="47" t="s">
        <v>2156</v>
      </c>
      <c r="B1062" s="46" t="s">
        <v>2157</v>
      </c>
      <c r="C1062" s="46" t="s">
        <v>2158</v>
      </c>
      <c r="D1062" s="49">
        <v>33333</v>
      </c>
      <c r="E1062" s="46" t="s">
        <v>990</v>
      </c>
      <c r="F1062" s="46">
        <v>63</v>
      </c>
      <c r="G1062" s="46">
        <v>918514270</v>
      </c>
      <c r="H1062" s="46">
        <v>1485308752</v>
      </c>
    </row>
    <row r="1063" spans="1:8" ht="15" x14ac:dyDescent="0.25">
      <c r="A1063" s="47" t="s">
        <v>1626</v>
      </c>
      <c r="B1063" s="46" t="s">
        <v>1627</v>
      </c>
      <c r="C1063" s="46" t="s">
        <v>1628</v>
      </c>
      <c r="D1063" s="49">
        <v>31213</v>
      </c>
      <c r="E1063" s="46" t="s">
        <v>1026</v>
      </c>
      <c r="F1063" s="46">
        <v>69</v>
      </c>
      <c r="G1063" s="46">
        <v>976522097</v>
      </c>
      <c r="H1063" s="46">
        <v>5317157156</v>
      </c>
    </row>
    <row r="1064" spans="1:8" ht="15" x14ac:dyDescent="0.25">
      <c r="A1064" s="47" t="s">
        <v>2229</v>
      </c>
      <c r="B1064" s="46" t="s">
        <v>2230</v>
      </c>
      <c r="C1064" s="46" t="s">
        <v>2231</v>
      </c>
      <c r="D1064" s="49">
        <v>34188</v>
      </c>
      <c r="E1064" s="46" t="s">
        <v>1012</v>
      </c>
      <c r="F1064" s="46">
        <v>41</v>
      </c>
      <c r="G1064" s="46">
        <v>925093705</v>
      </c>
      <c r="H1064" s="46">
        <v>76339778489</v>
      </c>
    </row>
    <row r="1065" spans="1:8" ht="15" x14ac:dyDescent="0.25">
      <c r="A1065" s="47" t="s">
        <v>1958</v>
      </c>
      <c r="B1065" s="46" t="s">
        <v>1959</v>
      </c>
      <c r="C1065" s="46" t="s">
        <v>1960</v>
      </c>
      <c r="D1065" s="49">
        <v>32915</v>
      </c>
      <c r="E1065" s="46" t="s">
        <v>1189</v>
      </c>
      <c r="F1065" s="46">
        <v>21</v>
      </c>
      <c r="G1065" s="46">
        <v>988882040</v>
      </c>
      <c r="H1065" s="46">
        <v>8664692934</v>
      </c>
    </row>
    <row r="1066" spans="1:8" ht="15" x14ac:dyDescent="0.25">
      <c r="A1066" s="47" t="s">
        <v>2502</v>
      </c>
      <c r="B1066" s="46" t="s">
        <v>2503</v>
      </c>
      <c r="C1066" s="46" t="s">
        <v>2504</v>
      </c>
      <c r="D1066" s="49">
        <v>31067</v>
      </c>
      <c r="E1066" s="46" t="s">
        <v>1048</v>
      </c>
      <c r="F1066" s="46">
        <v>79</v>
      </c>
      <c r="G1066" s="46">
        <v>921089795</v>
      </c>
      <c r="H1066" s="46">
        <v>84049622764</v>
      </c>
    </row>
    <row r="1067" spans="1:8" ht="15" x14ac:dyDescent="0.25">
      <c r="A1067" s="47" t="s">
        <v>2034</v>
      </c>
      <c r="B1067" s="46" t="s">
        <v>2035</v>
      </c>
      <c r="C1067" s="46" t="s">
        <v>2036</v>
      </c>
      <c r="D1067" s="49">
        <v>33288</v>
      </c>
      <c r="E1067" s="46" t="s">
        <v>1091</v>
      </c>
      <c r="F1067" s="46">
        <v>92</v>
      </c>
      <c r="G1067" s="46">
        <v>912737572</v>
      </c>
      <c r="H1067" s="46">
        <v>35467398365</v>
      </c>
    </row>
    <row r="1068" spans="1:8" ht="15" x14ac:dyDescent="0.25">
      <c r="A1068" s="47" t="s">
        <v>1391</v>
      </c>
      <c r="B1068" s="46" t="s">
        <v>1392</v>
      </c>
      <c r="C1068" s="46" t="s">
        <v>1393</v>
      </c>
      <c r="D1068" s="49">
        <v>32306</v>
      </c>
      <c r="E1068" s="46" t="s">
        <v>1001</v>
      </c>
      <c r="F1068" s="46">
        <v>83</v>
      </c>
      <c r="G1068" s="46">
        <v>950987839</v>
      </c>
      <c r="H1068" s="46">
        <v>48737357730</v>
      </c>
    </row>
    <row r="1069" spans="1:8" ht="15" x14ac:dyDescent="0.25">
      <c r="A1069" s="47" t="s">
        <v>1153</v>
      </c>
      <c r="B1069" s="46" t="s">
        <v>1154</v>
      </c>
      <c r="C1069" s="46" t="s">
        <v>1155</v>
      </c>
      <c r="D1069" s="49">
        <v>31641</v>
      </c>
      <c r="E1069" s="46" t="s">
        <v>962</v>
      </c>
      <c r="F1069" s="46">
        <v>71</v>
      </c>
      <c r="G1069" s="46">
        <v>955129538</v>
      </c>
      <c r="H1069" s="46">
        <v>66477639057</v>
      </c>
    </row>
    <row r="1070" spans="1:8" ht="15" x14ac:dyDescent="0.25">
      <c r="A1070" s="47" t="s">
        <v>1814</v>
      </c>
      <c r="B1070" s="46" t="s">
        <v>1815</v>
      </c>
      <c r="C1070" s="46" t="s">
        <v>1816</v>
      </c>
      <c r="D1070" s="49">
        <v>33671</v>
      </c>
      <c r="E1070" s="46" t="s">
        <v>974</v>
      </c>
      <c r="F1070" s="46">
        <v>96</v>
      </c>
      <c r="G1070" s="46">
        <v>936438979</v>
      </c>
      <c r="H1070" s="46">
        <v>15475632609</v>
      </c>
    </row>
    <row r="1071" spans="1:8" ht="15" x14ac:dyDescent="0.25">
      <c r="A1071" s="47" t="s">
        <v>1301</v>
      </c>
      <c r="B1071" s="46" t="s">
        <v>1302</v>
      </c>
      <c r="C1071" s="46" t="s">
        <v>1303</v>
      </c>
      <c r="D1071" s="49">
        <v>32903</v>
      </c>
      <c r="E1071" s="46" t="s">
        <v>986</v>
      </c>
      <c r="F1071" s="46">
        <v>68</v>
      </c>
      <c r="G1071" s="46">
        <v>906866839</v>
      </c>
      <c r="H1071" s="46">
        <v>86785455163</v>
      </c>
    </row>
    <row r="1072" spans="1:8" ht="15" x14ac:dyDescent="0.25">
      <c r="A1072" s="47" t="s">
        <v>2505</v>
      </c>
      <c r="B1072" s="46" t="s">
        <v>2506</v>
      </c>
      <c r="C1072" s="46" t="s">
        <v>2507</v>
      </c>
      <c r="D1072" s="49">
        <v>33974</v>
      </c>
      <c r="E1072" s="46" t="s">
        <v>990</v>
      </c>
      <c r="F1072" s="46">
        <v>63</v>
      </c>
      <c r="G1072" s="46">
        <v>937629372</v>
      </c>
      <c r="H1072" s="46">
        <v>14224081168</v>
      </c>
    </row>
    <row r="1073" spans="1:8" ht="15" x14ac:dyDescent="0.25">
      <c r="A1073" s="47" t="s">
        <v>2436</v>
      </c>
      <c r="B1073" s="46" t="s">
        <v>2437</v>
      </c>
      <c r="C1073" s="46" t="s">
        <v>2438</v>
      </c>
      <c r="D1073" s="49">
        <v>32231</v>
      </c>
      <c r="E1073" s="46" t="s">
        <v>1099</v>
      </c>
      <c r="F1073" s="46">
        <v>81</v>
      </c>
      <c r="G1073" s="46">
        <v>905378699</v>
      </c>
      <c r="H1073" s="46">
        <v>4704377957</v>
      </c>
    </row>
    <row r="1074" spans="1:8" ht="15" x14ac:dyDescent="0.25">
      <c r="A1074" s="47" t="s">
        <v>1478</v>
      </c>
      <c r="B1074" s="46" t="s">
        <v>2396</v>
      </c>
      <c r="C1074" s="46" t="s">
        <v>2397</v>
      </c>
      <c r="D1074" s="49">
        <v>32217</v>
      </c>
      <c r="E1074" s="46" t="s">
        <v>1019</v>
      </c>
      <c r="F1074" s="46">
        <v>95</v>
      </c>
      <c r="G1074" s="46">
        <v>901063380</v>
      </c>
      <c r="H1074" s="46">
        <v>48695720441</v>
      </c>
    </row>
    <row r="1075" spans="1:8" ht="15" x14ac:dyDescent="0.25">
      <c r="A1075" s="47" t="s">
        <v>2293</v>
      </c>
      <c r="B1075" s="46" t="s">
        <v>2039</v>
      </c>
      <c r="C1075" s="46" t="s">
        <v>2294</v>
      </c>
      <c r="D1075" s="49">
        <v>31946</v>
      </c>
      <c r="E1075" s="46" t="s">
        <v>1079</v>
      </c>
      <c r="F1075" s="46">
        <v>48</v>
      </c>
      <c r="G1075" s="46">
        <v>988680921</v>
      </c>
      <c r="H1075" s="46">
        <v>46172051555</v>
      </c>
    </row>
    <row r="1076" spans="1:8" ht="15" x14ac:dyDescent="0.25">
      <c r="A1076" s="47" t="s">
        <v>2508</v>
      </c>
      <c r="B1076" s="46" t="s">
        <v>2509</v>
      </c>
      <c r="C1076" s="46" t="s">
        <v>2510</v>
      </c>
      <c r="D1076" s="49">
        <v>32341</v>
      </c>
      <c r="E1076" s="46" t="s">
        <v>974</v>
      </c>
      <c r="F1076" s="46">
        <v>96</v>
      </c>
      <c r="G1076" s="46">
        <v>973675122</v>
      </c>
      <c r="H1076" s="46">
        <v>88289739477</v>
      </c>
    </row>
    <row r="1077" spans="1:8" ht="15" x14ac:dyDescent="0.25">
      <c r="A1077" s="47" t="s">
        <v>1940</v>
      </c>
      <c r="B1077" s="46" t="s">
        <v>1941</v>
      </c>
      <c r="C1077" s="46" t="s">
        <v>1942</v>
      </c>
      <c r="D1077" s="49">
        <v>32187</v>
      </c>
      <c r="E1077" s="46" t="s">
        <v>1095</v>
      </c>
      <c r="F1077" s="46">
        <v>11</v>
      </c>
      <c r="G1077" s="46">
        <v>990865748</v>
      </c>
      <c r="H1077" s="46">
        <v>74066610494</v>
      </c>
    </row>
    <row r="1078" spans="1:8" ht="15" x14ac:dyDescent="0.25">
      <c r="A1078" s="47" t="s">
        <v>1708</v>
      </c>
      <c r="B1078" s="46" t="s">
        <v>1709</v>
      </c>
      <c r="C1078" s="46" t="s">
        <v>1710</v>
      </c>
      <c r="D1078" s="49">
        <v>34285</v>
      </c>
      <c r="E1078" s="46" t="s">
        <v>986</v>
      </c>
      <c r="F1078" s="46">
        <v>68</v>
      </c>
      <c r="G1078" s="46">
        <v>948153359</v>
      </c>
      <c r="H1078" s="46">
        <v>50018366573</v>
      </c>
    </row>
    <row r="1079" spans="1:8" ht="15" x14ac:dyDescent="0.25">
      <c r="A1079" s="47" t="s">
        <v>1096</v>
      </c>
      <c r="B1079" s="46" t="s">
        <v>1097</v>
      </c>
      <c r="C1079" s="46" t="s">
        <v>1098</v>
      </c>
      <c r="D1079" s="49">
        <v>32325</v>
      </c>
      <c r="E1079" s="46" t="s">
        <v>1095</v>
      </c>
      <c r="F1079" s="46">
        <v>11</v>
      </c>
      <c r="G1079" s="46">
        <v>944314333</v>
      </c>
      <c r="H1079" s="46">
        <v>62400116742</v>
      </c>
    </row>
    <row r="1080" spans="1:8" ht="15" x14ac:dyDescent="0.25">
      <c r="A1080" s="47" t="s">
        <v>1391</v>
      </c>
      <c r="B1080" s="46" t="s">
        <v>1392</v>
      </c>
      <c r="C1080" s="46" t="s">
        <v>1393</v>
      </c>
      <c r="D1080" s="49">
        <v>32862</v>
      </c>
      <c r="E1080" s="46" t="s">
        <v>1001</v>
      </c>
      <c r="F1080" s="46">
        <v>83</v>
      </c>
      <c r="G1080" s="46">
        <v>964808828</v>
      </c>
      <c r="H1080" s="46">
        <v>68971710267</v>
      </c>
    </row>
    <row r="1081" spans="1:8" ht="15" x14ac:dyDescent="0.25">
      <c r="A1081" s="47" t="s">
        <v>2235</v>
      </c>
      <c r="B1081" s="46" t="s">
        <v>2236</v>
      </c>
      <c r="C1081" s="46" t="s">
        <v>2237</v>
      </c>
      <c r="D1081" s="49">
        <v>32160</v>
      </c>
      <c r="E1081" s="46" t="s">
        <v>978</v>
      </c>
      <c r="F1081" s="46">
        <v>86</v>
      </c>
      <c r="G1081" s="46">
        <v>962327244</v>
      </c>
      <c r="H1081" s="46">
        <v>41876047703</v>
      </c>
    </row>
    <row r="1082" spans="1:8" ht="15" x14ac:dyDescent="0.25">
      <c r="A1082" s="47" t="s">
        <v>1978</v>
      </c>
      <c r="B1082" s="46" t="s">
        <v>1979</v>
      </c>
      <c r="C1082" s="46" t="s">
        <v>1980</v>
      </c>
      <c r="D1082" s="49">
        <v>32858</v>
      </c>
      <c r="E1082" s="46" t="s">
        <v>970</v>
      </c>
      <c r="F1082" s="46">
        <v>27</v>
      </c>
      <c r="G1082" s="46">
        <v>928348561</v>
      </c>
      <c r="H1082" s="46">
        <v>6001815158</v>
      </c>
    </row>
    <row r="1083" spans="1:8" ht="15" x14ac:dyDescent="0.25">
      <c r="A1083" s="47" t="s">
        <v>2210</v>
      </c>
      <c r="B1083" s="46" t="s">
        <v>2211</v>
      </c>
      <c r="C1083" s="46" t="s">
        <v>2212</v>
      </c>
      <c r="D1083" s="49">
        <v>32387</v>
      </c>
      <c r="E1083" s="46" t="s">
        <v>1091</v>
      </c>
      <c r="F1083" s="46">
        <v>92</v>
      </c>
      <c r="G1083" s="46">
        <v>978207744</v>
      </c>
      <c r="H1083" s="46">
        <v>45576978564</v>
      </c>
    </row>
    <row r="1084" spans="1:8" ht="15" x14ac:dyDescent="0.25">
      <c r="A1084" s="47" t="s">
        <v>1159</v>
      </c>
      <c r="B1084" s="46" t="s">
        <v>1160</v>
      </c>
      <c r="C1084" s="46" t="s">
        <v>1161</v>
      </c>
      <c r="D1084" s="49">
        <v>33565</v>
      </c>
      <c r="E1084" s="46" t="s">
        <v>1052</v>
      </c>
      <c r="F1084" s="46">
        <v>84</v>
      </c>
      <c r="G1084" s="46">
        <v>906734380</v>
      </c>
      <c r="H1084" s="46">
        <v>71152083021</v>
      </c>
    </row>
    <row r="1085" spans="1:8" ht="15" x14ac:dyDescent="0.25">
      <c r="A1085" s="47" t="s">
        <v>2247</v>
      </c>
      <c r="B1085" s="46" t="s">
        <v>2248</v>
      </c>
      <c r="C1085" s="46" t="s">
        <v>2249</v>
      </c>
      <c r="D1085" s="49">
        <v>32349</v>
      </c>
      <c r="E1085" s="46" t="s">
        <v>1189</v>
      </c>
      <c r="F1085" s="46">
        <v>21</v>
      </c>
      <c r="G1085" s="46">
        <v>968058439</v>
      </c>
      <c r="H1085" s="46">
        <v>21867842048</v>
      </c>
    </row>
    <row r="1086" spans="1:8" ht="15" x14ac:dyDescent="0.25">
      <c r="A1086" s="47" t="s">
        <v>1620</v>
      </c>
      <c r="B1086" s="46" t="s">
        <v>1621</v>
      </c>
      <c r="C1086" s="46" t="s">
        <v>1622</v>
      </c>
      <c r="D1086" s="49">
        <v>34003</v>
      </c>
      <c r="E1086" s="46" t="s">
        <v>1099</v>
      </c>
      <c r="F1086" s="46">
        <v>81</v>
      </c>
      <c r="G1086" s="46">
        <v>950239847</v>
      </c>
      <c r="H1086" s="46">
        <v>82327779553</v>
      </c>
    </row>
    <row r="1087" spans="1:8" ht="15" x14ac:dyDescent="0.25">
      <c r="A1087" s="47" t="s">
        <v>1076</v>
      </c>
      <c r="B1087" s="46" t="s">
        <v>1077</v>
      </c>
      <c r="C1087" s="46" t="s">
        <v>1078</v>
      </c>
      <c r="D1087" s="49">
        <v>32548</v>
      </c>
      <c r="E1087" s="46" t="s">
        <v>1091</v>
      </c>
      <c r="F1087" s="46">
        <v>92</v>
      </c>
      <c r="G1087" s="46">
        <v>921924373</v>
      </c>
      <c r="H1087" s="46">
        <v>48551729243</v>
      </c>
    </row>
    <row r="1088" spans="1:8" ht="15" x14ac:dyDescent="0.25">
      <c r="A1088" s="47" t="s">
        <v>1080</v>
      </c>
      <c r="B1088" s="46" t="s">
        <v>1081</v>
      </c>
      <c r="C1088" s="46" t="s">
        <v>1082</v>
      </c>
      <c r="D1088" s="49">
        <v>32519</v>
      </c>
      <c r="E1088" s="46" t="s">
        <v>1099</v>
      </c>
      <c r="F1088" s="46">
        <v>81</v>
      </c>
      <c r="G1088" s="46">
        <v>905956297</v>
      </c>
      <c r="H1088" s="46">
        <v>40115079685</v>
      </c>
    </row>
    <row r="1089" spans="1:8" ht="15" x14ac:dyDescent="0.25">
      <c r="A1089" s="47" t="s">
        <v>2511</v>
      </c>
      <c r="B1089" s="46" t="s">
        <v>2512</v>
      </c>
      <c r="C1089" s="46" t="s">
        <v>2513</v>
      </c>
      <c r="D1089" s="49">
        <v>33455</v>
      </c>
      <c r="E1089" s="46" t="s">
        <v>978</v>
      </c>
      <c r="F1089" s="46">
        <v>86</v>
      </c>
      <c r="G1089" s="46">
        <v>917604860</v>
      </c>
      <c r="H1089" s="46">
        <v>66179042685</v>
      </c>
    </row>
    <row r="1090" spans="1:8" ht="15" x14ac:dyDescent="0.25">
      <c r="A1090" s="47" t="s">
        <v>1112</v>
      </c>
      <c r="B1090" s="46" t="s">
        <v>1113</v>
      </c>
      <c r="C1090" s="46" t="s">
        <v>1114</v>
      </c>
      <c r="D1090" s="49">
        <v>31157</v>
      </c>
      <c r="E1090" s="46" t="s">
        <v>1056</v>
      </c>
      <c r="F1090" s="46">
        <v>65</v>
      </c>
      <c r="G1090" s="46">
        <v>969606956</v>
      </c>
      <c r="H1090" s="46">
        <v>66879261322</v>
      </c>
    </row>
    <row r="1091" spans="1:8" ht="15" x14ac:dyDescent="0.25">
      <c r="A1091" s="47" t="s">
        <v>2201</v>
      </c>
      <c r="B1091" s="46" t="s">
        <v>2202</v>
      </c>
      <c r="C1091" s="46" t="s">
        <v>2203</v>
      </c>
      <c r="D1091" s="49">
        <v>34293</v>
      </c>
      <c r="E1091" s="46" t="s">
        <v>1099</v>
      </c>
      <c r="F1091" s="46">
        <v>81</v>
      </c>
      <c r="G1091" s="46">
        <v>904869458</v>
      </c>
      <c r="H1091" s="46">
        <v>28226915759</v>
      </c>
    </row>
    <row r="1092" spans="1:8" ht="15" x14ac:dyDescent="0.25">
      <c r="A1092" s="47" t="s">
        <v>2162</v>
      </c>
      <c r="B1092" s="46" t="s">
        <v>2163</v>
      </c>
      <c r="C1092" s="46" t="s">
        <v>2164</v>
      </c>
      <c r="D1092" s="49">
        <v>34290</v>
      </c>
      <c r="E1092" s="46" t="s">
        <v>1083</v>
      </c>
      <c r="F1092" s="46">
        <v>84</v>
      </c>
      <c r="G1092" s="46">
        <v>966548021</v>
      </c>
      <c r="H1092" s="46">
        <v>74175489766</v>
      </c>
    </row>
    <row r="1093" spans="1:8" ht="15" x14ac:dyDescent="0.25">
      <c r="A1093" s="47" t="s">
        <v>2445</v>
      </c>
      <c r="B1093" s="46" t="s">
        <v>2446</v>
      </c>
      <c r="C1093" s="46" t="s">
        <v>2447</v>
      </c>
      <c r="D1093" s="49">
        <v>32856</v>
      </c>
      <c r="E1093" s="46" t="s">
        <v>1095</v>
      </c>
      <c r="F1093" s="46">
        <v>11</v>
      </c>
      <c r="G1093" s="46">
        <v>905933718</v>
      </c>
      <c r="H1093" s="46">
        <v>67659529430</v>
      </c>
    </row>
    <row r="1094" spans="1:8" ht="15" x14ac:dyDescent="0.25">
      <c r="A1094" s="47" t="s">
        <v>1020</v>
      </c>
      <c r="B1094" s="46" t="s">
        <v>1021</v>
      </c>
      <c r="C1094" s="46" t="s">
        <v>1022</v>
      </c>
      <c r="D1094" s="49">
        <v>34080</v>
      </c>
      <c r="E1094" s="46" t="s">
        <v>1091</v>
      </c>
      <c r="F1094" s="46">
        <v>92</v>
      </c>
      <c r="G1094" s="46">
        <v>947910051</v>
      </c>
      <c r="H1094" s="46">
        <v>72635025050</v>
      </c>
    </row>
    <row r="1095" spans="1:8" ht="15" x14ac:dyDescent="0.25">
      <c r="A1095" s="47" t="s">
        <v>2514</v>
      </c>
      <c r="B1095" s="46" t="s">
        <v>2515</v>
      </c>
      <c r="C1095" s="46" t="s">
        <v>2516</v>
      </c>
      <c r="D1095" s="49">
        <v>33523</v>
      </c>
      <c r="E1095" s="46" t="s">
        <v>966</v>
      </c>
      <c r="F1095" s="46">
        <v>62</v>
      </c>
      <c r="G1095" s="46">
        <v>995405422</v>
      </c>
      <c r="H1095" s="46">
        <v>60397014266</v>
      </c>
    </row>
    <row r="1096" spans="1:8" ht="15" x14ac:dyDescent="0.25">
      <c r="A1096" s="47" t="s">
        <v>1647</v>
      </c>
      <c r="B1096" s="46" t="s">
        <v>1648</v>
      </c>
      <c r="C1096" s="46" t="s">
        <v>1649</v>
      </c>
      <c r="D1096" s="49">
        <v>32792</v>
      </c>
      <c r="E1096" s="46" t="s">
        <v>1099</v>
      </c>
      <c r="F1096" s="46">
        <v>81</v>
      </c>
      <c r="G1096" s="46">
        <v>956445779</v>
      </c>
      <c r="H1096" s="46">
        <v>42446504525</v>
      </c>
    </row>
    <row r="1097" spans="1:8" ht="15" x14ac:dyDescent="0.25">
      <c r="A1097" s="47" t="s">
        <v>1259</v>
      </c>
      <c r="B1097" s="46" t="s">
        <v>1260</v>
      </c>
      <c r="C1097" s="46" t="s">
        <v>1261</v>
      </c>
      <c r="D1097" s="49">
        <v>31822</v>
      </c>
      <c r="E1097" s="46" t="s">
        <v>970</v>
      </c>
      <c r="F1097" s="46">
        <v>27</v>
      </c>
      <c r="G1097" s="46">
        <v>968510836</v>
      </c>
      <c r="H1097" s="46">
        <v>86752012975</v>
      </c>
    </row>
    <row r="1098" spans="1:8" ht="15" x14ac:dyDescent="0.25">
      <c r="A1098" s="47" t="s">
        <v>1112</v>
      </c>
      <c r="B1098" s="46" t="s">
        <v>1113</v>
      </c>
      <c r="C1098" s="46" t="s">
        <v>1114</v>
      </c>
      <c r="D1098" s="49">
        <v>32908</v>
      </c>
      <c r="E1098" s="46" t="s">
        <v>1005</v>
      </c>
      <c r="F1098" s="46">
        <v>88</v>
      </c>
      <c r="G1098" s="46">
        <v>963485669</v>
      </c>
      <c r="H1098" s="46">
        <v>34187503217</v>
      </c>
    </row>
    <row r="1099" spans="1:8" ht="15" x14ac:dyDescent="0.25">
      <c r="A1099" s="47" t="s">
        <v>2463</v>
      </c>
      <c r="B1099" s="46" t="s">
        <v>2464</v>
      </c>
      <c r="C1099" s="46" t="s">
        <v>2465</v>
      </c>
      <c r="D1099" s="49">
        <v>32222</v>
      </c>
      <c r="E1099" s="46" t="s">
        <v>1099</v>
      </c>
      <c r="F1099" s="46">
        <v>81</v>
      </c>
      <c r="G1099" s="46">
        <v>953417011</v>
      </c>
      <c r="H1099" s="46">
        <v>28193095507</v>
      </c>
    </row>
    <row r="1100" spans="1:8" ht="15" x14ac:dyDescent="0.25">
      <c r="A1100" s="47" t="s">
        <v>995</v>
      </c>
      <c r="B1100" s="46" t="s">
        <v>996</v>
      </c>
      <c r="C1100" s="46" t="s">
        <v>997</v>
      </c>
      <c r="D1100" s="49">
        <v>31606</v>
      </c>
      <c r="E1100" s="46" t="s">
        <v>1048</v>
      </c>
      <c r="F1100" s="46">
        <v>79</v>
      </c>
      <c r="G1100" s="46">
        <v>910309068</v>
      </c>
      <c r="H1100" s="46">
        <v>47616837755</v>
      </c>
    </row>
    <row r="1101" spans="1:8" ht="15" x14ac:dyDescent="0.25">
      <c r="A1101" s="47" t="s">
        <v>2061</v>
      </c>
      <c r="B1101" s="46" t="s">
        <v>2062</v>
      </c>
      <c r="C1101" s="46" t="s">
        <v>2063</v>
      </c>
      <c r="D1101" s="49">
        <v>33449</v>
      </c>
      <c r="E1101" s="46" t="s">
        <v>1005</v>
      </c>
      <c r="F1101" s="46">
        <v>88</v>
      </c>
      <c r="G1101" s="46">
        <v>916145614</v>
      </c>
      <c r="H1101" s="46">
        <v>5138124066</v>
      </c>
    </row>
    <row r="1102" spans="1:8" ht="15" x14ac:dyDescent="0.25">
      <c r="A1102" s="47" t="s">
        <v>2061</v>
      </c>
      <c r="B1102" s="46" t="s">
        <v>2062</v>
      </c>
      <c r="C1102" s="46" t="s">
        <v>2063</v>
      </c>
      <c r="D1102" s="49">
        <v>32626</v>
      </c>
      <c r="E1102" s="46" t="s">
        <v>966</v>
      </c>
      <c r="F1102" s="46">
        <v>62</v>
      </c>
      <c r="G1102" s="46">
        <v>981751264</v>
      </c>
      <c r="H1102" s="46">
        <v>88774519056</v>
      </c>
    </row>
    <row r="1103" spans="1:8" ht="15" x14ac:dyDescent="0.25">
      <c r="A1103" s="47" t="s">
        <v>2408</v>
      </c>
      <c r="B1103" s="46" t="s">
        <v>2216</v>
      </c>
      <c r="C1103" s="46" t="s">
        <v>2517</v>
      </c>
      <c r="D1103" s="49">
        <v>33164</v>
      </c>
      <c r="E1103" s="46" t="s">
        <v>1005</v>
      </c>
      <c r="F1103" s="46">
        <v>88</v>
      </c>
      <c r="G1103" s="46">
        <v>973499284</v>
      </c>
      <c r="H1103" s="46">
        <v>89105476061</v>
      </c>
    </row>
    <row r="1104" spans="1:8" ht="15" x14ac:dyDescent="0.25">
      <c r="A1104" s="47" t="s">
        <v>2475</v>
      </c>
      <c r="B1104" s="46" t="s">
        <v>1984</v>
      </c>
      <c r="C1104" s="46" t="s">
        <v>2476</v>
      </c>
      <c r="D1104" s="49">
        <v>32173</v>
      </c>
      <c r="E1104" s="46" t="s">
        <v>1063</v>
      </c>
      <c r="F1104" s="46">
        <v>91</v>
      </c>
      <c r="G1104" s="46">
        <v>930901286</v>
      </c>
      <c r="H1104" s="46">
        <v>22939438496</v>
      </c>
    </row>
    <row r="1105" spans="1:8" ht="15" x14ac:dyDescent="0.25">
      <c r="A1105" s="47" t="s">
        <v>1602</v>
      </c>
      <c r="B1105" s="46" t="s">
        <v>1603</v>
      </c>
      <c r="C1105" s="46" t="s">
        <v>1604</v>
      </c>
      <c r="D1105" s="49">
        <v>32887</v>
      </c>
      <c r="E1105" s="46" t="s">
        <v>1189</v>
      </c>
      <c r="F1105" s="46">
        <v>21</v>
      </c>
      <c r="G1105" s="46">
        <v>993689122</v>
      </c>
      <c r="H1105" s="46">
        <v>83210406879</v>
      </c>
    </row>
    <row r="1106" spans="1:8" ht="15" x14ac:dyDescent="0.25">
      <c r="A1106" s="47" t="s">
        <v>964</v>
      </c>
      <c r="B1106" s="46" t="s">
        <v>1761</v>
      </c>
      <c r="C1106" s="46" t="s">
        <v>1762</v>
      </c>
      <c r="D1106" s="49">
        <v>34059</v>
      </c>
      <c r="E1106" s="46" t="s">
        <v>994</v>
      </c>
      <c r="F1106" s="46">
        <v>98</v>
      </c>
      <c r="G1106" s="46">
        <v>904422699</v>
      </c>
      <c r="H1106" s="46">
        <v>74343868845</v>
      </c>
    </row>
    <row r="1107" spans="1:8" ht="15" x14ac:dyDescent="0.25">
      <c r="A1107" s="47" t="s">
        <v>2518</v>
      </c>
      <c r="B1107" s="46" t="s">
        <v>2398</v>
      </c>
      <c r="C1107" s="46" t="s">
        <v>2519</v>
      </c>
      <c r="D1107" s="49">
        <v>33921</v>
      </c>
      <c r="E1107" s="46" t="s">
        <v>962</v>
      </c>
      <c r="F1107" s="46">
        <v>71</v>
      </c>
      <c r="G1107" s="46">
        <v>960813546</v>
      </c>
      <c r="H1107" s="46">
        <v>44120165028</v>
      </c>
    </row>
    <row r="1108" spans="1:8" ht="15" x14ac:dyDescent="0.25">
      <c r="A1108" s="47" t="s">
        <v>1825</v>
      </c>
      <c r="B1108" s="46" t="s">
        <v>1826</v>
      </c>
      <c r="C1108" s="46" t="s">
        <v>1827</v>
      </c>
      <c r="D1108" s="49">
        <v>33756</v>
      </c>
      <c r="E1108" s="46" t="s">
        <v>1189</v>
      </c>
      <c r="F1108" s="46">
        <v>21</v>
      </c>
      <c r="G1108" s="46">
        <v>928068978</v>
      </c>
      <c r="H1108" s="46">
        <v>71096679421</v>
      </c>
    </row>
    <row r="1109" spans="1:8" ht="15" x14ac:dyDescent="0.25">
      <c r="A1109" s="47" t="s">
        <v>1247</v>
      </c>
      <c r="B1109" s="46" t="s">
        <v>1248</v>
      </c>
      <c r="C1109" s="46" t="s">
        <v>1249</v>
      </c>
      <c r="D1109" s="49">
        <v>32945</v>
      </c>
      <c r="E1109" s="46" t="s">
        <v>1063</v>
      </c>
      <c r="F1109" s="46">
        <v>91</v>
      </c>
      <c r="G1109" s="46">
        <v>915429484</v>
      </c>
      <c r="H1109" s="46">
        <v>48720113032</v>
      </c>
    </row>
    <row r="1110" spans="1:8" ht="15" x14ac:dyDescent="0.25">
      <c r="A1110" s="47" t="s">
        <v>2168</v>
      </c>
      <c r="B1110" s="46" t="s">
        <v>2169</v>
      </c>
      <c r="C1110" s="46" t="s">
        <v>2170</v>
      </c>
      <c r="D1110" s="49">
        <v>31930</v>
      </c>
      <c r="E1110" s="46" t="s">
        <v>1125</v>
      </c>
      <c r="F1110" s="46">
        <v>31</v>
      </c>
      <c r="G1110" s="46">
        <v>948668827</v>
      </c>
      <c r="H1110" s="46">
        <v>89612537133</v>
      </c>
    </row>
    <row r="1111" spans="1:8" ht="15" x14ac:dyDescent="0.25">
      <c r="A1111" s="47" t="s">
        <v>2312</v>
      </c>
      <c r="B1111" s="46" t="s">
        <v>2313</v>
      </c>
      <c r="C1111" s="46" t="s">
        <v>2314</v>
      </c>
      <c r="D1111" s="49">
        <v>33378</v>
      </c>
      <c r="E1111" s="46" t="s">
        <v>962</v>
      </c>
      <c r="F1111" s="46">
        <v>71</v>
      </c>
      <c r="G1111" s="46">
        <v>981744739</v>
      </c>
      <c r="H1111" s="46">
        <v>70709502751</v>
      </c>
    </row>
    <row r="1112" spans="1:8" ht="15" x14ac:dyDescent="0.25">
      <c r="A1112" s="47" t="s">
        <v>2270</v>
      </c>
      <c r="B1112" s="46" t="s">
        <v>2271</v>
      </c>
      <c r="C1112" s="46" t="s">
        <v>2272</v>
      </c>
      <c r="D1112" s="49">
        <v>31301</v>
      </c>
      <c r="E1112" s="46" t="s">
        <v>994</v>
      </c>
      <c r="F1112" s="46">
        <v>98</v>
      </c>
      <c r="G1112" s="46">
        <v>956746733</v>
      </c>
      <c r="H1112" s="46">
        <v>30537653491</v>
      </c>
    </row>
    <row r="1113" spans="1:8" ht="15" x14ac:dyDescent="0.25">
      <c r="A1113" s="47" t="s">
        <v>1133</v>
      </c>
      <c r="B1113" s="46" t="s">
        <v>2520</v>
      </c>
      <c r="C1113" s="46" t="s">
        <v>2521</v>
      </c>
      <c r="D1113" s="49">
        <v>33142</v>
      </c>
      <c r="E1113" s="46" t="s">
        <v>1048</v>
      </c>
      <c r="F1113" s="46">
        <v>79</v>
      </c>
      <c r="G1113" s="46">
        <v>982386598</v>
      </c>
      <c r="H1113" s="46">
        <v>67521373394</v>
      </c>
    </row>
    <row r="1114" spans="1:8" ht="15" x14ac:dyDescent="0.25">
      <c r="A1114" s="47" t="s">
        <v>2522</v>
      </c>
      <c r="B1114" s="46" t="s">
        <v>2523</v>
      </c>
      <c r="C1114" s="46" t="s">
        <v>2524</v>
      </c>
      <c r="D1114" s="49">
        <v>31745</v>
      </c>
      <c r="E1114" s="46" t="s">
        <v>1048</v>
      </c>
      <c r="F1114" s="46">
        <v>79</v>
      </c>
      <c r="G1114" s="46">
        <v>906823820</v>
      </c>
      <c r="H1114" s="46">
        <v>96317686432</v>
      </c>
    </row>
    <row r="1115" spans="1:8" ht="15" x14ac:dyDescent="0.25">
      <c r="A1115" s="47" t="s">
        <v>1766</v>
      </c>
      <c r="B1115" s="46" t="s">
        <v>1767</v>
      </c>
      <c r="C1115" s="46" t="s">
        <v>1768</v>
      </c>
      <c r="D1115" s="49">
        <v>32224</v>
      </c>
      <c r="E1115" s="46" t="s">
        <v>1079</v>
      </c>
      <c r="F1115" s="46">
        <v>48</v>
      </c>
      <c r="G1115" s="46">
        <v>925901720</v>
      </c>
      <c r="H1115" s="46">
        <v>11454653096</v>
      </c>
    </row>
    <row r="1116" spans="1:8" ht="15" x14ac:dyDescent="0.25">
      <c r="A1116" s="47" t="s">
        <v>2463</v>
      </c>
      <c r="B1116" s="46" t="s">
        <v>2464</v>
      </c>
      <c r="C1116" s="46" t="s">
        <v>2465</v>
      </c>
      <c r="D1116" s="49">
        <v>32173</v>
      </c>
      <c r="E1116" s="46" t="s">
        <v>1005</v>
      </c>
      <c r="F1116" s="46">
        <v>88</v>
      </c>
      <c r="G1116" s="46">
        <v>988460459</v>
      </c>
      <c r="H1116" s="46">
        <v>77263503397</v>
      </c>
    </row>
    <row r="1117" spans="1:8" ht="15" x14ac:dyDescent="0.25">
      <c r="A1117" s="47" t="s">
        <v>1214</v>
      </c>
      <c r="B1117" s="46" t="s">
        <v>1215</v>
      </c>
      <c r="C1117" s="46" t="s">
        <v>1216</v>
      </c>
      <c r="D1117" s="49">
        <v>32737</v>
      </c>
      <c r="E1117" s="46" t="s">
        <v>978</v>
      </c>
      <c r="F1117" s="46">
        <v>86</v>
      </c>
      <c r="G1117" s="46">
        <v>999170759</v>
      </c>
      <c r="H1117" s="46">
        <v>973185894</v>
      </c>
    </row>
    <row r="1118" spans="1:8" ht="15" x14ac:dyDescent="0.25">
      <c r="A1118" s="47" t="s">
        <v>2525</v>
      </c>
      <c r="B1118" s="46" t="s">
        <v>2526</v>
      </c>
      <c r="C1118" s="46" t="s">
        <v>2527</v>
      </c>
      <c r="D1118" s="49">
        <v>33113</v>
      </c>
      <c r="E1118" s="46" t="s">
        <v>974</v>
      </c>
      <c r="F1118" s="46">
        <v>96</v>
      </c>
      <c r="G1118" s="46">
        <v>922780464</v>
      </c>
      <c r="H1118" s="46">
        <v>14040775377</v>
      </c>
    </row>
    <row r="1119" spans="1:8" ht="15" x14ac:dyDescent="0.25">
      <c r="A1119" s="47" t="s">
        <v>2258</v>
      </c>
      <c r="B1119" s="46" t="s">
        <v>2259</v>
      </c>
      <c r="C1119" s="46" t="s">
        <v>2260</v>
      </c>
      <c r="D1119" s="49">
        <v>34255</v>
      </c>
      <c r="E1119" s="46" t="s">
        <v>1019</v>
      </c>
      <c r="F1119" s="46">
        <v>95</v>
      </c>
      <c r="G1119" s="46">
        <v>977948235</v>
      </c>
      <c r="H1119" s="46">
        <v>64419682633</v>
      </c>
    </row>
    <row r="1120" spans="1:8" ht="15" x14ac:dyDescent="0.25">
      <c r="A1120" s="47" t="s">
        <v>2118</v>
      </c>
      <c r="B1120" s="46" t="s">
        <v>2119</v>
      </c>
      <c r="C1120" s="46" t="s">
        <v>2120</v>
      </c>
      <c r="D1120" s="49">
        <v>32213</v>
      </c>
      <c r="E1120" s="46" t="s">
        <v>1012</v>
      </c>
      <c r="F1120" s="46">
        <v>41</v>
      </c>
      <c r="G1120" s="46">
        <v>995019566</v>
      </c>
      <c r="H1120" s="46">
        <v>95871254803</v>
      </c>
    </row>
    <row r="1121" spans="1:8" ht="15" x14ac:dyDescent="0.25">
      <c r="A1121" s="47" t="s">
        <v>1129</v>
      </c>
      <c r="B1121" s="46" t="s">
        <v>1130</v>
      </c>
      <c r="C1121" s="46" t="s">
        <v>1131</v>
      </c>
      <c r="D1121" s="49">
        <v>33159</v>
      </c>
      <c r="E1121" s="46" t="s">
        <v>978</v>
      </c>
      <c r="F1121" s="46">
        <v>86</v>
      </c>
      <c r="G1121" s="46">
        <v>992426130</v>
      </c>
      <c r="H1121" s="46">
        <v>55591541812</v>
      </c>
    </row>
    <row r="1122" spans="1:8" ht="15" x14ac:dyDescent="0.25">
      <c r="A1122" s="47" t="s">
        <v>1141</v>
      </c>
      <c r="B1122" s="46" t="s">
        <v>1142</v>
      </c>
      <c r="C1122" s="46" t="s">
        <v>1143</v>
      </c>
      <c r="D1122" s="49">
        <v>32755</v>
      </c>
      <c r="E1122" s="46" t="s">
        <v>1189</v>
      </c>
      <c r="F1122" s="46">
        <v>21</v>
      </c>
      <c r="G1122" s="46">
        <v>913467404</v>
      </c>
      <c r="H1122" s="46">
        <v>99097018862</v>
      </c>
    </row>
    <row r="1123" spans="1:8" ht="15" x14ac:dyDescent="0.25">
      <c r="A1123" s="47" t="s">
        <v>2528</v>
      </c>
      <c r="B1123" s="46" t="s">
        <v>2529</v>
      </c>
      <c r="C1123" s="46" t="s">
        <v>2530</v>
      </c>
      <c r="D1123" s="49">
        <v>33052</v>
      </c>
      <c r="E1123" s="46" t="s">
        <v>978</v>
      </c>
      <c r="F1123" s="46">
        <v>86</v>
      </c>
      <c r="G1123" s="46">
        <v>968712824</v>
      </c>
      <c r="H1123" s="46">
        <v>7906953300</v>
      </c>
    </row>
    <row r="1124" spans="1:8" ht="15" x14ac:dyDescent="0.25">
      <c r="A1124" s="47" t="s">
        <v>2531</v>
      </c>
      <c r="B1124" s="46" t="s">
        <v>2532</v>
      </c>
      <c r="C1124" s="46" t="s">
        <v>2533</v>
      </c>
      <c r="D1124" s="49">
        <v>34230</v>
      </c>
      <c r="E1124" s="46" t="s">
        <v>990</v>
      </c>
      <c r="F1124" s="46">
        <v>63</v>
      </c>
      <c r="G1124" s="46">
        <v>902712312</v>
      </c>
      <c r="H1124" s="46">
        <v>58559263096</v>
      </c>
    </row>
    <row r="1125" spans="1:8" ht="15" x14ac:dyDescent="0.25">
      <c r="A1125" s="47" t="s">
        <v>2290</v>
      </c>
      <c r="B1125" s="46" t="s">
        <v>2291</v>
      </c>
      <c r="C1125" s="46" t="s">
        <v>2292</v>
      </c>
      <c r="D1125" s="49">
        <v>32303</v>
      </c>
      <c r="E1125" s="46" t="s">
        <v>1099</v>
      </c>
      <c r="F1125" s="46">
        <v>81</v>
      </c>
      <c r="G1125" s="46">
        <v>977266130</v>
      </c>
      <c r="H1125" s="46">
        <v>90582553667</v>
      </c>
    </row>
    <row r="1126" spans="1:8" ht="15" x14ac:dyDescent="0.25">
      <c r="A1126" s="47" t="s">
        <v>1103</v>
      </c>
      <c r="B1126" s="46" t="s">
        <v>1104</v>
      </c>
      <c r="C1126" s="46" t="s">
        <v>1105</v>
      </c>
      <c r="D1126" s="49">
        <v>33757</v>
      </c>
      <c r="E1126" s="46" t="s">
        <v>1012</v>
      </c>
      <c r="F1126" s="46">
        <v>41</v>
      </c>
      <c r="G1126" s="46">
        <v>938348370</v>
      </c>
      <c r="H1126" s="46">
        <v>90969460068</v>
      </c>
    </row>
    <row r="1127" spans="1:8" ht="15" x14ac:dyDescent="0.25">
      <c r="A1127" s="47" t="s">
        <v>1556</v>
      </c>
      <c r="B1127" s="46" t="s">
        <v>1557</v>
      </c>
      <c r="C1127" s="46" t="s">
        <v>1558</v>
      </c>
      <c r="D1127" s="49">
        <v>32859</v>
      </c>
      <c r="E1127" s="46" t="s">
        <v>966</v>
      </c>
      <c r="F1127" s="46">
        <v>62</v>
      </c>
      <c r="G1127" s="46">
        <v>934641662</v>
      </c>
      <c r="H1127" s="46">
        <v>51825085589</v>
      </c>
    </row>
    <row r="1128" spans="1:8" ht="15" x14ac:dyDescent="0.25">
      <c r="A1128" s="47" t="s">
        <v>2534</v>
      </c>
      <c r="B1128" s="46" t="s">
        <v>2535</v>
      </c>
      <c r="C1128" s="46" t="s">
        <v>2536</v>
      </c>
      <c r="D1128" s="49">
        <v>33921</v>
      </c>
      <c r="E1128" s="46" t="s">
        <v>1121</v>
      </c>
      <c r="F1128" s="46">
        <v>51</v>
      </c>
      <c r="G1128" s="46">
        <v>904149025</v>
      </c>
      <c r="H1128" s="46">
        <v>95706660600</v>
      </c>
    </row>
    <row r="1129" spans="1:8" ht="15" x14ac:dyDescent="0.25">
      <c r="A1129" s="47" t="s">
        <v>2229</v>
      </c>
      <c r="B1129" s="46" t="s">
        <v>2230</v>
      </c>
      <c r="C1129" s="46" t="s">
        <v>2231</v>
      </c>
      <c r="D1129" s="49">
        <v>33192</v>
      </c>
      <c r="E1129" s="46" t="s">
        <v>994</v>
      </c>
      <c r="F1129" s="46">
        <v>98</v>
      </c>
      <c r="G1129" s="46">
        <v>992791120</v>
      </c>
      <c r="H1129" s="46">
        <v>72273778374</v>
      </c>
    </row>
    <row r="1130" spans="1:8" ht="15" x14ac:dyDescent="0.25">
      <c r="A1130" s="47" t="s">
        <v>2232</v>
      </c>
      <c r="B1130" s="46" t="s">
        <v>2233</v>
      </c>
      <c r="C1130" s="46" t="s">
        <v>2234</v>
      </c>
      <c r="D1130" s="49">
        <v>33911</v>
      </c>
      <c r="E1130" s="46" t="s">
        <v>1091</v>
      </c>
      <c r="F1130" s="46">
        <v>92</v>
      </c>
      <c r="G1130" s="46">
        <v>925340286</v>
      </c>
      <c r="H1130" s="46">
        <v>78490355141</v>
      </c>
    </row>
    <row r="1131" spans="1:8" ht="15" x14ac:dyDescent="0.25">
      <c r="A1131" s="47" t="s">
        <v>2204</v>
      </c>
      <c r="B1131" s="46" t="s">
        <v>2205</v>
      </c>
      <c r="C1131" s="46" t="s">
        <v>2206</v>
      </c>
      <c r="D1131" s="49">
        <v>33450</v>
      </c>
      <c r="E1131" s="46" t="s">
        <v>1052</v>
      </c>
      <c r="F1131" s="46">
        <v>84</v>
      </c>
      <c r="G1131" s="46">
        <v>941915816</v>
      </c>
      <c r="H1131" s="46">
        <v>78564798453</v>
      </c>
    </row>
    <row r="1132" spans="1:8" ht="15" x14ac:dyDescent="0.25">
      <c r="A1132" s="47" t="s">
        <v>1080</v>
      </c>
      <c r="B1132" s="46" t="s">
        <v>1081</v>
      </c>
      <c r="C1132" s="46" t="s">
        <v>1082</v>
      </c>
      <c r="D1132" s="49">
        <v>31224</v>
      </c>
      <c r="E1132" s="46" t="s">
        <v>1087</v>
      </c>
      <c r="F1132" s="46">
        <v>61</v>
      </c>
      <c r="G1132" s="46">
        <v>946058165</v>
      </c>
      <c r="H1132" s="46">
        <v>16961395593</v>
      </c>
    </row>
    <row r="1133" spans="1:8" ht="15" x14ac:dyDescent="0.25">
      <c r="A1133" s="47" t="s">
        <v>2537</v>
      </c>
      <c r="B1133" s="46" t="s">
        <v>2538</v>
      </c>
      <c r="C1133" s="46" t="s">
        <v>2539</v>
      </c>
      <c r="D1133" s="49">
        <v>32127</v>
      </c>
      <c r="E1133" s="46" t="s">
        <v>962</v>
      </c>
      <c r="F1133" s="46">
        <v>71</v>
      </c>
      <c r="G1133" s="46">
        <v>961536731</v>
      </c>
      <c r="H1133" s="46">
        <v>36025672493</v>
      </c>
    </row>
    <row r="1134" spans="1:8" ht="15" x14ac:dyDescent="0.25">
      <c r="A1134" s="47" t="s">
        <v>2101</v>
      </c>
      <c r="B1134" s="46" t="s">
        <v>2102</v>
      </c>
      <c r="C1134" s="46" t="s">
        <v>2103</v>
      </c>
      <c r="D1134" s="49">
        <v>33925</v>
      </c>
      <c r="E1134" s="46" t="s">
        <v>1026</v>
      </c>
      <c r="F1134" s="46">
        <v>69</v>
      </c>
      <c r="G1134" s="46">
        <v>983979650</v>
      </c>
      <c r="H1134" s="46">
        <v>49324095014</v>
      </c>
    </row>
    <row r="1135" spans="1:8" ht="15" x14ac:dyDescent="0.25">
      <c r="A1135" s="47" t="s">
        <v>1241</v>
      </c>
      <c r="B1135" s="46" t="s">
        <v>1242</v>
      </c>
      <c r="C1135" s="46" t="s">
        <v>1243</v>
      </c>
      <c r="D1135" s="49">
        <v>33651</v>
      </c>
      <c r="E1135" s="46" t="s">
        <v>1026</v>
      </c>
      <c r="F1135" s="46">
        <v>69</v>
      </c>
      <c r="G1135" s="46">
        <v>956596427</v>
      </c>
      <c r="H1135" s="46">
        <v>43983582778</v>
      </c>
    </row>
    <row r="1136" spans="1:8" ht="15" x14ac:dyDescent="0.25">
      <c r="A1136" s="47" t="s">
        <v>1887</v>
      </c>
      <c r="B1136" s="46" t="s">
        <v>1796</v>
      </c>
      <c r="C1136" s="46" t="s">
        <v>1888</v>
      </c>
      <c r="D1136" s="49">
        <v>32964</v>
      </c>
      <c r="E1136" s="46" t="s">
        <v>1083</v>
      </c>
      <c r="F1136" s="46">
        <v>84</v>
      </c>
      <c r="G1136" s="46">
        <v>990647427</v>
      </c>
      <c r="H1136" s="46">
        <v>63062311383</v>
      </c>
    </row>
    <row r="1137" spans="1:8" ht="15" x14ac:dyDescent="0.25">
      <c r="A1137" s="47" t="s">
        <v>2540</v>
      </c>
      <c r="B1137" s="46" t="s">
        <v>1177</v>
      </c>
      <c r="C1137" s="46" t="s">
        <v>2541</v>
      </c>
      <c r="D1137" s="49">
        <v>31343</v>
      </c>
      <c r="E1137" s="46" t="s">
        <v>962</v>
      </c>
      <c r="F1137" s="46">
        <v>71</v>
      </c>
      <c r="G1137" s="46">
        <v>902441497</v>
      </c>
      <c r="H1137" s="46">
        <v>19764567632</v>
      </c>
    </row>
    <row r="1138" spans="1:8" ht="15" x14ac:dyDescent="0.25">
      <c r="A1138" s="47" t="s">
        <v>1238</v>
      </c>
      <c r="B1138" s="46" t="s">
        <v>1239</v>
      </c>
      <c r="C1138" s="46" t="s">
        <v>1240</v>
      </c>
      <c r="D1138" s="49">
        <v>31449</v>
      </c>
      <c r="E1138" s="46" t="s">
        <v>1087</v>
      </c>
      <c r="F1138" s="46">
        <v>61</v>
      </c>
      <c r="G1138" s="46">
        <v>959712875</v>
      </c>
      <c r="H1138" s="46">
        <v>77047612731</v>
      </c>
    </row>
    <row r="1139" spans="1:8" ht="15" x14ac:dyDescent="0.25">
      <c r="A1139" s="47" t="s">
        <v>1017</v>
      </c>
      <c r="B1139" s="46" t="s">
        <v>1833</v>
      </c>
      <c r="C1139" s="46" t="s">
        <v>1834</v>
      </c>
      <c r="D1139" s="49">
        <v>31972</v>
      </c>
      <c r="E1139" s="46" t="s">
        <v>1099</v>
      </c>
      <c r="F1139" s="46">
        <v>81</v>
      </c>
      <c r="G1139" s="46">
        <v>974420088</v>
      </c>
      <c r="H1139" s="46">
        <v>73394863449</v>
      </c>
    </row>
    <row r="1140" spans="1:8" ht="15" x14ac:dyDescent="0.25">
      <c r="A1140" s="47" t="s">
        <v>1073</v>
      </c>
      <c r="B1140" s="46" t="s">
        <v>1074</v>
      </c>
      <c r="C1140" s="46" t="s">
        <v>1075</v>
      </c>
      <c r="D1140" s="49">
        <v>33931</v>
      </c>
      <c r="E1140" s="46" t="s">
        <v>1052</v>
      </c>
      <c r="F1140" s="46">
        <v>84</v>
      </c>
      <c r="G1140" s="46">
        <v>940644187</v>
      </c>
      <c r="H1140" s="46">
        <v>53865083316</v>
      </c>
    </row>
    <row r="1141" spans="1:8" ht="15" x14ac:dyDescent="0.25">
      <c r="A1141" s="47" t="s">
        <v>1174</v>
      </c>
      <c r="B1141" s="46" t="s">
        <v>1175</v>
      </c>
      <c r="C1141" s="46" t="s">
        <v>1176</v>
      </c>
      <c r="D1141" s="49">
        <v>31439</v>
      </c>
      <c r="E1141" s="46" t="s">
        <v>1012</v>
      </c>
      <c r="F1141" s="46">
        <v>41</v>
      </c>
      <c r="G1141" s="46">
        <v>988087129</v>
      </c>
      <c r="H1141" s="46">
        <v>48976214390</v>
      </c>
    </row>
    <row r="1142" spans="1:8" ht="15" x14ac:dyDescent="0.25">
      <c r="A1142" s="47" t="s">
        <v>2204</v>
      </c>
      <c r="B1142" s="46" t="s">
        <v>2205</v>
      </c>
      <c r="C1142" s="46" t="s">
        <v>2206</v>
      </c>
      <c r="D1142" s="49">
        <v>33727</v>
      </c>
      <c r="E1142" s="46" t="s">
        <v>1052</v>
      </c>
      <c r="F1142" s="46">
        <v>84</v>
      </c>
      <c r="G1142" s="46">
        <v>957510903</v>
      </c>
      <c r="H1142" s="46">
        <v>19489099434</v>
      </c>
    </row>
    <row r="1143" spans="1:8" ht="15" x14ac:dyDescent="0.25">
      <c r="A1143" s="47" t="s">
        <v>1238</v>
      </c>
      <c r="B1143" s="46" t="s">
        <v>1239</v>
      </c>
      <c r="C1143" s="46" t="s">
        <v>1240</v>
      </c>
      <c r="D1143" s="49">
        <v>31527</v>
      </c>
      <c r="E1143" s="46" t="s">
        <v>1056</v>
      </c>
      <c r="F1143" s="46">
        <v>65</v>
      </c>
      <c r="G1143" s="46">
        <v>928638778</v>
      </c>
      <c r="H1143" s="46">
        <v>22402494104</v>
      </c>
    </row>
    <row r="1144" spans="1:8" ht="15" x14ac:dyDescent="0.25">
      <c r="A1144" s="47" t="s">
        <v>1895</v>
      </c>
      <c r="B1144" s="46" t="s">
        <v>1896</v>
      </c>
      <c r="C1144" s="46" t="s">
        <v>1897</v>
      </c>
      <c r="D1144" s="49">
        <v>31391</v>
      </c>
      <c r="E1144" s="46" t="s">
        <v>982</v>
      </c>
      <c r="F1144" s="46">
        <v>82</v>
      </c>
      <c r="G1144" s="46">
        <v>920191368</v>
      </c>
      <c r="H1144" s="46">
        <v>20307505670</v>
      </c>
    </row>
    <row r="1145" spans="1:8" ht="15" x14ac:dyDescent="0.25">
      <c r="A1145" s="47" t="s">
        <v>2273</v>
      </c>
      <c r="B1145" s="46" t="s">
        <v>2274</v>
      </c>
      <c r="C1145" s="46" t="s">
        <v>2275</v>
      </c>
      <c r="D1145" s="49">
        <v>31913</v>
      </c>
      <c r="E1145" s="46" t="s">
        <v>1056</v>
      </c>
      <c r="F1145" s="46">
        <v>65</v>
      </c>
      <c r="G1145" s="46">
        <v>916927166</v>
      </c>
      <c r="H1145" s="46">
        <v>53449827919</v>
      </c>
    </row>
    <row r="1146" spans="1:8" ht="15" x14ac:dyDescent="0.25">
      <c r="A1146" s="47" t="s">
        <v>2466</v>
      </c>
      <c r="B1146" s="46" t="s">
        <v>2255</v>
      </c>
      <c r="C1146" s="46" t="s">
        <v>2467</v>
      </c>
      <c r="D1146" s="49">
        <v>34133</v>
      </c>
      <c r="E1146" s="46" t="s">
        <v>990</v>
      </c>
      <c r="F1146" s="46">
        <v>63</v>
      </c>
      <c r="G1146" s="46">
        <v>996528498</v>
      </c>
      <c r="H1146" s="46">
        <v>59707502806</v>
      </c>
    </row>
    <row r="1147" spans="1:8" ht="15" x14ac:dyDescent="0.25">
      <c r="A1147" s="47" t="s">
        <v>2244</v>
      </c>
      <c r="B1147" s="46" t="s">
        <v>2245</v>
      </c>
      <c r="C1147" s="46" t="s">
        <v>2246</v>
      </c>
      <c r="D1147" s="49">
        <v>33222</v>
      </c>
      <c r="E1147" s="46" t="s">
        <v>1095</v>
      </c>
      <c r="F1147" s="46">
        <v>11</v>
      </c>
      <c r="G1147" s="46">
        <v>921454218</v>
      </c>
      <c r="H1147" s="46">
        <v>85932910751</v>
      </c>
    </row>
    <row r="1148" spans="1:8" ht="15" x14ac:dyDescent="0.25">
      <c r="A1148" s="47" t="s">
        <v>2542</v>
      </c>
      <c r="B1148" s="46" t="s">
        <v>2543</v>
      </c>
      <c r="C1148" s="46" t="s">
        <v>2544</v>
      </c>
      <c r="D1148" s="49">
        <v>31351</v>
      </c>
      <c r="E1148" s="46" t="s">
        <v>1079</v>
      </c>
      <c r="F1148" s="46">
        <v>48</v>
      </c>
      <c r="G1148" s="46">
        <v>909427532</v>
      </c>
      <c r="H1148" s="46">
        <v>67754059307</v>
      </c>
    </row>
    <row r="1149" spans="1:8" ht="15" x14ac:dyDescent="0.25">
      <c r="A1149" s="47" t="s">
        <v>2177</v>
      </c>
      <c r="B1149" s="46" t="s">
        <v>2178</v>
      </c>
      <c r="C1149" s="46" t="s">
        <v>2179</v>
      </c>
      <c r="D1149" s="49">
        <v>34067</v>
      </c>
      <c r="E1149" s="46" t="s">
        <v>962</v>
      </c>
      <c r="F1149" s="46">
        <v>71</v>
      </c>
      <c r="G1149" s="46">
        <v>961524854</v>
      </c>
      <c r="H1149" s="46">
        <v>9093499734</v>
      </c>
    </row>
    <row r="1150" spans="1:8" ht="15" x14ac:dyDescent="0.25">
      <c r="A1150" s="47" t="s">
        <v>2545</v>
      </c>
      <c r="B1150" s="46" t="s">
        <v>2546</v>
      </c>
      <c r="C1150" s="46" t="s">
        <v>2547</v>
      </c>
      <c r="D1150" s="49">
        <v>32891</v>
      </c>
      <c r="E1150" s="46" t="s">
        <v>1005</v>
      </c>
      <c r="F1150" s="46">
        <v>88</v>
      </c>
      <c r="G1150" s="46">
        <v>936265810</v>
      </c>
      <c r="H1150" s="46">
        <v>46174200356</v>
      </c>
    </row>
    <row r="1151" spans="1:8" ht="15" x14ac:dyDescent="0.25">
      <c r="A1151" s="47" t="s">
        <v>1168</v>
      </c>
      <c r="B1151" s="46" t="s">
        <v>1169</v>
      </c>
      <c r="C1151" s="46" t="s">
        <v>1170</v>
      </c>
      <c r="D1151" s="49">
        <v>33741</v>
      </c>
      <c r="E1151" s="46" t="s">
        <v>994</v>
      </c>
      <c r="F1151" s="46">
        <v>98</v>
      </c>
      <c r="G1151" s="46">
        <v>935938018</v>
      </c>
      <c r="H1151" s="46">
        <v>16446631823</v>
      </c>
    </row>
    <row r="1152" spans="1:8" ht="15" x14ac:dyDescent="0.25">
      <c r="A1152" s="47" t="s">
        <v>1333</v>
      </c>
      <c r="B1152" s="46" t="s">
        <v>1334</v>
      </c>
      <c r="C1152" s="46" t="s">
        <v>1335</v>
      </c>
      <c r="D1152" s="49">
        <v>31290</v>
      </c>
      <c r="E1152" s="46" t="s">
        <v>1001</v>
      </c>
      <c r="F1152" s="46">
        <v>83</v>
      </c>
      <c r="G1152" s="46">
        <v>910411758</v>
      </c>
      <c r="H1152" s="46">
        <v>76335348711</v>
      </c>
    </row>
    <row r="1153" spans="1:8" ht="15" x14ac:dyDescent="0.25">
      <c r="A1153" s="47" t="s">
        <v>1703</v>
      </c>
      <c r="B1153" s="46" t="s">
        <v>1498</v>
      </c>
      <c r="C1153" s="46" t="s">
        <v>1704</v>
      </c>
      <c r="D1153" s="49">
        <v>34164</v>
      </c>
      <c r="E1153" s="46" t="s">
        <v>978</v>
      </c>
      <c r="F1153" s="46">
        <v>86</v>
      </c>
      <c r="G1153" s="46">
        <v>932803163</v>
      </c>
      <c r="H1153" s="46">
        <v>52351450341</v>
      </c>
    </row>
    <row r="1154" spans="1:8" ht="15" x14ac:dyDescent="0.25">
      <c r="A1154" s="47" t="s">
        <v>1280</v>
      </c>
      <c r="B1154" s="46" t="s">
        <v>1281</v>
      </c>
      <c r="C1154" s="46" t="s">
        <v>1282</v>
      </c>
      <c r="D1154" s="49">
        <v>34019</v>
      </c>
      <c r="E1154" s="46" t="s">
        <v>990</v>
      </c>
      <c r="F1154" s="46">
        <v>63</v>
      </c>
      <c r="G1154" s="46">
        <v>901482682</v>
      </c>
      <c r="H1154" s="46">
        <v>37725560289</v>
      </c>
    </row>
    <row r="1155" spans="1:8" ht="15" x14ac:dyDescent="0.25">
      <c r="A1155" s="47" t="s">
        <v>1632</v>
      </c>
      <c r="B1155" s="46" t="s">
        <v>1633</v>
      </c>
      <c r="C1155" s="46" t="s">
        <v>1634</v>
      </c>
      <c r="D1155" s="49">
        <v>32221</v>
      </c>
      <c r="E1155" s="46" t="s">
        <v>1125</v>
      </c>
      <c r="F1155" s="46">
        <v>31</v>
      </c>
      <c r="G1155" s="46">
        <v>963872439</v>
      </c>
      <c r="H1155" s="46">
        <v>58450649968</v>
      </c>
    </row>
    <row r="1156" spans="1:8" ht="15" x14ac:dyDescent="0.25">
      <c r="A1156" s="47" t="s">
        <v>2101</v>
      </c>
      <c r="B1156" s="46" t="s">
        <v>2102</v>
      </c>
      <c r="C1156" s="46" t="s">
        <v>2103</v>
      </c>
      <c r="D1156" s="49">
        <v>32590</v>
      </c>
      <c r="E1156" s="46" t="s">
        <v>1012</v>
      </c>
      <c r="F1156" s="46">
        <v>41</v>
      </c>
      <c r="G1156" s="46">
        <v>953172529</v>
      </c>
      <c r="H1156" s="46">
        <v>23954870921</v>
      </c>
    </row>
    <row r="1157" spans="1:8" ht="15" x14ac:dyDescent="0.25">
      <c r="A1157" s="47" t="s">
        <v>2548</v>
      </c>
      <c r="B1157" s="46" t="s">
        <v>1910</v>
      </c>
      <c r="C1157" s="46" t="s">
        <v>2549</v>
      </c>
      <c r="D1157" s="49">
        <v>34072</v>
      </c>
      <c r="E1157" s="46" t="s">
        <v>970</v>
      </c>
      <c r="F1157" s="46">
        <v>27</v>
      </c>
      <c r="G1157" s="46">
        <v>956232227</v>
      </c>
      <c r="H1157" s="46">
        <v>64788120561</v>
      </c>
    </row>
    <row r="1158" spans="1:8" ht="15" x14ac:dyDescent="0.25">
      <c r="A1158" s="47" t="s">
        <v>1793</v>
      </c>
      <c r="B1158" s="46" t="s">
        <v>1794</v>
      </c>
      <c r="C1158" s="46" t="s">
        <v>1795</v>
      </c>
      <c r="D1158" s="49">
        <v>34204</v>
      </c>
      <c r="E1158" s="46" t="s">
        <v>1189</v>
      </c>
      <c r="F1158" s="46">
        <v>21</v>
      </c>
      <c r="G1158" s="46">
        <v>983047542</v>
      </c>
      <c r="H1158" s="46">
        <v>24982919330</v>
      </c>
    </row>
    <row r="1159" spans="1:8" ht="15" x14ac:dyDescent="0.25">
      <c r="A1159" s="47" t="s">
        <v>1793</v>
      </c>
      <c r="B1159" s="46" t="s">
        <v>1794</v>
      </c>
      <c r="C1159" s="46" t="s">
        <v>1795</v>
      </c>
      <c r="D1159" s="49">
        <v>31730</v>
      </c>
      <c r="E1159" s="46" t="s">
        <v>1012</v>
      </c>
      <c r="F1159" s="46">
        <v>41</v>
      </c>
      <c r="G1159" s="46">
        <v>917110988</v>
      </c>
      <c r="H1159" s="46">
        <v>50487102999</v>
      </c>
    </row>
    <row r="1160" spans="1:8" ht="15" x14ac:dyDescent="0.25">
      <c r="A1160" s="47" t="s">
        <v>2550</v>
      </c>
      <c r="B1160" s="46" t="s">
        <v>2551</v>
      </c>
      <c r="C1160" s="46" t="s">
        <v>2552</v>
      </c>
      <c r="D1160" s="49">
        <v>33578</v>
      </c>
      <c r="E1160" s="46" t="s">
        <v>1083</v>
      </c>
      <c r="F1160" s="46">
        <v>84</v>
      </c>
      <c r="G1160" s="46">
        <v>927418330</v>
      </c>
      <c r="H1160" s="46">
        <v>46457715579</v>
      </c>
    </row>
    <row r="1161" spans="1:8" ht="15" x14ac:dyDescent="0.25">
      <c r="A1161" s="47" t="s">
        <v>2553</v>
      </c>
      <c r="B1161" s="46" t="s">
        <v>2554</v>
      </c>
      <c r="C1161" s="46" t="s">
        <v>2555</v>
      </c>
      <c r="D1161" s="49">
        <v>31290</v>
      </c>
      <c r="E1161" s="46" t="s">
        <v>1005</v>
      </c>
      <c r="F1161" s="46">
        <v>88</v>
      </c>
      <c r="G1161" s="46">
        <v>973152754</v>
      </c>
      <c r="H1161" s="46">
        <v>34113540346</v>
      </c>
    </row>
    <row r="1162" spans="1:8" ht="15" x14ac:dyDescent="0.25">
      <c r="A1162" s="47" t="s">
        <v>1662</v>
      </c>
      <c r="B1162" s="46" t="s">
        <v>1663</v>
      </c>
      <c r="C1162" s="46" t="s">
        <v>1664</v>
      </c>
      <c r="D1162" s="49">
        <v>31416</v>
      </c>
      <c r="E1162" s="46" t="s">
        <v>966</v>
      </c>
      <c r="F1162" s="46">
        <v>62</v>
      </c>
      <c r="G1162" s="46">
        <v>935789608</v>
      </c>
      <c r="H1162" s="46">
        <v>4431048718</v>
      </c>
    </row>
    <row r="1163" spans="1:8" ht="15" x14ac:dyDescent="0.25">
      <c r="A1163" s="47" t="s">
        <v>1981</v>
      </c>
      <c r="B1163" s="46" t="s">
        <v>1982</v>
      </c>
      <c r="C1163" s="46" t="s">
        <v>1983</v>
      </c>
      <c r="D1163" s="49">
        <v>32670</v>
      </c>
      <c r="E1163" s="46" t="s">
        <v>994</v>
      </c>
      <c r="F1163" s="46">
        <v>98</v>
      </c>
      <c r="G1163" s="46">
        <v>929104617</v>
      </c>
      <c r="H1163" s="46">
        <v>76878240841</v>
      </c>
    </row>
    <row r="1164" spans="1:8" ht="15" x14ac:dyDescent="0.25">
      <c r="A1164" s="47" t="s">
        <v>2531</v>
      </c>
      <c r="B1164" s="46" t="s">
        <v>2532</v>
      </c>
      <c r="C1164" s="46" t="s">
        <v>2533</v>
      </c>
      <c r="D1164" s="49">
        <v>33440</v>
      </c>
      <c r="E1164" s="46" t="s">
        <v>1052</v>
      </c>
      <c r="F1164" s="46">
        <v>84</v>
      </c>
      <c r="G1164" s="46">
        <v>990555737</v>
      </c>
      <c r="H1164" s="46">
        <v>22899064001</v>
      </c>
    </row>
    <row r="1165" spans="1:8" ht="15" x14ac:dyDescent="0.25">
      <c r="A1165" s="47" t="s">
        <v>1952</v>
      </c>
      <c r="B1165" s="46" t="s">
        <v>1953</v>
      </c>
      <c r="C1165" s="46" t="s">
        <v>1954</v>
      </c>
      <c r="D1165" s="49">
        <v>33366</v>
      </c>
      <c r="E1165" s="46" t="s">
        <v>1056</v>
      </c>
      <c r="F1165" s="46">
        <v>65</v>
      </c>
      <c r="G1165" s="46">
        <v>907272016</v>
      </c>
      <c r="H1165" s="46">
        <v>99168020232</v>
      </c>
    </row>
    <row r="1166" spans="1:8" ht="15" x14ac:dyDescent="0.25">
      <c r="A1166" s="47" t="s">
        <v>1763</v>
      </c>
      <c r="B1166" s="46" t="s">
        <v>1764</v>
      </c>
      <c r="C1166" s="46" t="s">
        <v>1765</v>
      </c>
      <c r="D1166" s="49">
        <v>31777</v>
      </c>
      <c r="E1166" s="46" t="s">
        <v>978</v>
      </c>
      <c r="F1166" s="46">
        <v>86</v>
      </c>
      <c r="G1166" s="46">
        <v>965100969</v>
      </c>
      <c r="H1166" s="46">
        <v>99474987063</v>
      </c>
    </row>
    <row r="1167" spans="1:8" ht="15" x14ac:dyDescent="0.25">
      <c r="A1167" s="47" t="s">
        <v>2556</v>
      </c>
      <c r="B1167" s="46" t="s">
        <v>1330</v>
      </c>
      <c r="C1167" s="46" t="s">
        <v>2557</v>
      </c>
      <c r="D1167" s="49">
        <v>31219</v>
      </c>
      <c r="E1167" s="46" t="s">
        <v>1189</v>
      </c>
      <c r="F1167" s="46">
        <v>21</v>
      </c>
      <c r="G1167" s="46">
        <v>946694182</v>
      </c>
      <c r="H1167" s="46">
        <v>4237013993</v>
      </c>
    </row>
    <row r="1168" spans="1:8" ht="15" x14ac:dyDescent="0.25">
      <c r="A1168" s="47" t="s">
        <v>2558</v>
      </c>
      <c r="B1168" s="46" t="s">
        <v>2559</v>
      </c>
      <c r="C1168" s="46" t="s">
        <v>2560</v>
      </c>
      <c r="D1168" s="49">
        <v>32265</v>
      </c>
      <c r="E1168" s="46" t="s">
        <v>962</v>
      </c>
      <c r="F1168" s="46">
        <v>71</v>
      </c>
      <c r="G1168" s="46">
        <v>925478620</v>
      </c>
      <c r="H1168" s="46">
        <v>1464444145</v>
      </c>
    </row>
    <row r="1169" spans="1:8" ht="15" x14ac:dyDescent="0.25">
      <c r="A1169" s="47" t="s">
        <v>2561</v>
      </c>
      <c r="B1169" s="46" t="s">
        <v>2562</v>
      </c>
      <c r="C1169" s="46" t="s">
        <v>2563</v>
      </c>
      <c r="D1169" s="49">
        <v>32793</v>
      </c>
      <c r="E1169" s="46" t="s">
        <v>1079</v>
      </c>
      <c r="F1169" s="46">
        <v>48</v>
      </c>
      <c r="G1169" s="46">
        <v>932096935</v>
      </c>
      <c r="H1169" s="46">
        <v>12272896902</v>
      </c>
    </row>
    <row r="1170" spans="1:8" ht="15" x14ac:dyDescent="0.25">
      <c r="A1170" s="47" t="s">
        <v>2168</v>
      </c>
      <c r="B1170" s="46" t="s">
        <v>2169</v>
      </c>
      <c r="C1170" s="46" t="s">
        <v>2170</v>
      </c>
      <c r="D1170" s="49">
        <v>31721</v>
      </c>
      <c r="E1170" s="46" t="s">
        <v>994</v>
      </c>
      <c r="F1170" s="46">
        <v>98</v>
      </c>
      <c r="G1170" s="46">
        <v>930916964</v>
      </c>
      <c r="H1170" s="46">
        <v>86446506741</v>
      </c>
    </row>
    <row r="1171" spans="1:8" ht="15" x14ac:dyDescent="0.25">
      <c r="A1171" s="47" t="s">
        <v>2564</v>
      </c>
      <c r="B1171" s="46" t="s">
        <v>2565</v>
      </c>
      <c r="C1171" s="46" t="s">
        <v>2566</v>
      </c>
      <c r="D1171" s="49">
        <v>33484</v>
      </c>
      <c r="E1171" s="46" t="s">
        <v>970</v>
      </c>
      <c r="F1171" s="46">
        <v>27</v>
      </c>
      <c r="G1171" s="46">
        <v>958591936</v>
      </c>
      <c r="H1171" s="46">
        <v>8150436136</v>
      </c>
    </row>
    <row r="1172" spans="1:8" ht="15" x14ac:dyDescent="0.25">
      <c r="A1172" s="47" t="s">
        <v>2244</v>
      </c>
      <c r="B1172" s="46" t="s">
        <v>2245</v>
      </c>
      <c r="C1172" s="46" t="s">
        <v>2246</v>
      </c>
      <c r="D1172" s="49">
        <v>33981</v>
      </c>
      <c r="E1172" s="46" t="s">
        <v>1095</v>
      </c>
      <c r="F1172" s="46">
        <v>11</v>
      </c>
      <c r="G1172" s="46">
        <v>997503453</v>
      </c>
      <c r="H1172" s="46">
        <v>39606931026</v>
      </c>
    </row>
    <row r="1173" spans="1:8" ht="15" x14ac:dyDescent="0.25">
      <c r="A1173" s="47" t="s">
        <v>2502</v>
      </c>
      <c r="B1173" s="46" t="s">
        <v>2503</v>
      </c>
      <c r="C1173" s="46" t="s">
        <v>2504</v>
      </c>
      <c r="D1173" s="49">
        <v>34103</v>
      </c>
      <c r="E1173" s="46" t="s">
        <v>1189</v>
      </c>
      <c r="F1173" s="46">
        <v>21</v>
      </c>
      <c r="G1173" s="46">
        <v>937477468</v>
      </c>
      <c r="H1173" s="46">
        <v>21257808588</v>
      </c>
    </row>
    <row r="1174" spans="1:8" ht="15" x14ac:dyDescent="0.25">
      <c r="A1174" s="47" t="s">
        <v>1372</v>
      </c>
      <c r="B1174" s="46" t="s">
        <v>1373</v>
      </c>
      <c r="C1174" s="46" t="s">
        <v>1374</v>
      </c>
      <c r="D1174" s="49">
        <v>33580</v>
      </c>
      <c r="E1174" s="46" t="s">
        <v>1189</v>
      </c>
      <c r="F1174" s="46">
        <v>21</v>
      </c>
      <c r="G1174" s="46">
        <v>981102138</v>
      </c>
      <c r="H1174" s="46">
        <v>33341600617</v>
      </c>
    </row>
    <row r="1175" spans="1:8" ht="15" x14ac:dyDescent="0.25">
      <c r="A1175" s="47" t="s">
        <v>1928</v>
      </c>
      <c r="B1175" s="46" t="s">
        <v>1929</v>
      </c>
      <c r="C1175" s="46" t="s">
        <v>1930</v>
      </c>
      <c r="D1175" s="49">
        <v>31877</v>
      </c>
      <c r="E1175" s="46" t="s">
        <v>990</v>
      </c>
      <c r="F1175" s="46">
        <v>63</v>
      </c>
      <c r="G1175" s="46">
        <v>903931749</v>
      </c>
      <c r="H1175" s="46">
        <v>95468152101</v>
      </c>
    </row>
    <row r="1176" spans="1:8" ht="15" x14ac:dyDescent="0.25">
      <c r="A1176" s="47" t="s">
        <v>2330</v>
      </c>
      <c r="B1176" s="46" t="s">
        <v>1892</v>
      </c>
      <c r="C1176" s="46" t="s">
        <v>2331</v>
      </c>
      <c r="D1176" s="49">
        <v>33355</v>
      </c>
      <c r="E1176" s="46" t="s">
        <v>962</v>
      </c>
      <c r="F1176" s="46">
        <v>71</v>
      </c>
      <c r="G1176" s="46">
        <v>949268767</v>
      </c>
      <c r="H1176" s="46">
        <v>81512196920</v>
      </c>
    </row>
    <row r="1177" spans="1:8" ht="15" x14ac:dyDescent="0.25">
      <c r="A1177" s="47" t="s">
        <v>1208</v>
      </c>
      <c r="B1177" s="46" t="s">
        <v>1209</v>
      </c>
      <c r="C1177" s="46" t="s">
        <v>1210</v>
      </c>
      <c r="D1177" s="49">
        <v>33827</v>
      </c>
      <c r="E1177" s="46" t="s">
        <v>1005</v>
      </c>
      <c r="F1177" s="46">
        <v>88</v>
      </c>
      <c r="G1177" s="46">
        <v>923603457</v>
      </c>
      <c r="H1177" s="46">
        <v>74774626439</v>
      </c>
    </row>
    <row r="1178" spans="1:8" ht="15" x14ac:dyDescent="0.25">
      <c r="A1178" s="47" t="s">
        <v>975</v>
      </c>
      <c r="B1178" s="46" t="s">
        <v>976</v>
      </c>
      <c r="C1178" s="46" t="s">
        <v>977</v>
      </c>
      <c r="D1178" s="49">
        <v>31912</v>
      </c>
      <c r="E1178" s="46" t="s">
        <v>1099</v>
      </c>
      <c r="F1178" s="46">
        <v>81</v>
      </c>
      <c r="G1178" s="46">
        <v>959348949</v>
      </c>
      <c r="H1178" s="46">
        <v>18779471887</v>
      </c>
    </row>
    <row r="1179" spans="1:8" ht="15" x14ac:dyDescent="0.25">
      <c r="A1179" s="47" t="s">
        <v>2213</v>
      </c>
      <c r="B1179" s="46" t="s">
        <v>2214</v>
      </c>
      <c r="C1179" s="46" t="s">
        <v>2215</v>
      </c>
      <c r="D1179" s="49">
        <v>32362</v>
      </c>
      <c r="E1179" s="46" t="s">
        <v>1026</v>
      </c>
      <c r="F1179" s="46">
        <v>69</v>
      </c>
      <c r="G1179" s="46">
        <v>965978876</v>
      </c>
      <c r="H1179" s="46">
        <v>80936161723</v>
      </c>
    </row>
    <row r="1180" spans="1:8" ht="15" x14ac:dyDescent="0.25">
      <c r="A1180" s="47" t="s">
        <v>1958</v>
      </c>
      <c r="B1180" s="46" t="s">
        <v>1959</v>
      </c>
      <c r="C1180" s="46" t="s">
        <v>1960</v>
      </c>
      <c r="D1180" s="49">
        <v>31407</v>
      </c>
      <c r="E1180" s="46" t="s">
        <v>1056</v>
      </c>
      <c r="F1180" s="46">
        <v>65</v>
      </c>
      <c r="G1180" s="46">
        <v>976112806</v>
      </c>
      <c r="H1180" s="46">
        <v>4874927167</v>
      </c>
    </row>
    <row r="1181" spans="1:8" ht="15" x14ac:dyDescent="0.25">
      <c r="A1181" s="47" t="s">
        <v>2332</v>
      </c>
      <c r="B1181" s="46" t="s">
        <v>2333</v>
      </c>
      <c r="C1181" s="46" t="s">
        <v>2334</v>
      </c>
      <c r="D1181" s="49">
        <v>34316</v>
      </c>
      <c r="E1181" s="46" t="s">
        <v>994</v>
      </c>
      <c r="F1181" s="46">
        <v>98</v>
      </c>
      <c r="G1181" s="46">
        <v>919593933</v>
      </c>
      <c r="H1181" s="46">
        <v>61170970458</v>
      </c>
    </row>
    <row r="1182" spans="1:8" ht="15" x14ac:dyDescent="0.25">
      <c r="A1182" s="47" t="s">
        <v>2096</v>
      </c>
      <c r="B1182" s="46" t="s">
        <v>2097</v>
      </c>
      <c r="C1182" s="46" t="s">
        <v>2098</v>
      </c>
      <c r="D1182" s="49">
        <v>33880</v>
      </c>
      <c r="E1182" s="46" t="s">
        <v>1091</v>
      </c>
      <c r="F1182" s="46">
        <v>92</v>
      </c>
      <c r="G1182" s="46">
        <v>953696675</v>
      </c>
      <c r="H1182" s="46">
        <v>90729894840</v>
      </c>
    </row>
    <row r="1183" spans="1:8" ht="15" x14ac:dyDescent="0.25">
      <c r="A1183" s="47" t="s">
        <v>1223</v>
      </c>
      <c r="B1183" s="46" t="s">
        <v>1224</v>
      </c>
      <c r="C1183" s="46" t="s">
        <v>1225</v>
      </c>
      <c r="D1183" s="49">
        <v>32082</v>
      </c>
      <c r="E1183" s="46" t="s">
        <v>1063</v>
      </c>
      <c r="F1183" s="46">
        <v>91</v>
      </c>
      <c r="G1183" s="46">
        <v>951857689</v>
      </c>
      <c r="H1183" s="46">
        <v>36900503001</v>
      </c>
    </row>
    <row r="1184" spans="1:8" ht="15" x14ac:dyDescent="0.25">
      <c r="A1184" s="47" t="s">
        <v>2156</v>
      </c>
      <c r="B1184" s="46" t="s">
        <v>2157</v>
      </c>
      <c r="C1184" s="46" t="s">
        <v>2158</v>
      </c>
      <c r="D1184" s="49">
        <v>34117</v>
      </c>
      <c r="E1184" s="46" t="s">
        <v>1099</v>
      </c>
      <c r="F1184" s="46">
        <v>81</v>
      </c>
      <c r="G1184" s="46">
        <v>954840018</v>
      </c>
      <c r="H1184" s="46">
        <v>68428810802</v>
      </c>
    </row>
    <row r="1185" spans="1:8" ht="15" x14ac:dyDescent="0.25">
      <c r="A1185" s="47" t="s">
        <v>2567</v>
      </c>
      <c r="B1185" s="46" t="s">
        <v>2568</v>
      </c>
      <c r="C1185" s="46" t="s">
        <v>2569</v>
      </c>
      <c r="D1185" s="49">
        <v>33542</v>
      </c>
      <c r="E1185" s="46" t="s">
        <v>1052</v>
      </c>
      <c r="F1185" s="46">
        <v>84</v>
      </c>
      <c r="G1185" s="46">
        <v>993340058</v>
      </c>
      <c r="H1185" s="46">
        <v>14837384758</v>
      </c>
    </row>
    <row r="1186" spans="1:8" ht="15" x14ac:dyDescent="0.25">
      <c r="A1186" s="47" t="s">
        <v>2570</v>
      </c>
      <c r="B1186" s="46" t="s">
        <v>2571</v>
      </c>
      <c r="C1186" s="46" t="s">
        <v>2572</v>
      </c>
      <c r="D1186" s="49">
        <v>33613</v>
      </c>
      <c r="E1186" s="46" t="s">
        <v>1189</v>
      </c>
      <c r="F1186" s="46">
        <v>21</v>
      </c>
      <c r="G1186" s="46">
        <v>943249473</v>
      </c>
      <c r="H1186" s="46">
        <v>78545472911</v>
      </c>
    </row>
    <row r="1187" spans="1:8" ht="15" x14ac:dyDescent="0.25">
      <c r="A1187" s="47" t="s">
        <v>2130</v>
      </c>
      <c r="B1187" s="46" t="s">
        <v>2131</v>
      </c>
      <c r="C1187" s="46" t="s">
        <v>2132</v>
      </c>
      <c r="D1187" s="49">
        <v>32639</v>
      </c>
      <c r="E1187" s="46" t="s">
        <v>974</v>
      </c>
      <c r="F1187" s="46">
        <v>96</v>
      </c>
      <c r="G1187" s="46">
        <v>919239249</v>
      </c>
      <c r="H1187" s="46">
        <v>93240261030</v>
      </c>
    </row>
    <row r="1188" spans="1:8" ht="15" x14ac:dyDescent="0.25">
      <c r="A1188" s="47" t="s">
        <v>1866</v>
      </c>
      <c r="B1188" s="46" t="s">
        <v>1867</v>
      </c>
      <c r="C1188" s="46" t="s">
        <v>1868</v>
      </c>
      <c r="D1188" s="49">
        <v>31745</v>
      </c>
      <c r="E1188" s="46" t="s">
        <v>1019</v>
      </c>
      <c r="F1188" s="46">
        <v>95</v>
      </c>
      <c r="G1188" s="46">
        <v>933647123</v>
      </c>
      <c r="H1188" s="46">
        <v>59007625622</v>
      </c>
    </row>
    <row r="1189" spans="1:8" ht="15" x14ac:dyDescent="0.25">
      <c r="A1189" s="47" t="s">
        <v>1743</v>
      </c>
      <c r="B1189" s="46" t="s">
        <v>1744</v>
      </c>
      <c r="C1189" s="46" t="s">
        <v>1745</v>
      </c>
      <c r="D1189" s="49">
        <v>33509</v>
      </c>
      <c r="E1189" s="46" t="s">
        <v>1052</v>
      </c>
      <c r="F1189" s="46">
        <v>84</v>
      </c>
      <c r="G1189" s="46">
        <v>938596502</v>
      </c>
      <c r="H1189" s="46">
        <v>29625974637</v>
      </c>
    </row>
    <row r="1190" spans="1:8" ht="15" x14ac:dyDescent="0.25">
      <c r="A1190" s="47" t="s">
        <v>1940</v>
      </c>
      <c r="B1190" s="46" t="s">
        <v>1941</v>
      </c>
      <c r="C1190" s="46" t="s">
        <v>1942</v>
      </c>
      <c r="D1190" s="49">
        <v>33708</v>
      </c>
      <c r="E1190" s="46" t="s">
        <v>1121</v>
      </c>
      <c r="F1190" s="46">
        <v>51</v>
      </c>
      <c r="G1190" s="46">
        <v>906519595</v>
      </c>
      <c r="H1190" s="46">
        <v>52655404793</v>
      </c>
    </row>
    <row r="1191" spans="1:8" ht="15" x14ac:dyDescent="0.25">
      <c r="A1191" s="47" t="s">
        <v>1459</v>
      </c>
      <c r="B1191" s="46" t="s">
        <v>1460</v>
      </c>
      <c r="C1191" s="46" t="s">
        <v>1461</v>
      </c>
      <c r="D1191" s="49">
        <v>31384</v>
      </c>
      <c r="E1191" s="46" t="s">
        <v>1012</v>
      </c>
      <c r="F1191" s="46">
        <v>41</v>
      </c>
      <c r="G1191" s="46">
        <v>911957911</v>
      </c>
      <c r="H1191" s="46">
        <v>68827434066</v>
      </c>
    </row>
    <row r="1192" spans="1:8" ht="15" x14ac:dyDescent="0.25">
      <c r="A1192" s="47" t="s">
        <v>1369</v>
      </c>
      <c r="B1192" s="46" t="s">
        <v>1370</v>
      </c>
      <c r="C1192" s="46" t="s">
        <v>1371</v>
      </c>
      <c r="D1192" s="49">
        <v>34318</v>
      </c>
      <c r="E1192" s="46" t="s">
        <v>974</v>
      </c>
      <c r="F1192" s="46">
        <v>96</v>
      </c>
      <c r="G1192" s="46">
        <v>940932753</v>
      </c>
      <c r="H1192" s="46">
        <v>9406451778</v>
      </c>
    </row>
    <row r="1193" spans="1:8" ht="15" x14ac:dyDescent="0.25">
      <c r="A1193" s="47" t="s">
        <v>1073</v>
      </c>
      <c r="B1193" s="46" t="s">
        <v>1074</v>
      </c>
      <c r="C1193" s="46" t="s">
        <v>1075</v>
      </c>
      <c r="D1193" s="49">
        <v>31748</v>
      </c>
      <c r="E1193" s="46" t="s">
        <v>1079</v>
      </c>
      <c r="F1193" s="46">
        <v>48</v>
      </c>
      <c r="G1193" s="46">
        <v>939165348</v>
      </c>
      <c r="H1193" s="46">
        <v>99294285118</v>
      </c>
    </row>
    <row r="1194" spans="1:8" ht="15" x14ac:dyDescent="0.25">
      <c r="A1194" s="47" t="s">
        <v>1171</v>
      </c>
      <c r="B1194" s="46" t="s">
        <v>1172</v>
      </c>
      <c r="C1194" s="46" t="s">
        <v>1173</v>
      </c>
      <c r="D1194" s="49">
        <v>33560</v>
      </c>
      <c r="E1194" s="46" t="s">
        <v>1125</v>
      </c>
      <c r="F1194" s="46">
        <v>31</v>
      </c>
      <c r="G1194" s="46">
        <v>963952651</v>
      </c>
      <c r="H1194" s="46">
        <v>66585352780</v>
      </c>
    </row>
    <row r="1195" spans="1:8" ht="15" x14ac:dyDescent="0.25">
      <c r="A1195" s="47" t="s">
        <v>1126</v>
      </c>
      <c r="B1195" s="46" t="s">
        <v>1127</v>
      </c>
      <c r="C1195" s="46" t="s">
        <v>1128</v>
      </c>
      <c r="D1195" s="49">
        <v>31814</v>
      </c>
      <c r="E1195" s="46" t="s">
        <v>1121</v>
      </c>
      <c r="F1195" s="46">
        <v>51</v>
      </c>
      <c r="G1195" s="46">
        <v>990913851</v>
      </c>
      <c r="H1195" s="46">
        <v>13372446168</v>
      </c>
    </row>
    <row r="1196" spans="1:8" ht="15" x14ac:dyDescent="0.25">
      <c r="A1196" s="47" t="s">
        <v>1781</v>
      </c>
      <c r="B1196" s="46" t="s">
        <v>1782</v>
      </c>
      <c r="C1196" s="46" t="s">
        <v>1783</v>
      </c>
      <c r="D1196" s="49">
        <v>33835</v>
      </c>
      <c r="E1196" s="46" t="s">
        <v>966</v>
      </c>
      <c r="F1196" s="46">
        <v>62</v>
      </c>
      <c r="G1196" s="46">
        <v>928857557</v>
      </c>
      <c r="H1196" s="46">
        <v>64007672379</v>
      </c>
    </row>
    <row r="1197" spans="1:8" ht="15" x14ac:dyDescent="0.25">
      <c r="A1197" s="47" t="s">
        <v>2573</v>
      </c>
      <c r="B1197" s="46" t="s">
        <v>1845</v>
      </c>
      <c r="C1197" s="46" t="s">
        <v>2574</v>
      </c>
      <c r="D1197" s="49">
        <v>32540</v>
      </c>
      <c r="E1197" s="46" t="s">
        <v>1087</v>
      </c>
      <c r="F1197" s="46">
        <v>61</v>
      </c>
      <c r="G1197" s="46">
        <v>924577954</v>
      </c>
      <c r="H1197" s="46">
        <v>57286357319</v>
      </c>
    </row>
    <row r="1198" spans="1:8" ht="15" x14ac:dyDescent="0.25">
      <c r="A1198" s="47" t="s">
        <v>1677</v>
      </c>
      <c r="B1198" s="46" t="s">
        <v>1678</v>
      </c>
      <c r="C1198" s="46" t="s">
        <v>1679</v>
      </c>
      <c r="D1198" s="49">
        <v>32139</v>
      </c>
      <c r="E1198" s="46" t="s">
        <v>1125</v>
      </c>
      <c r="F1198" s="46">
        <v>31</v>
      </c>
      <c r="G1198" s="46">
        <v>998862949</v>
      </c>
      <c r="H1198" s="46">
        <v>18060013728</v>
      </c>
    </row>
    <row r="1199" spans="1:8" ht="15" x14ac:dyDescent="0.25">
      <c r="A1199" s="47" t="s">
        <v>2575</v>
      </c>
      <c r="B1199" s="46" t="s">
        <v>2576</v>
      </c>
      <c r="C1199" s="46" t="s">
        <v>2577</v>
      </c>
      <c r="D1199" s="49">
        <v>32112</v>
      </c>
      <c r="E1199" s="46" t="s">
        <v>990</v>
      </c>
      <c r="F1199" s="46">
        <v>63</v>
      </c>
      <c r="G1199" s="46">
        <v>920870539</v>
      </c>
      <c r="H1199" s="46">
        <v>71335241954</v>
      </c>
    </row>
    <row r="1200" spans="1:8" ht="15" x14ac:dyDescent="0.25">
      <c r="A1200" s="47" t="s">
        <v>1737</v>
      </c>
      <c r="B1200" s="46" t="s">
        <v>1738</v>
      </c>
      <c r="C1200" s="46" t="s">
        <v>1739</v>
      </c>
      <c r="D1200" s="49">
        <v>34215</v>
      </c>
      <c r="E1200" s="46" t="s">
        <v>1026</v>
      </c>
      <c r="F1200" s="46">
        <v>69</v>
      </c>
      <c r="G1200" s="46">
        <v>905406710</v>
      </c>
      <c r="H1200" s="46">
        <v>54109052332</v>
      </c>
    </row>
    <row r="1201" spans="1:8" ht="15" x14ac:dyDescent="0.25">
      <c r="A1201" s="47" t="s">
        <v>2578</v>
      </c>
      <c r="B1201" s="46" t="s">
        <v>2579</v>
      </c>
      <c r="C1201" s="46" t="s">
        <v>2580</v>
      </c>
      <c r="D1201" s="49">
        <v>32364</v>
      </c>
      <c r="E1201" s="46" t="s">
        <v>1019</v>
      </c>
      <c r="F1201" s="46">
        <v>95</v>
      </c>
      <c r="G1201" s="46">
        <v>902743258</v>
      </c>
      <c r="H1201" s="46">
        <v>42367341518</v>
      </c>
    </row>
    <row r="1202" spans="1:8" ht="15" x14ac:dyDescent="0.25">
      <c r="A1202" s="47" t="s">
        <v>2324</v>
      </c>
      <c r="B1202" s="46" t="s">
        <v>2325</v>
      </c>
      <c r="C1202" s="46" t="s">
        <v>2326</v>
      </c>
      <c r="D1202" s="49">
        <v>31516</v>
      </c>
      <c r="E1202" s="46" t="s">
        <v>1019</v>
      </c>
      <c r="F1202" s="46">
        <v>95</v>
      </c>
      <c r="G1202" s="46">
        <v>908373055</v>
      </c>
      <c r="H1202" s="46">
        <v>25275809078</v>
      </c>
    </row>
    <row r="1203" spans="1:8" ht="15" x14ac:dyDescent="0.25">
      <c r="A1203" s="47" t="s">
        <v>2581</v>
      </c>
      <c r="B1203" s="46" t="s">
        <v>2582</v>
      </c>
      <c r="C1203" s="46" t="s">
        <v>2583</v>
      </c>
      <c r="D1203" s="49">
        <v>32049</v>
      </c>
      <c r="E1203" s="46" t="s">
        <v>1048</v>
      </c>
      <c r="F1203" s="46">
        <v>79</v>
      </c>
      <c r="G1203" s="46">
        <v>981682187</v>
      </c>
      <c r="H1203" s="46">
        <v>82400146888</v>
      </c>
    </row>
    <row r="1204" spans="1:8" ht="15" x14ac:dyDescent="0.25">
      <c r="A1204" s="47" t="s">
        <v>1253</v>
      </c>
      <c r="B1204" s="46" t="s">
        <v>1254</v>
      </c>
      <c r="C1204" s="46" t="s">
        <v>1255</v>
      </c>
      <c r="D1204" s="49">
        <v>32274</v>
      </c>
      <c r="E1204" s="46" t="s">
        <v>1189</v>
      </c>
      <c r="F1204" s="46">
        <v>21</v>
      </c>
      <c r="G1204" s="46">
        <v>947106326</v>
      </c>
      <c r="H1204" s="46">
        <v>87304159419</v>
      </c>
    </row>
    <row r="1205" spans="1:8" ht="15" x14ac:dyDescent="0.25">
      <c r="A1205" s="47" t="s">
        <v>1433</v>
      </c>
      <c r="B1205" s="46" t="s">
        <v>1434</v>
      </c>
      <c r="C1205" s="46" t="s">
        <v>1435</v>
      </c>
      <c r="D1205" s="49">
        <v>32467</v>
      </c>
      <c r="E1205" s="46" t="s">
        <v>1001</v>
      </c>
      <c r="F1205" s="46">
        <v>83</v>
      </c>
      <c r="G1205" s="46">
        <v>981228434</v>
      </c>
      <c r="H1205" s="46">
        <v>21695286703</v>
      </c>
    </row>
    <row r="1206" spans="1:8" ht="15" x14ac:dyDescent="0.25">
      <c r="A1206" s="47" t="s">
        <v>2419</v>
      </c>
      <c r="B1206" s="46" t="s">
        <v>2420</v>
      </c>
      <c r="C1206" s="46" t="s">
        <v>2421</v>
      </c>
      <c r="D1206" s="49">
        <v>32385</v>
      </c>
      <c r="E1206" s="46" t="s">
        <v>962</v>
      </c>
      <c r="F1206" s="46">
        <v>71</v>
      </c>
      <c r="G1206" s="46">
        <v>950375136</v>
      </c>
      <c r="H1206" s="46">
        <v>16832758604</v>
      </c>
    </row>
    <row r="1207" spans="1:8" ht="15" x14ac:dyDescent="0.25">
      <c r="A1207" s="47" t="s">
        <v>1769</v>
      </c>
      <c r="B1207" s="46" t="s">
        <v>1770</v>
      </c>
      <c r="C1207" s="46" t="s">
        <v>1771</v>
      </c>
      <c r="D1207" s="49">
        <v>32931</v>
      </c>
      <c r="E1207" s="46" t="s">
        <v>1125</v>
      </c>
      <c r="F1207" s="46">
        <v>31</v>
      </c>
      <c r="G1207" s="46">
        <v>904728949</v>
      </c>
      <c r="H1207" s="46">
        <v>62813092546</v>
      </c>
    </row>
    <row r="1208" spans="1:8" ht="15" x14ac:dyDescent="0.25">
      <c r="A1208" s="47" t="s">
        <v>983</v>
      </c>
      <c r="B1208" s="46" t="s">
        <v>984</v>
      </c>
      <c r="C1208" s="46" t="s">
        <v>985</v>
      </c>
      <c r="D1208" s="49">
        <v>33218</v>
      </c>
      <c r="E1208" s="46" t="s">
        <v>1087</v>
      </c>
      <c r="F1208" s="46">
        <v>61</v>
      </c>
      <c r="G1208" s="46">
        <v>941808761</v>
      </c>
      <c r="H1208" s="46">
        <v>98771937326</v>
      </c>
    </row>
    <row r="1209" spans="1:8" ht="15" x14ac:dyDescent="0.25">
      <c r="A1209" s="47" t="s">
        <v>1002</v>
      </c>
      <c r="B1209" s="46" t="s">
        <v>1003</v>
      </c>
      <c r="C1209" s="46" t="s">
        <v>1004</v>
      </c>
      <c r="D1209" s="49">
        <v>31258</v>
      </c>
      <c r="E1209" s="46" t="s">
        <v>1048</v>
      </c>
      <c r="F1209" s="46">
        <v>79</v>
      </c>
      <c r="G1209" s="46">
        <v>918391524</v>
      </c>
      <c r="H1209" s="46">
        <v>59427475940</v>
      </c>
    </row>
    <row r="1210" spans="1:8" ht="15" x14ac:dyDescent="0.25">
      <c r="A1210" s="47" t="s">
        <v>2347</v>
      </c>
      <c r="B1210" s="46" t="s">
        <v>2348</v>
      </c>
      <c r="C1210" s="46" t="s">
        <v>2349</v>
      </c>
      <c r="D1210" s="49">
        <v>32140</v>
      </c>
      <c r="E1210" s="46" t="s">
        <v>978</v>
      </c>
      <c r="F1210" s="46">
        <v>86</v>
      </c>
      <c r="G1210" s="46">
        <v>979464294</v>
      </c>
      <c r="H1210" s="46">
        <v>88132263985</v>
      </c>
    </row>
    <row r="1211" spans="1:8" ht="15" x14ac:dyDescent="0.25">
      <c r="A1211" s="47" t="s">
        <v>975</v>
      </c>
      <c r="B1211" s="46" t="s">
        <v>976</v>
      </c>
      <c r="C1211" s="46" t="s">
        <v>977</v>
      </c>
      <c r="D1211" s="49">
        <v>31116</v>
      </c>
      <c r="E1211" s="46" t="s">
        <v>1005</v>
      </c>
      <c r="F1211" s="46">
        <v>88</v>
      </c>
      <c r="G1211" s="46">
        <v>940953837</v>
      </c>
      <c r="H1211" s="46">
        <v>8854872483</v>
      </c>
    </row>
    <row r="1212" spans="1:8" ht="15" x14ac:dyDescent="0.25">
      <c r="A1212" s="47" t="s">
        <v>2075</v>
      </c>
      <c r="B1212" s="46" t="s">
        <v>2076</v>
      </c>
      <c r="C1212" s="46" t="s">
        <v>2077</v>
      </c>
      <c r="D1212" s="49">
        <v>32841</v>
      </c>
      <c r="E1212" s="46" t="s">
        <v>1063</v>
      </c>
      <c r="F1212" s="46">
        <v>91</v>
      </c>
      <c r="G1212" s="46">
        <v>985119459</v>
      </c>
      <c r="H1212" s="46">
        <v>76840355423</v>
      </c>
    </row>
    <row r="1213" spans="1:8" ht="15" x14ac:dyDescent="0.25">
      <c r="A1213" s="47" t="s">
        <v>1913</v>
      </c>
      <c r="B1213" s="46" t="s">
        <v>1914</v>
      </c>
      <c r="C1213" s="46" t="s">
        <v>1915</v>
      </c>
      <c r="D1213" s="49">
        <v>32797</v>
      </c>
      <c r="E1213" s="46" t="s">
        <v>966</v>
      </c>
      <c r="F1213" s="46">
        <v>62</v>
      </c>
      <c r="G1213" s="46">
        <v>915746697</v>
      </c>
      <c r="H1213" s="46">
        <v>55808896571</v>
      </c>
    </row>
    <row r="1214" spans="1:8" ht="15" x14ac:dyDescent="0.25">
      <c r="A1214" s="47" t="s">
        <v>2264</v>
      </c>
      <c r="B1214" s="46" t="s">
        <v>2265</v>
      </c>
      <c r="C1214" s="46" t="s">
        <v>2266</v>
      </c>
      <c r="D1214" s="49">
        <v>32165</v>
      </c>
      <c r="E1214" s="46" t="s">
        <v>986</v>
      </c>
      <c r="F1214" s="46">
        <v>68</v>
      </c>
      <c r="G1214" s="46">
        <v>989798311</v>
      </c>
      <c r="H1214" s="46">
        <v>61149153240</v>
      </c>
    </row>
    <row r="1215" spans="1:8" ht="15" x14ac:dyDescent="0.25">
      <c r="A1215" s="47" t="s">
        <v>1524</v>
      </c>
      <c r="B1215" s="46" t="s">
        <v>1525</v>
      </c>
      <c r="C1215" s="46" t="s">
        <v>1526</v>
      </c>
      <c r="D1215" s="49">
        <v>33566</v>
      </c>
      <c r="E1215" s="46" t="s">
        <v>966</v>
      </c>
      <c r="F1215" s="46">
        <v>62</v>
      </c>
      <c r="G1215" s="46">
        <v>943525193</v>
      </c>
      <c r="H1215" s="46">
        <v>15149631709</v>
      </c>
    </row>
    <row r="1216" spans="1:8" ht="15" x14ac:dyDescent="0.25">
      <c r="A1216" s="47" t="s">
        <v>1910</v>
      </c>
      <c r="B1216" s="46" t="s">
        <v>1911</v>
      </c>
      <c r="C1216" s="46" t="s">
        <v>1912</v>
      </c>
      <c r="D1216" s="49">
        <v>31261</v>
      </c>
      <c r="E1216" s="46" t="s">
        <v>966</v>
      </c>
      <c r="F1216" s="46">
        <v>62</v>
      </c>
      <c r="G1216" s="46">
        <v>966212562</v>
      </c>
      <c r="H1216" s="46">
        <v>57757228899</v>
      </c>
    </row>
    <row r="1217" spans="1:8" ht="15" x14ac:dyDescent="0.25">
      <c r="A1217" s="47" t="s">
        <v>1691</v>
      </c>
      <c r="B1217" s="46" t="s">
        <v>1692</v>
      </c>
      <c r="C1217" s="46" t="s">
        <v>1693</v>
      </c>
      <c r="D1217" s="49">
        <v>33450</v>
      </c>
      <c r="E1217" s="46" t="s">
        <v>1083</v>
      </c>
      <c r="F1217" s="46">
        <v>84</v>
      </c>
      <c r="G1217" s="46">
        <v>974292338</v>
      </c>
      <c r="H1217" s="46">
        <v>48993469832</v>
      </c>
    </row>
    <row r="1218" spans="1:8" ht="15" x14ac:dyDescent="0.25">
      <c r="A1218" s="47" t="s">
        <v>2584</v>
      </c>
      <c r="B1218" s="46" t="s">
        <v>2585</v>
      </c>
      <c r="C1218" s="46" t="s">
        <v>2586</v>
      </c>
      <c r="D1218" s="49">
        <v>33418</v>
      </c>
      <c r="E1218" s="46" t="s">
        <v>1125</v>
      </c>
      <c r="F1218" s="46">
        <v>31</v>
      </c>
      <c r="G1218" s="46">
        <v>919174819</v>
      </c>
      <c r="H1218" s="46">
        <v>6652481127</v>
      </c>
    </row>
    <row r="1219" spans="1:8" ht="15" x14ac:dyDescent="0.25">
      <c r="A1219" s="47" t="s">
        <v>1177</v>
      </c>
      <c r="B1219" s="46" t="s">
        <v>1178</v>
      </c>
      <c r="C1219" s="46" t="s">
        <v>1179</v>
      </c>
      <c r="D1219" s="49">
        <v>33479</v>
      </c>
      <c r="E1219" s="46" t="s">
        <v>986</v>
      </c>
      <c r="F1219" s="46">
        <v>68</v>
      </c>
      <c r="G1219" s="46">
        <v>913040152</v>
      </c>
      <c r="H1219" s="46">
        <v>20268064339</v>
      </c>
    </row>
    <row r="1220" spans="1:8" ht="15" x14ac:dyDescent="0.25">
      <c r="A1220" s="47" t="s">
        <v>1064</v>
      </c>
      <c r="B1220" s="46" t="s">
        <v>1065</v>
      </c>
      <c r="C1220" s="46" t="s">
        <v>1066</v>
      </c>
      <c r="D1220" s="49">
        <v>32457</v>
      </c>
      <c r="E1220" s="46" t="s">
        <v>982</v>
      </c>
      <c r="F1220" s="46">
        <v>82</v>
      </c>
      <c r="G1220" s="46">
        <v>908812570</v>
      </c>
      <c r="H1220" s="46">
        <v>46817664276</v>
      </c>
    </row>
    <row r="1221" spans="1:8" ht="15" x14ac:dyDescent="0.25">
      <c r="A1221" s="47" t="s">
        <v>2454</v>
      </c>
      <c r="B1221" s="46" t="s">
        <v>2455</v>
      </c>
      <c r="C1221" s="46" t="s">
        <v>2456</v>
      </c>
      <c r="D1221" s="49">
        <v>34108</v>
      </c>
      <c r="E1221" s="46" t="s">
        <v>1001</v>
      </c>
      <c r="F1221" s="46">
        <v>83</v>
      </c>
      <c r="G1221" s="46">
        <v>962737287</v>
      </c>
      <c r="H1221" s="46">
        <v>26515447926</v>
      </c>
    </row>
    <row r="1222" spans="1:8" ht="15" x14ac:dyDescent="0.25">
      <c r="A1222" s="47" t="s">
        <v>1067</v>
      </c>
      <c r="B1222" s="46" t="s">
        <v>1068</v>
      </c>
      <c r="C1222" s="46" t="s">
        <v>1069</v>
      </c>
      <c r="D1222" s="49">
        <v>32459</v>
      </c>
      <c r="E1222" s="46" t="s">
        <v>970</v>
      </c>
      <c r="F1222" s="46">
        <v>27</v>
      </c>
      <c r="G1222" s="46">
        <v>909750522</v>
      </c>
      <c r="H1222" s="46">
        <v>71250557592</v>
      </c>
    </row>
    <row r="1223" spans="1:8" ht="15" x14ac:dyDescent="0.25">
      <c r="A1223" s="47" t="s">
        <v>2324</v>
      </c>
      <c r="B1223" s="46" t="s">
        <v>2325</v>
      </c>
      <c r="C1223" s="46" t="s">
        <v>2326</v>
      </c>
      <c r="D1223" s="49">
        <v>32735</v>
      </c>
      <c r="E1223" s="46" t="s">
        <v>1063</v>
      </c>
      <c r="F1223" s="46">
        <v>91</v>
      </c>
      <c r="G1223" s="46">
        <v>928579146</v>
      </c>
      <c r="H1223" s="46">
        <v>95495892411</v>
      </c>
    </row>
    <row r="1224" spans="1:8" ht="15" x14ac:dyDescent="0.25">
      <c r="A1224" s="47" t="s">
        <v>1372</v>
      </c>
      <c r="B1224" s="46" t="s">
        <v>1373</v>
      </c>
      <c r="C1224" s="46" t="s">
        <v>1374</v>
      </c>
      <c r="D1224" s="49">
        <v>32734</v>
      </c>
      <c r="E1224" s="46" t="s">
        <v>1189</v>
      </c>
      <c r="F1224" s="46">
        <v>21</v>
      </c>
      <c r="G1224" s="46">
        <v>951845722</v>
      </c>
      <c r="H1224" s="46">
        <v>11022474095</v>
      </c>
    </row>
    <row r="1225" spans="1:8" ht="15" x14ac:dyDescent="0.25">
      <c r="A1225" s="47" t="s">
        <v>1286</v>
      </c>
      <c r="B1225" s="46" t="s">
        <v>1287</v>
      </c>
      <c r="C1225" s="46" t="s">
        <v>1288</v>
      </c>
      <c r="D1225" s="49">
        <v>32554</v>
      </c>
      <c r="E1225" s="46" t="s">
        <v>1121</v>
      </c>
      <c r="F1225" s="46">
        <v>51</v>
      </c>
      <c r="G1225" s="46">
        <v>969154423</v>
      </c>
      <c r="H1225" s="46">
        <v>91105179059</v>
      </c>
    </row>
    <row r="1226" spans="1:8" ht="15" x14ac:dyDescent="0.25">
      <c r="A1226" s="47" t="s">
        <v>1638</v>
      </c>
      <c r="B1226" s="46" t="s">
        <v>1639</v>
      </c>
      <c r="C1226" s="46" t="s">
        <v>1640</v>
      </c>
      <c r="D1226" s="49">
        <v>31527</v>
      </c>
      <c r="E1226" s="46" t="s">
        <v>974</v>
      </c>
      <c r="F1226" s="46">
        <v>96</v>
      </c>
      <c r="G1226" s="46">
        <v>935191641</v>
      </c>
      <c r="H1226" s="46">
        <v>86786911910</v>
      </c>
    </row>
    <row r="1227" spans="1:8" ht="15" x14ac:dyDescent="0.25">
      <c r="A1227" s="47" t="s">
        <v>2335</v>
      </c>
      <c r="B1227" s="46" t="s">
        <v>2336</v>
      </c>
      <c r="C1227" s="46" t="s">
        <v>2337</v>
      </c>
      <c r="D1227" s="49">
        <v>32384</v>
      </c>
      <c r="E1227" s="46" t="s">
        <v>982</v>
      </c>
      <c r="F1227" s="46">
        <v>82</v>
      </c>
      <c r="G1227" s="46">
        <v>935415899</v>
      </c>
      <c r="H1227" s="46">
        <v>27798929817</v>
      </c>
    </row>
    <row r="1228" spans="1:8" ht="15" x14ac:dyDescent="0.25">
      <c r="A1228" s="47" t="s">
        <v>991</v>
      </c>
      <c r="B1228" s="46" t="s">
        <v>992</v>
      </c>
      <c r="C1228" s="46" t="s">
        <v>993</v>
      </c>
      <c r="D1228" s="49">
        <v>31967</v>
      </c>
      <c r="E1228" s="46" t="s">
        <v>1189</v>
      </c>
      <c r="F1228" s="46">
        <v>21</v>
      </c>
      <c r="G1228" s="46">
        <v>956765539</v>
      </c>
      <c r="H1228" s="46">
        <v>26226956157</v>
      </c>
    </row>
    <row r="1229" spans="1:8" ht="15" x14ac:dyDescent="0.25">
      <c r="A1229" s="47" t="s">
        <v>2587</v>
      </c>
      <c r="B1229" s="46" t="s">
        <v>2588</v>
      </c>
      <c r="C1229" s="46" t="s">
        <v>2589</v>
      </c>
      <c r="D1229" s="49">
        <v>32214</v>
      </c>
      <c r="E1229" s="46" t="s">
        <v>994</v>
      </c>
      <c r="F1229" s="46">
        <v>98</v>
      </c>
      <c r="G1229" s="46">
        <v>957174883</v>
      </c>
      <c r="H1229" s="46">
        <v>62304613240</v>
      </c>
    </row>
    <row r="1230" spans="1:8" ht="15" x14ac:dyDescent="0.25">
      <c r="A1230" s="47" t="s">
        <v>1168</v>
      </c>
      <c r="B1230" s="46" t="s">
        <v>1169</v>
      </c>
      <c r="C1230" s="46" t="s">
        <v>1170</v>
      </c>
      <c r="D1230" s="49">
        <v>33733</v>
      </c>
      <c r="E1230" s="46" t="s">
        <v>1026</v>
      </c>
      <c r="F1230" s="46">
        <v>69</v>
      </c>
      <c r="G1230" s="46">
        <v>993343415</v>
      </c>
      <c r="H1230" s="46">
        <v>75057744737</v>
      </c>
    </row>
    <row r="1231" spans="1:8" ht="15" x14ac:dyDescent="0.25">
      <c r="A1231" s="47" t="s">
        <v>1139</v>
      </c>
      <c r="B1231" s="46" t="s">
        <v>1828</v>
      </c>
      <c r="C1231" s="46" t="s">
        <v>1829</v>
      </c>
      <c r="D1231" s="49">
        <v>31445</v>
      </c>
      <c r="E1231" s="46" t="s">
        <v>986</v>
      </c>
      <c r="F1231" s="46">
        <v>68</v>
      </c>
      <c r="G1231" s="46">
        <v>945257482</v>
      </c>
      <c r="H1231" s="46">
        <v>38019341817</v>
      </c>
    </row>
    <row r="1232" spans="1:8" ht="15" x14ac:dyDescent="0.25">
      <c r="A1232" s="47" t="s">
        <v>2285</v>
      </c>
      <c r="B1232" s="46" t="s">
        <v>1324</v>
      </c>
      <c r="C1232" s="46" t="s">
        <v>2286</v>
      </c>
      <c r="D1232" s="49">
        <v>32046</v>
      </c>
      <c r="E1232" s="46" t="s">
        <v>1087</v>
      </c>
      <c r="F1232" s="46">
        <v>61</v>
      </c>
      <c r="G1232" s="46">
        <v>955478525</v>
      </c>
      <c r="H1232" s="46">
        <v>98822942463</v>
      </c>
    </row>
    <row r="1233" spans="1:8" ht="15" x14ac:dyDescent="0.25">
      <c r="A1233" s="47" t="s">
        <v>2471</v>
      </c>
      <c r="B1233" s="46" t="s">
        <v>991</v>
      </c>
      <c r="C1233" s="46" t="s">
        <v>2472</v>
      </c>
      <c r="D1233" s="49">
        <v>33868</v>
      </c>
      <c r="E1233" s="46" t="s">
        <v>1189</v>
      </c>
      <c r="F1233" s="46">
        <v>21</v>
      </c>
      <c r="G1233" s="46">
        <v>998031467</v>
      </c>
      <c r="H1233" s="46">
        <v>30048327446</v>
      </c>
    </row>
    <row r="1234" spans="1:8" ht="15" x14ac:dyDescent="0.25">
      <c r="A1234" s="47" t="s">
        <v>1857</v>
      </c>
      <c r="B1234" s="46" t="s">
        <v>1858</v>
      </c>
      <c r="C1234" s="46" t="s">
        <v>1859</v>
      </c>
      <c r="D1234" s="49">
        <v>31757</v>
      </c>
      <c r="E1234" s="46" t="s">
        <v>982</v>
      </c>
      <c r="F1234" s="46">
        <v>82</v>
      </c>
      <c r="G1234" s="46">
        <v>907480733</v>
      </c>
      <c r="H1234" s="46">
        <v>24397532743</v>
      </c>
    </row>
    <row r="1235" spans="1:8" ht="15" x14ac:dyDescent="0.25">
      <c r="A1235" s="47" t="s">
        <v>1703</v>
      </c>
      <c r="B1235" s="46" t="s">
        <v>1498</v>
      </c>
      <c r="C1235" s="46" t="s">
        <v>1704</v>
      </c>
      <c r="D1235" s="49">
        <v>31530</v>
      </c>
      <c r="E1235" s="46" t="s">
        <v>990</v>
      </c>
      <c r="F1235" s="46">
        <v>63</v>
      </c>
      <c r="G1235" s="46">
        <v>952333505</v>
      </c>
      <c r="H1235" s="46">
        <v>20605836725</v>
      </c>
    </row>
    <row r="1236" spans="1:8" ht="15" x14ac:dyDescent="0.25">
      <c r="A1236" s="47" t="s">
        <v>1480</v>
      </c>
      <c r="B1236" s="46" t="s">
        <v>1481</v>
      </c>
      <c r="C1236" s="46" t="s">
        <v>1482</v>
      </c>
      <c r="D1236" s="49">
        <v>33557</v>
      </c>
      <c r="E1236" s="46" t="s">
        <v>1125</v>
      </c>
      <c r="F1236" s="46">
        <v>31</v>
      </c>
      <c r="G1236" s="46">
        <v>966898346</v>
      </c>
      <c r="H1236" s="46">
        <v>8553214010</v>
      </c>
    </row>
    <row r="1237" spans="1:8" ht="15" x14ac:dyDescent="0.25">
      <c r="A1237" s="47" t="s">
        <v>1480</v>
      </c>
      <c r="B1237" s="46" t="s">
        <v>1481</v>
      </c>
      <c r="C1237" s="46" t="s">
        <v>1482</v>
      </c>
      <c r="D1237" s="49">
        <v>33409</v>
      </c>
      <c r="E1237" s="46" t="s">
        <v>1063</v>
      </c>
      <c r="F1237" s="46">
        <v>91</v>
      </c>
      <c r="G1237" s="46">
        <v>918345496</v>
      </c>
      <c r="H1237" s="46">
        <v>96675999919</v>
      </c>
    </row>
    <row r="1238" spans="1:8" ht="15" x14ac:dyDescent="0.25">
      <c r="A1238" s="47" t="s">
        <v>1516</v>
      </c>
      <c r="B1238" s="46" t="s">
        <v>1517</v>
      </c>
      <c r="C1238" s="46" t="s">
        <v>1518</v>
      </c>
      <c r="D1238" s="49">
        <v>33394</v>
      </c>
      <c r="E1238" s="46" t="s">
        <v>1048</v>
      </c>
      <c r="F1238" s="46">
        <v>79</v>
      </c>
      <c r="G1238" s="46">
        <v>924994579</v>
      </c>
      <c r="H1238" s="46">
        <v>76129456558</v>
      </c>
    </row>
    <row r="1239" spans="1:8" ht="15" x14ac:dyDescent="0.25">
      <c r="A1239" s="47" t="s">
        <v>2338</v>
      </c>
      <c r="B1239" s="46" t="s">
        <v>2339</v>
      </c>
      <c r="C1239" s="46" t="s">
        <v>2340</v>
      </c>
      <c r="D1239" s="49">
        <v>31760</v>
      </c>
      <c r="E1239" s="46" t="s">
        <v>1083</v>
      </c>
      <c r="F1239" s="46">
        <v>84</v>
      </c>
      <c r="G1239" s="46">
        <v>920614317</v>
      </c>
      <c r="H1239" s="46">
        <v>58804353102</v>
      </c>
    </row>
    <row r="1240" spans="1:8" ht="15" x14ac:dyDescent="0.25">
      <c r="A1240" s="47" t="s">
        <v>1280</v>
      </c>
      <c r="B1240" s="46" t="s">
        <v>1281</v>
      </c>
      <c r="C1240" s="46" t="s">
        <v>1282</v>
      </c>
      <c r="D1240" s="49">
        <v>31900</v>
      </c>
      <c r="E1240" s="46" t="s">
        <v>970</v>
      </c>
      <c r="F1240" s="46">
        <v>27</v>
      </c>
      <c r="G1240" s="46">
        <v>975742290</v>
      </c>
      <c r="H1240" s="46">
        <v>98113114682</v>
      </c>
    </row>
    <row r="1241" spans="1:8" ht="15" x14ac:dyDescent="0.25">
      <c r="A1241" s="47" t="s">
        <v>2590</v>
      </c>
      <c r="B1241" s="46" t="s">
        <v>2591</v>
      </c>
      <c r="C1241" s="46" t="s">
        <v>2592</v>
      </c>
      <c r="D1241" s="49">
        <v>31543</v>
      </c>
      <c r="E1241" s="46" t="s">
        <v>974</v>
      </c>
      <c r="F1241" s="46">
        <v>96</v>
      </c>
      <c r="G1241" s="46">
        <v>962478436</v>
      </c>
      <c r="H1241" s="46">
        <v>48387752671</v>
      </c>
    </row>
    <row r="1242" spans="1:8" ht="15" x14ac:dyDescent="0.25">
      <c r="A1242" s="47" t="s">
        <v>1910</v>
      </c>
      <c r="B1242" s="46" t="s">
        <v>1911</v>
      </c>
      <c r="C1242" s="46" t="s">
        <v>1912</v>
      </c>
      <c r="D1242" s="49">
        <v>34279</v>
      </c>
      <c r="E1242" s="46" t="s">
        <v>1056</v>
      </c>
      <c r="F1242" s="46">
        <v>65</v>
      </c>
      <c r="G1242" s="46">
        <v>907004516</v>
      </c>
      <c r="H1242" s="46">
        <v>20894619972</v>
      </c>
    </row>
    <row r="1243" spans="1:8" ht="15" x14ac:dyDescent="0.25">
      <c r="A1243" s="47" t="s">
        <v>1808</v>
      </c>
      <c r="B1243" s="46" t="s">
        <v>1809</v>
      </c>
      <c r="C1243" s="46" t="s">
        <v>1810</v>
      </c>
      <c r="D1243" s="49">
        <v>31583</v>
      </c>
      <c r="E1243" s="46" t="s">
        <v>1063</v>
      </c>
      <c r="F1243" s="46">
        <v>91</v>
      </c>
      <c r="G1243" s="46">
        <v>958511731</v>
      </c>
      <c r="H1243" s="46">
        <v>41554302425</v>
      </c>
    </row>
    <row r="1244" spans="1:8" ht="15" x14ac:dyDescent="0.25">
      <c r="A1244" s="47" t="s">
        <v>2496</v>
      </c>
      <c r="B1244" s="46" t="s">
        <v>2497</v>
      </c>
      <c r="C1244" s="46" t="s">
        <v>2498</v>
      </c>
      <c r="D1244" s="49">
        <v>33793</v>
      </c>
      <c r="E1244" s="46" t="s">
        <v>1063</v>
      </c>
      <c r="F1244" s="46">
        <v>91</v>
      </c>
      <c r="G1244" s="46">
        <v>959701649</v>
      </c>
      <c r="H1244" s="46">
        <v>38265426133</v>
      </c>
    </row>
    <row r="1245" spans="1:8" ht="15" x14ac:dyDescent="0.25">
      <c r="A1245" s="47" t="s">
        <v>1958</v>
      </c>
      <c r="B1245" s="46" t="s">
        <v>1959</v>
      </c>
      <c r="C1245" s="46" t="s">
        <v>1960</v>
      </c>
      <c r="D1245" s="49">
        <v>32865</v>
      </c>
      <c r="E1245" s="46" t="s">
        <v>1019</v>
      </c>
      <c r="F1245" s="46">
        <v>95</v>
      </c>
      <c r="G1245" s="46">
        <v>965932064</v>
      </c>
      <c r="H1245" s="46">
        <v>36656572968</v>
      </c>
    </row>
    <row r="1246" spans="1:8" ht="15" x14ac:dyDescent="0.25">
      <c r="A1246" s="47" t="s">
        <v>1100</v>
      </c>
      <c r="B1246" s="46" t="s">
        <v>1101</v>
      </c>
      <c r="C1246" s="46" t="s">
        <v>1102</v>
      </c>
      <c r="D1246" s="49">
        <v>32441</v>
      </c>
      <c r="E1246" s="46" t="s">
        <v>1099</v>
      </c>
      <c r="F1246" s="46">
        <v>81</v>
      </c>
      <c r="G1246" s="46">
        <v>910407250</v>
      </c>
      <c r="H1246" s="46">
        <v>18955897090</v>
      </c>
    </row>
    <row r="1247" spans="1:8" ht="15" x14ac:dyDescent="0.25">
      <c r="A1247" s="47" t="s">
        <v>971</v>
      </c>
      <c r="B1247" s="46" t="s">
        <v>972</v>
      </c>
      <c r="C1247" s="46" t="s">
        <v>973</v>
      </c>
      <c r="D1247" s="49">
        <v>32966</v>
      </c>
      <c r="E1247" s="46" t="s">
        <v>1026</v>
      </c>
      <c r="F1247" s="46">
        <v>69</v>
      </c>
      <c r="G1247" s="46">
        <v>971799160</v>
      </c>
      <c r="H1247" s="46">
        <v>8921400675</v>
      </c>
    </row>
    <row r="1248" spans="1:8" ht="15" x14ac:dyDescent="0.25">
      <c r="A1248" s="47" t="s">
        <v>1480</v>
      </c>
      <c r="B1248" s="46" t="s">
        <v>1481</v>
      </c>
      <c r="C1248" s="46" t="s">
        <v>1482</v>
      </c>
      <c r="D1248" s="49">
        <v>32143</v>
      </c>
      <c r="E1248" s="46" t="s">
        <v>1056</v>
      </c>
      <c r="F1248" s="46">
        <v>65</v>
      </c>
      <c r="G1248" s="46">
        <v>920010759</v>
      </c>
      <c r="H1248" s="46">
        <v>29496903501</v>
      </c>
    </row>
    <row r="1249" spans="1:8" ht="15" x14ac:dyDescent="0.25">
      <c r="A1249" s="47" t="s">
        <v>2019</v>
      </c>
      <c r="B1249" s="46" t="s">
        <v>2020</v>
      </c>
      <c r="C1249" s="46" t="s">
        <v>2021</v>
      </c>
      <c r="D1249" s="49">
        <v>31999</v>
      </c>
      <c r="E1249" s="46" t="s">
        <v>1189</v>
      </c>
      <c r="F1249" s="46">
        <v>21</v>
      </c>
      <c r="G1249" s="46">
        <v>959741874</v>
      </c>
      <c r="H1249" s="46">
        <v>55261971870</v>
      </c>
    </row>
    <row r="1250" spans="1:8" ht="15" x14ac:dyDescent="0.25">
      <c r="A1250" s="47" t="s">
        <v>1318</v>
      </c>
      <c r="B1250" s="46" t="s">
        <v>1319</v>
      </c>
      <c r="C1250" s="46" t="s">
        <v>1320</v>
      </c>
      <c r="D1250" s="49">
        <v>31624</v>
      </c>
      <c r="E1250" s="46" t="s">
        <v>1121</v>
      </c>
      <c r="F1250" s="46">
        <v>51</v>
      </c>
      <c r="G1250" s="46">
        <v>937262744</v>
      </c>
      <c r="H1250" s="46">
        <v>37008956611</v>
      </c>
    </row>
    <row r="1251" spans="1:8" ht="15" x14ac:dyDescent="0.25">
      <c r="A1251" s="47" t="s">
        <v>1671</v>
      </c>
      <c r="B1251" s="46" t="s">
        <v>1672</v>
      </c>
      <c r="C1251" s="46" t="s">
        <v>1673</v>
      </c>
      <c r="D1251" s="49">
        <v>32020</v>
      </c>
      <c r="E1251" s="46" t="s">
        <v>1001</v>
      </c>
      <c r="F1251" s="46">
        <v>83</v>
      </c>
      <c r="G1251" s="46">
        <v>970761248</v>
      </c>
      <c r="H1251" s="46">
        <v>86795691474</v>
      </c>
    </row>
    <row r="1252" spans="1:8" ht="15" x14ac:dyDescent="0.25">
      <c r="A1252" s="47" t="s">
        <v>1430</v>
      </c>
      <c r="B1252" s="46" t="s">
        <v>1431</v>
      </c>
      <c r="C1252" s="46" t="s">
        <v>1432</v>
      </c>
      <c r="D1252" s="49">
        <v>32016</v>
      </c>
      <c r="E1252" s="46" t="s">
        <v>1005</v>
      </c>
      <c r="F1252" s="46">
        <v>88</v>
      </c>
      <c r="G1252" s="46">
        <v>992378329</v>
      </c>
      <c r="H1252" s="46">
        <v>80666493614</v>
      </c>
    </row>
    <row r="1253" spans="1:8" ht="15" x14ac:dyDescent="0.25">
      <c r="A1253" s="47" t="s">
        <v>2448</v>
      </c>
      <c r="B1253" s="46" t="s">
        <v>2449</v>
      </c>
      <c r="C1253" s="46" t="s">
        <v>2450</v>
      </c>
      <c r="D1253" s="49">
        <v>31605</v>
      </c>
      <c r="E1253" s="46" t="s">
        <v>1121</v>
      </c>
      <c r="F1253" s="46">
        <v>51</v>
      </c>
      <c r="G1253" s="46">
        <v>917806463</v>
      </c>
      <c r="H1253" s="46">
        <v>85629096031</v>
      </c>
    </row>
    <row r="1254" spans="1:8" ht="15" x14ac:dyDescent="0.25">
      <c r="A1254" s="47" t="s">
        <v>1881</v>
      </c>
      <c r="B1254" s="46" t="s">
        <v>1882</v>
      </c>
      <c r="C1254" s="46" t="s">
        <v>1883</v>
      </c>
      <c r="D1254" s="49">
        <v>32284</v>
      </c>
      <c r="E1254" s="46" t="s">
        <v>1189</v>
      </c>
      <c r="F1254" s="46">
        <v>21</v>
      </c>
      <c r="G1254" s="46">
        <v>936794834</v>
      </c>
      <c r="H1254" s="46">
        <v>84656696256</v>
      </c>
    </row>
    <row r="1255" spans="1:8" ht="15" x14ac:dyDescent="0.25">
      <c r="A1255" s="47" t="s">
        <v>1027</v>
      </c>
      <c r="B1255" s="46" t="s">
        <v>1028</v>
      </c>
      <c r="C1255" s="46" t="s">
        <v>1029</v>
      </c>
      <c r="D1255" s="49">
        <v>31234</v>
      </c>
      <c r="E1255" s="46" t="s">
        <v>1099</v>
      </c>
      <c r="F1255" s="46">
        <v>81</v>
      </c>
      <c r="G1255" s="46">
        <v>992642088</v>
      </c>
      <c r="H1255" s="46">
        <v>18203113346</v>
      </c>
    </row>
    <row r="1256" spans="1:8" ht="15" x14ac:dyDescent="0.25">
      <c r="A1256" s="47" t="s">
        <v>1232</v>
      </c>
      <c r="B1256" s="46" t="s">
        <v>1233</v>
      </c>
      <c r="C1256" s="46" t="s">
        <v>1234</v>
      </c>
      <c r="D1256" s="49">
        <v>32860</v>
      </c>
      <c r="E1256" s="46" t="s">
        <v>1083</v>
      </c>
      <c r="F1256" s="46">
        <v>84</v>
      </c>
      <c r="G1256" s="46">
        <v>919418484</v>
      </c>
      <c r="H1256" s="46">
        <v>94393139656</v>
      </c>
    </row>
    <row r="1257" spans="1:8" ht="15" x14ac:dyDescent="0.25">
      <c r="A1257" s="47" t="s">
        <v>1002</v>
      </c>
      <c r="B1257" s="46" t="s">
        <v>1003</v>
      </c>
      <c r="C1257" s="46" t="s">
        <v>1004</v>
      </c>
      <c r="D1257" s="49">
        <v>31334</v>
      </c>
      <c r="E1257" s="46" t="s">
        <v>978</v>
      </c>
      <c r="F1257" s="46">
        <v>86</v>
      </c>
      <c r="G1257" s="46">
        <v>913945127</v>
      </c>
      <c r="H1257" s="46">
        <v>23076976073</v>
      </c>
    </row>
    <row r="1258" spans="1:8" ht="15" x14ac:dyDescent="0.25">
      <c r="A1258" s="47" t="s">
        <v>1100</v>
      </c>
      <c r="B1258" s="46" t="s">
        <v>1101</v>
      </c>
      <c r="C1258" s="46" t="s">
        <v>1102</v>
      </c>
      <c r="D1258" s="49">
        <v>31979</v>
      </c>
      <c r="E1258" s="46" t="s">
        <v>1019</v>
      </c>
      <c r="F1258" s="46">
        <v>95</v>
      </c>
      <c r="G1258" s="46">
        <v>926736267</v>
      </c>
      <c r="H1258" s="46">
        <v>10387406354</v>
      </c>
    </row>
    <row r="1259" spans="1:8" ht="15" x14ac:dyDescent="0.25">
      <c r="A1259" s="47" t="s">
        <v>2430</v>
      </c>
      <c r="B1259" s="46" t="s">
        <v>2431</v>
      </c>
      <c r="C1259" s="46" t="s">
        <v>2432</v>
      </c>
      <c r="D1259" s="49">
        <v>32651</v>
      </c>
      <c r="E1259" s="46" t="s">
        <v>1019</v>
      </c>
      <c r="F1259" s="46">
        <v>95</v>
      </c>
      <c r="G1259" s="46">
        <v>978723425</v>
      </c>
      <c r="H1259" s="46">
        <v>54266090282</v>
      </c>
    </row>
    <row r="1260" spans="1:8" ht="15" x14ac:dyDescent="0.25">
      <c r="A1260" s="47" t="s">
        <v>2195</v>
      </c>
      <c r="B1260" s="46" t="s">
        <v>2196</v>
      </c>
      <c r="C1260" s="46" t="s">
        <v>2197</v>
      </c>
      <c r="D1260" s="49">
        <v>31656</v>
      </c>
      <c r="E1260" s="46" t="s">
        <v>966</v>
      </c>
      <c r="F1260" s="46">
        <v>62</v>
      </c>
      <c r="G1260" s="46">
        <v>926980535</v>
      </c>
      <c r="H1260" s="46">
        <v>58699631925</v>
      </c>
    </row>
    <row r="1261" spans="1:8" ht="15" x14ac:dyDescent="0.25">
      <c r="A1261" s="47" t="s">
        <v>2593</v>
      </c>
      <c r="B1261" s="46" t="s">
        <v>2594</v>
      </c>
      <c r="C1261" s="46" t="s">
        <v>2595</v>
      </c>
      <c r="D1261" s="49">
        <v>34021</v>
      </c>
      <c r="E1261" s="46" t="s">
        <v>990</v>
      </c>
      <c r="F1261" s="46">
        <v>63</v>
      </c>
      <c r="G1261" s="46">
        <v>952549071</v>
      </c>
      <c r="H1261" s="46">
        <v>56511287826</v>
      </c>
    </row>
    <row r="1262" spans="1:8" ht="15" x14ac:dyDescent="0.25">
      <c r="A1262" s="47" t="s">
        <v>2596</v>
      </c>
      <c r="B1262" s="46" t="s">
        <v>2597</v>
      </c>
      <c r="C1262" s="46" t="s">
        <v>2598</v>
      </c>
      <c r="D1262" s="49">
        <v>32482</v>
      </c>
      <c r="E1262" s="46" t="s">
        <v>1005</v>
      </c>
      <c r="F1262" s="46">
        <v>88</v>
      </c>
      <c r="G1262" s="46">
        <v>980462549</v>
      </c>
      <c r="H1262" s="46">
        <v>425521311</v>
      </c>
    </row>
    <row r="1263" spans="1:8" ht="15" x14ac:dyDescent="0.25">
      <c r="A1263" s="47" t="s">
        <v>2252</v>
      </c>
      <c r="B1263" s="46" t="s">
        <v>2253</v>
      </c>
      <c r="C1263" s="46" t="s">
        <v>2254</v>
      </c>
      <c r="D1263" s="49">
        <v>31590</v>
      </c>
      <c r="E1263" s="46" t="s">
        <v>970</v>
      </c>
      <c r="F1263" s="46">
        <v>27</v>
      </c>
      <c r="G1263" s="46">
        <v>986736061</v>
      </c>
      <c r="H1263" s="46">
        <v>51524264803</v>
      </c>
    </row>
    <row r="1264" spans="1:8" ht="15" x14ac:dyDescent="0.25">
      <c r="A1264" s="47" t="s">
        <v>1647</v>
      </c>
      <c r="B1264" s="46" t="s">
        <v>1648</v>
      </c>
      <c r="C1264" s="46" t="s">
        <v>1649</v>
      </c>
      <c r="D1264" s="49">
        <v>33230</v>
      </c>
      <c r="E1264" s="46" t="s">
        <v>1052</v>
      </c>
      <c r="F1264" s="46">
        <v>84</v>
      </c>
      <c r="G1264" s="46">
        <v>983911100</v>
      </c>
      <c r="H1264" s="46">
        <v>31355963026</v>
      </c>
    </row>
    <row r="1265" spans="1:8" ht="15" x14ac:dyDescent="0.25">
      <c r="A1265" s="47" t="s">
        <v>1385</v>
      </c>
      <c r="B1265" s="46" t="s">
        <v>1386</v>
      </c>
      <c r="C1265" s="46" t="s">
        <v>1387</v>
      </c>
      <c r="D1265" s="49">
        <v>34330</v>
      </c>
      <c r="E1265" s="46" t="s">
        <v>1189</v>
      </c>
      <c r="F1265" s="46">
        <v>21</v>
      </c>
      <c r="G1265" s="46">
        <v>936432262</v>
      </c>
      <c r="H1265" s="46">
        <v>17127927346</v>
      </c>
    </row>
    <row r="1266" spans="1:8" ht="15" x14ac:dyDescent="0.25">
      <c r="A1266" s="47" t="s">
        <v>1573</v>
      </c>
      <c r="B1266" s="46" t="s">
        <v>1574</v>
      </c>
      <c r="C1266" s="46" t="s">
        <v>1575</v>
      </c>
      <c r="D1266" s="49">
        <v>31450</v>
      </c>
      <c r="E1266" s="46" t="s">
        <v>1019</v>
      </c>
      <c r="F1266" s="46">
        <v>95</v>
      </c>
      <c r="G1266" s="46">
        <v>925174690</v>
      </c>
      <c r="H1266" s="46">
        <v>67213870385</v>
      </c>
    </row>
    <row r="1267" spans="1:8" ht="15" x14ac:dyDescent="0.25">
      <c r="A1267" s="47" t="s">
        <v>2599</v>
      </c>
      <c r="B1267" s="46" t="s">
        <v>2600</v>
      </c>
      <c r="C1267" s="46" t="s">
        <v>2601</v>
      </c>
      <c r="D1267" s="49">
        <v>33103</v>
      </c>
      <c r="E1267" s="46" t="s">
        <v>1121</v>
      </c>
      <c r="F1267" s="46">
        <v>51</v>
      </c>
      <c r="G1267" s="46">
        <v>973068733</v>
      </c>
      <c r="H1267" s="46">
        <v>25523073699</v>
      </c>
    </row>
    <row r="1268" spans="1:8" ht="15" x14ac:dyDescent="0.25">
      <c r="A1268" s="47" t="s">
        <v>1199</v>
      </c>
      <c r="B1268" s="46" t="s">
        <v>1200</v>
      </c>
      <c r="C1268" s="46" t="s">
        <v>1201</v>
      </c>
      <c r="D1268" s="49">
        <v>32282</v>
      </c>
      <c r="E1268" s="46" t="s">
        <v>1091</v>
      </c>
      <c r="F1268" s="46">
        <v>92</v>
      </c>
      <c r="G1268" s="46">
        <v>946704261</v>
      </c>
      <c r="H1268" s="46">
        <v>31229091565</v>
      </c>
    </row>
    <row r="1269" spans="1:8" ht="15" x14ac:dyDescent="0.25">
      <c r="A1269" s="47" t="s">
        <v>1551</v>
      </c>
      <c r="B1269" s="46" t="s">
        <v>1552</v>
      </c>
      <c r="C1269" s="46" t="s">
        <v>1553</v>
      </c>
      <c r="D1269" s="49">
        <v>32344</v>
      </c>
      <c r="E1269" s="46" t="s">
        <v>970</v>
      </c>
      <c r="F1269" s="46">
        <v>27</v>
      </c>
      <c r="G1269" s="46">
        <v>912868961</v>
      </c>
      <c r="H1269" s="46">
        <v>17382330528</v>
      </c>
    </row>
    <row r="1270" spans="1:8" ht="15" x14ac:dyDescent="0.25">
      <c r="A1270" s="47" t="s">
        <v>1186</v>
      </c>
      <c r="B1270" s="46" t="s">
        <v>1187</v>
      </c>
      <c r="C1270" s="46" t="s">
        <v>1188</v>
      </c>
      <c r="D1270" s="49">
        <v>34312</v>
      </c>
      <c r="E1270" s="46" t="s">
        <v>994</v>
      </c>
      <c r="F1270" s="46">
        <v>98</v>
      </c>
      <c r="G1270" s="46">
        <v>996107975</v>
      </c>
      <c r="H1270" s="46">
        <v>75394212592</v>
      </c>
    </row>
    <row r="1271" spans="1:8" ht="15" x14ac:dyDescent="0.25">
      <c r="A1271" s="47" t="s">
        <v>1925</v>
      </c>
      <c r="B1271" s="46" t="s">
        <v>1926</v>
      </c>
      <c r="C1271" s="46" t="s">
        <v>1927</v>
      </c>
      <c r="D1271" s="49">
        <v>32393</v>
      </c>
      <c r="E1271" s="46" t="s">
        <v>966</v>
      </c>
      <c r="F1271" s="46">
        <v>62</v>
      </c>
      <c r="G1271" s="46">
        <v>946421822</v>
      </c>
      <c r="H1271" s="46">
        <v>44518893813</v>
      </c>
    </row>
    <row r="1272" spans="1:8" ht="15" x14ac:dyDescent="0.25">
      <c r="A1272" s="47" t="s">
        <v>1168</v>
      </c>
      <c r="B1272" s="46" t="s">
        <v>1169</v>
      </c>
      <c r="C1272" s="46" t="s">
        <v>1170</v>
      </c>
      <c r="D1272" s="49">
        <v>31276</v>
      </c>
      <c r="E1272" s="46" t="s">
        <v>962</v>
      </c>
      <c r="F1272" s="46">
        <v>71</v>
      </c>
      <c r="G1272" s="46">
        <v>915002334</v>
      </c>
      <c r="H1272" s="46">
        <v>16063969120</v>
      </c>
    </row>
    <row r="1273" spans="1:8" ht="15" x14ac:dyDescent="0.25">
      <c r="A1273" s="47" t="s">
        <v>1020</v>
      </c>
      <c r="B1273" s="46" t="s">
        <v>1021</v>
      </c>
      <c r="C1273" s="46" t="s">
        <v>1022</v>
      </c>
      <c r="D1273" s="49">
        <v>31748</v>
      </c>
      <c r="E1273" s="46" t="s">
        <v>1048</v>
      </c>
      <c r="F1273" s="46">
        <v>79</v>
      </c>
      <c r="G1273" s="46">
        <v>930172603</v>
      </c>
      <c r="H1273" s="46">
        <v>5415562811</v>
      </c>
    </row>
    <row r="1274" spans="1:8" ht="15" x14ac:dyDescent="0.25">
      <c r="A1274" s="47" t="s">
        <v>1839</v>
      </c>
      <c r="B1274" s="46" t="s">
        <v>1840</v>
      </c>
      <c r="C1274" s="46" t="s">
        <v>1841</v>
      </c>
      <c r="D1274" s="49">
        <v>32282</v>
      </c>
      <c r="E1274" s="46" t="s">
        <v>1001</v>
      </c>
      <c r="F1274" s="46">
        <v>83</v>
      </c>
      <c r="G1274" s="46">
        <v>982478838</v>
      </c>
      <c r="H1274" s="46">
        <v>55153081570</v>
      </c>
    </row>
    <row r="1275" spans="1:8" ht="15" x14ac:dyDescent="0.25">
      <c r="A1275" s="47" t="s">
        <v>2162</v>
      </c>
      <c r="B1275" s="46" t="s">
        <v>2163</v>
      </c>
      <c r="C1275" s="46" t="s">
        <v>2164</v>
      </c>
      <c r="D1275" s="49">
        <v>33390</v>
      </c>
      <c r="E1275" s="46" t="s">
        <v>982</v>
      </c>
      <c r="F1275" s="46">
        <v>82</v>
      </c>
      <c r="G1275" s="46">
        <v>946947248</v>
      </c>
      <c r="H1275" s="46">
        <v>13295401574</v>
      </c>
    </row>
    <row r="1276" spans="1:8" ht="15" x14ac:dyDescent="0.25">
      <c r="A1276" s="47" t="s">
        <v>1462</v>
      </c>
      <c r="B1276" s="46" t="s">
        <v>1463</v>
      </c>
      <c r="C1276" s="46" t="s">
        <v>1464</v>
      </c>
      <c r="D1276" s="49">
        <v>32301</v>
      </c>
      <c r="E1276" s="46" t="s">
        <v>990</v>
      </c>
      <c r="F1276" s="46">
        <v>63</v>
      </c>
      <c r="G1276" s="46">
        <v>953922702</v>
      </c>
      <c r="H1276" s="46">
        <v>21879675154</v>
      </c>
    </row>
    <row r="1277" spans="1:8" ht="15" x14ac:dyDescent="0.25">
      <c r="A1277" s="47" t="s">
        <v>2232</v>
      </c>
      <c r="B1277" s="46" t="s">
        <v>2233</v>
      </c>
      <c r="C1277" s="46" t="s">
        <v>2234</v>
      </c>
      <c r="D1277" s="49">
        <v>32363</v>
      </c>
      <c r="E1277" s="46" t="s">
        <v>1099</v>
      </c>
      <c r="F1277" s="46">
        <v>81</v>
      </c>
      <c r="G1277" s="46">
        <v>994240755</v>
      </c>
      <c r="H1277" s="46">
        <v>24531555921</v>
      </c>
    </row>
    <row r="1278" spans="1:8" ht="15" x14ac:dyDescent="0.25">
      <c r="A1278" s="47" t="s">
        <v>1209</v>
      </c>
      <c r="B1278" s="46" t="s">
        <v>2250</v>
      </c>
      <c r="C1278" s="46" t="s">
        <v>2251</v>
      </c>
      <c r="D1278" s="49">
        <v>34221</v>
      </c>
      <c r="E1278" s="46" t="s">
        <v>1125</v>
      </c>
      <c r="F1278" s="46">
        <v>31</v>
      </c>
      <c r="G1278" s="46">
        <v>949368118</v>
      </c>
      <c r="H1278" s="46">
        <v>16398792605</v>
      </c>
    </row>
    <row r="1279" spans="1:8" ht="15" x14ac:dyDescent="0.25">
      <c r="A1279" s="47" t="s">
        <v>1250</v>
      </c>
      <c r="B1279" s="46" t="s">
        <v>1251</v>
      </c>
      <c r="C1279" s="46" t="s">
        <v>1252</v>
      </c>
      <c r="D1279" s="49">
        <v>31301</v>
      </c>
      <c r="E1279" s="46" t="s">
        <v>1063</v>
      </c>
      <c r="F1279" s="46">
        <v>91</v>
      </c>
      <c r="G1279" s="46">
        <v>983554651</v>
      </c>
      <c r="H1279" s="46">
        <v>87580174904</v>
      </c>
    </row>
    <row r="1280" spans="1:8" ht="15" x14ac:dyDescent="0.25">
      <c r="A1280" s="47" t="s">
        <v>1964</v>
      </c>
      <c r="B1280" s="46" t="s">
        <v>1965</v>
      </c>
      <c r="C1280" s="46" t="s">
        <v>1966</v>
      </c>
      <c r="D1280" s="49">
        <v>31840</v>
      </c>
      <c r="E1280" s="46" t="s">
        <v>1063</v>
      </c>
      <c r="F1280" s="46">
        <v>91</v>
      </c>
      <c r="G1280" s="46">
        <v>981244646</v>
      </c>
      <c r="H1280" s="46">
        <v>18129291026</v>
      </c>
    </row>
    <row r="1281" spans="1:8" ht="15" x14ac:dyDescent="0.25">
      <c r="A1281" s="47" t="s">
        <v>2602</v>
      </c>
      <c r="B1281" s="46" t="s">
        <v>2603</v>
      </c>
      <c r="C1281" s="46" t="s">
        <v>2604</v>
      </c>
      <c r="D1281" s="49">
        <v>31375</v>
      </c>
      <c r="E1281" s="46" t="s">
        <v>1048</v>
      </c>
      <c r="F1281" s="46">
        <v>79</v>
      </c>
      <c r="G1281" s="46">
        <v>961357244</v>
      </c>
      <c r="H1281" s="46">
        <v>1360197573</v>
      </c>
    </row>
    <row r="1282" spans="1:8" ht="15" x14ac:dyDescent="0.25">
      <c r="A1282" s="47" t="s">
        <v>1250</v>
      </c>
      <c r="B1282" s="46" t="s">
        <v>1251</v>
      </c>
      <c r="C1282" s="46" t="s">
        <v>1252</v>
      </c>
      <c r="D1282" s="49">
        <v>32117</v>
      </c>
      <c r="E1282" s="46" t="s">
        <v>970</v>
      </c>
      <c r="F1282" s="46">
        <v>27</v>
      </c>
      <c r="G1282" s="46">
        <v>971418386</v>
      </c>
      <c r="H1282" s="46">
        <v>5269737777</v>
      </c>
    </row>
    <row r="1283" spans="1:8" ht="15" x14ac:dyDescent="0.25">
      <c r="A1283" s="47" t="s">
        <v>1919</v>
      </c>
      <c r="B1283" s="46" t="s">
        <v>1920</v>
      </c>
      <c r="C1283" s="46" t="s">
        <v>1921</v>
      </c>
      <c r="D1283" s="49">
        <v>33156</v>
      </c>
      <c r="E1283" s="46" t="s">
        <v>990</v>
      </c>
      <c r="F1283" s="46">
        <v>63</v>
      </c>
      <c r="G1283" s="46">
        <v>959773371</v>
      </c>
      <c r="H1283" s="46">
        <v>57150330688</v>
      </c>
    </row>
    <row r="1284" spans="1:8" ht="15" x14ac:dyDescent="0.25">
      <c r="A1284" s="47" t="s">
        <v>2232</v>
      </c>
      <c r="B1284" s="46" t="s">
        <v>2233</v>
      </c>
      <c r="C1284" s="46" t="s">
        <v>2234</v>
      </c>
      <c r="D1284" s="49">
        <v>32241</v>
      </c>
      <c r="E1284" s="46" t="s">
        <v>962</v>
      </c>
      <c r="F1284" s="46">
        <v>71</v>
      </c>
      <c r="G1284" s="46">
        <v>956086725</v>
      </c>
      <c r="H1284" s="46">
        <v>44594821262</v>
      </c>
    </row>
    <row r="1285" spans="1:8" ht="15" x14ac:dyDescent="0.25">
      <c r="A1285" s="47" t="s">
        <v>1465</v>
      </c>
      <c r="B1285" s="46" t="s">
        <v>1466</v>
      </c>
      <c r="C1285" s="46" t="s">
        <v>1467</v>
      </c>
      <c r="D1285" s="49">
        <v>32221</v>
      </c>
      <c r="E1285" s="46" t="s">
        <v>1052</v>
      </c>
      <c r="F1285" s="46">
        <v>84</v>
      </c>
      <c r="G1285" s="46">
        <v>916590756</v>
      </c>
      <c r="H1285" s="46">
        <v>89494822532</v>
      </c>
    </row>
    <row r="1286" spans="1:8" ht="15" x14ac:dyDescent="0.25">
      <c r="A1286" s="47" t="s">
        <v>1489</v>
      </c>
      <c r="B1286" s="46" t="s">
        <v>1490</v>
      </c>
      <c r="C1286" s="46" t="s">
        <v>1491</v>
      </c>
      <c r="D1286" s="49">
        <v>32994</v>
      </c>
      <c r="E1286" s="46" t="s">
        <v>986</v>
      </c>
      <c r="F1286" s="46">
        <v>68</v>
      </c>
      <c r="G1286" s="46">
        <v>922861020</v>
      </c>
      <c r="H1286" s="46">
        <v>85180226876</v>
      </c>
    </row>
    <row r="1287" spans="1:8" ht="15" x14ac:dyDescent="0.25">
      <c r="A1287" s="47" t="s">
        <v>1010</v>
      </c>
      <c r="B1287" s="46" t="s">
        <v>1835</v>
      </c>
      <c r="C1287" s="46" t="s">
        <v>1836</v>
      </c>
      <c r="D1287" s="49">
        <v>33587</v>
      </c>
      <c r="E1287" s="46" t="s">
        <v>966</v>
      </c>
      <c r="F1287" s="46">
        <v>62</v>
      </c>
      <c r="G1287" s="46">
        <v>925260362</v>
      </c>
      <c r="H1287" s="46">
        <v>86687545894</v>
      </c>
    </row>
    <row r="1288" spans="1:8" ht="15" x14ac:dyDescent="0.25">
      <c r="A1288" s="47" t="s">
        <v>1418</v>
      </c>
      <c r="B1288" s="46" t="s">
        <v>1419</v>
      </c>
      <c r="C1288" s="46" t="s">
        <v>1420</v>
      </c>
      <c r="D1288" s="49">
        <v>32559</v>
      </c>
      <c r="E1288" s="46" t="s">
        <v>1012</v>
      </c>
      <c r="F1288" s="46">
        <v>41</v>
      </c>
      <c r="G1288" s="46">
        <v>958473994</v>
      </c>
      <c r="H1288" s="46">
        <v>71512244937</v>
      </c>
    </row>
    <row r="1289" spans="1:8" ht="15" x14ac:dyDescent="0.25">
      <c r="A1289" s="47" t="s">
        <v>1641</v>
      </c>
      <c r="B1289" s="46" t="s">
        <v>1642</v>
      </c>
      <c r="C1289" s="46" t="s">
        <v>1643</v>
      </c>
      <c r="D1289" s="49">
        <v>33240</v>
      </c>
      <c r="E1289" s="46" t="s">
        <v>966</v>
      </c>
      <c r="F1289" s="46">
        <v>62</v>
      </c>
      <c r="G1289" s="46">
        <v>945349597</v>
      </c>
      <c r="H1289" s="46">
        <v>12526786623</v>
      </c>
    </row>
    <row r="1290" spans="1:8" ht="15" x14ac:dyDescent="0.25">
      <c r="A1290" s="47" t="s">
        <v>2605</v>
      </c>
      <c r="B1290" s="46" t="s">
        <v>2606</v>
      </c>
      <c r="C1290" s="46" t="s">
        <v>2607</v>
      </c>
      <c r="D1290" s="49">
        <v>33260</v>
      </c>
      <c r="E1290" s="46" t="s">
        <v>994</v>
      </c>
      <c r="F1290" s="46">
        <v>98</v>
      </c>
      <c r="G1290" s="46">
        <v>923270006</v>
      </c>
      <c r="H1290" s="46">
        <v>11723716374</v>
      </c>
    </row>
    <row r="1291" spans="1:8" ht="15" x14ac:dyDescent="0.25">
      <c r="A1291" s="47" t="s">
        <v>1400</v>
      </c>
      <c r="B1291" s="46" t="s">
        <v>1401</v>
      </c>
      <c r="C1291" s="46" t="s">
        <v>1402</v>
      </c>
      <c r="D1291" s="49">
        <v>33190</v>
      </c>
      <c r="E1291" s="46" t="s">
        <v>962</v>
      </c>
      <c r="F1291" s="46">
        <v>71</v>
      </c>
      <c r="G1291" s="46">
        <v>994155107</v>
      </c>
      <c r="H1291" s="46">
        <v>58739082347</v>
      </c>
    </row>
    <row r="1292" spans="1:8" ht="15" x14ac:dyDescent="0.25">
      <c r="A1292" s="47" t="s">
        <v>2407</v>
      </c>
      <c r="B1292" s="46" t="s">
        <v>2408</v>
      </c>
      <c r="C1292" s="46" t="s">
        <v>2409</v>
      </c>
      <c r="D1292" s="49">
        <v>31909</v>
      </c>
      <c r="E1292" s="46" t="s">
        <v>986</v>
      </c>
      <c r="F1292" s="46">
        <v>68</v>
      </c>
      <c r="G1292" s="46">
        <v>993772990</v>
      </c>
      <c r="H1292" s="46">
        <v>51648606068</v>
      </c>
    </row>
    <row r="1293" spans="1:8" ht="15" x14ac:dyDescent="0.25">
      <c r="A1293" s="47" t="s">
        <v>2518</v>
      </c>
      <c r="B1293" s="46" t="s">
        <v>2398</v>
      </c>
      <c r="C1293" s="46" t="s">
        <v>2519</v>
      </c>
      <c r="D1293" s="49">
        <v>33572</v>
      </c>
      <c r="E1293" s="46" t="s">
        <v>1005</v>
      </c>
      <c r="F1293" s="46">
        <v>88</v>
      </c>
      <c r="G1293" s="46">
        <v>911007893</v>
      </c>
      <c r="H1293" s="46">
        <v>46114078685</v>
      </c>
    </row>
    <row r="1294" spans="1:8" ht="15" x14ac:dyDescent="0.25">
      <c r="A1294" s="47" t="s">
        <v>2430</v>
      </c>
      <c r="B1294" s="46" t="s">
        <v>2431</v>
      </c>
      <c r="C1294" s="46" t="s">
        <v>2432</v>
      </c>
      <c r="D1294" s="49">
        <v>32256</v>
      </c>
      <c r="E1294" s="46" t="s">
        <v>1099</v>
      </c>
      <c r="F1294" s="46">
        <v>81</v>
      </c>
      <c r="G1294" s="46">
        <v>994602843</v>
      </c>
      <c r="H1294" s="46">
        <v>24026591838</v>
      </c>
    </row>
    <row r="1295" spans="1:8" ht="15" x14ac:dyDescent="0.25">
      <c r="A1295" s="47" t="s">
        <v>2154</v>
      </c>
      <c r="B1295" s="46" t="s">
        <v>2121</v>
      </c>
      <c r="C1295" s="46" t="s">
        <v>2155</v>
      </c>
      <c r="D1295" s="49">
        <v>33040</v>
      </c>
      <c r="E1295" s="46" t="s">
        <v>1087</v>
      </c>
      <c r="F1295" s="46">
        <v>61</v>
      </c>
      <c r="G1295" s="46">
        <v>986990734</v>
      </c>
      <c r="H1295" s="46">
        <v>39843307438</v>
      </c>
    </row>
    <row r="1296" spans="1:8" ht="15" x14ac:dyDescent="0.25">
      <c r="A1296" s="47" t="s">
        <v>2442</v>
      </c>
      <c r="B1296" s="46" t="s">
        <v>2443</v>
      </c>
      <c r="C1296" s="46" t="s">
        <v>2444</v>
      </c>
      <c r="D1296" s="49">
        <v>32827</v>
      </c>
      <c r="E1296" s="46" t="s">
        <v>978</v>
      </c>
      <c r="F1296" s="46">
        <v>86</v>
      </c>
      <c r="G1296" s="46">
        <v>948590782</v>
      </c>
      <c r="H1296" s="46">
        <v>83490707804</v>
      </c>
    </row>
    <row r="1297" spans="1:8" ht="15" x14ac:dyDescent="0.25">
      <c r="A1297" s="47" t="s">
        <v>2398</v>
      </c>
      <c r="B1297" s="46" t="s">
        <v>2399</v>
      </c>
      <c r="C1297" s="46" t="s">
        <v>2400</v>
      </c>
      <c r="D1297" s="49">
        <v>33232</v>
      </c>
      <c r="E1297" s="46" t="s">
        <v>1099</v>
      </c>
      <c r="F1297" s="46">
        <v>81</v>
      </c>
      <c r="G1297" s="46">
        <v>900804544</v>
      </c>
      <c r="H1297" s="46">
        <v>70638636026</v>
      </c>
    </row>
    <row r="1298" spans="1:8" ht="15" x14ac:dyDescent="0.25">
      <c r="A1298" s="47" t="s">
        <v>1112</v>
      </c>
      <c r="B1298" s="46" t="s">
        <v>1113</v>
      </c>
      <c r="C1298" s="46" t="s">
        <v>1114</v>
      </c>
      <c r="D1298" s="49">
        <v>32550</v>
      </c>
      <c r="E1298" s="46" t="s">
        <v>982</v>
      </c>
      <c r="F1298" s="46">
        <v>82</v>
      </c>
      <c r="G1298" s="46">
        <v>975793607</v>
      </c>
      <c r="H1298" s="46">
        <v>47374269447</v>
      </c>
    </row>
    <row r="1299" spans="1:8" ht="15" x14ac:dyDescent="0.25">
      <c r="A1299" s="47" t="s">
        <v>1703</v>
      </c>
      <c r="B1299" s="46" t="s">
        <v>1498</v>
      </c>
      <c r="C1299" s="46" t="s">
        <v>1704</v>
      </c>
      <c r="D1299" s="49">
        <v>31957</v>
      </c>
      <c r="E1299" s="46" t="s">
        <v>990</v>
      </c>
      <c r="F1299" s="46">
        <v>63</v>
      </c>
      <c r="G1299" s="46">
        <v>949801038</v>
      </c>
      <c r="H1299" s="46">
        <v>54481147759</v>
      </c>
    </row>
    <row r="1300" spans="1:8" ht="15" x14ac:dyDescent="0.25">
      <c r="A1300" s="47" t="s">
        <v>1937</v>
      </c>
      <c r="B1300" s="46" t="s">
        <v>1938</v>
      </c>
      <c r="C1300" s="46" t="s">
        <v>1939</v>
      </c>
      <c r="D1300" s="49">
        <v>34177</v>
      </c>
      <c r="E1300" s="46" t="s">
        <v>978</v>
      </c>
      <c r="F1300" s="46">
        <v>86</v>
      </c>
      <c r="G1300" s="46">
        <v>971926540</v>
      </c>
      <c r="H1300" s="46">
        <v>5544708490</v>
      </c>
    </row>
    <row r="1301" spans="1:8" ht="15" x14ac:dyDescent="0.25">
      <c r="A1301" s="47" t="s">
        <v>1030</v>
      </c>
      <c r="B1301" s="46" t="s">
        <v>1031</v>
      </c>
      <c r="C1301" s="46" t="s">
        <v>1032</v>
      </c>
      <c r="D1301" s="49">
        <v>33498</v>
      </c>
      <c r="E1301" s="46" t="s">
        <v>1052</v>
      </c>
      <c r="F1301" s="46">
        <v>84</v>
      </c>
      <c r="G1301" s="46">
        <v>969044666</v>
      </c>
      <c r="H1301" s="46">
        <v>83233129922</v>
      </c>
    </row>
    <row r="1302" spans="1:8" ht="15" x14ac:dyDescent="0.25">
      <c r="A1302" s="47" t="s">
        <v>1067</v>
      </c>
      <c r="B1302" s="46" t="s">
        <v>1068</v>
      </c>
      <c r="C1302" s="46" t="s">
        <v>1069</v>
      </c>
      <c r="D1302" s="49">
        <v>33755</v>
      </c>
      <c r="E1302" s="46" t="s">
        <v>1019</v>
      </c>
      <c r="F1302" s="46">
        <v>95</v>
      </c>
      <c r="G1302" s="46">
        <v>979999685</v>
      </c>
      <c r="H1302" s="46">
        <v>74960287675</v>
      </c>
    </row>
    <row r="1303" spans="1:8" ht="15" x14ac:dyDescent="0.25">
      <c r="A1303" s="47" t="s">
        <v>2608</v>
      </c>
      <c r="B1303" s="46" t="s">
        <v>2609</v>
      </c>
      <c r="C1303" s="46" t="s">
        <v>2610</v>
      </c>
      <c r="D1303" s="49">
        <v>31470</v>
      </c>
      <c r="E1303" s="46" t="s">
        <v>1052</v>
      </c>
      <c r="F1303" s="46">
        <v>84</v>
      </c>
      <c r="G1303" s="46">
        <v>935179069</v>
      </c>
      <c r="H1303" s="46">
        <v>83015977775</v>
      </c>
    </row>
    <row r="1304" spans="1:8" ht="15" x14ac:dyDescent="0.25">
      <c r="A1304" s="47" t="s">
        <v>1521</v>
      </c>
      <c r="B1304" s="46" t="s">
        <v>1522</v>
      </c>
      <c r="C1304" s="46" t="s">
        <v>1523</v>
      </c>
      <c r="D1304" s="49">
        <v>33866</v>
      </c>
      <c r="E1304" s="46" t="s">
        <v>1052</v>
      </c>
      <c r="F1304" s="46">
        <v>84</v>
      </c>
      <c r="G1304" s="46">
        <v>921426235</v>
      </c>
      <c r="H1304" s="46">
        <v>3769210556</v>
      </c>
    </row>
    <row r="1305" spans="1:8" ht="15" x14ac:dyDescent="0.25">
      <c r="A1305" s="47" t="s">
        <v>964</v>
      </c>
      <c r="B1305" s="46" t="s">
        <v>1761</v>
      </c>
      <c r="C1305" s="46" t="s">
        <v>1762</v>
      </c>
      <c r="D1305" s="49">
        <v>33933</v>
      </c>
      <c r="E1305" s="46" t="s">
        <v>1026</v>
      </c>
      <c r="F1305" s="46">
        <v>69</v>
      </c>
      <c r="G1305" s="46">
        <v>914421939</v>
      </c>
      <c r="H1305" s="46">
        <v>10228469828</v>
      </c>
    </row>
    <row r="1306" spans="1:8" ht="15" x14ac:dyDescent="0.25">
      <c r="A1306" s="47" t="s">
        <v>2413</v>
      </c>
      <c r="B1306" s="46" t="s">
        <v>2414</v>
      </c>
      <c r="C1306" s="46" t="s">
        <v>2415</v>
      </c>
      <c r="D1306" s="49">
        <v>31107</v>
      </c>
      <c r="E1306" s="46" t="s">
        <v>994</v>
      </c>
      <c r="F1306" s="46">
        <v>98</v>
      </c>
      <c r="G1306" s="46">
        <v>991678662</v>
      </c>
      <c r="H1306" s="46">
        <v>46764237764</v>
      </c>
    </row>
    <row r="1307" spans="1:8" ht="15" x14ac:dyDescent="0.25">
      <c r="A1307" s="47" t="s">
        <v>1135</v>
      </c>
      <c r="B1307" s="46" t="s">
        <v>1136</v>
      </c>
      <c r="C1307" s="46" t="s">
        <v>1137</v>
      </c>
      <c r="D1307" s="49">
        <v>33457</v>
      </c>
      <c r="E1307" s="46" t="s">
        <v>986</v>
      </c>
      <c r="F1307" s="46">
        <v>68</v>
      </c>
      <c r="G1307" s="46">
        <v>903014178</v>
      </c>
      <c r="H1307" s="46">
        <v>92402379732</v>
      </c>
    </row>
    <row r="1308" spans="1:8" ht="15" x14ac:dyDescent="0.25">
      <c r="A1308" s="47" t="s">
        <v>1138</v>
      </c>
      <c r="B1308" s="46" t="s">
        <v>1139</v>
      </c>
      <c r="C1308" s="46" t="s">
        <v>1140</v>
      </c>
      <c r="D1308" s="49">
        <v>33625</v>
      </c>
      <c r="E1308" s="46" t="s">
        <v>1083</v>
      </c>
      <c r="F1308" s="46">
        <v>84</v>
      </c>
      <c r="G1308" s="46">
        <v>958854158</v>
      </c>
      <c r="H1308" s="46">
        <v>72852908894</v>
      </c>
    </row>
    <row r="1309" spans="1:8" ht="15" x14ac:dyDescent="0.25">
      <c r="A1309" s="47" t="s">
        <v>1987</v>
      </c>
      <c r="B1309" s="46" t="s">
        <v>1988</v>
      </c>
      <c r="C1309" s="46" t="s">
        <v>1989</v>
      </c>
      <c r="D1309" s="49">
        <v>34335</v>
      </c>
      <c r="E1309" s="46" t="s">
        <v>1005</v>
      </c>
      <c r="F1309" s="46">
        <v>88</v>
      </c>
      <c r="G1309" s="46">
        <v>957341130</v>
      </c>
      <c r="H1309" s="46">
        <v>81902445354</v>
      </c>
    </row>
    <row r="1310" spans="1:8" ht="15" x14ac:dyDescent="0.25">
      <c r="A1310" s="47" t="s">
        <v>2165</v>
      </c>
      <c r="B1310" s="46" t="s">
        <v>2166</v>
      </c>
      <c r="C1310" s="46" t="s">
        <v>2167</v>
      </c>
      <c r="D1310" s="49">
        <v>33155</v>
      </c>
      <c r="E1310" s="46" t="s">
        <v>986</v>
      </c>
      <c r="F1310" s="46">
        <v>68</v>
      </c>
      <c r="G1310" s="46">
        <v>992782068</v>
      </c>
      <c r="H1310" s="46">
        <v>74855860134</v>
      </c>
    </row>
    <row r="1311" spans="1:8" ht="15" x14ac:dyDescent="0.25">
      <c r="A1311" s="47" t="s">
        <v>1614</v>
      </c>
      <c r="B1311" s="46" t="s">
        <v>1615</v>
      </c>
      <c r="C1311" s="46" t="s">
        <v>1616</v>
      </c>
      <c r="D1311" s="49">
        <v>32142</v>
      </c>
      <c r="E1311" s="46" t="s">
        <v>1125</v>
      </c>
      <c r="F1311" s="46">
        <v>31</v>
      </c>
      <c r="G1311" s="46">
        <v>989643882</v>
      </c>
      <c r="H1311" s="46">
        <v>51485134743</v>
      </c>
    </row>
    <row r="1312" spans="1:8" ht="15" x14ac:dyDescent="0.25">
      <c r="A1312" s="47" t="s">
        <v>1668</v>
      </c>
      <c r="B1312" s="46" t="s">
        <v>1669</v>
      </c>
      <c r="C1312" s="46" t="s">
        <v>1670</v>
      </c>
      <c r="D1312" s="49">
        <v>31846</v>
      </c>
      <c r="E1312" s="46" t="s">
        <v>990</v>
      </c>
      <c r="F1312" s="46">
        <v>63</v>
      </c>
      <c r="G1312" s="46">
        <v>910714414</v>
      </c>
      <c r="H1312" s="46">
        <v>11715024046</v>
      </c>
    </row>
    <row r="1313" spans="1:8" ht="15" x14ac:dyDescent="0.25">
      <c r="A1313" s="47" t="s">
        <v>2611</v>
      </c>
      <c r="B1313" s="46" t="s">
        <v>2612</v>
      </c>
      <c r="C1313" s="46" t="s">
        <v>2613</v>
      </c>
      <c r="D1313" s="49">
        <v>32265</v>
      </c>
      <c r="E1313" s="46" t="s">
        <v>1012</v>
      </c>
      <c r="F1313" s="46">
        <v>41</v>
      </c>
      <c r="G1313" s="46">
        <v>988421224</v>
      </c>
      <c r="H1313" s="46">
        <v>17715209509</v>
      </c>
    </row>
    <row r="1314" spans="1:8" ht="15" x14ac:dyDescent="0.25">
      <c r="A1314" s="47" t="s">
        <v>1241</v>
      </c>
      <c r="B1314" s="46" t="s">
        <v>1242</v>
      </c>
      <c r="C1314" s="46" t="s">
        <v>1243</v>
      </c>
      <c r="D1314" s="49">
        <v>32070</v>
      </c>
      <c r="E1314" s="46" t="s">
        <v>1095</v>
      </c>
      <c r="F1314" s="46">
        <v>11</v>
      </c>
      <c r="G1314" s="46">
        <v>924507440</v>
      </c>
      <c r="H1314" s="46">
        <v>4497380831</v>
      </c>
    </row>
    <row r="1315" spans="1:8" ht="15" x14ac:dyDescent="0.25">
      <c r="A1315" s="47" t="s">
        <v>1183</v>
      </c>
      <c r="B1315" s="46" t="s">
        <v>1184</v>
      </c>
      <c r="C1315" s="46" t="s">
        <v>1185</v>
      </c>
      <c r="D1315" s="49">
        <v>32407</v>
      </c>
      <c r="E1315" s="46" t="s">
        <v>1012</v>
      </c>
      <c r="F1315" s="46">
        <v>41</v>
      </c>
      <c r="G1315" s="46">
        <v>902888770</v>
      </c>
      <c r="H1315" s="46">
        <v>36024616810</v>
      </c>
    </row>
    <row r="1316" spans="1:8" ht="15" x14ac:dyDescent="0.25">
      <c r="A1316" s="47" t="s">
        <v>2276</v>
      </c>
      <c r="B1316" s="46" t="s">
        <v>2277</v>
      </c>
      <c r="C1316" s="46" t="s">
        <v>2278</v>
      </c>
      <c r="D1316" s="49">
        <v>31590</v>
      </c>
      <c r="E1316" s="46" t="s">
        <v>1091</v>
      </c>
      <c r="F1316" s="46">
        <v>92</v>
      </c>
      <c r="G1316" s="46">
        <v>931452078</v>
      </c>
      <c r="H1316" s="46">
        <v>37885863977</v>
      </c>
    </row>
    <row r="1317" spans="1:8" ht="15" x14ac:dyDescent="0.25">
      <c r="A1317" s="47" t="s">
        <v>1214</v>
      </c>
      <c r="B1317" s="46" t="s">
        <v>1215</v>
      </c>
      <c r="C1317" s="46" t="s">
        <v>1216</v>
      </c>
      <c r="D1317" s="49">
        <v>33768</v>
      </c>
      <c r="E1317" s="46" t="s">
        <v>1125</v>
      </c>
      <c r="F1317" s="46">
        <v>31</v>
      </c>
      <c r="G1317" s="46">
        <v>934423246</v>
      </c>
      <c r="H1317" s="46">
        <v>43118067105</v>
      </c>
    </row>
    <row r="1318" spans="1:8" ht="15" x14ac:dyDescent="0.25">
      <c r="A1318" s="47" t="s">
        <v>2376</v>
      </c>
      <c r="B1318" s="46" t="s">
        <v>2377</v>
      </c>
      <c r="C1318" s="46" t="s">
        <v>2378</v>
      </c>
      <c r="D1318" s="49">
        <v>33286</v>
      </c>
      <c r="E1318" s="46" t="s">
        <v>982</v>
      </c>
      <c r="F1318" s="46">
        <v>82</v>
      </c>
      <c r="G1318" s="46">
        <v>976699609</v>
      </c>
      <c r="H1318" s="46">
        <v>91027681065</v>
      </c>
    </row>
    <row r="1319" spans="1:8" ht="15" x14ac:dyDescent="0.25">
      <c r="A1319" s="47" t="s">
        <v>1112</v>
      </c>
      <c r="B1319" s="46" t="s">
        <v>1113</v>
      </c>
      <c r="C1319" s="46" t="s">
        <v>1114</v>
      </c>
      <c r="D1319" s="49">
        <v>32596</v>
      </c>
      <c r="E1319" s="46" t="s">
        <v>1005</v>
      </c>
      <c r="F1319" s="46">
        <v>88</v>
      </c>
      <c r="G1319" s="46">
        <v>958211618</v>
      </c>
      <c r="H1319" s="46">
        <v>35930970007</v>
      </c>
    </row>
    <row r="1320" spans="1:8" ht="15" x14ac:dyDescent="0.25">
      <c r="A1320" s="47" t="s">
        <v>1409</v>
      </c>
      <c r="B1320" s="46" t="s">
        <v>1410</v>
      </c>
      <c r="C1320" s="46" t="s">
        <v>1411</v>
      </c>
      <c r="D1320" s="49">
        <v>33945</v>
      </c>
      <c r="E1320" s="46" t="s">
        <v>1099</v>
      </c>
      <c r="F1320" s="46">
        <v>81</v>
      </c>
      <c r="G1320" s="46">
        <v>951852119</v>
      </c>
      <c r="H1320" s="46">
        <v>46666556864</v>
      </c>
    </row>
    <row r="1321" spans="1:8" ht="15" x14ac:dyDescent="0.25">
      <c r="A1321" s="47" t="s">
        <v>1811</v>
      </c>
      <c r="B1321" s="46" t="s">
        <v>1812</v>
      </c>
      <c r="C1321" s="46" t="s">
        <v>1813</v>
      </c>
      <c r="D1321" s="49">
        <v>32518</v>
      </c>
      <c r="E1321" s="46" t="s">
        <v>974</v>
      </c>
      <c r="F1321" s="46">
        <v>96</v>
      </c>
      <c r="G1321" s="46">
        <v>986212704</v>
      </c>
      <c r="H1321" s="46">
        <v>24588687815</v>
      </c>
    </row>
    <row r="1322" spans="1:8" ht="15" x14ac:dyDescent="0.25">
      <c r="A1322" s="47" t="s">
        <v>1321</v>
      </c>
      <c r="B1322" s="46" t="s">
        <v>1322</v>
      </c>
      <c r="C1322" s="46" t="s">
        <v>1323</v>
      </c>
      <c r="D1322" s="49">
        <v>32409</v>
      </c>
      <c r="E1322" s="46" t="s">
        <v>1087</v>
      </c>
      <c r="F1322" s="46">
        <v>61</v>
      </c>
      <c r="G1322" s="46">
        <v>920279587</v>
      </c>
      <c r="H1322" s="46">
        <v>33794650764</v>
      </c>
    </row>
    <row r="1323" spans="1:8" ht="15" x14ac:dyDescent="0.25">
      <c r="A1323" s="47" t="s">
        <v>1259</v>
      </c>
      <c r="B1323" s="46" t="s">
        <v>1260</v>
      </c>
      <c r="C1323" s="46" t="s">
        <v>1261</v>
      </c>
      <c r="D1323" s="49">
        <v>33265</v>
      </c>
      <c r="E1323" s="46" t="s">
        <v>1012</v>
      </c>
      <c r="F1323" s="46">
        <v>41</v>
      </c>
      <c r="G1323" s="46">
        <v>904348122</v>
      </c>
      <c r="H1323" s="46">
        <v>1734338257</v>
      </c>
    </row>
    <row r="1324" spans="1:8" ht="15" x14ac:dyDescent="0.25">
      <c r="A1324" s="47" t="s">
        <v>2614</v>
      </c>
      <c r="B1324" s="46" t="s">
        <v>2615</v>
      </c>
      <c r="C1324" s="46" t="s">
        <v>2616</v>
      </c>
      <c r="D1324" s="49">
        <v>31915</v>
      </c>
      <c r="E1324" s="46" t="s">
        <v>1052</v>
      </c>
      <c r="F1324" s="46">
        <v>84</v>
      </c>
      <c r="G1324" s="46">
        <v>945989195</v>
      </c>
      <c r="H1324" s="46">
        <v>55654641486</v>
      </c>
    </row>
    <row r="1325" spans="1:8" ht="15" x14ac:dyDescent="0.25">
      <c r="A1325" s="47" t="s">
        <v>2493</v>
      </c>
      <c r="B1325" s="46" t="s">
        <v>2494</v>
      </c>
      <c r="C1325" s="46" t="s">
        <v>2495</v>
      </c>
      <c r="D1325" s="49">
        <v>32558</v>
      </c>
      <c r="E1325" s="46" t="s">
        <v>974</v>
      </c>
      <c r="F1325" s="46">
        <v>96</v>
      </c>
      <c r="G1325" s="46">
        <v>900599107</v>
      </c>
      <c r="H1325" s="46">
        <v>99891713857</v>
      </c>
    </row>
    <row r="1326" spans="1:8" ht="15" x14ac:dyDescent="0.25">
      <c r="A1326" s="47" t="s">
        <v>2283</v>
      </c>
      <c r="B1326" s="46" t="s">
        <v>2617</v>
      </c>
      <c r="C1326" s="46" t="s">
        <v>2618</v>
      </c>
      <c r="D1326" s="49">
        <v>33689</v>
      </c>
      <c r="E1326" s="46" t="s">
        <v>1083</v>
      </c>
      <c r="F1326" s="46">
        <v>84</v>
      </c>
      <c r="G1326" s="46">
        <v>989905312</v>
      </c>
      <c r="H1326" s="46">
        <v>87381497107</v>
      </c>
    </row>
    <row r="1327" spans="1:8" ht="15" x14ac:dyDescent="0.25">
      <c r="A1327" s="47" t="s">
        <v>1638</v>
      </c>
      <c r="B1327" s="46" t="s">
        <v>1639</v>
      </c>
      <c r="C1327" s="46" t="s">
        <v>1640</v>
      </c>
      <c r="D1327" s="49">
        <v>31845</v>
      </c>
      <c r="E1327" s="46" t="s">
        <v>1091</v>
      </c>
      <c r="F1327" s="46">
        <v>92</v>
      </c>
      <c r="G1327" s="46">
        <v>910402935</v>
      </c>
      <c r="H1327" s="46">
        <v>17164921589</v>
      </c>
    </row>
    <row r="1328" spans="1:8" ht="15" x14ac:dyDescent="0.25">
      <c r="A1328" s="47" t="s">
        <v>1153</v>
      </c>
      <c r="B1328" s="46" t="s">
        <v>1154</v>
      </c>
      <c r="C1328" s="46" t="s">
        <v>1155</v>
      </c>
      <c r="D1328" s="49">
        <v>32625</v>
      </c>
      <c r="E1328" s="46" t="s">
        <v>982</v>
      </c>
      <c r="F1328" s="46">
        <v>82</v>
      </c>
      <c r="G1328" s="46">
        <v>910033334</v>
      </c>
      <c r="H1328" s="46">
        <v>34333640019</v>
      </c>
    </row>
    <row r="1329" spans="1:8" ht="15" x14ac:dyDescent="0.25">
      <c r="A1329" s="47" t="s">
        <v>1910</v>
      </c>
      <c r="B1329" s="46" t="s">
        <v>1911</v>
      </c>
      <c r="C1329" s="46" t="s">
        <v>1912</v>
      </c>
      <c r="D1329" s="49">
        <v>32040</v>
      </c>
      <c r="E1329" s="46" t="s">
        <v>974</v>
      </c>
      <c r="F1329" s="46">
        <v>96</v>
      </c>
      <c r="G1329" s="46">
        <v>980899840</v>
      </c>
      <c r="H1329" s="46">
        <v>84793560287</v>
      </c>
    </row>
    <row r="1330" spans="1:8" ht="15" x14ac:dyDescent="0.25">
      <c r="A1330" s="47" t="s">
        <v>1913</v>
      </c>
      <c r="B1330" s="46" t="s">
        <v>1914</v>
      </c>
      <c r="C1330" s="46" t="s">
        <v>1915</v>
      </c>
      <c r="D1330" s="49">
        <v>31134</v>
      </c>
      <c r="E1330" s="46" t="s">
        <v>1083</v>
      </c>
      <c r="F1330" s="46">
        <v>84</v>
      </c>
      <c r="G1330" s="46">
        <v>955261006</v>
      </c>
      <c r="H1330" s="46">
        <v>76774144640</v>
      </c>
    </row>
    <row r="1331" spans="1:8" ht="15" x14ac:dyDescent="0.25">
      <c r="A1331" s="47" t="s">
        <v>2088</v>
      </c>
      <c r="B1331" s="46" t="s">
        <v>2113</v>
      </c>
      <c r="C1331" s="46" t="s">
        <v>2114</v>
      </c>
      <c r="D1331" s="49">
        <v>31912</v>
      </c>
      <c r="E1331" s="46" t="s">
        <v>1099</v>
      </c>
      <c r="F1331" s="46">
        <v>81</v>
      </c>
      <c r="G1331" s="46">
        <v>966054978</v>
      </c>
      <c r="H1331" s="46">
        <v>1029046782</v>
      </c>
    </row>
    <row r="1332" spans="1:8" ht="15" x14ac:dyDescent="0.25">
      <c r="A1332" s="47" t="s">
        <v>2195</v>
      </c>
      <c r="B1332" s="46" t="s">
        <v>2196</v>
      </c>
      <c r="C1332" s="46" t="s">
        <v>2197</v>
      </c>
      <c r="D1332" s="49">
        <v>31643</v>
      </c>
      <c r="E1332" s="46" t="s">
        <v>1125</v>
      </c>
      <c r="F1332" s="46">
        <v>31</v>
      </c>
      <c r="G1332" s="46">
        <v>997169627</v>
      </c>
      <c r="H1332" s="46">
        <v>45725104955</v>
      </c>
    </row>
    <row r="1333" spans="1:8" ht="15" x14ac:dyDescent="0.25">
      <c r="A1333" s="47" t="s">
        <v>1507</v>
      </c>
      <c r="B1333" s="46" t="s">
        <v>1508</v>
      </c>
      <c r="C1333" s="46" t="s">
        <v>1509</v>
      </c>
      <c r="D1333" s="49">
        <v>31110</v>
      </c>
      <c r="E1333" s="46" t="s">
        <v>1083</v>
      </c>
      <c r="F1333" s="46">
        <v>84</v>
      </c>
      <c r="G1333" s="46">
        <v>928983391</v>
      </c>
      <c r="H1333" s="46">
        <v>22982514324</v>
      </c>
    </row>
    <row r="1334" spans="1:8" ht="15" x14ac:dyDescent="0.25">
      <c r="A1334" s="47" t="s">
        <v>2327</v>
      </c>
      <c r="B1334" s="46" t="s">
        <v>2328</v>
      </c>
      <c r="C1334" s="46" t="s">
        <v>2329</v>
      </c>
      <c r="D1334" s="49">
        <v>33994</v>
      </c>
      <c r="E1334" s="46" t="s">
        <v>962</v>
      </c>
      <c r="F1334" s="46">
        <v>71</v>
      </c>
      <c r="G1334" s="46">
        <v>988501156</v>
      </c>
      <c r="H1334" s="46">
        <v>26570738979</v>
      </c>
    </row>
    <row r="1335" spans="1:8" ht="15" x14ac:dyDescent="0.25">
      <c r="A1335" s="47" t="s">
        <v>1027</v>
      </c>
      <c r="B1335" s="46" t="s">
        <v>1028</v>
      </c>
      <c r="C1335" s="46" t="s">
        <v>1029</v>
      </c>
      <c r="D1335" s="49">
        <v>34098</v>
      </c>
      <c r="E1335" s="46" t="s">
        <v>970</v>
      </c>
      <c r="F1335" s="46">
        <v>27</v>
      </c>
      <c r="G1335" s="46">
        <v>999326045</v>
      </c>
      <c r="H1335" s="46">
        <v>71801251428</v>
      </c>
    </row>
    <row r="1336" spans="1:8" ht="15" x14ac:dyDescent="0.25">
      <c r="A1336" s="47" t="s">
        <v>2285</v>
      </c>
      <c r="B1336" s="46" t="s">
        <v>1324</v>
      </c>
      <c r="C1336" s="46" t="s">
        <v>2286</v>
      </c>
      <c r="D1336" s="49">
        <v>32068</v>
      </c>
      <c r="E1336" s="46" t="s">
        <v>970</v>
      </c>
      <c r="F1336" s="46">
        <v>27</v>
      </c>
      <c r="G1336" s="46">
        <v>952456893</v>
      </c>
      <c r="H1336" s="46">
        <v>68505742137</v>
      </c>
    </row>
    <row r="1337" spans="1:8" ht="15" x14ac:dyDescent="0.25">
      <c r="A1337" s="47" t="s">
        <v>1296</v>
      </c>
      <c r="B1337" s="46" t="s">
        <v>1990</v>
      </c>
      <c r="C1337" s="46" t="s">
        <v>1991</v>
      </c>
      <c r="D1337" s="49">
        <v>34136</v>
      </c>
      <c r="E1337" s="46" t="s">
        <v>994</v>
      </c>
      <c r="F1337" s="46">
        <v>98</v>
      </c>
      <c r="G1337" s="46">
        <v>944094893</v>
      </c>
      <c r="H1337" s="46">
        <v>11820370062</v>
      </c>
    </row>
    <row r="1338" spans="1:8" ht="15" x14ac:dyDescent="0.25">
      <c r="A1338" s="47" t="s">
        <v>1635</v>
      </c>
      <c r="B1338" s="46" t="s">
        <v>1636</v>
      </c>
      <c r="C1338" s="46" t="s">
        <v>1637</v>
      </c>
      <c r="D1338" s="49">
        <v>33856</v>
      </c>
      <c r="E1338" s="46" t="s">
        <v>986</v>
      </c>
      <c r="F1338" s="46">
        <v>68</v>
      </c>
      <c r="G1338" s="46">
        <v>918400850</v>
      </c>
      <c r="H1338" s="46">
        <v>75690566884</v>
      </c>
    </row>
    <row r="1339" spans="1:8" ht="15" x14ac:dyDescent="0.25">
      <c r="A1339" s="47" t="s">
        <v>2110</v>
      </c>
      <c r="B1339" s="46" t="s">
        <v>2111</v>
      </c>
      <c r="C1339" s="46" t="s">
        <v>2112</v>
      </c>
      <c r="D1339" s="49">
        <v>33513</v>
      </c>
      <c r="E1339" s="46" t="s">
        <v>994</v>
      </c>
      <c r="F1339" s="46">
        <v>98</v>
      </c>
      <c r="G1339" s="46">
        <v>986055634</v>
      </c>
      <c r="H1339" s="46">
        <v>53083069032</v>
      </c>
    </row>
    <row r="1340" spans="1:8" ht="15" x14ac:dyDescent="0.25">
      <c r="A1340" s="47" t="s">
        <v>1253</v>
      </c>
      <c r="B1340" s="46" t="s">
        <v>1254</v>
      </c>
      <c r="C1340" s="46" t="s">
        <v>1255</v>
      </c>
      <c r="D1340" s="49">
        <v>33601</v>
      </c>
      <c r="E1340" s="46" t="s">
        <v>1026</v>
      </c>
      <c r="F1340" s="46">
        <v>69</v>
      </c>
      <c r="G1340" s="46">
        <v>933649144</v>
      </c>
      <c r="H1340" s="46">
        <v>94504246194</v>
      </c>
    </row>
    <row r="1341" spans="1:8" ht="15" x14ac:dyDescent="0.25">
      <c r="A1341" s="47" t="s">
        <v>1623</v>
      </c>
      <c r="B1341" s="46" t="s">
        <v>1624</v>
      </c>
      <c r="C1341" s="46" t="s">
        <v>1625</v>
      </c>
      <c r="D1341" s="49">
        <v>32797</v>
      </c>
      <c r="E1341" s="46" t="s">
        <v>1091</v>
      </c>
      <c r="F1341" s="46">
        <v>92</v>
      </c>
      <c r="G1341" s="46">
        <v>971643689</v>
      </c>
      <c r="H1341" s="46">
        <v>44643592764</v>
      </c>
    </row>
    <row r="1342" spans="1:8" ht="15" x14ac:dyDescent="0.25">
      <c r="A1342" s="47" t="s">
        <v>1318</v>
      </c>
      <c r="B1342" s="46" t="s">
        <v>1319</v>
      </c>
      <c r="C1342" s="46" t="s">
        <v>1320</v>
      </c>
      <c r="D1342" s="49">
        <v>31433</v>
      </c>
      <c r="E1342" s="46" t="s">
        <v>1099</v>
      </c>
      <c r="F1342" s="46">
        <v>81</v>
      </c>
      <c r="G1342" s="46">
        <v>980564640</v>
      </c>
      <c r="H1342" s="46">
        <v>27065335092</v>
      </c>
    </row>
    <row r="1343" spans="1:8" ht="15" x14ac:dyDescent="0.25">
      <c r="A1343" s="47" t="s">
        <v>2550</v>
      </c>
      <c r="B1343" s="46" t="s">
        <v>2551</v>
      </c>
      <c r="C1343" s="46" t="s">
        <v>2552</v>
      </c>
      <c r="D1343" s="49">
        <v>33914</v>
      </c>
      <c r="E1343" s="46" t="s">
        <v>1012</v>
      </c>
      <c r="F1343" s="46">
        <v>41</v>
      </c>
      <c r="G1343" s="46">
        <v>945020767</v>
      </c>
      <c r="H1343" s="46">
        <v>85092825968</v>
      </c>
    </row>
    <row r="1344" spans="1:8" ht="15" x14ac:dyDescent="0.25">
      <c r="A1344" s="47" t="s">
        <v>2022</v>
      </c>
      <c r="B1344" s="46" t="s">
        <v>2023</v>
      </c>
      <c r="C1344" s="46" t="s">
        <v>2024</v>
      </c>
      <c r="D1344" s="49">
        <v>33370</v>
      </c>
      <c r="E1344" s="46" t="s">
        <v>994</v>
      </c>
      <c r="F1344" s="46">
        <v>98</v>
      </c>
      <c r="G1344" s="46">
        <v>935543095</v>
      </c>
      <c r="H1344" s="46">
        <v>19956407825</v>
      </c>
    </row>
    <row r="1345" spans="1:8" ht="15" x14ac:dyDescent="0.25">
      <c r="A1345" s="47" t="s">
        <v>1790</v>
      </c>
      <c r="B1345" s="46" t="s">
        <v>1791</v>
      </c>
      <c r="C1345" s="46" t="s">
        <v>1792</v>
      </c>
      <c r="D1345" s="49">
        <v>32086</v>
      </c>
      <c r="E1345" s="46" t="s">
        <v>1012</v>
      </c>
      <c r="F1345" s="46">
        <v>41</v>
      </c>
      <c r="G1345" s="46">
        <v>944655965</v>
      </c>
      <c r="H1345" s="46">
        <v>2079549319</v>
      </c>
    </row>
    <row r="1346" spans="1:8" ht="15" x14ac:dyDescent="0.25">
      <c r="A1346" s="47" t="s">
        <v>1519</v>
      </c>
      <c r="B1346" s="46" t="s">
        <v>1084</v>
      </c>
      <c r="C1346" s="46" t="s">
        <v>1520</v>
      </c>
      <c r="D1346" s="49">
        <v>33151</v>
      </c>
      <c r="E1346" s="46" t="s">
        <v>1012</v>
      </c>
      <c r="F1346" s="46">
        <v>41</v>
      </c>
      <c r="G1346" s="46">
        <v>939481242</v>
      </c>
      <c r="H1346" s="46">
        <v>2661134770</v>
      </c>
    </row>
    <row r="1347" spans="1:8" ht="15" x14ac:dyDescent="0.25">
      <c r="A1347" s="47" t="s">
        <v>2338</v>
      </c>
      <c r="B1347" s="46" t="s">
        <v>2339</v>
      </c>
      <c r="C1347" s="46" t="s">
        <v>2340</v>
      </c>
      <c r="D1347" s="49">
        <v>33110</v>
      </c>
      <c r="E1347" s="46" t="s">
        <v>1048</v>
      </c>
      <c r="F1347" s="46">
        <v>79</v>
      </c>
      <c r="G1347" s="46">
        <v>963833886</v>
      </c>
      <c r="H1347" s="46">
        <v>29146020846</v>
      </c>
    </row>
    <row r="1348" spans="1:8" ht="15" x14ac:dyDescent="0.25">
      <c r="A1348" s="47" t="s">
        <v>2110</v>
      </c>
      <c r="B1348" s="46" t="s">
        <v>2111</v>
      </c>
      <c r="C1348" s="46" t="s">
        <v>2112</v>
      </c>
      <c r="D1348" s="49">
        <v>34277</v>
      </c>
      <c r="E1348" s="46" t="s">
        <v>974</v>
      </c>
      <c r="F1348" s="46">
        <v>96</v>
      </c>
      <c r="G1348" s="46">
        <v>901696839</v>
      </c>
      <c r="H1348" s="46">
        <v>81218679050</v>
      </c>
    </row>
    <row r="1349" spans="1:8" ht="15" x14ac:dyDescent="0.25">
      <c r="A1349" s="47" t="s">
        <v>2171</v>
      </c>
      <c r="B1349" s="46" t="s">
        <v>2172</v>
      </c>
      <c r="C1349" s="46" t="s">
        <v>2173</v>
      </c>
      <c r="D1349" s="49">
        <v>31766</v>
      </c>
      <c r="E1349" s="46" t="s">
        <v>1005</v>
      </c>
      <c r="F1349" s="46">
        <v>88</v>
      </c>
      <c r="G1349" s="46">
        <v>991766583</v>
      </c>
      <c r="H1349" s="46">
        <v>97577586358</v>
      </c>
    </row>
    <row r="1350" spans="1:8" ht="15" x14ac:dyDescent="0.25">
      <c r="A1350" s="47" t="s">
        <v>1049</v>
      </c>
      <c r="B1350" s="46" t="s">
        <v>1050</v>
      </c>
      <c r="C1350" s="46" t="s">
        <v>1051</v>
      </c>
      <c r="D1350" s="49">
        <v>34279</v>
      </c>
      <c r="E1350" s="46" t="s">
        <v>1052</v>
      </c>
      <c r="F1350" s="46">
        <v>84</v>
      </c>
      <c r="G1350" s="46">
        <v>983533223</v>
      </c>
      <c r="H1350" s="46">
        <v>83228179664</v>
      </c>
    </row>
    <row r="1351" spans="1:8" ht="15" x14ac:dyDescent="0.25">
      <c r="A1351" s="47" t="s">
        <v>1554</v>
      </c>
      <c r="B1351" s="46" t="s">
        <v>1186</v>
      </c>
      <c r="C1351" s="46" t="s">
        <v>1555</v>
      </c>
      <c r="D1351" s="49">
        <v>32533</v>
      </c>
      <c r="E1351" s="46" t="s">
        <v>1095</v>
      </c>
      <c r="F1351" s="46">
        <v>11</v>
      </c>
      <c r="G1351" s="46">
        <v>949914218</v>
      </c>
      <c r="H1351" s="46">
        <v>16166249574</v>
      </c>
    </row>
    <row r="1352" spans="1:8" ht="15" x14ac:dyDescent="0.25">
      <c r="A1352" s="47" t="s">
        <v>1112</v>
      </c>
      <c r="B1352" s="46" t="s">
        <v>1113</v>
      </c>
      <c r="C1352" s="46" t="s">
        <v>1114</v>
      </c>
      <c r="D1352" s="49">
        <v>34258</v>
      </c>
      <c r="E1352" s="46" t="s">
        <v>970</v>
      </c>
      <c r="F1352" s="46">
        <v>27</v>
      </c>
      <c r="G1352" s="46">
        <v>981638215</v>
      </c>
      <c r="H1352" s="46">
        <v>80178566760</v>
      </c>
    </row>
    <row r="1353" spans="1:8" ht="15" x14ac:dyDescent="0.25">
      <c r="A1353" s="47" t="s">
        <v>1265</v>
      </c>
      <c r="B1353" s="46" t="s">
        <v>1266</v>
      </c>
      <c r="C1353" s="46" t="s">
        <v>1267</v>
      </c>
      <c r="D1353" s="49">
        <v>32982</v>
      </c>
      <c r="E1353" s="46" t="s">
        <v>994</v>
      </c>
      <c r="F1353" s="46">
        <v>98</v>
      </c>
      <c r="G1353" s="46">
        <v>992307856</v>
      </c>
      <c r="H1353" s="46">
        <v>72072247854</v>
      </c>
    </row>
    <row r="1354" spans="1:8" ht="15" x14ac:dyDescent="0.25">
      <c r="A1354" s="47" t="s">
        <v>1869</v>
      </c>
      <c r="B1354" s="46" t="s">
        <v>1870</v>
      </c>
      <c r="C1354" s="46" t="s">
        <v>1871</v>
      </c>
      <c r="D1354" s="49">
        <v>33355</v>
      </c>
      <c r="E1354" s="46" t="s">
        <v>1063</v>
      </c>
      <c r="F1354" s="46">
        <v>91</v>
      </c>
      <c r="G1354" s="46">
        <v>902284632</v>
      </c>
      <c r="H1354" s="46">
        <v>25566836828</v>
      </c>
    </row>
    <row r="1355" spans="1:8" ht="15" x14ac:dyDescent="0.25">
      <c r="A1355" s="47" t="s">
        <v>1892</v>
      </c>
      <c r="B1355" s="46" t="s">
        <v>1893</v>
      </c>
      <c r="C1355" s="46" t="s">
        <v>1894</v>
      </c>
      <c r="D1355" s="49">
        <v>34126</v>
      </c>
      <c r="E1355" s="46" t="s">
        <v>1095</v>
      </c>
      <c r="F1355" s="46">
        <v>11</v>
      </c>
      <c r="G1355" s="46">
        <v>986249008</v>
      </c>
      <c r="H1355" s="46">
        <v>68964742568</v>
      </c>
    </row>
    <row r="1356" spans="1:8" ht="15" x14ac:dyDescent="0.25">
      <c r="A1356" s="47" t="s">
        <v>2058</v>
      </c>
      <c r="B1356" s="46" t="s">
        <v>2059</v>
      </c>
      <c r="C1356" s="46" t="s">
        <v>2060</v>
      </c>
      <c r="D1356" s="49">
        <v>31334</v>
      </c>
      <c r="E1356" s="46" t="s">
        <v>978</v>
      </c>
      <c r="F1356" s="46">
        <v>86</v>
      </c>
      <c r="G1356" s="46">
        <v>942824696</v>
      </c>
      <c r="H1356" s="46">
        <v>67449122993</v>
      </c>
    </row>
    <row r="1357" spans="1:8" ht="15" x14ac:dyDescent="0.25">
      <c r="A1357" s="47" t="s">
        <v>1336</v>
      </c>
      <c r="B1357" s="46" t="s">
        <v>1337</v>
      </c>
      <c r="C1357" s="46" t="s">
        <v>1338</v>
      </c>
      <c r="D1357" s="49">
        <v>31085</v>
      </c>
      <c r="E1357" s="46" t="s">
        <v>1091</v>
      </c>
      <c r="F1357" s="46">
        <v>92</v>
      </c>
      <c r="G1357" s="46">
        <v>955815784</v>
      </c>
      <c r="H1357" s="46">
        <v>14153529119</v>
      </c>
    </row>
    <row r="1358" spans="1:8" ht="15" x14ac:dyDescent="0.25">
      <c r="A1358" s="47" t="s">
        <v>2534</v>
      </c>
      <c r="B1358" s="46" t="s">
        <v>2535</v>
      </c>
      <c r="C1358" s="46" t="s">
        <v>2536</v>
      </c>
      <c r="D1358" s="49">
        <v>31329</v>
      </c>
      <c r="E1358" s="46" t="s">
        <v>1026</v>
      </c>
      <c r="F1358" s="46">
        <v>69</v>
      </c>
      <c r="G1358" s="46">
        <v>968050601</v>
      </c>
      <c r="H1358" s="46">
        <v>15000833326</v>
      </c>
    </row>
    <row r="1359" spans="1:8" ht="15" x14ac:dyDescent="0.25">
      <c r="A1359" s="47" t="s">
        <v>2347</v>
      </c>
      <c r="B1359" s="46" t="s">
        <v>2348</v>
      </c>
      <c r="C1359" s="46" t="s">
        <v>2349</v>
      </c>
      <c r="D1359" s="49">
        <v>32632</v>
      </c>
      <c r="E1359" s="46" t="s">
        <v>1048</v>
      </c>
      <c r="F1359" s="46">
        <v>79</v>
      </c>
      <c r="G1359" s="46">
        <v>938832724</v>
      </c>
      <c r="H1359" s="46">
        <v>91425897508</v>
      </c>
    </row>
    <row r="1360" spans="1:8" ht="15" x14ac:dyDescent="0.25">
      <c r="A1360" s="47" t="s">
        <v>2416</v>
      </c>
      <c r="B1360" s="46" t="s">
        <v>2417</v>
      </c>
      <c r="C1360" s="46" t="s">
        <v>2418</v>
      </c>
      <c r="D1360" s="49">
        <v>33774</v>
      </c>
      <c r="E1360" s="46" t="s">
        <v>1087</v>
      </c>
      <c r="F1360" s="46">
        <v>61</v>
      </c>
      <c r="G1360" s="46">
        <v>929834843</v>
      </c>
      <c r="H1360" s="46">
        <v>183698426</v>
      </c>
    </row>
    <row r="1361" spans="1:8" ht="15" x14ac:dyDescent="0.25">
      <c r="A1361" s="47" t="s">
        <v>1913</v>
      </c>
      <c r="B1361" s="46" t="s">
        <v>1914</v>
      </c>
      <c r="C1361" s="46" t="s">
        <v>1915</v>
      </c>
      <c r="D1361" s="49">
        <v>31267</v>
      </c>
      <c r="E1361" s="46" t="s">
        <v>1005</v>
      </c>
      <c r="F1361" s="46">
        <v>88</v>
      </c>
      <c r="G1361" s="46">
        <v>959663671</v>
      </c>
      <c r="H1361" s="46">
        <v>5873332290</v>
      </c>
    </row>
    <row r="1362" spans="1:8" ht="15" x14ac:dyDescent="0.25">
      <c r="A1362" s="47" t="s">
        <v>2514</v>
      </c>
      <c r="B1362" s="46" t="s">
        <v>2515</v>
      </c>
      <c r="C1362" s="46" t="s">
        <v>2516</v>
      </c>
      <c r="D1362" s="49">
        <v>34044</v>
      </c>
      <c r="E1362" s="46" t="s">
        <v>1052</v>
      </c>
      <c r="F1362" s="46">
        <v>84</v>
      </c>
      <c r="G1362" s="46">
        <v>963192388</v>
      </c>
      <c r="H1362" s="46">
        <v>9796143459</v>
      </c>
    </row>
    <row r="1363" spans="1:8" ht="15" x14ac:dyDescent="0.25">
      <c r="A1363" s="47" t="s">
        <v>1653</v>
      </c>
      <c r="B1363" s="46" t="s">
        <v>1654</v>
      </c>
      <c r="C1363" s="46" t="s">
        <v>1655</v>
      </c>
      <c r="D1363" s="49">
        <v>32208</v>
      </c>
      <c r="E1363" s="46" t="s">
        <v>978</v>
      </c>
      <c r="F1363" s="46">
        <v>86</v>
      </c>
      <c r="G1363" s="46">
        <v>917276287</v>
      </c>
      <c r="H1363" s="46">
        <v>97357064037</v>
      </c>
    </row>
    <row r="1364" spans="1:8" ht="15" x14ac:dyDescent="0.25">
      <c r="A1364" s="47" t="s">
        <v>2370</v>
      </c>
      <c r="B1364" s="46" t="s">
        <v>2371</v>
      </c>
      <c r="C1364" s="46" t="s">
        <v>2372</v>
      </c>
      <c r="D1364" s="49">
        <v>33991</v>
      </c>
      <c r="E1364" s="46" t="s">
        <v>1087</v>
      </c>
      <c r="F1364" s="46">
        <v>61</v>
      </c>
      <c r="G1364" s="46">
        <v>975693153</v>
      </c>
      <c r="H1364" s="46">
        <v>74202519977</v>
      </c>
    </row>
    <row r="1365" spans="1:8" ht="15" x14ac:dyDescent="0.25">
      <c r="A1365" s="47" t="s">
        <v>2090</v>
      </c>
      <c r="B1365" s="46" t="s">
        <v>2091</v>
      </c>
      <c r="C1365" s="46" t="s">
        <v>2092</v>
      </c>
      <c r="D1365" s="49">
        <v>31284</v>
      </c>
      <c r="E1365" s="46" t="s">
        <v>994</v>
      </c>
      <c r="F1365" s="46">
        <v>98</v>
      </c>
      <c r="G1365" s="46">
        <v>999466292</v>
      </c>
      <c r="H1365" s="46">
        <v>83932786645</v>
      </c>
    </row>
    <row r="1366" spans="1:8" ht="15" x14ac:dyDescent="0.25">
      <c r="A1366" s="47" t="s">
        <v>2614</v>
      </c>
      <c r="B1366" s="46" t="s">
        <v>2615</v>
      </c>
      <c r="C1366" s="46" t="s">
        <v>2616</v>
      </c>
      <c r="D1366" s="49">
        <v>33569</v>
      </c>
      <c r="E1366" s="46" t="s">
        <v>1125</v>
      </c>
      <c r="F1366" s="46">
        <v>31</v>
      </c>
      <c r="G1366" s="46">
        <v>988503394</v>
      </c>
      <c r="H1366" s="46">
        <v>53045474659</v>
      </c>
    </row>
    <row r="1367" spans="1:8" ht="15" x14ac:dyDescent="0.25">
      <c r="A1367" s="47" t="s">
        <v>2460</v>
      </c>
      <c r="B1367" s="46" t="s">
        <v>2461</v>
      </c>
      <c r="C1367" s="46" t="s">
        <v>2462</v>
      </c>
      <c r="D1367" s="49">
        <v>31977</v>
      </c>
      <c r="E1367" s="46" t="s">
        <v>986</v>
      </c>
      <c r="F1367" s="46">
        <v>68</v>
      </c>
      <c r="G1367" s="46">
        <v>926231285</v>
      </c>
      <c r="H1367" s="46">
        <v>64672273905</v>
      </c>
    </row>
    <row r="1368" spans="1:8" ht="15" x14ac:dyDescent="0.25">
      <c r="A1368" s="47" t="s">
        <v>2195</v>
      </c>
      <c r="B1368" s="46" t="s">
        <v>2196</v>
      </c>
      <c r="C1368" s="46" t="s">
        <v>2197</v>
      </c>
      <c r="D1368" s="49">
        <v>33715</v>
      </c>
      <c r="E1368" s="46" t="s">
        <v>1048</v>
      </c>
      <c r="F1368" s="46">
        <v>79</v>
      </c>
      <c r="G1368" s="46">
        <v>912578038</v>
      </c>
      <c r="H1368" s="46">
        <v>38656658712</v>
      </c>
    </row>
    <row r="1369" spans="1:8" ht="15" x14ac:dyDescent="0.25">
      <c r="A1369" s="47" t="s">
        <v>1688</v>
      </c>
      <c r="B1369" s="46" t="s">
        <v>1689</v>
      </c>
      <c r="C1369" s="46" t="s">
        <v>1690</v>
      </c>
      <c r="D1369" s="49">
        <v>34100</v>
      </c>
      <c r="E1369" s="46" t="s">
        <v>1079</v>
      </c>
      <c r="F1369" s="46">
        <v>48</v>
      </c>
      <c r="G1369" s="46">
        <v>904218393</v>
      </c>
      <c r="H1369" s="46">
        <v>15114213007</v>
      </c>
    </row>
    <row r="1370" spans="1:8" ht="15" x14ac:dyDescent="0.25">
      <c r="A1370" s="47" t="s">
        <v>1590</v>
      </c>
      <c r="B1370" s="46" t="s">
        <v>1591</v>
      </c>
      <c r="C1370" s="46" t="s">
        <v>1592</v>
      </c>
      <c r="D1370" s="49">
        <v>32192</v>
      </c>
      <c r="E1370" s="46" t="s">
        <v>1083</v>
      </c>
      <c r="F1370" s="46">
        <v>84</v>
      </c>
      <c r="G1370" s="46">
        <v>939183387</v>
      </c>
      <c r="H1370" s="46">
        <v>64132954738</v>
      </c>
    </row>
    <row r="1371" spans="1:8" ht="15" x14ac:dyDescent="0.25">
      <c r="A1371" s="47" t="s">
        <v>1746</v>
      </c>
      <c r="B1371" s="46" t="s">
        <v>1747</v>
      </c>
      <c r="C1371" s="46" t="s">
        <v>1748</v>
      </c>
      <c r="D1371" s="49">
        <v>32125</v>
      </c>
      <c r="E1371" s="46" t="s">
        <v>986</v>
      </c>
      <c r="F1371" s="46">
        <v>68</v>
      </c>
      <c r="G1371" s="46">
        <v>967436247</v>
      </c>
      <c r="H1371" s="46">
        <v>96956279253</v>
      </c>
    </row>
    <row r="1372" spans="1:8" ht="15" x14ac:dyDescent="0.25">
      <c r="A1372" s="47" t="s">
        <v>2619</v>
      </c>
      <c r="B1372" s="46" t="s">
        <v>2620</v>
      </c>
      <c r="C1372" s="46" t="s">
        <v>2621</v>
      </c>
      <c r="D1372" s="49">
        <v>32077</v>
      </c>
      <c r="E1372" s="46" t="s">
        <v>982</v>
      </c>
      <c r="F1372" s="46">
        <v>82</v>
      </c>
      <c r="G1372" s="46">
        <v>978595644</v>
      </c>
      <c r="H1372" s="46">
        <v>48176182582</v>
      </c>
    </row>
    <row r="1373" spans="1:8" ht="15" x14ac:dyDescent="0.25">
      <c r="A1373" s="47" t="s">
        <v>1259</v>
      </c>
      <c r="B1373" s="46" t="s">
        <v>1260</v>
      </c>
      <c r="C1373" s="46" t="s">
        <v>1261</v>
      </c>
      <c r="D1373" s="49">
        <v>34204</v>
      </c>
      <c r="E1373" s="46" t="s">
        <v>966</v>
      </c>
      <c r="F1373" s="46">
        <v>62</v>
      </c>
      <c r="G1373" s="46">
        <v>992498132</v>
      </c>
      <c r="H1373" s="46">
        <v>41951440240</v>
      </c>
    </row>
    <row r="1374" spans="1:8" ht="15" x14ac:dyDescent="0.25">
      <c r="A1374" s="47" t="s">
        <v>2463</v>
      </c>
      <c r="B1374" s="46" t="s">
        <v>2464</v>
      </c>
      <c r="C1374" s="46" t="s">
        <v>2465</v>
      </c>
      <c r="D1374" s="49">
        <v>32349</v>
      </c>
      <c r="E1374" s="46" t="s">
        <v>1087</v>
      </c>
      <c r="F1374" s="46">
        <v>61</v>
      </c>
      <c r="G1374" s="46">
        <v>993699215</v>
      </c>
      <c r="H1374" s="46">
        <v>52785823488</v>
      </c>
    </row>
    <row r="1375" spans="1:8" ht="15" x14ac:dyDescent="0.25">
      <c r="A1375" s="47" t="s">
        <v>1576</v>
      </c>
      <c r="B1375" s="46" t="s">
        <v>1577</v>
      </c>
      <c r="C1375" s="46" t="s">
        <v>1578</v>
      </c>
      <c r="D1375" s="49">
        <v>33244</v>
      </c>
      <c r="E1375" s="46" t="s">
        <v>962</v>
      </c>
      <c r="F1375" s="46">
        <v>71</v>
      </c>
      <c r="G1375" s="46">
        <v>940122066</v>
      </c>
      <c r="H1375" s="46">
        <v>79274207311</v>
      </c>
    </row>
    <row r="1376" spans="1:8" ht="15" x14ac:dyDescent="0.25">
      <c r="A1376" s="47" t="s">
        <v>2285</v>
      </c>
      <c r="B1376" s="46" t="s">
        <v>1324</v>
      </c>
      <c r="C1376" s="46" t="s">
        <v>2286</v>
      </c>
      <c r="D1376" s="49">
        <v>31550</v>
      </c>
      <c r="E1376" s="46" t="s">
        <v>1001</v>
      </c>
      <c r="F1376" s="46">
        <v>83</v>
      </c>
      <c r="G1376" s="46">
        <v>925635184</v>
      </c>
      <c r="H1376" s="46">
        <v>17529963262</v>
      </c>
    </row>
    <row r="1377" spans="1:8" ht="15" x14ac:dyDescent="0.25">
      <c r="A1377" s="47" t="s">
        <v>2370</v>
      </c>
      <c r="B1377" s="46" t="s">
        <v>2371</v>
      </c>
      <c r="C1377" s="46" t="s">
        <v>2372</v>
      </c>
      <c r="D1377" s="49">
        <v>31332</v>
      </c>
      <c r="E1377" s="46" t="s">
        <v>1052</v>
      </c>
      <c r="F1377" s="46">
        <v>84</v>
      </c>
      <c r="G1377" s="46">
        <v>965401410</v>
      </c>
      <c r="H1377" s="46">
        <v>67664800854</v>
      </c>
    </row>
    <row r="1378" spans="1:8" ht="15" x14ac:dyDescent="0.25">
      <c r="A1378" s="47" t="s">
        <v>1802</v>
      </c>
      <c r="B1378" s="46" t="s">
        <v>1803</v>
      </c>
      <c r="C1378" s="46" t="s">
        <v>1804</v>
      </c>
      <c r="D1378" s="49">
        <v>33366</v>
      </c>
      <c r="E1378" s="46" t="s">
        <v>982</v>
      </c>
      <c r="F1378" s="46">
        <v>82</v>
      </c>
      <c r="G1378" s="46">
        <v>901852753</v>
      </c>
      <c r="H1378" s="46">
        <v>13106804693</v>
      </c>
    </row>
    <row r="1379" spans="1:8" ht="15" x14ac:dyDescent="0.25">
      <c r="A1379" s="47" t="s">
        <v>2561</v>
      </c>
      <c r="B1379" s="46" t="s">
        <v>2562</v>
      </c>
      <c r="C1379" s="46" t="s">
        <v>2563</v>
      </c>
      <c r="D1379" s="49">
        <v>33387</v>
      </c>
      <c r="E1379" s="46" t="s">
        <v>986</v>
      </c>
      <c r="F1379" s="46">
        <v>68</v>
      </c>
      <c r="G1379" s="46">
        <v>965698752</v>
      </c>
      <c r="H1379" s="46">
        <v>71157052138</v>
      </c>
    </row>
    <row r="1380" spans="1:8" ht="15" x14ac:dyDescent="0.25">
      <c r="A1380" s="47" t="s">
        <v>1247</v>
      </c>
      <c r="B1380" s="46" t="s">
        <v>1248</v>
      </c>
      <c r="C1380" s="46" t="s">
        <v>1249</v>
      </c>
      <c r="D1380" s="49">
        <v>32112</v>
      </c>
      <c r="E1380" s="46" t="s">
        <v>978</v>
      </c>
      <c r="F1380" s="46">
        <v>86</v>
      </c>
      <c r="G1380" s="46">
        <v>900271291</v>
      </c>
      <c r="H1380" s="46">
        <v>18318379572</v>
      </c>
    </row>
    <row r="1381" spans="1:8" ht="15" x14ac:dyDescent="0.25">
      <c r="A1381" s="47" t="s">
        <v>1981</v>
      </c>
      <c r="B1381" s="46" t="s">
        <v>1982</v>
      </c>
      <c r="C1381" s="46" t="s">
        <v>1983</v>
      </c>
      <c r="D1381" s="49">
        <v>33567</v>
      </c>
      <c r="E1381" s="46" t="s">
        <v>986</v>
      </c>
      <c r="F1381" s="46">
        <v>68</v>
      </c>
      <c r="G1381" s="46">
        <v>918160346</v>
      </c>
      <c r="H1381" s="46">
        <v>31259350058</v>
      </c>
    </row>
    <row r="1382" spans="1:8" ht="15" x14ac:dyDescent="0.25">
      <c r="A1382" s="47" t="s">
        <v>2619</v>
      </c>
      <c r="B1382" s="46" t="s">
        <v>2620</v>
      </c>
      <c r="C1382" s="46" t="s">
        <v>2621</v>
      </c>
      <c r="D1382" s="49">
        <v>31731</v>
      </c>
      <c r="E1382" s="46" t="s">
        <v>974</v>
      </c>
      <c r="F1382" s="46">
        <v>96</v>
      </c>
      <c r="G1382" s="46">
        <v>906856881</v>
      </c>
      <c r="H1382" s="46">
        <v>60919918785</v>
      </c>
    </row>
    <row r="1383" spans="1:8" ht="15" x14ac:dyDescent="0.25">
      <c r="A1383" s="47" t="s">
        <v>1817</v>
      </c>
      <c r="B1383" s="46" t="s">
        <v>1818</v>
      </c>
      <c r="C1383" s="46" t="s">
        <v>1819</v>
      </c>
      <c r="D1383" s="49">
        <v>33515</v>
      </c>
      <c r="E1383" s="46" t="s">
        <v>970</v>
      </c>
      <c r="F1383" s="46">
        <v>27</v>
      </c>
      <c r="G1383" s="46">
        <v>994249636</v>
      </c>
      <c r="H1383" s="46">
        <v>28477988297</v>
      </c>
    </row>
    <row r="1384" spans="1:8" ht="15" x14ac:dyDescent="0.25">
      <c r="A1384" s="47" t="s">
        <v>2189</v>
      </c>
      <c r="B1384" s="46" t="s">
        <v>2190</v>
      </c>
      <c r="C1384" s="46" t="s">
        <v>2191</v>
      </c>
      <c r="D1384" s="49">
        <v>31125</v>
      </c>
      <c r="E1384" s="46" t="s">
        <v>962</v>
      </c>
      <c r="F1384" s="46">
        <v>71</v>
      </c>
      <c r="G1384" s="46">
        <v>977737355</v>
      </c>
      <c r="H1384" s="46">
        <v>46964849826</v>
      </c>
    </row>
    <row r="1385" spans="1:8" ht="15" x14ac:dyDescent="0.25">
      <c r="A1385" s="47" t="s">
        <v>2622</v>
      </c>
      <c r="B1385" s="46" t="s">
        <v>2623</v>
      </c>
      <c r="C1385" s="46" t="s">
        <v>2624</v>
      </c>
      <c r="D1385" s="49">
        <v>32398</v>
      </c>
      <c r="E1385" s="46" t="s">
        <v>970</v>
      </c>
      <c r="F1385" s="46">
        <v>27</v>
      </c>
      <c r="G1385" s="46">
        <v>922203897</v>
      </c>
      <c r="H1385" s="46">
        <v>75646538726</v>
      </c>
    </row>
    <row r="1386" spans="1:8" ht="15" x14ac:dyDescent="0.25">
      <c r="A1386" s="47" t="s">
        <v>2525</v>
      </c>
      <c r="B1386" s="46" t="s">
        <v>2526</v>
      </c>
      <c r="C1386" s="46" t="s">
        <v>2527</v>
      </c>
      <c r="D1386" s="49">
        <v>33544</v>
      </c>
      <c r="E1386" s="46" t="s">
        <v>1095</v>
      </c>
      <c r="F1386" s="46">
        <v>11</v>
      </c>
      <c r="G1386" s="46">
        <v>975560276</v>
      </c>
      <c r="H1386" s="46">
        <v>22514831182</v>
      </c>
    </row>
    <row r="1387" spans="1:8" ht="15" x14ac:dyDescent="0.25">
      <c r="A1387" s="47" t="s">
        <v>1366</v>
      </c>
      <c r="B1387" s="46" t="s">
        <v>1367</v>
      </c>
      <c r="C1387" s="46" t="s">
        <v>1368</v>
      </c>
      <c r="D1387" s="49">
        <v>33963</v>
      </c>
      <c r="E1387" s="46" t="s">
        <v>990</v>
      </c>
      <c r="F1387" s="46">
        <v>63</v>
      </c>
      <c r="G1387" s="46">
        <v>941176079</v>
      </c>
      <c r="H1387" s="46">
        <v>94799018016</v>
      </c>
    </row>
    <row r="1388" spans="1:8" ht="15" x14ac:dyDescent="0.25">
      <c r="A1388" s="47" t="s">
        <v>1720</v>
      </c>
      <c r="B1388" s="46" t="s">
        <v>1721</v>
      </c>
      <c r="C1388" s="46" t="s">
        <v>1722</v>
      </c>
      <c r="D1388" s="49">
        <v>32566</v>
      </c>
      <c r="E1388" s="46" t="s">
        <v>994</v>
      </c>
      <c r="F1388" s="46">
        <v>98</v>
      </c>
      <c r="G1388" s="46">
        <v>907368105</v>
      </c>
      <c r="H1388" s="46">
        <v>44664409449</v>
      </c>
    </row>
    <row r="1389" spans="1:8" ht="15" x14ac:dyDescent="0.25">
      <c r="A1389" s="47" t="s">
        <v>1878</v>
      </c>
      <c r="B1389" s="46" t="s">
        <v>1879</v>
      </c>
      <c r="C1389" s="46" t="s">
        <v>1880</v>
      </c>
      <c r="D1389" s="49">
        <v>31116</v>
      </c>
      <c r="E1389" s="46" t="s">
        <v>966</v>
      </c>
      <c r="F1389" s="46">
        <v>62</v>
      </c>
      <c r="G1389" s="46">
        <v>942429215</v>
      </c>
      <c r="H1389" s="46">
        <v>65780308662</v>
      </c>
    </row>
    <row r="1390" spans="1:8" ht="15" x14ac:dyDescent="0.25">
      <c r="A1390" s="47" t="s">
        <v>2227</v>
      </c>
      <c r="B1390" s="46" t="s">
        <v>2159</v>
      </c>
      <c r="C1390" s="46" t="s">
        <v>2228</v>
      </c>
      <c r="D1390" s="49">
        <v>31251</v>
      </c>
      <c r="E1390" s="46" t="s">
        <v>982</v>
      </c>
      <c r="F1390" s="46">
        <v>82</v>
      </c>
      <c r="G1390" s="46">
        <v>917119601</v>
      </c>
      <c r="H1390" s="46">
        <v>35658426143</v>
      </c>
    </row>
    <row r="1391" spans="1:8" ht="15" x14ac:dyDescent="0.25">
      <c r="A1391" s="47" t="s">
        <v>1477</v>
      </c>
      <c r="B1391" s="46" t="s">
        <v>1478</v>
      </c>
      <c r="C1391" s="46" t="s">
        <v>1479</v>
      </c>
      <c r="D1391" s="49">
        <v>34193</v>
      </c>
      <c r="E1391" s="46" t="s">
        <v>1091</v>
      </c>
      <c r="F1391" s="46">
        <v>92</v>
      </c>
      <c r="G1391" s="46">
        <v>971994384</v>
      </c>
      <c r="H1391" s="46">
        <v>12226413915</v>
      </c>
    </row>
    <row r="1392" spans="1:8" ht="15" x14ac:dyDescent="0.25">
      <c r="A1392" s="47" t="s">
        <v>2558</v>
      </c>
      <c r="B1392" s="46" t="s">
        <v>2559</v>
      </c>
      <c r="C1392" s="46" t="s">
        <v>2560</v>
      </c>
      <c r="D1392" s="49">
        <v>32883</v>
      </c>
      <c r="E1392" s="46" t="s">
        <v>986</v>
      </c>
      <c r="F1392" s="46">
        <v>68</v>
      </c>
      <c r="G1392" s="46">
        <v>901892684</v>
      </c>
      <c r="H1392" s="46">
        <v>59974567135</v>
      </c>
    </row>
    <row r="1393" spans="1:8" ht="15" x14ac:dyDescent="0.25">
      <c r="A1393" s="47" t="s">
        <v>1799</v>
      </c>
      <c r="B1393" s="46" t="s">
        <v>1800</v>
      </c>
      <c r="C1393" s="46" t="s">
        <v>1801</v>
      </c>
      <c r="D1393" s="49">
        <v>33678</v>
      </c>
      <c r="E1393" s="46" t="s">
        <v>1095</v>
      </c>
      <c r="F1393" s="46">
        <v>11</v>
      </c>
      <c r="G1393" s="46">
        <v>966021179</v>
      </c>
      <c r="H1393" s="46">
        <v>15647743291</v>
      </c>
    </row>
    <row r="1394" spans="1:8" ht="15" x14ac:dyDescent="0.25">
      <c r="A1394" s="47" t="s">
        <v>2427</v>
      </c>
      <c r="B1394" s="46" t="s">
        <v>2428</v>
      </c>
      <c r="C1394" s="46" t="s">
        <v>2429</v>
      </c>
      <c r="D1394" s="49">
        <v>32262</v>
      </c>
      <c r="E1394" s="46" t="s">
        <v>982</v>
      </c>
      <c r="F1394" s="46">
        <v>82</v>
      </c>
      <c r="G1394" s="46">
        <v>941520387</v>
      </c>
      <c r="H1394" s="46">
        <v>34295733321</v>
      </c>
    </row>
    <row r="1395" spans="1:8" ht="15" x14ac:dyDescent="0.25">
      <c r="A1395" s="47" t="s">
        <v>1495</v>
      </c>
      <c r="B1395" s="46" t="s">
        <v>1496</v>
      </c>
      <c r="C1395" s="46" t="s">
        <v>1497</v>
      </c>
      <c r="D1395" s="49">
        <v>31769</v>
      </c>
      <c r="E1395" s="46" t="s">
        <v>1063</v>
      </c>
      <c r="F1395" s="46">
        <v>91</v>
      </c>
      <c r="G1395" s="46">
        <v>994021855</v>
      </c>
      <c r="H1395" s="46">
        <v>39495190787</v>
      </c>
    </row>
    <row r="1396" spans="1:8" ht="15" x14ac:dyDescent="0.25">
      <c r="A1396" s="47" t="s">
        <v>2625</v>
      </c>
      <c r="B1396" s="46" t="s">
        <v>2626</v>
      </c>
      <c r="C1396" s="46" t="s">
        <v>2627</v>
      </c>
      <c r="D1396" s="49">
        <v>34207</v>
      </c>
      <c r="E1396" s="46" t="s">
        <v>994</v>
      </c>
      <c r="F1396" s="46">
        <v>98</v>
      </c>
      <c r="G1396" s="46">
        <v>951188184</v>
      </c>
      <c r="H1396" s="46">
        <v>34942033306</v>
      </c>
    </row>
    <row r="1397" spans="1:8" ht="15" x14ac:dyDescent="0.25">
      <c r="A1397" s="47" t="s">
        <v>1351</v>
      </c>
      <c r="B1397" s="46" t="s">
        <v>1352</v>
      </c>
      <c r="C1397" s="46" t="s">
        <v>1353</v>
      </c>
      <c r="D1397" s="49">
        <v>32849</v>
      </c>
      <c r="E1397" s="46" t="s">
        <v>1063</v>
      </c>
      <c r="F1397" s="46">
        <v>91</v>
      </c>
      <c r="G1397" s="46">
        <v>947237530</v>
      </c>
      <c r="H1397" s="46">
        <v>81361798738</v>
      </c>
    </row>
    <row r="1398" spans="1:8" ht="15" x14ac:dyDescent="0.25">
      <c r="A1398" s="47" t="s">
        <v>2628</v>
      </c>
      <c r="B1398" s="46" t="s">
        <v>2629</v>
      </c>
      <c r="C1398" s="46" t="s">
        <v>2630</v>
      </c>
      <c r="D1398" s="49">
        <v>33890</v>
      </c>
      <c r="E1398" s="46" t="s">
        <v>1125</v>
      </c>
      <c r="F1398" s="46">
        <v>31</v>
      </c>
      <c r="G1398" s="46">
        <v>949344522</v>
      </c>
      <c r="H1398" s="46">
        <v>94536498876</v>
      </c>
    </row>
    <row r="1399" spans="1:8" ht="15" x14ac:dyDescent="0.25">
      <c r="A1399" s="47" t="s">
        <v>1778</v>
      </c>
      <c r="B1399" s="46" t="s">
        <v>1779</v>
      </c>
      <c r="C1399" s="46" t="s">
        <v>1780</v>
      </c>
      <c r="D1399" s="49">
        <v>34201</v>
      </c>
      <c r="E1399" s="46" t="s">
        <v>1079</v>
      </c>
      <c r="F1399" s="46">
        <v>48</v>
      </c>
      <c r="G1399" s="46">
        <v>995568010</v>
      </c>
      <c r="H1399" s="46">
        <v>19391670572</v>
      </c>
    </row>
    <row r="1400" spans="1:8" ht="15" x14ac:dyDescent="0.25">
      <c r="A1400" s="47" t="s">
        <v>1057</v>
      </c>
      <c r="B1400" s="46" t="s">
        <v>1058</v>
      </c>
      <c r="C1400" s="46" t="s">
        <v>1059</v>
      </c>
      <c r="D1400" s="49">
        <v>32194</v>
      </c>
      <c r="E1400" s="46" t="s">
        <v>1048</v>
      </c>
      <c r="F1400" s="46">
        <v>79</v>
      </c>
      <c r="G1400" s="46">
        <v>994487949</v>
      </c>
      <c r="H1400" s="46">
        <v>92092274021</v>
      </c>
    </row>
    <row r="1401" spans="1:8" ht="15" x14ac:dyDescent="0.25">
      <c r="A1401" s="47" t="s">
        <v>2590</v>
      </c>
      <c r="B1401" s="46" t="s">
        <v>2591</v>
      </c>
      <c r="C1401" s="46" t="s">
        <v>2592</v>
      </c>
      <c r="D1401" s="49">
        <v>31812</v>
      </c>
      <c r="E1401" s="46" t="s">
        <v>1019</v>
      </c>
      <c r="F1401" s="46">
        <v>95</v>
      </c>
      <c r="G1401" s="46">
        <v>929668053</v>
      </c>
      <c r="H1401" s="46">
        <v>52761404264</v>
      </c>
    </row>
    <row r="1402" spans="1:8" ht="15" x14ac:dyDescent="0.25">
      <c r="A1402" s="47" t="s">
        <v>2631</v>
      </c>
      <c r="B1402" s="46" t="s">
        <v>2058</v>
      </c>
      <c r="C1402" s="46" t="s">
        <v>2632</v>
      </c>
      <c r="D1402" s="49">
        <v>31235</v>
      </c>
      <c r="E1402" s="46" t="s">
        <v>1052</v>
      </c>
      <c r="F1402" s="46">
        <v>84</v>
      </c>
      <c r="G1402" s="46">
        <v>904787705</v>
      </c>
      <c r="H1402" s="46">
        <v>62053067770</v>
      </c>
    </row>
    <row r="1403" spans="1:8" ht="15" x14ac:dyDescent="0.25">
      <c r="A1403" s="47" t="s">
        <v>2439</v>
      </c>
      <c r="B1403" s="46" t="s">
        <v>2440</v>
      </c>
      <c r="C1403" s="46" t="s">
        <v>2441</v>
      </c>
      <c r="D1403" s="49">
        <v>31885</v>
      </c>
      <c r="E1403" s="46" t="s">
        <v>970</v>
      </c>
      <c r="F1403" s="46">
        <v>27</v>
      </c>
      <c r="G1403" s="46">
        <v>998342656</v>
      </c>
      <c r="H1403" s="46">
        <v>51506500853</v>
      </c>
    </row>
    <row r="1404" spans="1:8" ht="15" x14ac:dyDescent="0.25">
      <c r="A1404" s="47" t="s">
        <v>1686</v>
      </c>
      <c r="B1404" s="46" t="s">
        <v>2045</v>
      </c>
      <c r="C1404" s="46" t="s">
        <v>2046</v>
      </c>
      <c r="D1404" s="49">
        <v>33066</v>
      </c>
      <c r="E1404" s="46" t="s">
        <v>1056</v>
      </c>
      <c r="F1404" s="46">
        <v>65</v>
      </c>
      <c r="G1404" s="46">
        <v>990898653</v>
      </c>
      <c r="H1404" s="46">
        <v>34964030940</v>
      </c>
    </row>
    <row r="1405" spans="1:8" ht="15" x14ac:dyDescent="0.25">
      <c r="A1405" s="47" t="s">
        <v>1612</v>
      </c>
      <c r="B1405" s="46" t="s">
        <v>2633</v>
      </c>
      <c r="C1405" s="46" t="s">
        <v>2634</v>
      </c>
      <c r="D1405" s="49">
        <v>33026</v>
      </c>
      <c r="E1405" s="46" t="s">
        <v>1048</v>
      </c>
      <c r="F1405" s="46">
        <v>79</v>
      </c>
      <c r="G1405" s="46">
        <v>969992489</v>
      </c>
      <c r="H1405" s="46">
        <v>48855932904</v>
      </c>
    </row>
    <row r="1406" spans="1:8" ht="15" x14ac:dyDescent="0.25">
      <c r="A1406" s="47" t="s">
        <v>2422</v>
      </c>
      <c r="B1406" s="46" t="s">
        <v>2423</v>
      </c>
      <c r="C1406" s="46" t="s">
        <v>2424</v>
      </c>
      <c r="D1406" s="49">
        <v>31568</v>
      </c>
      <c r="E1406" s="46" t="s">
        <v>1079</v>
      </c>
      <c r="F1406" s="46">
        <v>48</v>
      </c>
      <c r="G1406" s="46">
        <v>938213164</v>
      </c>
      <c r="H1406" s="46">
        <v>72347596180</v>
      </c>
    </row>
    <row r="1407" spans="1:8" ht="15" x14ac:dyDescent="0.25">
      <c r="A1407" s="47" t="s">
        <v>1700</v>
      </c>
      <c r="B1407" s="46" t="s">
        <v>1701</v>
      </c>
      <c r="C1407" s="46" t="s">
        <v>1702</v>
      </c>
      <c r="D1407" s="49">
        <v>31896</v>
      </c>
      <c r="E1407" s="46" t="s">
        <v>1121</v>
      </c>
      <c r="F1407" s="46">
        <v>51</v>
      </c>
      <c r="G1407" s="46">
        <v>922647567</v>
      </c>
      <c r="H1407" s="46">
        <v>48590019860</v>
      </c>
    </row>
    <row r="1408" spans="1:8" ht="15" x14ac:dyDescent="0.25">
      <c r="A1408" s="47" t="s">
        <v>2295</v>
      </c>
      <c r="B1408" s="46" t="s">
        <v>2296</v>
      </c>
      <c r="C1408" s="46" t="s">
        <v>2297</v>
      </c>
      <c r="D1408" s="49">
        <v>33298</v>
      </c>
      <c r="E1408" s="46" t="s">
        <v>1091</v>
      </c>
      <c r="F1408" s="46">
        <v>92</v>
      </c>
      <c r="G1408" s="46">
        <v>975055815</v>
      </c>
      <c r="H1408" s="46">
        <v>79574485441</v>
      </c>
    </row>
    <row r="1409" spans="1:8" ht="15" x14ac:dyDescent="0.25">
      <c r="A1409" s="47" t="s">
        <v>2635</v>
      </c>
      <c r="B1409" s="46" t="s">
        <v>2636</v>
      </c>
      <c r="C1409" s="46" t="s">
        <v>2637</v>
      </c>
      <c r="D1409" s="49">
        <v>32096</v>
      </c>
      <c r="E1409" s="46" t="s">
        <v>1083</v>
      </c>
      <c r="F1409" s="46">
        <v>84</v>
      </c>
      <c r="G1409" s="46">
        <v>950864817</v>
      </c>
      <c r="H1409" s="46">
        <v>79224103903</v>
      </c>
    </row>
    <row r="1410" spans="1:8" ht="15" x14ac:dyDescent="0.25">
      <c r="A1410" s="47" t="s">
        <v>2364</v>
      </c>
      <c r="B1410" s="46" t="s">
        <v>2365</v>
      </c>
      <c r="C1410" s="46" t="s">
        <v>2366</v>
      </c>
      <c r="D1410" s="49">
        <v>34268</v>
      </c>
      <c r="E1410" s="46" t="s">
        <v>966</v>
      </c>
      <c r="F1410" s="46">
        <v>62</v>
      </c>
      <c r="G1410" s="46">
        <v>974374584</v>
      </c>
      <c r="H1410" s="46">
        <v>30990854401</v>
      </c>
    </row>
    <row r="1411" spans="1:8" ht="15" x14ac:dyDescent="0.25">
      <c r="A1411" s="47" t="s">
        <v>2315</v>
      </c>
      <c r="B1411" s="46" t="s">
        <v>2316</v>
      </c>
      <c r="C1411" s="46" t="s">
        <v>2317</v>
      </c>
      <c r="D1411" s="49">
        <v>33283</v>
      </c>
      <c r="E1411" s="46" t="s">
        <v>970</v>
      </c>
      <c r="F1411" s="46">
        <v>27</v>
      </c>
      <c r="G1411" s="46">
        <v>992256956</v>
      </c>
      <c r="H1411" s="46">
        <v>60615587117</v>
      </c>
    </row>
    <row r="1412" spans="1:8" ht="15" x14ac:dyDescent="0.25">
      <c r="A1412" s="47" t="s">
        <v>1857</v>
      </c>
      <c r="B1412" s="46" t="s">
        <v>1858</v>
      </c>
      <c r="C1412" s="46" t="s">
        <v>1859</v>
      </c>
      <c r="D1412" s="49">
        <v>31319</v>
      </c>
      <c r="E1412" s="46" t="s">
        <v>1099</v>
      </c>
      <c r="F1412" s="46">
        <v>81</v>
      </c>
      <c r="G1412" s="46">
        <v>956454720</v>
      </c>
      <c r="H1412" s="46">
        <v>12225217559</v>
      </c>
    </row>
    <row r="1413" spans="1:8" ht="15" x14ac:dyDescent="0.25">
      <c r="A1413" s="47" t="s">
        <v>2101</v>
      </c>
      <c r="B1413" s="46" t="s">
        <v>2102</v>
      </c>
      <c r="C1413" s="46" t="s">
        <v>2103</v>
      </c>
      <c r="D1413" s="49">
        <v>34184</v>
      </c>
      <c r="E1413" s="46" t="s">
        <v>986</v>
      </c>
      <c r="F1413" s="46">
        <v>68</v>
      </c>
      <c r="G1413" s="46">
        <v>960838754</v>
      </c>
      <c r="H1413" s="46">
        <v>38069383630</v>
      </c>
    </row>
    <row r="1414" spans="1:8" ht="15" x14ac:dyDescent="0.25">
      <c r="A1414" s="47" t="s">
        <v>1840</v>
      </c>
      <c r="B1414" s="46" t="s">
        <v>2353</v>
      </c>
      <c r="C1414" s="46" t="s">
        <v>2354</v>
      </c>
      <c r="D1414" s="49">
        <v>33908</v>
      </c>
      <c r="E1414" s="46" t="s">
        <v>966</v>
      </c>
      <c r="F1414" s="46">
        <v>62</v>
      </c>
      <c r="G1414" s="46">
        <v>979703598</v>
      </c>
      <c r="H1414" s="46">
        <v>86714651856</v>
      </c>
    </row>
    <row r="1415" spans="1:8" ht="15" x14ac:dyDescent="0.25">
      <c r="A1415" s="47" t="s">
        <v>1250</v>
      </c>
      <c r="B1415" s="46" t="s">
        <v>1251</v>
      </c>
      <c r="C1415" s="46" t="s">
        <v>1252</v>
      </c>
      <c r="D1415" s="49">
        <v>33076</v>
      </c>
      <c r="E1415" s="46" t="s">
        <v>1121</v>
      </c>
      <c r="F1415" s="46">
        <v>51</v>
      </c>
      <c r="G1415" s="46">
        <v>948820601</v>
      </c>
      <c r="H1415" s="46">
        <v>59587131082</v>
      </c>
    </row>
    <row r="1416" spans="1:8" ht="15" x14ac:dyDescent="0.25">
      <c r="A1416" s="47" t="s">
        <v>2550</v>
      </c>
      <c r="B1416" s="46" t="s">
        <v>2551</v>
      </c>
      <c r="C1416" s="46" t="s">
        <v>2552</v>
      </c>
      <c r="D1416" s="49">
        <v>34029</v>
      </c>
      <c r="E1416" s="46" t="s">
        <v>1083</v>
      </c>
      <c r="F1416" s="46">
        <v>84</v>
      </c>
      <c r="G1416" s="46">
        <v>961773761</v>
      </c>
      <c r="H1416" s="46">
        <v>7421256260</v>
      </c>
    </row>
    <row r="1417" spans="1:8" ht="15" x14ac:dyDescent="0.25">
      <c r="A1417" s="47" t="s">
        <v>1375</v>
      </c>
      <c r="B1417" s="46" t="s">
        <v>1376</v>
      </c>
      <c r="C1417" s="46" t="s">
        <v>1377</v>
      </c>
      <c r="D1417" s="49">
        <v>33130</v>
      </c>
      <c r="E1417" s="46" t="s">
        <v>1083</v>
      </c>
      <c r="F1417" s="46">
        <v>84</v>
      </c>
      <c r="G1417" s="46">
        <v>922262105</v>
      </c>
      <c r="H1417" s="46">
        <v>53372388250</v>
      </c>
    </row>
    <row r="1418" spans="1:8" ht="15" x14ac:dyDescent="0.25">
      <c r="A1418" s="47" t="s">
        <v>2341</v>
      </c>
      <c r="B1418" s="46" t="s">
        <v>2342</v>
      </c>
      <c r="C1418" s="46" t="s">
        <v>2343</v>
      </c>
      <c r="D1418" s="49">
        <v>32526</v>
      </c>
      <c r="E1418" s="46" t="s">
        <v>1083</v>
      </c>
      <c r="F1418" s="46">
        <v>84</v>
      </c>
      <c r="G1418" s="46">
        <v>955870350</v>
      </c>
      <c r="H1418" s="46">
        <v>76008492520</v>
      </c>
    </row>
    <row r="1419" spans="1:8" ht="15" x14ac:dyDescent="0.25">
      <c r="A1419" s="47" t="s">
        <v>1070</v>
      </c>
      <c r="B1419" s="46" t="s">
        <v>1071</v>
      </c>
      <c r="C1419" s="46" t="s">
        <v>1072</v>
      </c>
      <c r="D1419" s="49">
        <v>34000</v>
      </c>
      <c r="E1419" s="46" t="s">
        <v>982</v>
      </c>
      <c r="F1419" s="46">
        <v>82</v>
      </c>
      <c r="G1419" s="46">
        <v>985438553</v>
      </c>
      <c r="H1419" s="46">
        <v>70664165863</v>
      </c>
    </row>
    <row r="1420" spans="1:8" ht="15" x14ac:dyDescent="0.25">
      <c r="A1420" s="47" t="s">
        <v>1020</v>
      </c>
      <c r="B1420" s="46" t="s">
        <v>1021</v>
      </c>
      <c r="C1420" s="46" t="s">
        <v>1022</v>
      </c>
      <c r="D1420" s="49">
        <v>32149</v>
      </c>
      <c r="E1420" s="46" t="s">
        <v>982</v>
      </c>
      <c r="F1420" s="46">
        <v>82</v>
      </c>
      <c r="G1420" s="46">
        <v>960521335</v>
      </c>
      <c r="H1420" s="46">
        <v>13211643035</v>
      </c>
    </row>
    <row r="1421" spans="1:8" ht="15" x14ac:dyDescent="0.25">
      <c r="A1421" s="47" t="s">
        <v>2638</v>
      </c>
      <c r="B1421" s="46" t="s">
        <v>1746</v>
      </c>
      <c r="C1421" s="46" t="s">
        <v>2639</v>
      </c>
      <c r="D1421" s="49">
        <v>31783</v>
      </c>
      <c r="E1421" s="46" t="s">
        <v>1063</v>
      </c>
      <c r="F1421" s="46">
        <v>91</v>
      </c>
      <c r="G1421" s="46">
        <v>974417971</v>
      </c>
      <c r="H1421" s="46">
        <v>15651185867</v>
      </c>
    </row>
    <row r="1422" spans="1:8" ht="15" x14ac:dyDescent="0.25">
      <c r="A1422" s="47" t="s">
        <v>2502</v>
      </c>
      <c r="B1422" s="46" t="s">
        <v>2503</v>
      </c>
      <c r="C1422" s="46" t="s">
        <v>2504</v>
      </c>
      <c r="D1422" s="49">
        <v>34061</v>
      </c>
      <c r="E1422" s="46" t="s">
        <v>1048</v>
      </c>
      <c r="F1422" s="46">
        <v>79</v>
      </c>
      <c r="G1422" s="46">
        <v>932050500</v>
      </c>
      <c r="H1422" s="46">
        <v>34214960373</v>
      </c>
    </row>
    <row r="1423" spans="1:8" ht="15" x14ac:dyDescent="0.25">
      <c r="A1423" s="47" t="s">
        <v>2479</v>
      </c>
      <c r="B1423" s="46" t="s">
        <v>2480</v>
      </c>
      <c r="C1423" s="46" t="s">
        <v>2481</v>
      </c>
      <c r="D1423" s="49">
        <v>34140</v>
      </c>
      <c r="E1423" s="46" t="s">
        <v>1056</v>
      </c>
      <c r="F1423" s="46">
        <v>65</v>
      </c>
      <c r="G1423" s="46">
        <v>912885348</v>
      </c>
      <c r="H1423" s="46">
        <v>30329382825</v>
      </c>
    </row>
    <row r="1424" spans="1:8" ht="15" x14ac:dyDescent="0.25">
      <c r="A1424" s="47" t="s">
        <v>1321</v>
      </c>
      <c r="B1424" s="46" t="s">
        <v>1322</v>
      </c>
      <c r="C1424" s="46" t="s">
        <v>1323</v>
      </c>
      <c r="D1424" s="49">
        <v>34014</v>
      </c>
      <c r="E1424" s="46" t="s">
        <v>1083</v>
      </c>
      <c r="F1424" s="46">
        <v>84</v>
      </c>
      <c r="G1424" s="46">
        <v>969809013</v>
      </c>
      <c r="H1424" s="46">
        <v>72984305190</v>
      </c>
    </row>
    <row r="1425" spans="1:8" ht="15" x14ac:dyDescent="0.25">
      <c r="A1425" s="47" t="s">
        <v>2511</v>
      </c>
      <c r="B1425" s="46" t="s">
        <v>2512</v>
      </c>
      <c r="C1425" s="46" t="s">
        <v>2513</v>
      </c>
      <c r="D1425" s="49">
        <v>33425</v>
      </c>
      <c r="E1425" s="46" t="s">
        <v>1005</v>
      </c>
      <c r="F1425" s="46">
        <v>88</v>
      </c>
      <c r="G1425" s="46">
        <v>935018722</v>
      </c>
      <c r="H1425" s="46">
        <v>5397321951</v>
      </c>
    </row>
    <row r="1426" spans="1:8" ht="15" x14ac:dyDescent="0.25">
      <c r="A1426" s="47" t="s">
        <v>1447</v>
      </c>
      <c r="B1426" s="46" t="s">
        <v>1448</v>
      </c>
      <c r="C1426" s="46" t="s">
        <v>1449</v>
      </c>
      <c r="D1426" s="49">
        <v>32151</v>
      </c>
      <c r="E1426" s="46" t="s">
        <v>1001</v>
      </c>
      <c r="F1426" s="46">
        <v>83</v>
      </c>
      <c r="G1426" s="46">
        <v>925946559</v>
      </c>
      <c r="H1426" s="46">
        <v>14316337518</v>
      </c>
    </row>
    <row r="1427" spans="1:8" ht="15" x14ac:dyDescent="0.25">
      <c r="A1427" s="47" t="s">
        <v>1020</v>
      </c>
      <c r="B1427" s="46" t="s">
        <v>1021</v>
      </c>
      <c r="C1427" s="46" t="s">
        <v>1022</v>
      </c>
      <c r="D1427" s="49">
        <v>31448</v>
      </c>
      <c r="E1427" s="46" t="s">
        <v>1056</v>
      </c>
      <c r="F1427" s="46">
        <v>65</v>
      </c>
      <c r="G1427" s="46">
        <v>944031059</v>
      </c>
      <c r="H1427" s="46">
        <v>58577574160</v>
      </c>
    </row>
    <row r="1428" spans="1:8" ht="15" x14ac:dyDescent="0.25">
      <c r="A1428" s="47" t="s">
        <v>1907</v>
      </c>
      <c r="B1428" s="46" t="s">
        <v>1908</v>
      </c>
      <c r="C1428" s="46" t="s">
        <v>1909</v>
      </c>
      <c r="D1428" s="49">
        <v>33536</v>
      </c>
      <c r="E1428" s="46" t="s">
        <v>1056</v>
      </c>
      <c r="F1428" s="46">
        <v>65</v>
      </c>
      <c r="G1428" s="46">
        <v>913249159</v>
      </c>
      <c r="H1428" s="46">
        <v>73122931873</v>
      </c>
    </row>
    <row r="1429" spans="1:8" ht="15" x14ac:dyDescent="0.25">
      <c r="A1429" s="47" t="s">
        <v>2330</v>
      </c>
      <c r="B1429" s="46" t="s">
        <v>1892</v>
      </c>
      <c r="C1429" s="46" t="s">
        <v>2331</v>
      </c>
      <c r="D1429" s="49">
        <v>32358</v>
      </c>
      <c r="E1429" s="46" t="s">
        <v>1005</v>
      </c>
      <c r="F1429" s="46">
        <v>88</v>
      </c>
      <c r="G1429" s="46">
        <v>970004894</v>
      </c>
      <c r="H1429" s="46">
        <v>34896161118</v>
      </c>
    </row>
    <row r="1430" spans="1:8" ht="15" x14ac:dyDescent="0.25">
      <c r="A1430" s="47" t="s">
        <v>2640</v>
      </c>
      <c r="B1430" s="46" t="s">
        <v>2641</v>
      </c>
      <c r="C1430" s="46" t="s">
        <v>2642</v>
      </c>
      <c r="D1430" s="49">
        <v>32832</v>
      </c>
      <c r="E1430" s="46" t="s">
        <v>986</v>
      </c>
      <c r="F1430" s="46">
        <v>68</v>
      </c>
      <c r="G1430" s="46">
        <v>957140334</v>
      </c>
      <c r="H1430" s="46">
        <v>83812243461</v>
      </c>
    </row>
    <row r="1431" spans="1:8" ht="15" x14ac:dyDescent="0.25">
      <c r="A1431" s="47" t="s">
        <v>2290</v>
      </c>
      <c r="B1431" s="46" t="s">
        <v>2291</v>
      </c>
      <c r="C1431" s="46" t="s">
        <v>2292</v>
      </c>
      <c r="D1431" s="49">
        <v>33436</v>
      </c>
      <c r="E1431" s="46" t="s">
        <v>1026</v>
      </c>
      <c r="F1431" s="46">
        <v>69</v>
      </c>
      <c r="G1431" s="46">
        <v>939553888</v>
      </c>
      <c r="H1431" s="46">
        <v>27282006190</v>
      </c>
    </row>
    <row r="1432" spans="1:8" ht="15" x14ac:dyDescent="0.25">
      <c r="A1432" s="47" t="s">
        <v>1711</v>
      </c>
      <c r="B1432" s="46" t="s">
        <v>1712</v>
      </c>
      <c r="C1432" s="46" t="s">
        <v>1713</v>
      </c>
      <c r="D1432" s="49">
        <v>33974</v>
      </c>
      <c r="E1432" s="46" t="s">
        <v>990</v>
      </c>
      <c r="F1432" s="46">
        <v>63</v>
      </c>
      <c r="G1432" s="46">
        <v>936314214</v>
      </c>
      <c r="H1432" s="46">
        <v>85579293636</v>
      </c>
    </row>
    <row r="1433" spans="1:8" ht="15" x14ac:dyDescent="0.25">
      <c r="A1433" s="47" t="s">
        <v>2229</v>
      </c>
      <c r="B1433" s="46" t="s">
        <v>2230</v>
      </c>
      <c r="C1433" s="46" t="s">
        <v>2231</v>
      </c>
      <c r="D1433" s="49">
        <v>32519</v>
      </c>
      <c r="E1433" s="46" t="s">
        <v>1087</v>
      </c>
      <c r="F1433" s="46">
        <v>61</v>
      </c>
      <c r="G1433" s="46">
        <v>918073313</v>
      </c>
      <c r="H1433" s="46">
        <v>3456261802</v>
      </c>
    </row>
    <row r="1434" spans="1:8" ht="15" x14ac:dyDescent="0.25">
      <c r="A1434" s="47" t="s">
        <v>1453</v>
      </c>
      <c r="B1434" s="46" t="s">
        <v>1454</v>
      </c>
      <c r="C1434" s="46" t="s">
        <v>1455</v>
      </c>
      <c r="D1434" s="49">
        <v>32452</v>
      </c>
      <c r="E1434" s="46" t="s">
        <v>1048</v>
      </c>
      <c r="F1434" s="46">
        <v>79</v>
      </c>
      <c r="G1434" s="46">
        <v>950791525</v>
      </c>
      <c r="H1434" s="46">
        <v>8386797422</v>
      </c>
    </row>
    <row r="1435" spans="1:8" ht="15" x14ac:dyDescent="0.25">
      <c r="A1435" s="47" t="s">
        <v>2327</v>
      </c>
      <c r="B1435" s="46" t="s">
        <v>2328</v>
      </c>
      <c r="C1435" s="46" t="s">
        <v>2329</v>
      </c>
      <c r="D1435" s="49">
        <v>31574</v>
      </c>
      <c r="E1435" s="46" t="s">
        <v>1056</v>
      </c>
      <c r="F1435" s="46">
        <v>65</v>
      </c>
      <c r="G1435" s="46">
        <v>968645864</v>
      </c>
      <c r="H1435" s="46">
        <v>21247947870</v>
      </c>
    </row>
    <row r="1436" spans="1:8" ht="15" x14ac:dyDescent="0.25">
      <c r="A1436" s="47" t="s">
        <v>1967</v>
      </c>
      <c r="B1436" s="46" t="s">
        <v>1968</v>
      </c>
      <c r="C1436" s="46" t="s">
        <v>1969</v>
      </c>
      <c r="D1436" s="49">
        <v>32309</v>
      </c>
      <c r="E1436" s="46" t="s">
        <v>1189</v>
      </c>
      <c r="F1436" s="46">
        <v>21</v>
      </c>
      <c r="G1436" s="46">
        <v>992528563</v>
      </c>
      <c r="H1436" s="46">
        <v>17964199790</v>
      </c>
    </row>
    <row r="1437" spans="1:8" ht="15" x14ac:dyDescent="0.25">
      <c r="A1437" s="47" t="s">
        <v>1638</v>
      </c>
      <c r="B1437" s="46" t="s">
        <v>1639</v>
      </c>
      <c r="C1437" s="46" t="s">
        <v>1640</v>
      </c>
      <c r="D1437" s="49">
        <v>33761</v>
      </c>
      <c r="E1437" s="46" t="s">
        <v>1052</v>
      </c>
      <c r="F1437" s="46">
        <v>84</v>
      </c>
      <c r="G1437" s="46">
        <v>964240934</v>
      </c>
      <c r="H1437" s="46">
        <v>95962657795</v>
      </c>
    </row>
    <row r="1438" spans="1:8" ht="15" x14ac:dyDescent="0.25">
      <c r="A1438" s="47" t="s">
        <v>2643</v>
      </c>
      <c r="B1438" s="46" t="s">
        <v>2644</v>
      </c>
      <c r="C1438" s="46" t="s">
        <v>2645</v>
      </c>
      <c r="D1438" s="49">
        <v>33554</v>
      </c>
      <c r="E1438" s="46" t="s">
        <v>966</v>
      </c>
      <c r="F1438" s="46">
        <v>62</v>
      </c>
      <c r="G1438" s="46">
        <v>912597907</v>
      </c>
      <c r="H1438" s="46">
        <v>46377950388</v>
      </c>
    </row>
    <row r="1439" spans="1:8" ht="15" x14ac:dyDescent="0.25">
      <c r="A1439" s="47" t="s">
        <v>2221</v>
      </c>
      <c r="B1439" s="46" t="s">
        <v>2222</v>
      </c>
      <c r="C1439" s="46" t="s">
        <v>2223</v>
      </c>
      <c r="D1439" s="49">
        <v>32499</v>
      </c>
      <c r="E1439" s="46" t="s">
        <v>970</v>
      </c>
      <c r="F1439" s="46">
        <v>27</v>
      </c>
      <c r="G1439" s="46">
        <v>945142370</v>
      </c>
      <c r="H1439" s="46">
        <v>5524044696</v>
      </c>
    </row>
    <row r="1440" spans="1:8" ht="15" x14ac:dyDescent="0.25">
      <c r="A1440" s="47" t="s">
        <v>2229</v>
      </c>
      <c r="B1440" s="46" t="s">
        <v>2230</v>
      </c>
      <c r="C1440" s="46" t="s">
        <v>2231</v>
      </c>
      <c r="D1440" s="49">
        <v>33845</v>
      </c>
      <c r="E1440" s="46" t="s">
        <v>1189</v>
      </c>
      <c r="F1440" s="46">
        <v>21</v>
      </c>
      <c r="G1440" s="46">
        <v>967953116</v>
      </c>
      <c r="H1440" s="46">
        <v>21780838524</v>
      </c>
    </row>
    <row r="1441" spans="1:8" ht="15" x14ac:dyDescent="0.25">
      <c r="A1441" s="47" t="s">
        <v>1135</v>
      </c>
      <c r="B1441" s="46" t="s">
        <v>1136</v>
      </c>
      <c r="C1441" s="46" t="s">
        <v>1137</v>
      </c>
      <c r="D1441" s="49">
        <v>31679</v>
      </c>
      <c r="E1441" s="46" t="s">
        <v>962</v>
      </c>
      <c r="F1441" s="46">
        <v>71</v>
      </c>
      <c r="G1441" s="46">
        <v>900776649</v>
      </c>
      <c r="H1441" s="46">
        <v>99172524790</v>
      </c>
    </row>
    <row r="1442" spans="1:8" ht="15" x14ac:dyDescent="0.25">
      <c r="A1442" s="47" t="s">
        <v>2069</v>
      </c>
      <c r="B1442" s="46" t="s">
        <v>2070</v>
      </c>
      <c r="C1442" s="46" t="s">
        <v>2071</v>
      </c>
      <c r="D1442" s="49">
        <v>31945</v>
      </c>
      <c r="E1442" s="46" t="s">
        <v>986</v>
      </c>
      <c r="F1442" s="46">
        <v>68</v>
      </c>
      <c r="G1442" s="46">
        <v>997312948</v>
      </c>
      <c r="H1442" s="46">
        <v>67298700939</v>
      </c>
    </row>
    <row r="1443" spans="1:8" ht="15" x14ac:dyDescent="0.25">
      <c r="A1443" s="47" t="s">
        <v>2413</v>
      </c>
      <c r="B1443" s="46" t="s">
        <v>2414</v>
      </c>
      <c r="C1443" s="46" t="s">
        <v>2415</v>
      </c>
      <c r="D1443" s="49">
        <v>33935</v>
      </c>
      <c r="E1443" s="46" t="s">
        <v>966</v>
      </c>
      <c r="F1443" s="46">
        <v>62</v>
      </c>
      <c r="G1443" s="46">
        <v>972802450</v>
      </c>
      <c r="H1443" s="46">
        <v>4489296792</v>
      </c>
    </row>
    <row r="1444" spans="1:8" ht="15" x14ac:dyDescent="0.25">
      <c r="A1444" s="47" t="s">
        <v>1931</v>
      </c>
      <c r="B1444" s="46" t="s">
        <v>1932</v>
      </c>
      <c r="C1444" s="46" t="s">
        <v>1933</v>
      </c>
      <c r="D1444" s="49">
        <v>32066</v>
      </c>
      <c r="E1444" s="46" t="s">
        <v>962</v>
      </c>
      <c r="F1444" s="46">
        <v>71</v>
      </c>
      <c r="G1444" s="46">
        <v>924132250</v>
      </c>
      <c r="H1444" s="46">
        <v>45726133949</v>
      </c>
    </row>
    <row r="1445" spans="1:8" ht="15" x14ac:dyDescent="0.25">
      <c r="A1445" s="47" t="s">
        <v>1703</v>
      </c>
      <c r="B1445" s="46" t="s">
        <v>1498</v>
      </c>
      <c r="C1445" s="46" t="s">
        <v>1704</v>
      </c>
      <c r="D1445" s="49">
        <v>31180</v>
      </c>
      <c r="E1445" s="46" t="s">
        <v>978</v>
      </c>
      <c r="F1445" s="46">
        <v>86</v>
      </c>
      <c r="G1445" s="46">
        <v>946205619</v>
      </c>
      <c r="H1445" s="46">
        <v>15022180120</v>
      </c>
    </row>
    <row r="1446" spans="1:8" ht="15" x14ac:dyDescent="0.25">
      <c r="A1446" s="47" t="s">
        <v>1425</v>
      </c>
      <c r="B1446" s="46" t="s">
        <v>2064</v>
      </c>
      <c r="C1446" s="46" t="s">
        <v>2065</v>
      </c>
      <c r="D1446" s="49">
        <v>33391</v>
      </c>
      <c r="E1446" s="46" t="s">
        <v>978</v>
      </c>
      <c r="F1446" s="46">
        <v>86</v>
      </c>
      <c r="G1446" s="46">
        <v>953960531</v>
      </c>
      <c r="H1446" s="46">
        <v>91716993795</v>
      </c>
    </row>
    <row r="1447" spans="1:8" ht="15" x14ac:dyDescent="0.25">
      <c r="A1447" s="47" t="s">
        <v>1608</v>
      </c>
      <c r="B1447" s="46" t="s">
        <v>1609</v>
      </c>
      <c r="C1447" s="46" t="s">
        <v>1610</v>
      </c>
      <c r="D1447" s="49">
        <v>33249</v>
      </c>
      <c r="E1447" s="46" t="s">
        <v>1095</v>
      </c>
      <c r="F1447" s="46">
        <v>11</v>
      </c>
      <c r="G1447" s="46">
        <v>982750503</v>
      </c>
      <c r="H1447" s="46">
        <v>78175428459</v>
      </c>
    </row>
    <row r="1448" spans="1:8" ht="15" x14ac:dyDescent="0.25">
      <c r="A1448" s="47" t="s">
        <v>2267</v>
      </c>
      <c r="B1448" s="46" t="s">
        <v>2268</v>
      </c>
      <c r="C1448" s="46" t="s">
        <v>2269</v>
      </c>
      <c r="D1448" s="49">
        <v>32311</v>
      </c>
      <c r="E1448" s="46" t="s">
        <v>1189</v>
      </c>
      <c r="F1448" s="46">
        <v>21</v>
      </c>
      <c r="G1448" s="46">
        <v>970591068</v>
      </c>
      <c r="H1448" s="46">
        <v>5341521674</v>
      </c>
    </row>
    <row r="1449" spans="1:8" ht="15" x14ac:dyDescent="0.25">
      <c r="A1449" s="47" t="s">
        <v>2332</v>
      </c>
      <c r="B1449" s="46" t="s">
        <v>2333</v>
      </c>
      <c r="C1449" s="46" t="s">
        <v>2334</v>
      </c>
      <c r="D1449" s="49">
        <v>33670</v>
      </c>
      <c r="E1449" s="46" t="s">
        <v>990</v>
      </c>
      <c r="F1449" s="46">
        <v>63</v>
      </c>
      <c r="G1449" s="46">
        <v>980791007</v>
      </c>
      <c r="H1449" s="46">
        <v>33751823157</v>
      </c>
    </row>
    <row r="1450" spans="1:8" ht="15" x14ac:dyDescent="0.25">
      <c r="A1450" s="47" t="s">
        <v>1316</v>
      </c>
      <c r="B1450" s="46" t="s">
        <v>1381</v>
      </c>
      <c r="C1450" s="46" t="s">
        <v>1382</v>
      </c>
      <c r="D1450" s="49">
        <v>32322</v>
      </c>
      <c r="E1450" s="46" t="s">
        <v>1052</v>
      </c>
      <c r="F1450" s="46">
        <v>84</v>
      </c>
      <c r="G1450" s="46">
        <v>926247364</v>
      </c>
      <c r="H1450" s="46">
        <v>38272050816</v>
      </c>
    </row>
    <row r="1451" spans="1:8" ht="15" x14ac:dyDescent="0.25">
      <c r="A1451" s="47" t="s">
        <v>2540</v>
      </c>
      <c r="B1451" s="46" t="s">
        <v>1177</v>
      </c>
      <c r="C1451" s="46" t="s">
        <v>2541</v>
      </c>
      <c r="D1451" s="49">
        <v>33654</v>
      </c>
      <c r="E1451" s="46" t="s">
        <v>1121</v>
      </c>
      <c r="F1451" s="46">
        <v>51</v>
      </c>
      <c r="G1451" s="46">
        <v>992365236</v>
      </c>
      <c r="H1451" s="46">
        <v>92672699960</v>
      </c>
    </row>
    <row r="1452" spans="1:8" ht="15" x14ac:dyDescent="0.25">
      <c r="A1452" s="47" t="s">
        <v>2335</v>
      </c>
      <c r="B1452" s="46" t="s">
        <v>2336</v>
      </c>
      <c r="C1452" s="46" t="s">
        <v>2337</v>
      </c>
      <c r="D1452" s="49">
        <v>31830</v>
      </c>
      <c r="E1452" s="46" t="s">
        <v>1099</v>
      </c>
      <c r="F1452" s="46">
        <v>81</v>
      </c>
      <c r="G1452" s="46">
        <v>904178455</v>
      </c>
      <c r="H1452" s="46">
        <v>78292383060</v>
      </c>
    </row>
    <row r="1453" spans="1:8" ht="15" x14ac:dyDescent="0.25">
      <c r="A1453" s="47" t="s">
        <v>1427</v>
      </c>
      <c r="B1453" s="46" t="s">
        <v>1428</v>
      </c>
      <c r="C1453" s="46" t="s">
        <v>1429</v>
      </c>
      <c r="D1453" s="49">
        <v>31697</v>
      </c>
      <c r="E1453" s="46" t="s">
        <v>1125</v>
      </c>
      <c r="F1453" s="46">
        <v>31</v>
      </c>
      <c r="G1453" s="46">
        <v>988195584</v>
      </c>
      <c r="H1453" s="46">
        <v>79919866679</v>
      </c>
    </row>
    <row r="1454" spans="1:8" ht="15" x14ac:dyDescent="0.25">
      <c r="A1454" s="47" t="s">
        <v>1533</v>
      </c>
      <c r="B1454" s="46" t="s">
        <v>1534</v>
      </c>
      <c r="C1454" s="46" t="s">
        <v>1535</v>
      </c>
      <c r="D1454" s="49">
        <v>34163</v>
      </c>
      <c r="E1454" s="46" t="s">
        <v>970</v>
      </c>
      <c r="F1454" s="46">
        <v>27</v>
      </c>
      <c r="G1454" s="46">
        <v>978983029</v>
      </c>
      <c r="H1454" s="46">
        <v>95046997139</v>
      </c>
    </row>
    <row r="1455" spans="1:8" ht="15" x14ac:dyDescent="0.25">
      <c r="A1455" s="47" t="s">
        <v>1468</v>
      </c>
      <c r="B1455" s="46" t="s">
        <v>1469</v>
      </c>
      <c r="C1455" s="46" t="s">
        <v>1470</v>
      </c>
      <c r="D1455" s="49">
        <v>33507</v>
      </c>
      <c r="E1455" s="46" t="s">
        <v>1012</v>
      </c>
      <c r="F1455" s="46">
        <v>41</v>
      </c>
      <c r="G1455" s="46">
        <v>901508142</v>
      </c>
      <c r="H1455" s="46">
        <v>15524452108</v>
      </c>
    </row>
    <row r="1456" spans="1:8" ht="15" x14ac:dyDescent="0.25">
      <c r="A1456" s="47" t="s">
        <v>1403</v>
      </c>
      <c r="B1456" s="46" t="s">
        <v>1404</v>
      </c>
      <c r="C1456" s="46" t="s">
        <v>1405</v>
      </c>
      <c r="D1456" s="49">
        <v>31586</v>
      </c>
      <c r="E1456" s="46" t="s">
        <v>1121</v>
      </c>
      <c r="F1456" s="46">
        <v>51</v>
      </c>
      <c r="G1456" s="46">
        <v>982071740</v>
      </c>
      <c r="H1456" s="46">
        <v>73134750218</v>
      </c>
    </row>
    <row r="1457" spans="1:8" ht="15" x14ac:dyDescent="0.25">
      <c r="A1457" s="47" t="s">
        <v>2475</v>
      </c>
      <c r="B1457" s="46" t="s">
        <v>1984</v>
      </c>
      <c r="C1457" s="46" t="s">
        <v>2476</v>
      </c>
      <c r="D1457" s="49">
        <v>31716</v>
      </c>
      <c r="E1457" s="46" t="s">
        <v>978</v>
      </c>
      <c r="F1457" s="46">
        <v>86</v>
      </c>
      <c r="G1457" s="46">
        <v>934598095</v>
      </c>
      <c r="H1457" s="46">
        <v>24777302805</v>
      </c>
    </row>
    <row r="1458" spans="1:8" ht="15" x14ac:dyDescent="0.25">
      <c r="A1458" s="47" t="s">
        <v>2628</v>
      </c>
      <c r="B1458" s="46" t="s">
        <v>2629</v>
      </c>
      <c r="C1458" s="46" t="s">
        <v>2630</v>
      </c>
      <c r="D1458" s="49">
        <v>33889</v>
      </c>
      <c r="E1458" s="46" t="s">
        <v>1005</v>
      </c>
      <c r="F1458" s="46">
        <v>88</v>
      </c>
      <c r="G1458" s="46">
        <v>953579882</v>
      </c>
      <c r="H1458" s="46">
        <v>97380312152</v>
      </c>
    </row>
    <row r="1459" spans="1:8" ht="15" x14ac:dyDescent="0.25">
      <c r="A1459" s="47" t="s">
        <v>2183</v>
      </c>
      <c r="B1459" s="46" t="s">
        <v>2184</v>
      </c>
      <c r="C1459" s="46" t="s">
        <v>2185</v>
      </c>
      <c r="D1459" s="49">
        <v>33610</v>
      </c>
      <c r="E1459" s="46" t="s">
        <v>1019</v>
      </c>
      <c r="F1459" s="46">
        <v>95</v>
      </c>
      <c r="G1459" s="46">
        <v>908191592</v>
      </c>
      <c r="H1459" s="46">
        <v>28496776692</v>
      </c>
    </row>
    <row r="1460" spans="1:8" ht="15" x14ac:dyDescent="0.25">
      <c r="A1460" s="47" t="s">
        <v>967</v>
      </c>
      <c r="B1460" s="46" t="s">
        <v>968</v>
      </c>
      <c r="C1460" s="46" t="s">
        <v>969</v>
      </c>
      <c r="D1460" s="49">
        <v>33921</v>
      </c>
      <c r="E1460" s="46" t="s">
        <v>1125</v>
      </c>
      <c r="F1460" s="46">
        <v>31</v>
      </c>
      <c r="G1460" s="46">
        <v>978565995</v>
      </c>
      <c r="H1460" s="46">
        <v>35223928856</v>
      </c>
    </row>
    <row r="1461" spans="1:8" ht="15" x14ac:dyDescent="0.25">
      <c r="A1461" s="47" t="s">
        <v>2373</v>
      </c>
      <c r="B1461" s="46" t="s">
        <v>2374</v>
      </c>
      <c r="C1461" s="46" t="s">
        <v>2375</v>
      </c>
      <c r="D1461" s="49">
        <v>33968</v>
      </c>
      <c r="E1461" s="46" t="s">
        <v>1125</v>
      </c>
      <c r="F1461" s="46">
        <v>31</v>
      </c>
      <c r="G1461" s="46">
        <v>994015158</v>
      </c>
      <c r="H1461" s="46">
        <v>10807470329</v>
      </c>
    </row>
    <row r="1462" spans="1:8" ht="15" x14ac:dyDescent="0.25">
      <c r="A1462" s="47" t="s">
        <v>1913</v>
      </c>
      <c r="B1462" s="46" t="s">
        <v>1914</v>
      </c>
      <c r="C1462" s="46" t="s">
        <v>1915</v>
      </c>
      <c r="D1462" s="49">
        <v>33918</v>
      </c>
      <c r="E1462" s="46" t="s">
        <v>1087</v>
      </c>
      <c r="F1462" s="46">
        <v>61</v>
      </c>
      <c r="G1462" s="46">
        <v>964018016</v>
      </c>
      <c r="H1462" s="46">
        <v>69529302274</v>
      </c>
    </row>
    <row r="1463" spans="1:8" ht="15" x14ac:dyDescent="0.25">
      <c r="A1463" s="47" t="s">
        <v>2561</v>
      </c>
      <c r="B1463" s="46" t="s">
        <v>2562</v>
      </c>
      <c r="C1463" s="46" t="s">
        <v>2563</v>
      </c>
      <c r="D1463" s="49">
        <v>31599</v>
      </c>
      <c r="E1463" s="46" t="s">
        <v>966</v>
      </c>
      <c r="F1463" s="46">
        <v>62</v>
      </c>
      <c r="G1463" s="46">
        <v>921433128</v>
      </c>
      <c r="H1463" s="46">
        <v>30118110340</v>
      </c>
    </row>
    <row r="1464" spans="1:8" ht="15" x14ac:dyDescent="0.25">
      <c r="A1464" s="47" t="s">
        <v>2355</v>
      </c>
      <c r="B1464" s="46" t="s">
        <v>2356</v>
      </c>
      <c r="C1464" s="46" t="s">
        <v>2357</v>
      </c>
      <c r="D1464" s="49">
        <v>31725</v>
      </c>
      <c r="E1464" s="46" t="s">
        <v>1125</v>
      </c>
      <c r="F1464" s="46">
        <v>31</v>
      </c>
      <c r="G1464" s="46">
        <v>953568684</v>
      </c>
      <c r="H1464" s="46">
        <v>30926746072</v>
      </c>
    </row>
    <row r="1465" spans="1:8" ht="15" x14ac:dyDescent="0.25">
      <c r="A1465" s="47" t="s">
        <v>1973</v>
      </c>
      <c r="B1465" s="46" t="s">
        <v>1694</v>
      </c>
      <c r="C1465" s="46" t="s">
        <v>1974</v>
      </c>
      <c r="D1465" s="49">
        <v>31109</v>
      </c>
      <c r="E1465" s="46" t="s">
        <v>1079</v>
      </c>
      <c r="F1465" s="46">
        <v>48</v>
      </c>
      <c r="G1465" s="46">
        <v>926054957</v>
      </c>
      <c r="H1465" s="46">
        <v>7261054804</v>
      </c>
    </row>
    <row r="1466" spans="1:8" ht="15" x14ac:dyDescent="0.25">
      <c r="A1466" s="47" t="s">
        <v>1268</v>
      </c>
      <c r="B1466" s="46" t="s">
        <v>1269</v>
      </c>
      <c r="C1466" s="46" t="s">
        <v>1270</v>
      </c>
      <c r="D1466" s="49">
        <v>32311</v>
      </c>
      <c r="E1466" s="46" t="s">
        <v>1063</v>
      </c>
      <c r="F1466" s="46">
        <v>91</v>
      </c>
      <c r="G1466" s="46">
        <v>941141804</v>
      </c>
      <c r="H1466" s="46">
        <v>35413791792</v>
      </c>
    </row>
    <row r="1467" spans="1:8" ht="15" x14ac:dyDescent="0.25">
      <c r="A1467" s="47" t="s">
        <v>1430</v>
      </c>
      <c r="B1467" s="46" t="s">
        <v>1431</v>
      </c>
      <c r="C1467" s="46" t="s">
        <v>1432</v>
      </c>
      <c r="D1467" s="49">
        <v>31847</v>
      </c>
      <c r="E1467" s="46" t="s">
        <v>1001</v>
      </c>
      <c r="F1467" s="46">
        <v>83</v>
      </c>
      <c r="G1467" s="46">
        <v>992172162</v>
      </c>
      <c r="H1467" s="46">
        <v>99855448812</v>
      </c>
    </row>
    <row r="1468" spans="1:8" ht="15" x14ac:dyDescent="0.25">
      <c r="A1468" s="47" t="s">
        <v>1662</v>
      </c>
      <c r="B1468" s="46" t="s">
        <v>1663</v>
      </c>
      <c r="C1468" s="46" t="s">
        <v>1664</v>
      </c>
      <c r="D1468" s="49">
        <v>34056</v>
      </c>
      <c r="E1468" s="46" t="s">
        <v>974</v>
      </c>
      <c r="F1468" s="46">
        <v>96</v>
      </c>
      <c r="G1468" s="46">
        <v>971047456</v>
      </c>
      <c r="H1468" s="46">
        <v>56115520284</v>
      </c>
    </row>
    <row r="1469" spans="1:8" ht="15" x14ac:dyDescent="0.25">
      <c r="A1469" s="47" t="s">
        <v>1691</v>
      </c>
      <c r="B1469" s="46" t="s">
        <v>1692</v>
      </c>
      <c r="C1469" s="46" t="s">
        <v>1693</v>
      </c>
      <c r="D1469" s="49">
        <v>33387</v>
      </c>
      <c r="E1469" s="46" t="s">
        <v>978</v>
      </c>
      <c r="F1469" s="46">
        <v>86</v>
      </c>
      <c r="G1469" s="46">
        <v>964131816</v>
      </c>
      <c r="H1469" s="46">
        <v>92618562812</v>
      </c>
    </row>
    <row r="1470" spans="1:8" ht="15" x14ac:dyDescent="0.25">
      <c r="A1470" s="47" t="s">
        <v>1412</v>
      </c>
      <c r="B1470" s="46" t="s">
        <v>1413</v>
      </c>
      <c r="C1470" s="46" t="s">
        <v>1414</v>
      </c>
      <c r="D1470" s="49">
        <v>34171</v>
      </c>
      <c r="E1470" s="46" t="s">
        <v>962</v>
      </c>
      <c r="F1470" s="46">
        <v>71</v>
      </c>
      <c r="G1470" s="46">
        <v>970509931</v>
      </c>
      <c r="H1470" s="46">
        <v>97118576247</v>
      </c>
    </row>
    <row r="1471" spans="1:8" ht="15" x14ac:dyDescent="0.25">
      <c r="A1471" s="47" t="s">
        <v>1889</v>
      </c>
      <c r="B1471" s="46" t="s">
        <v>1890</v>
      </c>
      <c r="C1471" s="46" t="s">
        <v>1891</v>
      </c>
      <c r="D1471" s="49">
        <v>32038</v>
      </c>
      <c r="E1471" s="46" t="s">
        <v>1001</v>
      </c>
      <c r="F1471" s="46">
        <v>83</v>
      </c>
      <c r="G1471" s="46">
        <v>914639987</v>
      </c>
      <c r="H1471" s="46">
        <v>40666371769</v>
      </c>
    </row>
    <row r="1472" spans="1:8" ht="15" x14ac:dyDescent="0.25">
      <c r="A1472" s="47" t="s">
        <v>975</v>
      </c>
      <c r="B1472" s="46" t="s">
        <v>976</v>
      </c>
      <c r="C1472" s="46" t="s">
        <v>977</v>
      </c>
      <c r="D1472" s="49">
        <v>33024</v>
      </c>
      <c r="E1472" s="46" t="s">
        <v>1001</v>
      </c>
      <c r="F1472" s="46">
        <v>83</v>
      </c>
      <c r="G1472" s="46">
        <v>944225565</v>
      </c>
      <c r="H1472" s="46">
        <v>89532164965</v>
      </c>
    </row>
    <row r="1473" spans="1:8" ht="15" x14ac:dyDescent="0.25">
      <c r="A1473" s="47" t="s">
        <v>1688</v>
      </c>
      <c r="B1473" s="46" t="s">
        <v>1689</v>
      </c>
      <c r="C1473" s="46" t="s">
        <v>1690</v>
      </c>
      <c r="D1473" s="49">
        <v>33581</v>
      </c>
      <c r="E1473" s="46" t="s">
        <v>962</v>
      </c>
      <c r="F1473" s="46">
        <v>71</v>
      </c>
      <c r="G1473" s="46">
        <v>982708920</v>
      </c>
      <c r="H1473" s="46">
        <v>26430782799</v>
      </c>
    </row>
    <row r="1474" spans="1:8" ht="15" x14ac:dyDescent="0.25">
      <c r="A1474" s="47" t="s">
        <v>1958</v>
      </c>
      <c r="B1474" s="46" t="s">
        <v>1959</v>
      </c>
      <c r="C1474" s="46" t="s">
        <v>1960</v>
      </c>
      <c r="D1474" s="49">
        <v>31690</v>
      </c>
      <c r="E1474" s="46" t="s">
        <v>970</v>
      </c>
      <c r="F1474" s="46">
        <v>27</v>
      </c>
      <c r="G1474" s="46">
        <v>902496706</v>
      </c>
      <c r="H1474" s="46">
        <v>51932851207</v>
      </c>
    </row>
    <row r="1475" spans="1:8" ht="15" x14ac:dyDescent="0.25">
      <c r="A1475" s="47" t="s">
        <v>1313</v>
      </c>
      <c r="B1475" s="46" t="s">
        <v>2391</v>
      </c>
      <c r="C1475" s="46" t="s">
        <v>2392</v>
      </c>
      <c r="D1475" s="49">
        <v>33983</v>
      </c>
      <c r="E1475" s="46" t="s">
        <v>1121</v>
      </c>
      <c r="F1475" s="46">
        <v>51</v>
      </c>
      <c r="G1475" s="46">
        <v>967212271</v>
      </c>
      <c r="H1475" s="46">
        <v>89377935142</v>
      </c>
    </row>
    <row r="1476" spans="1:8" ht="15" x14ac:dyDescent="0.25">
      <c r="A1476" s="47" t="s">
        <v>1587</v>
      </c>
      <c r="B1476" s="46" t="s">
        <v>1588</v>
      </c>
      <c r="C1476" s="46" t="s">
        <v>1589</v>
      </c>
      <c r="D1476" s="49">
        <v>33417</v>
      </c>
      <c r="E1476" s="46" t="s">
        <v>1121</v>
      </c>
      <c r="F1476" s="46">
        <v>51</v>
      </c>
      <c r="G1476" s="46">
        <v>967000469</v>
      </c>
      <c r="H1476" s="46">
        <v>99192958980</v>
      </c>
    </row>
    <row r="1477" spans="1:8" ht="15" x14ac:dyDescent="0.25">
      <c r="A1477" s="47" t="s">
        <v>2204</v>
      </c>
      <c r="B1477" s="46" t="s">
        <v>2205</v>
      </c>
      <c r="C1477" s="46" t="s">
        <v>2206</v>
      </c>
      <c r="D1477" s="49">
        <v>31116</v>
      </c>
      <c r="E1477" s="46" t="s">
        <v>1079</v>
      </c>
      <c r="F1477" s="46">
        <v>48</v>
      </c>
      <c r="G1477" s="46">
        <v>939261094</v>
      </c>
      <c r="H1477" s="46">
        <v>58205329653</v>
      </c>
    </row>
    <row r="1478" spans="1:8" ht="15" x14ac:dyDescent="0.25">
      <c r="A1478" s="47" t="s">
        <v>1732</v>
      </c>
      <c r="B1478" s="46" t="s">
        <v>1033</v>
      </c>
      <c r="C1478" s="46" t="s">
        <v>1733</v>
      </c>
      <c r="D1478" s="49">
        <v>31258</v>
      </c>
      <c r="E1478" s="46" t="s">
        <v>978</v>
      </c>
      <c r="F1478" s="46">
        <v>86</v>
      </c>
      <c r="G1478" s="46">
        <v>920235720</v>
      </c>
      <c r="H1478" s="46">
        <v>10849669777</v>
      </c>
    </row>
    <row r="1479" spans="1:8" ht="15" x14ac:dyDescent="0.25">
      <c r="A1479" s="47" t="s">
        <v>1153</v>
      </c>
      <c r="B1479" s="46" t="s">
        <v>1154</v>
      </c>
      <c r="C1479" s="46" t="s">
        <v>1155</v>
      </c>
      <c r="D1479" s="49">
        <v>32039</v>
      </c>
      <c r="E1479" s="46" t="s">
        <v>1083</v>
      </c>
      <c r="F1479" s="46">
        <v>84</v>
      </c>
      <c r="G1479" s="46">
        <v>938903501</v>
      </c>
      <c r="H1479" s="46">
        <v>22269325470</v>
      </c>
    </row>
    <row r="1480" spans="1:8" ht="15" x14ac:dyDescent="0.25">
      <c r="A1480" s="47" t="s">
        <v>1268</v>
      </c>
      <c r="B1480" s="46" t="s">
        <v>1269</v>
      </c>
      <c r="C1480" s="46" t="s">
        <v>1270</v>
      </c>
      <c r="D1480" s="49">
        <v>32826</v>
      </c>
      <c r="E1480" s="46" t="s">
        <v>1091</v>
      </c>
      <c r="F1480" s="46">
        <v>92</v>
      </c>
      <c r="G1480" s="46">
        <v>919898094</v>
      </c>
      <c r="H1480" s="46">
        <v>63583706269</v>
      </c>
    </row>
    <row r="1481" spans="1:8" ht="15" x14ac:dyDescent="0.25">
      <c r="A1481" s="47" t="s">
        <v>1890</v>
      </c>
      <c r="B1481" s="46" t="s">
        <v>2473</v>
      </c>
      <c r="C1481" s="46" t="s">
        <v>2474</v>
      </c>
      <c r="D1481" s="49">
        <v>32205</v>
      </c>
      <c r="E1481" s="46" t="s">
        <v>1189</v>
      </c>
      <c r="F1481" s="46">
        <v>21</v>
      </c>
      <c r="G1481" s="46">
        <v>921247405</v>
      </c>
      <c r="H1481" s="46">
        <v>1898055963</v>
      </c>
    </row>
    <row r="1482" spans="1:8" ht="15" x14ac:dyDescent="0.25">
      <c r="A1482" s="47" t="s">
        <v>2581</v>
      </c>
      <c r="B1482" s="46" t="s">
        <v>2582</v>
      </c>
      <c r="C1482" s="46" t="s">
        <v>2583</v>
      </c>
      <c r="D1482" s="49">
        <v>32690</v>
      </c>
      <c r="E1482" s="46" t="s">
        <v>994</v>
      </c>
      <c r="F1482" s="46">
        <v>98</v>
      </c>
      <c r="G1482" s="46">
        <v>998535664</v>
      </c>
      <c r="H1482" s="46">
        <v>42762412412</v>
      </c>
    </row>
    <row r="1483" spans="1:8" ht="15" x14ac:dyDescent="0.25">
      <c r="A1483" s="47" t="s">
        <v>2528</v>
      </c>
      <c r="B1483" s="46" t="s">
        <v>2529</v>
      </c>
      <c r="C1483" s="46" t="s">
        <v>2530</v>
      </c>
      <c r="D1483" s="49">
        <v>32916</v>
      </c>
      <c r="E1483" s="46" t="s">
        <v>970</v>
      </c>
      <c r="F1483" s="46">
        <v>27</v>
      </c>
      <c r="G1483" s="46">
        <v>920048906</v>
      </c>
      <c r="H1483" s="46">
        <v>82510893121</v>
      </c>
    </row>
    <row r="1484" spans="1:8" ht="15" x14ac:dyDescent="0.25">
      <c r="A1484" s="47" t="s">
        <v>2393</v>
      </c>
      <c r="B1484" s="46" t="s">
        <v>2394</v>
      </c>
      <c r="C1484" s="46" t="s">
        <v>2395</v>
      </c>
      <c r="D1484" s="49">
        <v>31125</v>
      </c>
      <c r="E1484" s="46" t="s">
        <v>1125</v>
      </c>
      <c r="F1484" s="46">
        <v>31</v>
      </c>
      <c r="G1484" s="46">
        <v>917526358</v>
      </c>
      <c r="H1484" s="46">
        <v>22781574660</v>
      </c>
    </row>
    <row r="1485" spans="1:8" ht="15" x14ac:dyDescent="0.25">
      <c r="A1485" s="47" t="s">
        <v>1150</v>
      </c>
      <c r="B1485" s="46" t="s">
        <v>1151</v>
      </c>
      <c r="C1485" s="46" t="s">
        <v>1152</v>
      </c>
      <c r="D1485" s="49">
        <v>31820</v>
      </c>
      <c r="E1485" s="46" t="s">
        <v>1012</v>
      </c>
      <c r="F1485" s="46">
        <v>41</v>
      </c>
      <c r="G1485" s="46">
        <v>940579971</v>
      </c>
      <c r="H1485" s="46">
        <v>10564506811</v>
      </c>
    </row>
    <row r="1486" spans="1:8" ht="15" x14ac:dyDescent="0.25">
      <c r="A1486" s="47" t="s">
        <v>2361</v>
      </c>
      <c r="B1486" s="46" t="s">
        <v>2362</v>
      </c>
      <c r="C1486" s="46" t="s">
        <v>2363</v>
      </c>
      <c r="D1486" s="49">
        <v>32886</v>
      </c>
      <c r="E1486" s="46" t="s">
        <v>970</v>
      </c>
      <c r="F1486" s="46">
        <v>27</v>
      </c>
      <c r="G1486" s="46">
        <v>912973999</v>
      </c>
      <c r="H1486" s="46">
        <v>80849923395</v>
      </c>
    </row>
    <row r="1487" spans="1:8" ht="15" x14ac:dyDescent="0.25">
      <c r="A1487" s="47" t="s">
        <v>1471</v>
      </c>
      <c r="B1487" s="46" t="s">
        <v>1472</v>
      </c>
      <c r="C1487" s="46" t="s">
        <v>1473</v>
      </c>
      <c r="D1487" s="49">
        <v>34238</v>
      </c>
      <c r="E1487" s="46" t="s">
        <v>1121</v>
      </c>
      <c r="F1487" s="46">
        <v>51</v>
      </c>
      <c r="G1487" s="46">
        <v>916482184</v>
      </c>
      <c r="H1487" s="46">
        <v>50001619379</v>
      </c>
    </row>
    <row r="1488" spans="1:8" ht="15" x14ac:dyDescent="0.25">
      <c r="A1488" s="47" t="s">
        <v>2156</v>
      </c>
      <c r="B1488" s="46" t="s">
        <v>2157</v>
      </c>
      <c r="C1488" s="46" t="s">
        <v>2158</v>
      </c>
      <c r="D1488" s="49">
        <v>34333</v>
      </c>
      <c r="E1488" s="46" t="s">
        <v>1001</v>
      </c>
      <c r="F1488" s="46">
        <v>83</v>
      </c>
      <c r="G1488" s="46">
        <v>901115305</v>
      </c>
      <c r="H1488" s="46">
        <v>16407155628</v>
      </c>
    </row>
    <row r="1489" spans="1:8" ht="15" x14ac:dyDescent="0.25">
      <c r="A1489" s="47" t="s">
        <v>2525</v>
      </c>
      <c r="B1489" s="46" t="s">
        <v>2526</v>
      </c>
      <c r="C1489" s="46" t="s">
        <v>2527</v>
      </c>
      <c r="D1489" s="49">
        <v>31612</v>
      </c>
      <c r="E1489" s="46" t="s">
        <v>982</v>
      </c>
      <c r="F1489" s="46">
        <v>82</v>
      </c>
      <c r="G1489" s="46">
        <v>957226165</v>
      </c>
      <c r="H1489" s="46">
        <v>50736666277</v>
      </c>
    </row>
    <row r="1490" spans="1:8" ht="15" x14ac:dyDescent="0.25">
      <c r="A1490" s="47" t="s">
        <v>979</v>
      </c>
      <c r="B1490" s="46" t="s">
        <v>980</v>
      </c>
      <c r="C1490" s="46" t="s">
        <v>981</v>
      </c>
      <c r="D1490" s="49">
        <v>34119</v>
      </c>
      <c r="E1490" s="46" t="s">
        <v>1012</v>
      </c>
      <c r="F1490" s="46">
        <v>41</v>
      </c>
      <c r="G1490" s="46">
        <v>955952251</v>
      </c>
      <c r="H1490" s="46">
        <v>27302533426</v>
      </c>
    </row>
    <row r="1491" spans="1:8" ht="15" x14ac:dyDescent="0.25">
      <c r="A1491" s="47" t="s">
        <v>1129</v>
      </c>
      <c r="B1491" s="46" t="s">
        <v>1130</v>
      </c>
      <c r="C1491" s="46" t="s">
        <v>1131</v>
      </c>
      <c r="D1491" s="49">
        <v>31275</v>
      </c>
      <c r="E1491" s="46" t="s">
        <v>974</v>
      </c>
      <c r="F1491" s="46">
        <v>96</v>
      </c>
      <c r="G1491" s="46">
        <v>955205945</v>
      </c>
      <c r="H1491" s="46">
        <v>26520367160</v>
      </c>
    </row>
    <row r="1492" spans="1:8" ht="15" x14ac:dyDescent="0.25">
      <c r="A1492" s="47" t="s">
        <v>1345</v>
      </c>
      <c r="B1492" s="46" t="s">
        <v>1346</v>
      </c>
      <c r="C1492" s="46" t="s">
        <v>1347</v>
      </c>
      <c r="D1492" s="49">
        <v>31694</v>
      </c>
      <c r="E1492" s="46" t="s">
        <v>1005</v>
      </c>
      <c r="F1492" s="46">
        <v>88</v>
      </c>
      <c r="G1492" s="46">
        <v>938501588</v>
      </c>
      <c r="H1492" s="46">
        <v>79250482831</v>
      </c>
    </row>
    <row r="1493" spans="1:8" ht="15" x14ac:dyDescent="0.25">
      <c r="A1493" s="47" t="s">
        <v>2471</v>
      </c>
      <c r="B1493" s="46" t="s">
        <v>991</v>
      </c>
      <c r="C1493" s="46" t="s">
        <v>2472</v>
      </c>
      <c r="D1493" s="49">
        <v>32122</v>
      </c>
      <c r="E1493" s="46" t="s">
        <v>1189</v>
      </c>
      <c r="F1493" s="46">
        <v>21</v>
      </c>
      <c r="G1493" s="46">
        <v>994720607</v>
      </c>
      <c r="H1493" s="46">
        <v>32456816142</v>
      </c>
    </row>
    <row r="1494" spans="1:8" ht="15" x14ac:dyDescent="0.25">
      <c r="A1494" s="47" t="s">
        <v>1949</v>
      </c>
      <c r="B1494" s="46" t="s">
        <v>1950</v>
      </c>
      <c r="C1494" s="46" t="s">
        <v>1951</v>
      </c>
      <c r="D1494" s="49">
        <v>32225</v>
      </c>
      <c r="E1494" s="46" t="s">
        <v>1048</v>
      </c>
      <c r="F1494" s="46">
        <v>79</v>
      </c>
      <c r="G1494" s="46">
        <v>973663033</v>
      </c>
      <c r="H1494" s="46">
        <v>26482269386</v>
      </c>
    </row>
    <row r="1495" spans="1:8" ht="15" x14ac:dyDescent="0.25">
      <c r="A1495" s="47" t="s">
        <v>1100</v>
      </c>
      <c r="B1495" s="46" t="s">
        <v>1101</v>
      </c>
      <c r="C1495" s="46" t="s">
        <v>1102</v>
      </c>
      <c r="D1495" s="49">
        <v>31376</v>
      </c>
      <c r="E1495" s="46" t="s">
        <v>1087</v>
      </c>
      <c r="F1495" s="46">
        <v>61</v>
      </c>
      <c r="G1495" s="46">
        <v>926150845</v>
      </c>
      <c r="H1495" s="46">
        <v>82639879356</v>
      </c>
    </row>
    <row r="1496" spans="1:8" ht="15" x14ac:dyDescent="0.25">
      <c r="A1496" s="47" t="s">
        <v>2556</v>
      </c>
      <c r="B1496" s="46" t="s">
        <v>1330</v>
      </c>
      <c r="C1496" s="46" t="s">
        <v>2557</v>
      </c>
      <c r="D1496" s="49">
        <v>33433</v>
      </c>
      <c r="E1496" s="46" t="s">
        <v>1052</v>
      </c>
      <c r="F1496" s="46">
        <v>84</v>
      </c>
      <c r="G1496" s="46">
        <v>956925079</v>
      </c>
      <c r="H1496" s="46">
        <v>90760132355</v>
      </c>
    </row>
    <row r="1497" spans="1:8" ht="15" x14ac:dyDescent="0.25">
      <c r="A1497" s="47" t="s">
        <v>2584</v>
      </c>
      <c r="B1497" s="46" t="s">
        <v>2585</v>
      </c>
      <c r="C1497" s="46" t="s">
        <v>2586</v>
      </c>
      <c r="D1497" s="49">
        <v>34062</v>
      </c>
      <c r="E1497" s="46" t="s">
        <v>1079</v>
      </c>
      <c r="F1497" s="46">
        <v>48</v>
      </c>
      <c r="G1497" s="46">
        <v>973704345</v>
      </c>
      <c r="H1497" s="46">
        <v>31794655272</v>
      </c>
    </row>
    <row r="1498" spans="1:8" ht="15" x14ac:dyDescent="0.25">
      <c r="A1498" s="47" t="s">
        <v>2525</v>
      </c>
      <c r="B1498" s="46" t="s">
        <v>2526</v>
      </c>
      <c r="C1498" s="46" t="s">
        <v>2527</v>
      </c>
      <c r="D1498" s="49">
        <v>31074</v>
      </c>
      <c r="E1498" s="46" t="s">
        <v>966</v>
      </c>
      <c r="F1498" s="46">
        <v>62</v>
      </c>
      <c r="G1498" s="46">
        <v>932968224</v>
      </c>
      <c r="H1498" s="46">
        <v>75881842816</v>
      </c>
    </row>
    <row r="1499" spans="1:8" ht="15" x14ac:dyDescent="0.25">
      <c r="A1499" s="47" t="s">
        <v>1998</v>
      </c>
      <c r="B1499" s="46" t="s">
        <v>1999</v>
      </c>
      <c r="C1499" s="46" t="s">
        <v>2000</v>
      </c>
      <c r="D1499" s="49">
        <v>32409</v>
      </c>
      <c r="E1499" s="46" t="s">
        <v>1125</v>
      </c>
      <c r="F1499" s="46">
        <v>31</v>
      </c>
      <c r="G1499" s="46">
        <v>903564221</v>
      </c>
      <c r="H1499" s="46">
        <v>35492265274</v>
      </c>
    </row>
    <row r="1500" spans="1:8" ht="15" x14ac:dyDescent="0.25">
      <c r="A1500" s="47" t="s">
        <v>1507</v>
      </c>
      <c r="B1500" s="46" t="s">
        <v>1508</v>
      </c>
      <c r="C1500" s="46" t="s">
        <v>1509</v>
      </c>
      <c r="D1500" s="49">
        <v>34225</v>
      </c>
      <c r="E1500" s="46" t="s">
        <v>1026</v>
      </c>
      <c r="F1500" s="46">
        <v>69</v>
      </c>
      <c r="G1500" s="46">
        <v>980050540</v>
      </c>
      <c r="H1500" s="46">
        <v>88246033593</v>
      </c>
    </row>
    <row r="1501" spans="1:8" ht="15" x14ac:dyDescent="0.25">
      <c r="A1501" s="47" t="s">
        <v>2646</v>
      </c>
      <c r="B1501" s="46" t="s">
        <v>1717</v>
      </c>
      <c r="C1501" s="46" t="s">
        <v>2647</v>
      </c>
      <c r="D1501" s="49">
        <v>33590</v>
      </c>
      <c r="E1501" s="46" t="s">
        <v>1087</v>
      </c>
      <c r="F1501" s="46">
        <v>61</v>
      </c>
      <c r="G1501" s="46">
        <v>987160011</v>
      </c>
      <c r="H1501" s="46">
        <v>1929004583</v>
      </c>
    </row>
    <row r="1502" spans="1:8" ht="15" x14ac:dyDescent="0.25">
      <c r="A1502" s="47" t="s">
        <v>1351</v>
      </c>
      <c r="B1502" s="46" t="s">
        <v>1352</v>
      </c>
      <c r="C1502" s="46" t="s">
        <v>1353</v>
      </c>
      <c r="D1502" s="49">
        <v>34295</v>
      </c>
      <c r="E1502" s="46" t="s">
        <v>994</v>
      </c>
      <c r="F1502" s="46">
        <v>98</v>
      </c>
      <c r="G1502" s="46">
        <v>919473072</v>
      </c>
      <c r="H1502" s="46">
        <v>16670961932</v>
      </c>
    </row>
    <row r="1503" spans="1:8" ht="15" x14ac:dyDescent="0.25">
      <c r="A1503" s="47" t="s">
        <v>1615</v>
      </c>
      <c r="B1503" s="46" t="s">
        <v>2307</v>
      </c>
      <c r="C1503" s="46" t="s">
        <v>2308</v>
      </c>
      <c r="D1503" s="49">
        <v>31749</v>
      </c>
      <c r="E1503" s="46" t="s">
        <v>1121</v>
      </c>
      <c r="F1503" s="46">
        <v>51</v>
      </c>
      <c r="G1503" s="46">
        <v>956381072</v>
      </c>
      <c r="H1503" s="46">
        <v>77764654398</v>
      </c>
    </row>
    <row r="1504" spans="1:8" ht="15" x14ac:dyDescent="0.25">
      <c r="A1504" s="47" t="s">
        <v>1400</v>
      </c>
      <c r="B1504" s="46" t="s">
        <v>1401</v>
      </c>
      <c r="C1504" s="46" t="s">
        <v>1402</v>
      </c>
      <c r="D1504" s="49">
        <v>31692</v>
      </c>
      <c r="E1504" s="46" t="s">
        <v>1095</v>
      </c>
      <c r="F1504" s="46">
        <v>11</v>
      </c>
      <c r="G1504" s="46">
        <v>984429417</v>
      </c>
      <c r="H1504" s="46">
        <v>4189691324</v>
      </c>
    </row>
    <row r="1505" spans="1:8" ht="15" x14ac:dyDescent="0.25">
      <c r="A1505" s="47" t="s">
        <v>1931</v>
      </c>
      <c r="B1505" s="46" t="s">
        <v>1932</v>
      </c>
      <c r="C1505" s="46" t="s">
        <v>1933</v>
      </c>
      <c r="D1505" s="49">
        <v>32424</v>
      </c>
      <c r="E1505" s="46" t="s">
        <v>1095</v>
      </c>
      <c r="F1505" s="46">
        <v>11</v>
      </c>
      <c r="G1505" s="46">
        <v>933077436</v>
      </c>
      <c r="H1505" s="46">
        <v>96850477513</v>
      </c>
    </row>
    <row r="1506" spans="1:8" ht="15" x14ac:dyDescent="0.25">
      <c r="A1506" s="47" t="s">
        <v>2581</v>
      </c>
      <c r="B1506" s="46" t="s">
        <v>2582</v>
      </c>
      <c r="C1506" s="46" t="s">
        <v>2583</v>
      </c>
      <c r="D1506" s="49">
        <v>33587</v>
      </c>
      <c r="E1506" s="46" t="s">
        <v>974</v>
      </c>
      <c r="F1506" s="46">
        <v>96</v>
      </c>
      <c r="G1506" s="46">
        <v>919103564</v>
      </c>
      <c r="H1506" s="46">
        <v>4207502363</v>
      </c>
    </row>
    <row r="1507" spans="1:8" ht="15" x14ac:dyDescent="0.25">
      <c r="A1507" s="47" t="s">
        <v>1229</v>
      </c>
      <c r="B1507" s="46" t="s">
        <v>1230</v>
      </c>
      <c r="C1507" s="46" t="s">
        <v>1231</v>
      </c>
      <c r="D1507" s="49">
        <v>32558</v>
      </c>
      <c r="E1507" s="46" t="s">
        <v>990</v>
      </c>
      <c r="F1507" s="46">
        <v>63</v>
      </c>
      <c r="G1507" s="46">
        <v>921693022</v>
      </c>
      <c r="H1507" s="46">
        <v>48151935239</v>
      </c>
    </row>
    <row r="1508" spans="1:8" ht="15" x14ac:dyDescent="0.25">
      <c r="A1508" s="47" t="s">
        <v>2324</v>
      </c>
      <c r="B1508" s="46" t="s">
        <v>2325</v>
      </c>
      <c r="C1508" s="46" t="s">
        <v>2326</v>
      </c>
      <c r="D1508" s="49">
        <v>32539</v>
      </c>
      <c r="E1508" s="46" t="s">
        <v>982</v>
      </c>
      <c r="F1508" s="46">
        <v>82</v>
      </c>
      <c r="G1508" s="46">
        <v>924557135</v>
      </c>
      <c r="H1508" s="46">
        <v>52328711226</v>
      </c>
    </row>
    <row r="1509" spans="1:8" ht="15" x14ac:dyDescent="0.25">
      <c r="A1509" s="47" t="s">
        <v>1067</v>
      </c>
      <c r="B1509" s="46" t="s">
        <v>1068</v>
      </c>
      <c r="C1509" s="46" t="s">
        <v>1069</v>
      </c>
      <c r="D1509" s="49">
        <v>33169</v>
      </c>
      <c r="E1509" s="46" t="s">
        <v>1095</v>
      </c>
      <c r="F1509" s="46">
        <v>11</v>
      </c>
      <c r="G1509" s="46">
        <v>920436375</v>
      </c>
      <c r="H1509" s="46">
        <v>59566783993</v>
      </c>
    </row>
    <row r="1510" spans="1:8" ht="15" x14ac:dyDescent="0.25">
      <c r="A1510" s="47" t="s">
        <v>2643</v>
      </c>
      <c r="B1510" s="46" t="s">
        <v>2644</v>
      </c>
      <c r="C1510" s="46" t="s">
        <v>2645</v>
      </c>
      <c r="D1510" s="49">
        <v>32869</v>
      </c>
      <c r="E1510" s="46" t="s">
        <v>986</v>
      </c>
      <c r="F1510" s="46">
        <v>68</v>
      </c>
      <c r="G1510" s="46">
        <v>925112688</v>
      </c>
      <c r="H1510" s="46">
        <v>78320018091</v>
      </c>
    </row>
    <row r="1511" spans="1:8" ht="15" x14ac:dyDescent="0.25">
      <c r="A1511" s="47" t="s">
        <v>1590</v>
      </c>
      <c r="B1511" s="46" t="s">
        <v>1591</v>
      </c>
      <c r="C1511" s="46" t="s">
        <v>1592</v>
      </c>
      <c r="D1511" s="49">
        <v>32225</v>
      </c>
      <c r="E1511" s="46" t="s">
        <v>1121</v>
      </c>
      <c r="F1511" s="46">
        <v>51</v>
      </c>
      <c r="G1511" s="46">
        <v>995649452</v>
      </c>
      <c r="H1511" s="46">
        <v>62803386278</v>
      </c>
    </row>
    <row r="1512" spans="1:8" ht="15" x14ac:dyDescent="0.25">
      <c r="A1512" s="47" t="s">
        <v>1115</v>
      </c>
      <c r="B1512" s="46" t="s">
        <v>1116</v>
      </c>
      <c r="C1512" s="46" t="s">
        <v>1117</v>
      </c>
      <c r="D1512" s="49">
        <v>33621</v>
      </c>
      <c r="E1512" s="46" t="s">
        <v>990</v>
      </c>
      <c r="F1512" s="46">
        <v>63</v>
      </c>
      <c r="G1512" s="46">
        <v>932009944</v>
      </c>
      <c r="H1512" s="46">
        <v>52092273149</v>
      </c>
    </row>
    <row r="1513" spans="1:8" ht="15" x14ac:dyDescent="0.25">
      <c r="A1513" s="47" t="s">
        <v>1009</v>
      </c>
      <c r="B1513" s="46" t="s">
        <v>1010</v>
      </c>
      <c r="C1513" s="46" t="s">
        <v>1011</v>
      </c>
      <c r="D1513" s="49">
        <v>32712</v>
      </c>
      <c r="E1513" s="46" t="s">
        <v>1125</v>
      </c>
      <c r="F1513" s="46">
        <v>31</v>
      </c>
      <c r="G1513" s="46">
        <v>963707016</v>
      </c>
      <c r="H1513" s="46">
        <v>18530395023</v>
      </c>
    </row>
    <row r="1514" spans="1:8" ht="15" x14ac:dyDescent="0.25">
      <c r="A1514" s="47" t="s">
        <v>2186</v>
      </c>
      <c r="B1514" s="46" t="s">
        <v>2187</v>
      </c>
      <c r="C1514" s="46" t="s">
        <v>2188</v>
      </c>
      <c r="D1514" s="49">
        <v>33271</v>
      </c>
      <c r="E1514" s="46" t="s">
        <v>1083</v>
      </c>
      <c r="F1514" s="46">
        <v>84</v>
      </c>
      <c r="G1514" s="46">
        <v>973112005</v>
      </c>
      <c r="H1514" s="46">
        <v>77381782930</v>
      </c>
    </row>
    <row r="1515" spans="1:8" ht="15" x14ac:dyDescent="0.25">
      <c r="A1515" s="47" t="s">
        <v>1545</v>
      </c>
      <c r="B1515" s="46" t="s">
        <v>1546</v>
      </c>
      <c r="C1515" s="46" t="s">
        <v>1547</v>
      </c>
      <c r="D1515" s="49">
        <v>33044</v>
      </c>
      <c r="E1515" s="46" t="s">
        <v>1048</v>
      </c>
      <c r="F1515" s="46">
        <v>79</v>
      </c>
      <c r="G1515" s="46">
        <v>910861318</v>
      </c>
      <c r="H1515" s="46">
        <v>50618083653</v>
      </c>
    </row>
    <row r="1516" spans="1:8" ht="15" x14ac:dyDescent="0.25">
      <c r="A1516" s="47" t="s">
        <v>2327</v>
      </c>
      <c r="B1516" s="46" t="s">
        <v>2328</v>
      </c>
      <c r="C1516" s="46" t="s">
        <v>2329</v>
      </c>
      <c r="D1516" s="49">
        <v>31178</v>
      </c>
      <c r="E1516" s="46" t="s">
        <v>1005</v>
      </c>
      <c r="F1516" s="46">
        <v>88</v>
      </c>
      <c r="G1516" s="46">
        <v>907256884</v>
      </c>
      <c r="H1516" s="46">
        <v>71264512516</v>
      </c>
    </row>
    <row r="1517" spans="1:8" ht="15" x14ac:dyDescent="0.25">
      <c r="A1517" s="47" t="s">
        <v>2635</v>
      </c>
      <c r="B1517" s="46" t="s">
        <v>2636</v>
      </c>
      <c r="C1517" s="46" t="s">
        <v>2637</v>
      </c>
      <c r="D1517" s="49">
        <v>34034</v>
      </c>
      <c r="E1517" s="46" t="s">
        <v>1083</v>
      </c>
      <c r="F1517" s="46">
        <v>84</v>
      </c>
      <c r="G1517" s="46">
        <v>979330623</v>
      </c>
      <c r="H1517" s="46">
        <v>24437627456</v>
      </c>
    </row>
    <row r="1518" spans="1:8" ht="15" x14ac:dyDescent="0.25">
      <c r="A1518" s="47" t="s">
        <v>1190</v>
      </c>
      <c r="B1518" s="46" t="s">
        <v>1191</v>
      </c>
      <c r="C1518" s="46" t="s">
        <v>1192</v>
      </c>
      <c r="D1518" s="49">
        <v>34245</v>
      </c>
      <c r="E1518" s="46" t="s">
        <v>1121</v>
      </c>
      <c r="F1518" s="46">
        <v>51</v>
      </c>
      <c r="G1518" s="46">
        <v>943168361</v>
      </c>
      <c r="H1518" s="46">
        <v>48973853058</v>
      </c>
    </row>
    <row r="1519" spans="1:8" ht="15" x14ac:dyDescent="0.25">
      <c r="A1519" s="47" t="s">
        <v>1345</v>
      </c>
      <c r="B1519" s="46" t="s">
        <v>1346</v>
      </c>
      <c r="C1519" s="46" t="s">
        <v>1347</v>
      </c>
      <c r="D1519" s="49">
        <v>32699</v>
      </c>
      <c r="E1519" s="46" t="s">
        <v>1019</v>
      </c>
      <c r="F1519" s="46">
        <v>95</v>
      </c>
      <c r="G1519" s="46">
        <v>961670884</v>
      </c>
      <c r="H1519" s="46">
        <v>35580866443</v>
      </c>
    </row>
    <row r="1520" spans="1:8" ht="15" x14ac:dyDescent="0.25">
      <c r="A1520" s="47" t="s">
        <v>2488</v>
      </c>
      <c r="B1520" s="46" t="s">
        <v>2489</v>
      </c>
      <c r="C1520" s="46" t="s">
        <v>2490</v>
      </c>
      <c r="D1520" s="49">
        <v>33919</v>
      </c>
      <c r="E1520" s="46" t="s">
        <v>1121</v>
      </c>
      <c r="F1520" s="46">
        <v>51</v>
      </c>
      <c r="G1520" s="46">
        <v>945041139</v>
      </c>
      <c r="H1520" s="46">
        <v>97571234006</v>
      </c>
    </row>
    <row r="1521" spans="1:8" ht="15" x14ac:dyDescent="0.25">
      <c r="A1521" s="47" t="s">
        <v>1286</v>
      </c>
      <c r="B1521" s="46" t="s">
        <v>1287</v>
      </c>
      <c r="C1521" s="46" t="s">
        <v>1288</v>
      </c>
      <c r="D1521" s="49">
        <v>33985</v>
      </c>
      <c r="E1521" s="46" t="s">
        <v>1019</v>
      </c>
      <c r="F1521" s="46">
        <v>95</v>
      </c>
      <c r="G1521" s="46">
        <v>933041683</v>
      </c>
      <c r="H1521" s="46">
        <v>91256777486</v>
      </c>
    </row>
    <row r="1522" spans="1:8" ht="15" x14ac:dyDescent="0.25">
      <c r="A1522" s="47" t="s">
        <v>2648</v>
      </c>
      <c r="B1522" s="46" t="s">
        <v>2649</v>
      </c>
      <c r="C1522" s="46" t="s">
        <v>2650</v>
      </c>
      <c r="D1522" s="49">
        <v>33936</v>
      </c>
      <c r="E1522" s="46" t="s">
        <v>990</v>
      </c>
      <c r="F1522" s="46">
        <v>63</v>
      </c>
      <c r="G1522" s="46">
        <v>925513049</v>
      </c>
      <c r="H1522" s="46">
        <v>16831921177</v>
      </c>
    </row>
    <row r="1523" spans="1:8" ht="15" x14ac:dyDescent="0.25">
      <c r="A1523" s="47" t="s">
        <v>2258</v>
      </c>
      <c r="B1523" s="46" t="s">
        <v>2259</v>
      </c>
      <c r="C1523" s="46" t="s">
        <v>2260</v>
      </c>
      <c r="D1523" s="49">
        <v>33226</v>
      </c>
      <c r="E1523" s="46" t="s">
        <v>1095</v>
      </c>
      <c r="F1523" s="46">
        <v>11</v>
      </c>
      <c r="G1523" s="46">
        <v>965319575</v>
      </c>
      <c r="H1523" s="46">
        <v>4259438305</v>
      </c>
    </row>
    <row r="1524" spans="1:8" ht="15" x14ac:dyDescent="0.25">
      <c r="A1524" s="47" t="s">
        <v>1973</v>
      </c>
      <c r="B1524" s="46" t="s">
        <v>1694</v>
      </c>
      <c r="C1524" s="46" t="s">
        <v>1974</v>
      </c>
      <c r="D1524" s="49">
        <v>32727</v>
      </c>
      <c r="E1524" s="46" t="s">
        <v>1001</v>
      </c>
      <c r="F1524" s="46">
        <v>83</v>
      </c>
      <c r="G1524" s="46">
        <v>975790248</v>
      </c>
      <c r="H1524" s="46">
        <v>33848138697</v>
      </c>
    </row>
    <row r="1525" spans="1:8" ht="15" x14ac:dyDescent="0.25">
      <c r="A1525" s="47" t="s">
        <v>2393</v>
      </c>
      <c r="B1525" s="46" t="s">
        <v>2394</v>
      </c>
      <c r="C1525" s="46" t="s">
        <v>2395</v>
      </c>
      <c r="D1525" s="49">
        <v>31244</v>
      </c>
      <c r="E1525" s="46" t="s">
        <v>962</v>
      </c>
      <c r="F1525" s="46">
        <v>71</v>
      </c>
      <c r="G1525" s="46">
        <v>971099097</v>
      </c>
      <c r="H1525" s="46">
        <v>25033756794</v>
      </c>
    </row>
    <row r="1526" spans="1:8" ht="15" x14ac:dyDescent="0.25">
      <c r="A1526" s="47" t="s">
        <v>1799</v>
      </c>
      <c r="B1526" s="46" t="s">
        <v>1800</v>
      </c>
      <c r="C1526" s="46" t="s">
        <v>1801</v>
      </c>
      <c r="D1526" s="49">
        <v>34128</v>
      </c>
      <c r="E1526" s="46" t="s">
        <v>1005</v>
      </c>
      <c r="F1526" s="46">
        <v>88</v>
      </c>
      <c r="G1526" s="46">
        <v>977057478</v>
      </c>
      <c r="H1526" s="46">
        <v>26458338079</v>
      </c>
    </row>
    <row r="1527" spans="1:8" ht="15" x14ac:dyDescent="0.25">
      <c r="A1527" s="47" t="s">
        <v>1465</v>
      </c>
      <c r="B1527" s="46" t="s">
        <v>1466</v>
      </c>
      <c r="C1527" s="46" t="s">
        <v>1467</v>
      </c>
      <c r="D1527" s="49">
        <v>33600</v>
      </c>
      <c r="E1527" s="46" t="s">
        <v>1099</v>
      </c>
      <c r="F1527" s="46">
        <v>81</v>
      </c>
      <c r="G1527" s="46">
        <v>956666710</v>
      </c>
      <c r="H1527" s="46">
        <v>45675244837</v>
      </c>
    </row>
    <row r="1528" spans="1:8" ht="15" x14ac:dyDescent="0.25">
      <c r="A1528" s="47" t="s">
        <v>1312</v>
      </c>
      <c r="B1528" s="46" t="s">
        <v>1313</v>
      </c>
      <c r="C1528" s="46" t="s">
        <v>1314</v>
      </c>
      <c r="D1528" s="49">
        <v>31317</v>
      </c>
      <c r="E1528" s="46" t="s">
        <v>1121</v>
      </c>
      <c r="F1528" s="46">
        <v>51</v>
      </c>
      <c r="G1528" s="46">
        <v>930001912</v>
      </c>
      <c r="H1528" s="46">
        <v>53376953095</v>
      </c>
    </row>
    <row r="1529" spans="1:8" ht="15" x14ac:dyDescent="0.25">
      <c r="A1529" s="47" t="s">
        <v>1053</v>
      </c>
      <c r="B1529" s="46" t="s">
        <v>1054</v>
      </c>
      <c r="C1529" s="46" t="s">
        <v>1055</v>
      </c>
      <c r="D1529" s="49">
        <v>34143</v>
      </c>
      <c r="E1529" s="46" t="s">
        <v>974</v>
      </c>
      <c r="F1529" s="46">
        <v>96</v>
      </c>
      <c r="G1529" s="46">
        <v>938639046</v>
      </c>
      <c r="H1529" s="46">
        <v>23932818127</v>
      </c>
    </row>
    <row r="1530" spans="1:8" ht="15" x14ac:dyDescent="0.25">
      <c r="A1530" s="47" t="s">
        <v>2034</v>
      </c>
      <c r="B1530" s="46" t="s">
        <v>2035</v>
      </c>
      <c r="C1530" s="46" t="s">
        <v>2036</v>
      </c>
      <c r="D1530" s="49">
        <v>34025</v>
      </c>
      <c r="E1530" s="46" t="s">
        <v>1189</v>
      </c>
      <c r="F1530" s="46">
        <v>21</v>
      </c>
      <c r="G1530" s="46">
        <v>945189321</v>
      </c>
      <c r="H1530" s="46">
        <v>77313467810</v>
      </c>
    </row>
    <row r="1531" spans="1:8" ht="15" x14ac:dyDescent="0.25">
      <c r="A1531" s="47" t="s">
        <v>1115</v>
      </c>
      <c r="B1531" s="46" t="s">
        <v>1116</v>
      </c>
      <c r="C1531" s="46" t="s">
        <v>1117</v>
      </c>
      <c r="D1531" s="49">
        <v>33102</v>
      </c>
      <c r="E1531" s="46" t="s">
        <v>970</v>
      </c>
      <c r="F1531" s="46">
        <v>27</v>
      </c>
      <c r="G1531" s="46">
        <v>955956907</v>
      </c>
      <c r="H1531" s="46">
        <v>21754064730</v>
      </c>
    </row>
    <row r="1532" spans="1:8" ht="15" x14ac:dyDescent="0.25">
      <c r="A1532" s="47" t="s">
        <v>1705</v>
      </c>
      <c r="B1532" s="46" t="s">
        <v>1706</v>
      </c>
      <c r="C1532" s="46" t="s">
        <v>1707</v>
      </c>
      <c r="D1532" s="49">
        <v>33206</v>
      </c>
      <c r="E1532" s="46" t="s">
        <v>978</v>
      </c>
      <c r="F1532" s="46">
        <v>86</v>
      </c>
      <c r="G1532" s="46">
        <v>924568952</v>
      </c>
      <c r="H1532" s="46">
        <v>14598284972</v>
      </c>
    </row>
    <row r="1533" spans="1:8" ht="15" x14ac:dyDescent="0.25">
      <c r="A1533" s="47" t="s">
        <v>1952</v>
      </c>
      <c r="B1533" s="46" t="s">
        <v>1953</v>
      </c>
      <c r="C1533" s="46" t="s">
        <v>1954</v>
      </c>
      <c r="D1533" s="49">
        <v>33983</v>
      </c>
      <c r="E1533" s="46" t="s">
        <v>1001</v>
      </c>
      <c r="F1533" s="46">
        <v>83</v>
      </c>
      <c r="G1533" s="46">
        <v>909119929</v>
      </c>
      <c r="H1533" s="46">
        <v>68747332685</v>
      </c>
    </row>
    <row r="1534" spans="1:8" ht="15" x14ac:dyDescent="0.25">
      <c r="A1534" s="47" t="s">
        <v>2505</v>
      </c>
      <c r="B1534" s="46" t="s">
        <v>2506</v>
      </c>
      <c r="C1534" s="46" t="s">
        <v>2507</v>
      </c>
      <c r="D1534" s="49">
        <v>31181</v>
      </c>
      <c r="E1534" s="46" t="s">
        <v>994</v>
      </c>
      <c r="F1534" s="46">
        <v>98</v>
      </c>
      <c r="G1534" s="46">
        <v>978370467</v>
      </c>
      <c r="H1534" s="46">
        <v>18235672645</v>
      </c>
    </row>
    <row r="1535" spans="1:8" ht="15" x14ac:dyDescent="0.25">
      <c r="A1535" s="47" t="s">
        <v>1892</v>
      </c>
      <c r="B1535" s="46" t="s">
        <v>1893</v>
      </c>
      <c r="C1535" s="46" t="s">
        <v>1894</v>
      </c>
      <c r="D1535" s="49">
        <v>32513</v>
      </c>
      <c r="E1535" s="46" t="s">
        <v>1026</v>
      </c>
      <c r="F1535" s="46">
        <v>69</v>
      </c>
      <c r="G1535" s="46">
        <v>920305216</v>
      </c>
      <c r="H1535" s="46">
        <v>39080269052</v>
      </c>
    </row>
    <row r="1536" spans="1:8" ht="15" x14ac:dyDescent="0.25">
      <c r="A1536" s="47" t="s">
        <v>1542</v>
      </c>
      <c r="B1536" s="46" t="s">
        <v>1543</v>
      </c>
      <c r="C1536" s="46" t="s">
        <v>1544</v>
      </c>
      <c r="D1536" s="49">
        <v>33522</v>
      </c>
      <c r="E1536" s="46" t="s">
        <v>1121</v>
      </c>
      <c r="F1536" s="46">
        <v>51</v>
      </c>
      <c r="G1536" s="46">
        <v>951420879</v>
      </c>
      <c r="H1536" s="46">
        <v>40807706068</v>
      </c>
    </row>
    <row r="1537" spans="1:8" ht="15" x14ac:dyDescent="0.25">
      <c r="A1537" s="47" t="s">
        <v>2485</v>
      </c>
      <c r="B1537" s="46" t="s">
        <v>2486</v>
      </c>
      <c r="C1537" s="46" t="s">
        <v>2487</v>
      </c>
      <c r="D1537" s="49">
        <v>31170</v>
      </c>
      <c r="E1537" s="46" t="s">
        <v>1083</v>
      </c>
      <c r="F1537" s="46">
        <v>84</v>
      </c>
      <c r="G1537" s="46">
        <v>966857673</v>
      </c>
      <c r="H1537" s="46">
        <v>77342985626</v>
      </c>
    </row>
    <row r="1538" spans="1:8" ht="15" x14ac:dyDescent="0.25">
      <c r="A1538" s="47" t="s">
        <v>998</v>
      </c>
      <c r="B1538" s="46" t="s">
        <v>999</v>
      </c>
      <c r="C1538" s="46" t="s">
        <v>1000</v>
      </c>
      <c r="D1538" s="49">
        <v>33662</v>
      </c>
      <c r="E1538" s="46" t="s">
        <v>1125</v>
      </c>
      <c r="F1538" s="46">
        <v>31</v>
      </c>
      <c r="G1538" s="46">
        <v>935978996</v>
      </c>
      <c r="H1538" s="46">
        <v>34864222690</v>
      </c>
    </row>
    <row r="1539" spans="1:8" ht="15" x14ac:dyDescent="0.25">
      <c r="A1539" s="47" t="s">
        <v>1180</v>
      </c>
      <c r="B1539" s="46" t="s">
        <v>1181</v>
      </c>
      <c r="C1539" s="46" t="s">
        <v>1182</v>
      </c>
      <c r="D1539" s="49">
        <v>34130</v>
      </c>
      <c r="E1539" s="46" t="s">
        <v>1005</v>
      </c>
      <c r="F1539" s="46">
        <v>88</v>
      </c>
      <c r="G1539" s="46">
        <v>998768427</v>
      </c>
      <c r="H1539" s="46">
        <v>31436219922</v>
      </c>
    </row>
    <row r="1540" spans="1:8" ht="15" x14ac:dyDescent="0.25">
      <c r="A1540" s="47" t="s">
        <v>1495</v>
      </c>
      <c r="B1540" s="46" t="s">
        <v>1496</v>
      </c>
      <c r="C1540" s="46" t="s">
        <v>1497</v>
      </c>
      <c r="D1540" s="49">
        <v>33097</v>
      </c>
      <c r="E1540" s="46" t="s">
        <v>1189</v>
      </c>
      <c r="F1540" s="46">
        <v>21</v>
      </c>
      <c r="G1540" s="46">
        <v>979668511</v>
      </c>
      <c r="H1540" s="46">
        <v>57926746699</v>
      </c>
    </row>
    <row r="1541" spans="1:8" ht="15" x14ac:dyDescent="0.25">
      <c r="A1541" s="47" t="s">
        <v>2651</v>
      </c>
      <c r="B1541" s="46" t="s">
        <v>2652</v>
      </c>
      <c r="C1541" s="46" t="s">
        <v>2653</v>
      </c>
      <c r="D1541" s="49">
        <v>31558</v>
      </c>
      <c r="E1541" s="46" t="s">
        <v>1087</v>
      </c>
      <c r="F1541" s="46">
        <v>61</v>
      </c>
      <c r="G1541" s="46">
        <v>907190453</v>
      </c>
      <c r="H1541" s="46">
        <v>85191487582</v>
      </c>
    </row>
    <row r="1542" spans="1:8" ht="15" x14ac:dyDescent="0.25">
      <c r="A1542" s="47" t="s">
        <v>2039</v>
      </c>
      <c r="B1542" s="46" t="s">
        <v>2040</v>
      </c>
      <c r="C1542" s="46" t="s">
        <v>2041</v>
      </c>
      <c r="D1542" s="49">
        <v>32934</v>
      </c>
      <c r="E1542" s="46" t="s">
        <v>1095</v>
      </c>
      <c r="F1542" s="46">
        <v>11</v>
      </c>
      <c r="G1542" s="46">
        <v>933634484</v>
      </c>
      <c r="H1542" s="46">
        <v>89226240741</v>
      </c>
    </row>
    <row r="1543" spans="1:8" ht="15" x14ac:dyDescent="0.25">
      <c r="A1543" s="47" t="s">
        <v>2096</v>
      </c>
      <c r="B1543" s="46" t="s">
        <v>2097</v>
      </c>
      <c r="C1543" s="46" t="s">
        <v>2098</v>
      </c>
      <c r="D1543" s="49">
        <v>34216</v>
      </c>
      <c r="E1543" s="46" t="s">
        <v>982</v>
      </c>
      <c r="F1543" s="46">
        <v>82</v>
      </c>
      <c r="G1543" s="46">
        <v>904136033</v>
      </c>
      <c r="H1543" s="46">
        <v>56746497243</v>
      </c>
    </row>
    <row r="1544" spans="1:8" ht="15" x14ac:dyDescent="0.25">
      <c r="A1544" s="47" t="s">
        <v>1153</v>
      </c>
      <c r="B1544" s="46" t="s">
        <v>1154</v>
      </c>
      <c r="C1544" s="46" t="s">
        <v>1155</v>
      </c>
      <c r="D1544" s="49">
        <v>32776</v>
      </c>
      <c r="E1544" s="46" t="s">
        <v>982</v>
      </c>
      <c r="F1544" s="46">
        <v>82</v>
      </c>
      <c r="G1544" s="46">
        <v>956242280</v>
      </c>
      <c r="H1544" s="46">
        <v>42391355634</v>
      </c>
    </row>
    <row r="1545" spans="1:8" ht="15" x14ac:dyDescent="0.25">
      <c r="A1545" s="47" t="s">
        <v>2485</v>
      </c>
      <c r="B1545" s="46" t="s">
        <v>2486</v>
      </c>
      <c r="C1545" s="46" t="s">
        <v>2487</v>
      </c>
      <c r="D1545" s="49">
        <v>33113</v>
      </c>
      <c r="E1545" s="46" t="s">
        <v>1083</v>
      </c>
      <c r="F1545" s="46">
        <v>84</v>
      </c>
      <c r="G1545" s="46">
        <v>953773918</v>
      </c>
      <c r="H1545" s="46">
        <v>9471009343</v>
      </c>
    </row>
    <row r="1546" spans="1:8" ht="15" x14ac:dyDescent="0.25">
      <c r="A1546" s="47" t="s">
        <v>1772</v>
      </c>
      <c r="B1546" s="46" t="s">
        <v>1773</v>
      </c>
      <c r="C1546" s="46" t="s">
        <v>1774</v>
      </c>
      <c r="D1546" s="49">
        <v>32445</v>
      </c>
      <c r="E1546" s="46" t="s">
        <v>1091</v>
      </c>
      <c r="F1546" s="46">
        <v>92</v>
      </c>
      <c r="G1546" s="46">
        <v>984532540</v>
      </c>
      <c r="H1546" s="46">
        <v>25816046161</v>
      </c>
    </row>
    <row r="1547" spans="1:8" ht="15" x14ac:dyDescent="0.25">
      <c r="A1547" s="47" t="s">
        <v>2180</v>
      </c>
      <c r="B1547" s="46" t="s">
        <v>2181</v>
      </c>
      <c r="C1547" s="46" t="s">
        <v>2182</v>
      </c>
      <c r="D1547" s="49">
        <v>31663</v>
      </c>
      <c r="E1547" s="46" t="s">
        <v>1079</v>
      </c>
      <c r="F1547" s="46">
        <v>48</v>
      </c>
      <c r="G1547" s="46">
        <v>903769646</v>
      </c>
      <c r="H1547" s="46">
        <v>78191295829</v>
      </c>
    </row>
    <row r="1548" spans="1:8" ht="15" x14ac:dyDescent="0.25">
      <c r="A1548" s="47" t="s">
        <v>2078</v>
      </c>
      <c r="B1548" s="46" t="s">
        <v>2079</v>
      </c>
      <c r="C1548" s="46" t="s">
        <v>2080</v>
      </c>
      <c r="D1548" s="49">
        <v>31532</v>
      </c>
      <c r="E1548" s="46" t="s">
        <v>1012</v>
      </c>
      <c r="F1548" s="46">
        <v>41</v>
      </c>
      <c r="G1548" s="46">
        <v>974889988</v>
      </c>
      <c r="H1548" s="46">
        <v>53387503926</v>
      </c>
    </row>
    <row r="1549" spans="1:8" ht="15" x14ac:dyDescent="0.25">
      <c r="A1549" s="47" t="s">
        <v>1734</v>
      </c>
      <c r="B1549" s="46" t="s">
        <v>1735</v>
      </c>
      <c r="C1549" s="46" t="s">
        <v>1736</v>
      </c>
      <c r="D1549" s="49">
        <v>31216</v>
      </c>
      <c r="E1549" s="46" t="s">
        <v>1083</v>
      </c>
      <c r="F1549" s="46">
        <v>84</v>
      </c>
      <c r="G1549" s="46">
        <v>978906130</v>
      </c>
      <c r="H1549" s="46">
        <v>71647704978</v>
      </c>
    </row>
    <row r="1550" spans="1:8" ht="15" x14ac:dyDescent="0.25">
      <c r="A1550" s="47" t="s">
        <v>1700</v>
      </c>
      <c r="B1550" s="46" t="s">
        <v>1701</v>
      </c>
      <c r="C1550" s="46" t="s">
        <v>1702</v>
      </c>
      <c r="D1550" s="49">
        <v>33585</v>
      </c>
      <c r="E1550" s="46" t="s">
        <v>986</v>
      </c>
      <c r="F1550" s="46">
        <v>68</v>
      </c>
      <c r="G1550" s="46">
        <v>913683551</v>
      </c>
      <c r="H1550" s="46">
        <v>84289355037</v>
      </c>
    </row>
    <row r="1551" spans="1:8" ht="15" x14ac:dyDescent="0.25">
      <c r="A1551" s="47" t="s">
        <v>1528</v>
      </c>
      <c r="B1551" s="46" t="s">
        <v>2477</v>
      </c>
      <c r="C1551" s="46" t="s">
        <v>2478</v>
      </c>
      <c r="D1551" s="49">
        <v>33040</v>
      </c>
      <c r="E1551" s="46" t="s">
        <v>1125</v>
      </c>
      <c r="F1551" s="46">
        <v>31</v>
      </c>
      <c r="G1551" s="46">
        <v>989657902</v>
      </c>
      <c r="H1551" s="46">
        <v>60660009417</v>
      </c>
    </row>
    <row r="1552" spans="1:8" ht="15" x14ac:dyDescent="0.25">
      <c r="A1552" s="47" t="s">
        <v>2358</v>
      </c>
      <c r="B1552" s="46" t="s">
        <v>2359</v>
      </c>
      <c r="C1552" s="46" t="s">
        <v>2360</v>
      </c>
      <c r="D1552" s="49">
        <v>31830</v>
      </c>
      <c r="E1552" s="46" t="s">
        <v>994</v>
      </c>
      <c r="F1552" s="46">
        <v>98</v>
      </c>
      <c r="G1552" s="46">
        <v>927049917</v>
      </c>
      <c r="H1552" s="46">
        <v>21592726953</v>
      </c>
    </row>
    <row r="1553" spans="1:8" ht="15" x14ac:dyDescent="0.25">
      <c r="A1553" s="47" t="s">
        <v>1875</v>
      </c>
      <c r="B1553" s="46" t="s">
        <v>1876</v>
      </c>
      <c r="C1553" s="46" t="s">
        <v>1877</v>
      </c>
      <c r="D1553" s="49">
        <v>32571</v>
      </c>
      <c r="E1553" s="46" t="s">
        <v>1019</v>
      </c>
      <c r="F1553" s="46">
        <v>95</v>
      </c>
      <c r="G1553" s="46">
        <v>986659847</v>
      </c>
      <c r="H1553" s="46">
        <v>58580720004</v>
      </c>
    </row>
    <row r="1554" spans="1:8" ht="15" x14ac:dyDescent="0.25">
      <c r="A1554" s="47" t="s">
        <v>1845</v>
      </c>
      <c r="B1554" s="46" t="s">
        <v>1846</v>
      </c>
      <c r="C1554" s="46" t="s">
        <v>1847</v>
      </c>
      <c r="D1554" s="49">
        <v>31830</v>
      </c>
      <c r="E1554" s="46" t="s">
        <v>990</v>
      </c>
      <c r="F1554" s="46">
        <v>63</v>
      </c>
      <c r="G1554" s="46">
        <v>930532469</v>
      </c>
      <c r="H1554" s="46">
        <v>18818684178</v>
      </c>
    </row>
    <row r="1555" spans="1:8" ht="15" x14ac:dyDescent="0.25">
      <c r="A1555" s="47" t="s">
        <v>1726</v>
      </c>
      <c r="B1555" s="46" t="s">
        <v>1727</v>
      </c>
      <c r="C1555" s="46" t="s">
        <v>1728</v>
      </c>
      <c r="D1555" s="49">
        <v>31294</v>
      </c>
      <c r="E1555" s="46" t="s">
        <v>1026</v>
      </c>
      <c r="F1555" s="46">
        <v>69</v>
      </c>
      <c r="G1555" s="46">
        <v>998171362</v>
      </c>
      <c r="H1555" s="46">
        <v>32573245751</v>
      </c>
    </row>
    <row r="1556" spans="1:8" ht="15" x14ac:dyDescent="0.25">
      <c r="A1556" s="47" t="s">
        <v>2460</v>
      </c>
      <c r="B1556" s="46" t="s">
        <v>2461</v>
      </c>
      <c r="C1556" s="46" t="s">
        <v>2462</v>
      </c>
      <c r="D1556" s="49">
        <v>32593</v>
      </c>
      <c r="E1556" s="46" t="s">
        <v>1019</v>
      </c>
      <c r="F1556" s="46">
        <v>95</v>
      </c>
      <c r="G1556" s="46">
        <v>920901526</v>
      </c>
      <c r="H1556" s="46">
        <v>88851835562</v>
      </c>
    </row>
    <row r="1557" spans="1:8" ht="15" x14ac:dyDescent="0.25">
      <c r="A1557" s="47" t="s">
        <v>2247</v>
      </c>
      <c r="B1557" s="46" t="s">
        <v>2248</v>
      </c>
      <c r="C1557" s="46" t="s">
        <v>2249</v>
      </c>
      <c r="D1557" s="49">
        <v>31409</v>
      </c>
      <c r="E1557" s="46" t="s">
        <v>982</v>
      </c>
      <c r="F1557" s="46">
        <v>82</v>
      </c>
      <c r="G1557" s="46">
        <v>950893772</v>
      </c>
      <c r="H1557" s="46">
        <v>62100702037</v>
      </c>
    </row>
    <row r="1558" spans="1:8" ht="15" x14ac:dyDescent="0.25">
      <c r="A1558" s="47" t="s">
        <v>2525</v>
      </c>
      <c r="B1558" s="46" t="s">
        <v>2526</v>
      </c>
      <c r="C1558" s="46" t="s">
        <v>2527</v>
      </c>
      <c r="D1558" s="49">
        <v>32625</v>
      </c>
      <c r="E1558" s="46" t="s">
        <v>1095</v>
      </c>
      <c r="F1558" s="46">
        <v>11</v>
      </c>
      <c r="G1558" s="46">
        <v>980752082</v>
      </c>
      <c r="H1558" s="46">
        <v>90548386529</v>
      </c>
    </row>
    <row r="1559" spans="1:8" ht="15" x14ac:dyDescent="0.25">
      <c r="A1559" s="47" t="s">
        <v>1527</v>
      </c>
      <c r="B1559" s="46" t="s">
        <v>1528</v>
      </c>
      <c r="C1559" s="46" t="s">
        <v>1529</v>
      </c>
      <c r="D1559" s="49">
        <v>33250</v>
      </c>
      <c r="E1559" s="46" t="s">
        <v>1026</v>
      </c>
      <c r="F1559" s="46">
        <v>69</v>
      </c>
      <c r="G1559" s="46">
        <v>931163172</v>
      </c>
      <c r="H1559" s="46">
        <v>69641553891</v>
      </c>
    </row>
    <row r="1560" spans="1:8" ht="15" x14ac:dyDescent="0.25">
      <c r="A1560" s="47" t="s">
        <v>1946</v>
      </c>
      <c r="B1560" s="46" t="s">
        <v>1947</v>
      </c>
      <c r="C1560" s="46" t="s">
        <v>1948</v>
      </c>
      <c r="D1560" s="49">
        <v>31491</v>
      </c>
      <c r="E1560" s="46" t="s">
        <v>1001</v>
      </c>
      <c r="F1560" s="46">
        <v>83</v>
      </c>
      <c r="G1560" s="46">
        <v>956758045</v>
      </c>
      <c r="H1560" s="46">
        <v>9339211041</v>
      </c>
    </row>
    <row r="1561" spans="1:8" ht="15" x14ac:dyDescent="0.25">
      <c r="A1561" s="47" t="s">
        <v>2247</v>
      </c>
      <c r="B1561" s="46" t="s">
        <v>2248</v>
      </c>
      <c r="C1561" s="46" t="s">
        <v>2249</v>
      </c>
      <c r="D1561" s="49">
        <v>31313</v>
      </c>
      <c r="E1561" s="46" t="s">
        <v>1052</v>
      </c>
      <c r="F1561" s="46">
        <v>84</v>
      </c>
      <c r="G1561" s="46">
        <v>901483597</v>
      </c>
      <c r="H1561" s="46">
        <v>78294654839</v>
      </c>
    </row>
    <row r="1562" spans="1:8" ht="15" x14ac:dyDescent="0.25">
      <c r="A1562" s="47" t="s">
        <v>2321</v>
      </c>
      <c r="B1562" s="46" t="s">
        <v>2322</v>
      </c>
      <c r="C1562" s="46" t="s">
        <v>2323</v>
      </c>
      <c r="D1562" s="49">
        <v>33195</v>
      </c>
      <c r="E1562" s="46" t="s">
        <v>1012</v>
      </c>
      <c r="F1562" s="46">
        <v>41</v>
      </c>
      <c r="G1562" s="46">
        <v>991264661</v>
      </c>
      <c r="H1562" s="46">
        <v>28455161320</v>
      </c>
    </row>
    <row r="1563" spans="1:8" ht="15" x14ac:dyDescent="0.25">
      <c r="A1563" s="47" t="s">
        <v>1668</v>
      </c>
      <c r="B1563" s="46" t="s">
        <v>1669</v>
      </c>
      <c r="C1563" s="46" t="s">
        <v>1670</v>
      </c>
      <c r="D1563" s="49">
        <v>34205</v>
      </c>
      <c r="E1563" s="46" t="s">
        <v>962</v>
      </c>
      <c r="F1563" s="46">
        <v>71</v>
      </c>
      <c r="G1563" s="46">
        <v>904920180</v>
      </c>
      <c r="H1563" s="46">
        <v>16465805741</v>
      </c>
    </row>
    <row r="1564" spans="1:8" ht="15" x14ac:dyDescent="0.25">
      <c r="A1564" s="47" t="s">
        <v>2548</v>
      </c>
      <c r="B1564" s="46" t="s">
        <v>1910</v>
      </c>
      <c r="C1564" s="46" t="s">
        <v>2549</v>
      </c>
      <c r="D1564" s="49">
        <v>31178</v>
      </c>
      <c r="E1564" s="46" t="s">
        <v>970</v>
      </c>
      <c r="F1564" s="46">
        <v>27</v>
      </c>
      <c r="G1564" s="46">
        <v>963393112</v>
      </c>
      <c r="H1564" s="46">
        <v>91909436939</v>
      </c>
    </row>
    <row r="1565" spans="1:8" ht="15" x14ac:dyDescent="0.25">
      <c r="A1565" s="47" t="s">
        <v>1013</v>
      </c>
      <c r="B1565" s="46" t="s">
        <v>1014</v>
      </c>
      <c r="C1565" s="46" t="s">
        <v>1015</v>
      </c>
      <c r="D1565" s="49">
        <v>32461</v>
      </c>
      <c r="E1565" s="46" t="s">
        <v>1099</v>
      </c>
      <c r="F1565" s="46">
        <v>81</v>
      </c>
      <c r="G1565" s="46">
        <v>914314191</v>
      </c>
      <c r="H1565" s="46">
        <v>20212673647</v>
      </c>
    </row>
    <row r="1566" spans="1:8" ht="15" x14ac:dyDescent="0.25">
      <c r="A1566" s="47" t="s">
        <v>1533</v>
      </c>
      <c r="B1566" s="46" t="s">
        <v>1534</v>
      </c>
      <c r="C1566" s="46" t="s">
        <v>1535</v>
      </c>
      <c r="D1566" s="49">
        <v>33237</v>
      </c>
      <c r="E1566" s="46" t="s">
        <v>1091</v>
      </c>
      <c r="F1566" s="46">
        <v>92</v>
      </c>
      <c r="G1566" s="46">
        <v>963923646</v>
      </c>
      <c r="H1566" s="46">
        <v>10173502185</v>
      </c>
    </row>
    <row r="1567" spans="1:8" ht="15" x14ac:dyDescent="0.25">
      <c r="A1567" s="47" t="s">
        <v>2619</v>
      </c>
      <c r="B1567" s="46" t="s">
        <v>2620</v>
      </c>
      <c r="C1567" s="46" t="s">
        <v>2621</v>
      </c>
      <c r="D1567" s="49">
        <v>31938</v>
      </c>
      <c r="E1567" s="46" t="s">
        <v>1087</v>
      </c>
      <c r="F1567" s="46">
        <v>61</v>
      </c>
      <c r="G1567" s="46">
        <v>913538297</v>
      </c>
      <c r="H1567" s="46">
        <v>8160951185</v>
      </c>
    </row>
    <row r="1568" spans="1:8" ht="15" x14ac:dyDescent="0.25">
      <c r="A1568" s="47" t="s">
        <v>1211</v>
      </c>
      <c r="B1568" s="46" t="s">
        <v>1212</v>
      </c>
      <c r="C1568" s="46" t="s">
        <v>1213</v>
      </c>
      <c r="D1568" s="49">
        <v>34015</v>
      </c>
      <c r="E1568" s="46" t="s">
        <v>1095</v>
      </c>
      <c r="F1568" s="46">
        <v>11</v>
      </c>
      <c r="G1568" s="46">
        <v>913806644</v>
      </c>
      <c r="H1568" s="46">
        <v>13063919815</v>
      </c>
    </row>
    <row r="1569" spans="1:8" ht="15" x14ac:dyDescent="0.25">
      <c r="A1569" s="47" t="s">
        <v>2093</v>
      </c>
      <c r="B1569" s="46" t="s">
        <v>2094</v>
      </c>
      <c r="C1569" s="46" t="s">
        <v>2095</v>
      </c>
      <c r="D1569" s="49">
        <v>33526</v>
      </c>
      <c r="E1569" s="46" t="s">
        <v>1095</v>
      </c>
      <c r="F1569" s="46">
        <v>11</v>
      </c>
      <c r="G1569" s="46">
        <v>921698714</v>
      </c>
      <c r="H1569" s="46">
        <v>37478261727</v>
      </c>
    </row>
    <row r="1570" spans="1:8" ht="15" x14ac:dyDescent="0.25">
      <c r="A1570" s="47" t="s">
        <v>1286</v>
      </c>
      <c r="B1570" s="46" t="s">
        <v>1287</v>
      </c>
      <c r="C1570" s="46" t="s">
        <v>1288</v>
      </c>
      <c r="D1570" s="49">
        <v>33682</v>
      </c>
      <c r="E1570" s="46" t="s">
        <v>974</v>
      </c>
      <c r="F1570" s="46">
        <v>96</v>
      </c>
      <c r="G1570" s="46">
        <v>951588217</v>
      </c>
      <c r="H1570" s="46">
        <v>21691731875</v>
      </c>
    </row>
    <row r="1571" spans="1:8" ht="15" x14ac:dyDescent="0.25">
      <c r="A1571" s="47" t="s">
        <v>2279</v>
      </c>
      <c r="B1571" s="46" t="s">
        <v>2280</v>
      </c>
      <c r="C1571" s="46" t="s">
        <v>2281</v>
      </c>
      <c r="D1571" s="49">
        <v>32761</v>
      </c>
      <c r="E1571" s="46" t="s">
        <v>1063</v>
      </c>
      <c r="F1571" s="46">
        <v>91</v>
      </c>
      <c r="G1571" s="46">
        <v>910760220</v>
      </c>
      <c r="H1571" s="46">
        <v>50690610709</v>
      </c>
    </row>
    <row r="1572" spans="1:8" ht="15" x14ac:dyDescent="0.25">
      <c r="A1572" s="47" t="s">
        <v>1943</v>
      </c>
      <c r="B1572" s="46" t="s">
        <v>1944</v>
      </c>
      <c r="C1572" s="46" t="s">
        <v>1945</v>
      </c>
      <c r="D1572" s="49">
        <v>31668</v>
      </c>
      <c r="E1572" s="46" t="s">
        <v>962</v>
      </c>
      <c r="F1572" s="46">
        <v>71</v>
      </c>
      <c r="G1572" s="46">
        <v>934363105</v>
      </c>
      <c r="H1572" s="46">
        <v>91216871812</v>
      </c>
    </row>
    <row r="1573" spans="1:8" ht="15" x14ac:dyDescent="0.25">
      <c r="A1573" s="47" t="s">
        <v>1743</v>
      </c>
      <c r="B1573" s="46" t="s">
        <v>1744</v>
      </c>
      <c r="C1573" s="46" t="s">
        <v>1745</v>
      </c>
      <c r="D1573" s="49">
        <v>33375</v>
      </c>
      <c r="E1573" s="46" t="s">
        <v>1026</v>
      </c>
      <c r="F1573" s="46">
        <v>69</v>
      </c>
      <c r="G1573" s="46">
        <v>960998678</v>
      </c>
      <c r="H1573" s="46">
        <v>84264762494</v>
      </c>
    </row>
    <row r="1574" spans="1:8" ht="15" x14ac:dyDescent="0.25">
      <c r="A1574" s="47" t="s">
        <v>2584</v>
      </c>
      <c r="B1574" s="46" t="s">
        <v>2585</v>
      </c>
      <c r="C1574" s="46" t="s">
        <v>2586</v>
      </c>
      <c r="D1574" s="49">
        <v>31732</v>
      </c>
      <c r="E1574" s="46" t="s">
        <v>1079</v>
      </c>
      <c r="F1574" s="46">
        <v>48</v>
      </c>
      <c r="G1574" s="46">
        <v>931260543</v>
      </c>
      <c r="H1574" s="46">
        <v>81659037412</v>
      </c>
    </row>
    <row r="1575" spans="1:8" ht="15" x14ac:dyDescent="0.25">
      <c r="A1575" s="47" t="s">
        <v>1144</v>
      </c>
      <c r="B1575" s="46" t="s">
        <v>1145</v>
      </c>
      <c r="C1575" s="46" t="s">
        <v>1146</v>
      </c>
      <c r="D1575" s="49">
        <v>32778</v>
      </c>
      <c r="E1575" s="46" t="s">
        <v>1001</v>
      </c>
      <c r="F1575" s="46">
        <v>83</v>
      </c>
      <c r="G1575" s="46">
        <v>927155246</v>
      </c>
      <c r="H1575" s="46">
        <v>98729121401</v>
      </c>
    </row>
    <row r="1576" spans="1:8" ht="15" x14ac:dyDescent="0.25">
      <c r="A1576" s="47" t="s">
        <v>1559</v>
      </c>
      <c r="B1576" s="46" t="s">
        <v>1483</v>
      </c>
      <c r="C1576" s="46" t="s">
        <v>1560</v>
      </c>
      <c r="D1576" s="49">
        <v>31184</v>
      </c>
      <c r="E1576" s="46" t="s">
        <v>974</v>
      </c>
      <c r="F1576" s="46">
        <v>96</v>
      </c>
      <c r="G1576" s="46">
        <v>944160590</v>
      </c>
      <c r="H1576" s="46">
        <v>70358353620</v>
      </c>
    </row>
    <row r="1577" spans="1:8" ht="15" x14ac:dyDescent="0.25">
      <c r="A1577" s="47" t="s">
        <v>2373</v>
      </c>
      <c r="B1577" s="46" t="s">
        <v>2374</v>
      </c>
      <c r="C1577" s="46" t="s">
        <v>2375</v>
      </c>
      <c r="D1577" s="49">
        <v>31409</v>
      </c>
      <c r="E1577" s="46" t="s">
        <v>1019</v>
      </c>
      <c r="F1577" s="46">
        <v>95</v>
      </c>
      <c r="G1577" s="46">
        <v>967131081</v>
      </c>
      <c r="H1577" s="46">
        <v>55657070266</v>
      </c>
    </row>
    <row r="1578" spans="1:8" ht="15" x14ac:dyDescent="0.25">
      <c r="A1578" s="47" t="s">
        <v>2556</v>
      </c>
      <c r="B1578" s="46" t="s">
        <v>1330</v>
      </c>
      <c r="C1578" s="46" t="s">
        <v>2557</v>
      </c>
      <c r="D1578" s="49">
        <v>34017</v>
      </c>
      <c r="E1578" s="46" t="s">
        <v>1121</v>
      </c>
      <c r="F1578" s="46">
        <v>51</v>
      </c>
      <c r="G1578" s="46">
        <v>904094711</v>
      </c>
      <c r="H1578" s="46">
        <v>10376966742</v>
      </c>
    </row>
    <row r="1579" spans="1:8" ht="15" x14ac:dyDescent="0.25">
      <c r="A1579" s="47" t="s">
        <v>1653</v>
      </c>
      <c r="B1579" s="46" t="s">
        <v>1654</v>
      </c>
      <c r="C1579" s="46" t="s">
        <v>1655</v>
      </c>
      <c r="D1579" s="49">
        <v>32599</v>
      </c>
      <c r="E1579" s="46" t="s">
        <v>1012</v>
      </c>
      <c r="F1579" s="46">
        <v>41</v>
      </c>
      <c r="G1579" s="46">
        <v>990819124</v>
      </c>
      <c r="H1579" s="46">
        <v>94216846486</v>
      </c>
    </row>
    <row r="1580" spans="1:8" ht="15" x14ac:dyDescent="0.25">
      <c r="A1580" s="47" t="s">
        <v>1510</v>
      </c>
      <c r="B1580" s="46" t="s">
        <v>1511</v>
      </c>
      <c r="C1580" s="46" t="s">
        <v>1512</v>
      </c>
      <c r="D1580" s="49">
        <v>33963</v>
      </c>
      <c r="E1580" s="46" t="s">
        <v>1001</v>
      </c>
      <c r="F1580" s="46">
        <v>83</v>
      </c>
      <c r="G1580" s="46">
        <v>908004157</v>
      </c>
      <c r="H1580" s="46">
        <v>65991737425</v>
      </c>
    </row>
    <row r="1581" spans="1:8" ht="15" x14ac:dyDescent="0.25">
      <c r="A1581" s="47" t="s">
        <v>2189</v>
      </c>
      <c r="B1581" s="46" t="s">
        <v>2190</v>
      </c>
      <c r="C1581" s="46" t="s">
        <v>2191</v>
      </c>
      <c r="D1581" s="49">
        <v>31756</v>
      </c>
      <c r="E1581" s="46" t="s">
        <v>994</v>
      </c>
      <c r="F1581" s="46">
        <v>98</v>
      </c>
      <c r="G1581" s="46">
        <v>969473310</v>
      </c>
      <c r="H1581" s="46">
        <v>77719914638</v>
      </c>
    </row>
    <row r="1582" spans="1:8" ht="15" x14ac:dyDescent="0.25">
      <c r="A1582" s="47" t="s">
        <v>1498</v>
      </c>
      <c r="B1582" s="46" t="s">
        <v>1499</v>
      </c>
      <c r="C1582" s="46" t="s">
        <v>1500</v>
      </c>
      <c r="D1582" s="49">
        <v>33909</v>
      </c>
      <c r="E1582" s="46" t="s">
        <v>1019</v>
      </c>
      <c r="F1582" s="46">
        <v>95</v>
      </c>
      <c r="G1582" s="46">
        <v>962361232</v>
      </c>
      <c r="H1582" s="46">
        <v>46635055321</v>
      </c>
    </row>
    <row r="1583" spans="1:8" ht="15" x14ac:dyDescent="0.25">
      <c r="A1583" s="47" t="s">
        <v>1973</v>
      </c>
      <c r="B1583" s="46" t="s">
        <v>1694</v>
      </c>
      <c r="C1583" s="46" t="s">
        <v>1974</v>
      </c>
      <c r="D1583" s="49">
        <v>33556</v>
      </c>
      <c r="E1583" s="46" t="s">
        <v>974</v>
      </c>
      <c r="F1583" s="46">
        <v>96</v>
      </c>
      <c r="G1583" s="46">
        <v>982757009</v>
      </c>
      <c r="H1583" s="46">
        <v>32661600064</v>
      </c>
    </row>
    <row r="1584" spans="1:8" ht="15" x14ac:dyDescent="0.25">
      <c r="A1584" s="47" t="s">
        <v>1845</v>
      </c>
      <c r="B1584" s="46" t="s">
        <v>1846</v>
      </c>
      <c r="C1584" s="46" t="s">
        <v>1847</v>
      </c>
      <c r="D1584" s="49">
        <v>32403</v>
      </c>
      <c r="E1584" s="46" t="s">
        <v>966</v>
      </c>
      <c r="F1584" s="46">
        <v>62</v>
      </c>
      <c r="G1584" s="46">
        <v>964427373</v>
      </c>
      <c r="H1584" s="46">
        <v>68678214373</v>
      </c>
    </row>
    <row r="1585" spans="1:8" ht="15" x14ac:dyDescent="0.25">
      <c r="A1585" s="47" t="s">
        <v>1656</v>
      </c>
      <c r="B1585" s="46" t="s">
        <v>1657</v>
      </c>
      <c r="C1585" s="46" t="s">
        <v>1658</v>
      </c>
      <c r="D1585" s="49">
        <v>33935</v>
      </c>
      <c r="E1585" s="46" t="s">
        <v>1079</v>
      </c>
      <c r="F1585" s="46">
        <v>48</v>
      </c>
      <c r="G1585" s="46">
        <v>987889067</v>
      </c>
      <c r="H1585" s="46">
        <v>91567711521</v>
      </c>
    </row>
    <row r="1586" spans="1:8" ht="15" x14ac:dyDescent="0.25">
      <c r="A1586" s="47" t="s">
        <v>1226</v>
      </c>
      <c r="B1586" s="46" t="s">
        <v>1227</v>
      </c>
      <c r="C1586" s="46" t="s">
        <v>1228</v>
      </c>
      <c r="D1586" s="49">
        <v>33145</v>
      </c>
      <c r="E1586" s="46" t="s">
        <v>1052</v>
      </c>
      <c r="F1586" s="46">
        <v>84</v>
      </c>
      <c r="G1586" s="46">
        <v>935124835</v>
      </c>
      <c r="H1586" s="46">
        <v>8607429019</v>
      </c>
    </row>
    <row r="1587" spans="1:8" ht="15" x14ac:dyDescent="0.25">
      <c r="A1587" s="47" t="s">
        <v>1895</v>
      </c>
      <c r="B1587" s="46" t="s">
        <v>1896</v>
      </c>
      <c r="C1587" s="46" t="s">
        <v>1897</v>
      </c>
      <c r="D1587" s="49">
        <v>33751</v>
      </c>
      <c r="E1587" s="46" t="s">
        <v>1099</v>
      </c>
      <c r="F1587" s="46">
        <v>81</v>
      </c>
      <c r="G1587" s="46">
        <v>956894819</v>
      </c>
      <c r="H1587" s="46">
        <v>46193402228</v>
      </c>
    </row>
    <row r="1588" spans="1:8" ht="15" x14ac:dyDescent="0.25">
      <c r="A1588" s="47" t="s">
        <v>1511</v>
      </c>
      <c r="B1588" s="46" t="s">
        <v>2053</v>
      </c>
      <c r="C1588" s="46" t="s">
        <v>2054</v>
      </c>
      <c r="D1588" s="49">
        <v>31211</v>
      </c>
      <c r="E1588" s="46" t="s">
        <v>1005</v>
      </c>
      <c r="F1588" s="46">
        <v>88</v>
      </c>
      <c r="G1588" s="46">
        <v>907773601</v>
      </c>
      <c r="H1588" s="46">
        <v>37225781517</v>
      </c>
    </row>
    <row r="1589" spans="1:8" ht="15" x14ac:dyDescent="0.25">
      <c r="A1589" s="47" t="s">
        <v>1478</v>
      </c>
      <c r="B1589" s="46" t="s">
        <v>2396</v>
      </c>
      <c r="C1589" s="46" t="s">
        <v>2397</v>
      </c>
      <c r="D1589" s="49">
        <v>31685</v>
      </c>
      <c r="E1589" s="46" t="s">
        <v>1083</v>
      </c>
      <c r="F1589" s="46">
        <v>84</v>
      </c>
      <c r="G1589" s="46">
        <v>925448060</v>
      </c>
      <c r="H1589" s="46">
        <v>81997326448</v>
      </c>
    </row>
    <row r="1590" spans="1:8" ht="15" x14ac:dyDescent="0.25">
      <c r="A1590" s="47" t="s">
        <v>2151</v>
      </c>
      <c r="B1590" s="46" t="s">
        <v>2152</v>
      </c>
      <c r="C1590" s="46" t="s">
        <v>2153</v>
      </c>
      <c r="D1590" s="49">
        <v>31454</v>
      </c>
      <c r="E1590" s="46" t="s">
        <v>1019</v>
      </c>
      <c r="F1590" s="46">
        <v>95</v>
      </c>
      <c r="G1590" s="46">
        <v>963815781</v>
      </c>
      <c r="H1590" s="46">
        <v>77826972383</v>
      </c>
    </row>
    <row r="1591" spans="1:8" ht="15" x14ac:dyDescent="0.25">
      <c r="A1591" s="47" t="s">
        <v>1925</v>
      </c>
      <c r="B1591" s="46" t="s">
        <v>1926</v>
      </c>
      <c r="C1591" s="46" t="s">
        <v>1927</v>
      </c>
      <c r="D1591" s="49">
        <v>33105</v>
      </c>
      <c r="E1591" s="46" t="s">
        <v>1099</v>
      </c>
      <c r="F1591" s="46">
        <v>81</v>
      </c>
      <c r="G1591" s="46">
        <v>906683272</v>
      </c>
      <c r="H1591" s="46">
        <v>87726513623</v>
      </c>
    </row>
    <row r="1592" spans="1:8" ht="15" x14ac:dyDescent="0.25">
      <c r="A1592" s="47" t="s">
        <v>1150</v>
      </c>
      <c r="B1592" s="46" t="s">
        <v>1151</v>
      </c>
      <c r="C1592" s="46" t="s">
        <v>1152</v>
      </c>
      <c r="D1592" s="49">
        <v>32317</v>
      </c>
      <c r="E1592" s="46" t="s">
        <v>1099</v>
      </c>
      <c r="F1592" s="46">
        <v>81</v>
      </c>
      <c r="G1592" s="46">
        <v>995236738</v>
      </c>
      <c r="H1592" s="46">
        <v>38113119793</v>
      </c>
    </row>
    <row r="1593" spans="1:8" ht="15" x14ac:dyDescent="0.25">
      <c r="A1593" s="47" t="s">
        <v>1943</v>
      </c>
      <c r="B1593" s="46" t="s">
        <v>1944</v>
      </c>
      <c r="C1593" s="46" t="s">
        <v>1945</v>
      </c>
      <c r="D1593" s="49">
        <v>32044</v>
      </c>
      <c r="E1593" s="46" t="s">
        <v>990</v>
      </c>
      <c r="F1593" s="46">
        <v>63</v>
      </c>
      <c r="G1593" s="46">
        <v>943168850</v>
      </c>
      <c r="H1593" s="46">
        <v>72119886477</v>
      </c>
    </row>
    <row r="1594" spans="1:8" ht="15" x14ac:dyDescent="0.25">
      <c r="A1594" s="47" t="s">
        <v>1042</v>
      </c>
      <c r="B1594" s="46" t="s">
        <v>1043</v>
      </c>
      <c r="C1594" s="46" t="s">
        <v>1044</v>
      </c>
      <c r="D1594" s="49">
        <v>33881</v>
      </c>
      <c r="E1594" s="46" t="s">
        <v>1005</v>
      </c>
      <c r="F1594" s="46">
        <v>88</v>
      </c>
      <c r="G1594" s="46">
        <v>953567847</v>
      </c>
      <c r="H1594" s="46">
        <v>65504913306</v>
      </c>
    </row>
    <row r="1595" spans="1:8" ht="15" x14ac:dyDescent="0.25">
      <c r="A1595" s="47" t="s">
        <v>1495</v>
      </c>
      <c r="B1595" s="46" t="s">
        <v>1496</v>
      </c>
      <c r="C1595" s="46" t="s">
        <v>1497</v>
      </c>
      <c r="D1595" s="49">
        <v>33707</v>
      </c>
      <c r="E1595" s="46" t="s">
        <v>974</v>
      </c>
      <c r="F1595" s="46">
        <v>96</v>
      </c>
      <c r="G1595" s="46">
        <v>987084604</v>
      </c>
      <c r="H1595" s="46">
        <v>24929501498</v>
      </c>
    </row>
    <row r="1596" spans="1:8" ht="15" x14ac:dyDescent="0.25">
      <c r="A1596" s="47" t="s">
        <v>1691</v>
      </c>
      <c r="B1596" s="46" t="s">
        <v>1692</v>
      </c>
      <c r="C1596" s="46" t="s">
        <v>1693</v>
      </c>
      <c r="D1596" s="49">
        <v>32413</v>
      </c>
      <c r="E1596" s="46" t="s">
        <v>1095</v>
      </c>
      <c r="F1596" s="46">
        <v>11</v>
      </c>
      <c r="G1596" s="46">
        <v>912796423</v>
      </c>
      <c r="H1596" s="46">
        <v>78299877578</v>
      </c>
    </row>
    <row r="1597" spans="1:8" ht="15" x14ac:dyDescent="0.25">
      <c r="A1597" s="47" t="s">
        <v>1904</v>
      </c>
      <c r="B1597" s="46" t="s">
        <v>1905</v>
      </c>
      <c r="C1597" s="46" t="s">
        <v>1906</v>
      </c>
      <c r="D1597" s="49">
        <v>33194</v>
      </c>
      <c r="E1597" s="46" t="s">
        <v>970</v>
      </c>
      <c r="F1597" s="46">
        <v>27</v>
      </c>
      <c r="G1597" s="46">
        <v>930003436</v>
      </c>
      <c r="H1597" s="46">
        <v>31641227894</v>
      </c>
    </row>
    <row r="1598" spans="1:8" ht="15" x14ac:dyDescent="0.25">
      <c r="A1598" s="47" t="s">
        <v>1492</v>
      </c>
      <c r="B1598" s="46" t="s">
        <v>1493</v>
      </c>
      <c r="C1598" s="46" t="s">
        <v>1494</v>
      </c>
      <c r="D1598" s="49">
        <v>31734</v>
      </c>
      <c r="E1598" s="46" t="s">
        <v>1048</v>
      </c>
      <c r="F1598" s="46">
        <v>79</v>
      </c>
      <c r="G1598" s="46">
        <v>986186548</v>
      </c>
      <c r="H1598" s="46">
        <v>89699230779</v>
      </c>
    </row>
    <row r="1599" spans="1:8" ht="15" x14ac:dyDescent="0.25">
      <c r="A1599" s="47" t="s">
        <v>1567</v>
      </c>
      <c r="B1599" s="46" t="s">
        <v>1568</v>
      </c>
      <c r="C1599" s="46" t="s">
        <v>1569</v>
      </c>
      <c r="D1599" s="49">
        <v>33000</v>
      </c>
      <c r="E1599" s="46" t="s">
        <v>1079</v>
      </c>
      <c r="F1599" s="46">
        <v>48</v>
      </c>
      <c r="G1599" s="46">
        <v>957595066</v>
      </c>
      <c r="H1599" s="46">
        <v>67347476462</v>
      </c>
    </row>
    <row r="1600" spans="1:8" ht="15" x14ac:dyDescent="0.25">
      <c r="A1600" s="47" t="s">
        <v>1507</v>
      </c>
      <c r="B1600" s="46" t="s">
        <v>1508</v>
      </c>
      <c r="C1600" s="46" t="s">
        <v>1509</v>
      </c>
      <c r="D1600" s="49">
        <v>33380</v>
      </c>
      <c r="E1600" s="46" t="s">
        <v>970</v>
      </c>
      <c r="F1600" s="46">
        <v>27</v>
      </c>
      <c r="G1600" s="46">
        <v>996687234</v>
      </c>
      <c r="H1600" s="46">
        <v>50634193050</v>
      </c>
    </row>
    <row r="1601" spans="1:8" ht="15" x14ac:dyDescent="0.25">
      <c r="A1601" s="47" t="s">
        <v>2442</v>
      </c>
      <c r="B1601" s="46" t="s">
        <v>2443</v>
      </c>
      <c r="C1601" s="46" t="s">
        <v>2444</v>
      </c>
      <c r="D1601" s="49">
        <v>31661</v>
      </c>
      <c r="E1601" s="46" t="s">
        <v>970</v>
      </c>
      <c r="F1601" s="46">
        <v>27</v>
      </c>
      <c r="G1601" s="46">
        <v>989593740</v>
      </c>
      <c r="H1601" s="46">
        <v>22808550308</v>
      </c>
    </row>
    <row r="1602" spans="1:8" ht="15" x14ac:dyDescent="0.25">
      <c r="A1602" s="47" t="s">
        <v>1766</v>
      </c>
      <c r="B1602" s="46" t="s">
        <v>1767</v>
      </c>
      <c r="C1602" s="46" t="s">
        <v>1768</v>
      </c>
      <c r="D1602" s="49">
        <v>33970</v>
      </c>
      <c r="E1602" s="46" t="s">
        <v>1063</v>
      </c>
      <c r="F1602" s="46">
        <v>91</v>
      </c>
      <c r="G1602" s="46">
        <v>902301826</v>
      </c>
      <c r="H1602" s="46">
        <v>85914686646</v>
      </c>
    </row>
    <row r="1603" spans="1:8" ht="15" x14ac:dyDescent="0.25">
      <c r="A1603" s="47" t="s">
        <v>2608</v>
      </c>
      <c r="B1603" s="46" t="s">
        <v>2609</v>
      </c>
      <c r="C1603" s="46" t="s">
        <v>2610</v>
      </c>
      <c r="D1603" s="49">
        <v>32463</v>
      </c>
      <c r="E1603" s="46" t="s">
        <v>1048</v>
      </c>
      <c r="F1603" s="46">
        <v>79</v>
      </c>
      <c r="G1603" s="46">
        <v>967407417</v>
      </c>
      <c r="H1603" s="46">
        <v>64768800012</v>
      </c>
    </row>
    <row r="1604" spans="1:8" ht="15" x14ac:dyDescent="0.25">
      <c r="A1604" s="47" t="s">
        <v>1223</v>
      </c>
      <c r="B1604" s="46" t="s">
        <v>1224</v>
      </c>
      <c r="C1604" s="46" t="s">
        <v>1225</v>
      </c>
      <c r="D1604" s="49">
        <v>31950</v>
      </c>
      <c r="E1604" s="46" t="s">
        <v>1121</v>
      </c>
      <c r="F1604" s="46">
        <v>51</v>
      </c>
      <c r="G1604" s="46">
        <v>969327065</v>
      </c>
      <c r="H1604" s="46">
        <v>74188126097</v>
      </c>
    </row>
    <row r="1605" spans="1:8" ht="15" x14ac:dyDescent="0.25">
      <c r="A1605" s="47" t="s">
        <v>2229</v>
      </c>
      <c r="B1605" s="46" t="s">
        <v>2230</v>
      </c>
      <c r="C1605" s="46" t="s">
        <v>2231</v>
      </c>
      <c r="D1605" s="49">
        <v>33526</v>
      </c>
      <c r="E1605" s="46" t="s">
        <v>1001</v>
      </c>
      <c r="F1605" s="46">
        <v>83</v>
      </c>
      <c r="G1605" s="46">
        <v>964061698</v>
      </c>
      <c r="H1605" s="46">
        <v>29171054310</v>
      </c>
    </row>
    <row r="1606" spans="1:8" ht="15" x14ac:dyDescent="0.25">
      <c r="A1606" s="47" t="s">
        <v>1931</v>
      </c>
      <c r="B1606" s="46" t="s">
        <v>1932</v>
      </c>
      <c r="C1606" s="46" t="s">
        <v>1933</v>
      </c>
      <c r="D1606" s="49">
        <v>33457</v>
      </c>
      <c r="E1606" s="46" t="s">
        <v>974</v>
      </c>
      <c r="F1606" s="46">
        <v>96</v>
      </c>
      <c r="G1606" s="46">
        <v>972482772</v>
      </c>
      <c r="H1606" s="46">
        <v>69851102055</v>
      </c>
    </row>
    <row r="1607" spans="1:8" ht="15" x14ac:dyDescent="0.25">
      <c r="A1607" s="47" t="s">
        <v>2654</v>
      </c>
      <c r="B1607" s="46" t="s">
        <v>1904</v>
      </c>
      <c r="C1607" s="46" t="s">
        <v>2655</v>
      </c>
      <c r="D1607" s="49">
        <v>34241</v>
      </c>
      <c r="E1607" s="46" t="s">
        <v>1083</v>
      </c>
      <c r="F1607" s="46">
        <v>84</v>
      </c>
      <c r="G1607" s="46">
        <v>933103001</v>
      </c>
      <c r="H1607" s="46">
        <v>10288362218</v>
      </c>
    </row>
    <row r="1608" spans="1:8" ht="15" x14ac:dyDescent="0.25">
      <c r="A1608" s="47" t="s">
        <v>1162</v>
      </c>
      <c r="B1608" s="46" t="s">
        <v>1163</v>
      </c>
      <c r="C1608" s="46" t="s">
        <v>1164</v>
      </c>
      <c r="D1608" s="49">
        <v>31971</v>
      </c>
      <c r="E1608" s="46" t="s">
        <v>1079</v>
      </c>
      <c r="F1608" s="46">
        <v>48</v>
      </c>
      <c r="G1608" s="46">
        <v>995270109</v>
      </c>
      <c r="H1608" s="46">
        <v>73551032618</v>
      </c>
    </row>
    <row r="1609" spans="1:8" ht="15" x14ac:dyDescent="0.25">
      <c r="A1609" s="47" t="s">
        <v>2330</v>
      </c>
      <c r="B1609" s="46" t="s">
        <v>1892</v>
      </c>
      <c r="C1609" s="46" t="s">
        <v>2331</v>
      </c>
      <c r="D1609" s="49">
        <v>31708</v>
      </c>
      <c r="E1609" s="46" t="s">
        <v>994</v>
      </c>
      <c r="F1609" s="46">
        <v>98</v>
      </c>
      <c r="G1609" s="46">
        <v>942278597</v>
      </c>
      <c r="H1609" s="46">
        <v>8473269588</v>
      </c>
    </row>
    <row r="1610" spans="1:8" ht="15" x14ac:dyDescent="0.25">
      <c r="A1610" s="47" t="s">
        <v>2602</v>
      </c>
      <c r="B1610" s="46" t="s">
        <v>2603</v>
      </c>
      <c r="C1610" s="46" t="s">
        <v>2604</v>
      </c>
      <c r="D1610" s="49">
        <v>33090</v>
      </c>
      <c r="E1610" s="46" t="s">
        <v>1099</v>
      </c>
      <c r="F1610" s="46">
        <v>81</v>
      </c>
      <c r="G1610" s="46">
        <v>932510219</v>
      </c>
      <c r="H1610" s="46">
        <v>60949410570</v>
      </c>
    </row>
    <row r="1611" spans="1:8" ht="15" x14ac:dyDescent="0.25">
      <c r="A1611" s="47" t="s">
        <v>1133</v>
      </c>
      <c r="B1611" s="46" t="s">
        <v>2520</v>
      </c>
      <c r="C1611" s="46" t="s">
        <v>2521</v>
      </c>
      <c r="D1611" s="49">
        <v>33240</v>
      </c>
      <c r="E1611" s="46" t="s">
        <v>990</v>
      </c>
      <c r="F1611" s="46">
        <v>63</v>
      </c>
      <c r="G1611" s="46">
        <v>981219111</v>
      </c>
      <c r="H1611" s="46">
        <v>17259082881</v>
      </c>
    </row>
    <row r="1612" spans="1:8" ht="15" x14ac:dyDescent="0.25">
      <c r="A1612" s="47" t="s">
        <v>2646</v>
      </c>
      <c r="B1612" s="46" t="s">
        <v>1717</v>
      </c>
      <c r="C1612" s="46" t="s">
        <v>2647</v>
      </c>
      <c r="D1612" s="49">
        <v>31525</v>
      </c>
      <c r="E1612" s="46" t="s">
        <v>990</v>
      </c>
      <c r="F1612" s="46">
        <v>63</v>
      </c>
      <c r="G1612" s="46">
        <v>990195957</v>
      </c>
      <c r="H1612" s="46">
        <v>76057395864</v>
      </c>
    </row>
    <row r="1613" spans="1:8" ht="15" x14ac:dyDescent="0.25">
      <c r="A1613" s="47" t="s">
        <v>1327</v>
      </c>
      <c r="B1613" s="46" t="s">
        <v>1328</v>
      </c>
      <c r="C1613" s="46" t="s">
        <v>1329</v>
      </c>
      <c r="D1613" s="49">
        <v>33582</v>
      </c>
      <c r="E1613" s="46" t="s">
        <v>1125</v>
      </c>
      <c r="F1613" s="46">
        <v>31</v>
      </c>
      <c r="G1613" s="46">
        <v>968419605</v>
      </c>
      <c r="H1613" s="46">
        <v>7322049958</v>
      </c>
    </row>
    <row r="1614" spans="1:8" ht="15" x14ac:dyDescent="0.25">
      <c r="A1614" s="47" t="s">
        <v>1564</v>
      </c>
      <c r="B1614" s="46" t="s">
        <v>1565</v>
      </c>
      <c r="C1614" s="46" t="s">
        <v>1566</v>
      </c>
      <c r="D1614" s="49">
        <v>32785</v>
      </c>
      <c r="E1614" s="46" t="s">
        <v>982</v>
      </c>
      <c r="F1614" s="46">
        <v>82</v>
      </c>
      <c r="G1614" s="46">
        <v>990712474</v>
      </c>
      <c r="H1614" s="46">
        <v>16939021300</v>
      </c>
    </row>
    <row r="1615" spans="1:8" ht="15" x14ac:dyDescent="0.25">
      <c r="A1615" s="47" t="s">
        <v>2522</v>
      </c>
      <c r="B1615" s="46" t="s">
        <v>2523</v>
      </c>
      <c r="C1615" s="46" t="s">
        <v>2524</v>
      </c>
      <c r="D1615" s="49">
        <v>33656</v>
      </c>
      <c r="E1615" s="46" t="s">
        <v>1125</v>
      </c>
      <c r="F1615" s="46">
        <v>31</v>
      </c>
      <c r="G1615" s="46">
        <v>912674970</v>
      </c>
      <c r="H1615" s="46">
        <v>56205279600</v>
      </c>
    </row>
    <row r="1616" spans="1:8" ht="15" x14ac:dyDescent="0.25">
      <c r="A1616" s="47" t="s">
        <v>1427</v>
      </c>
      <c r="B1616" s="46" t="s">
        <v>1428</v>
      </c>
      <c r="C1616" s="46" t="s">
        <v>1429</v>
      </c>
      <c r="D1616" s="49">
        <v>32309</v>
      </c>
      <c r="E1616" s="46" t="s">
        <v>1121</v>
      </c>
      <c r="F1616" s="46">
        <v>51</v>
      </c>
      <c r="G1616" s="46">
        <v>918259573</v>
      </c>
      <c r="H1616" s="46">
        <v>22542074244</v>
      </c>
    </row>
    <row r="1617" spans="1:8" ht="15" x14ac:dyDescent="0.25">
      <c r="A1617" s="47" t="s">
        <v>1635</v>
      </c>
      <c r="B1617" s="46" t="s">
        <v>1636</v>
      </c>
      <c r="C1617" s="46" t="s">
        <v>1637</v>
      </c>
      <c r="D1617" s="49">
        <v>33203</v>
      </c>
      <c r="E1617" s="46" t="s">
        <v>986</v>
      </c>
      <c r="F1617" s="46">
        <v>68</v>
      </c>
      <c r="G1617" s="46">
        <v>903874222</v>
      </c>
      <c r="H1617" s="46">
        <v>97638246452</v>
      </c>
    </row>
    <row r="1618" spans="1:8" ht="15" x14ac:dyDescent="0.25">
      <c r="A1618" s="47" t="s">
        <v>2656</v>
      </c>
      <c r="B1618" s="46" t="s">
        <v>2168</v>
      </c>
      <c r="C1618" s="46" t="s">
        <v>2657</v>
      </c>
      <c r="D1618" s="49">
        <v>33370</v>
      </c>
      <c r="E1618" s="46" t="s">
        <v>982</v>
      </c>
      <c r="F1618" s="46">
        <v>82</v>
      </c>
      <c r="G1618" s="46">
        <v>917406636</v>
      </c>
      <c r="H1618" s="46">
        <v>19018305916</v>
      </c>
    </row>
    <row r="1619" spans="1:8" ht="15" x14ac:dyDescent="0.25">
      <c r="A1619" s="47" t="s">
        <v>1799</v>
      </c>
      <c r="B1619" s="46" t="s">
        <v>1800</v>
      </c>
      <c r="C1619" s="46" t="s">
        <v>1801</v>
      </c>
      <c r="D1619" s="49">
        <v>34216</v>
      </c>
      <c r="E1619" s="46" t="s">
        <v>1001</v>
      </c>
      <c r="F1619" s="46">
        <v>83</v>
      </c>
      <c r="G1619" s="46">
        <v>988820744</v>
      </c>
      <c r="H1619" s="46">
        <v>2643936222</v>
      </c>
    </row>
    <row r="1620" spans="1:8" ht="15" x14ac:dyDescent="0.25">
      <c r="A1620" s="47" t="s">
        <v>1391</v>
      </c>
      <c r="B1620" s="46" t="s">
        <v>1392</v>
      </c>
      <c r="C1620" s="46" t="s">
        <v>1393</v>
      </c>
      <c r="D1620" s="49">
        <v>32556</v>
      </c>
      <c r="E1620" s="46" t="s">
        <v>966</v>
      </c>
      <c r="F1620" s="46">
        <v>62</v>
      </c>
      <c r="G1620" s="46">
        <v>957045201</v>
      </c>
      <c r="H1620" s="46">
        <v>95709913650</v>
      </c>
    </row>
    <row r="1621" spans="1:8" ht="15" x14ac:dyDescent="0.25">
      <c r="A1621" s="47" t="s">
        <v>2221</v>
      </c>
      <c r="B1621" s="46" t="s">
        <v>2222</v>
      </c>
      <c r="C1621" s="46" t="s">
        <v>2223</v>
      </c>
      <c r="D1621" s="49">
        <v>32573</v>
      </c>
      <c r="E1621" s="46" t="s">
        <v>1019</v>
      </c>
      <c r="F1621" s="46">
        <v>95</v>
      </c>
      <c r="G1621" s="46">
        <v>911820799</v>
      </c>
      <c r="H1621" s="46">
        <v>62920639301</v>
      </c>
    </row>
    <row r="1622" spans="1:8" ht="15" x14ac:dyDescent="0.25">
      <c r="A1622" s="47" t="s">
        <v>2508</v>
      </c>
      <c r="B1622" s="46" t="s">
        <v>2509</v>
      </c>
      <c r="C1622" s="46" t="s">
        <v>2510</v>
      </c>
      <c r="D1622" s="49">
        <v>33786</v>
      </c>
      <c r="E1622" s="46" t="s">
        <v>1019</v>
      </c>
      <c r="F1622" s="46">
        <v>95</v>
      </c>
      <c r="G1622" s="46">
        <v>950970153</v>
      </c>
      <c r="H1622" s="46">
        <v>47143873321</v>
      </c>
    </row>
    <row r="1623" spans="1:8" ht="15" x14ac:dyDescent="0.25">
      <c r="A1623" s="47" t="s">
        <v>2542</v>
      </c>
      <c r="B1623" s="46" t="s">
        <v>2543</v>
      </c>
      <c r="C1623" s="46" t="s">
        <v>2544</v>
      </c>
      <c r="D1623" s="49">
        <v>31773</v>
      </c>
      <c r="E1623" s="46" t="s">
        <v>1063</v>
      </c>
      <c r="F1623" s="46">
        <v>91</v>
      </c>
      <c r="G1623" s="46">
        <v>946957560</v>
      </c>
      <c r="H1623" s="46">
        <v>67558678887</v>
      </c>
    </row>
    <row r="1624" spans="1:8" ht="15" x14ac:dyDescent="0.25">
      <c r="A1624" s="47" t="s">
        <v>2596</v>
      </c>
      <c r="B1624" s="46" t="s">
        <v>2597</v>
      </c>
      <c r="C1624" s="46" t="s">
        <v>2598</v>
      </c>
      <c r="D1624" s="49">
        <v>31160</v>
      </c>
      <c r="E1624" s="46" t="s">
        <v>1083</v>
      </c>
      <c r="F1624" s="46">
        <v>84</v>
      </c>
      <c r="G1624" s="46">
        <v>915888330</v>
      </c>
      <c r="H1624" s="46">
        <v>16197485776</v>
      </c>
    </row>
    <row r="1625" spans="1:8" ht="15" x14ac:dyDescent="0.25">
      <c r="A1625" s="47" t="s">
        <v>2542</v>
      </c>
      <c r="B1625" s="46" t="s">
        <v>2543</v>
      </c>
      <c r="C1625" s="46" t="s">
        <v>2544</v>
      </c>
      <c r="D1625" s="49">
        <v>32512</v>
      </c>
      <c r="E1625" s="46" t="s">
        <v>1063</v>
      </c>
      <c r="F1625" s="46">
        <v>91</v>
      </c>
      <c r="G1625" s="46">
        <v>965156173</v>
      </c>
      <c r="H1625" s="46">
        <v>70774080275</v>
      </c>
    </row>
    <row r="1626" spans="1:8" ht="15" x14ac:dyDescent="0.25">
      <c r="A1626" s="47" t="s">
        <v>1952</v>
      </c>
      <c r="B1626" s="46" t="s">
        <v>1953</v>
      </c>
      <c r="C1626" s="46" t="s">
        <v>1954</v>
      </c>
      <c r="D1626" s="49">
        <v>34321</v>
      </c>
      <c r="E1626" s="46" t="s">
        <v>978</v>
      </c>
      <c r="F1626" s="46">
        <v>86</v>
      </c>
      <c r="G1626" s="46">
        <v>901781999</v>
      </c>
      <c r="H1626" s="46">
        <v>85902232811</v>
      </c>
    </row>
    <row r="1627" spans="1:8" ht="15" x14ac:dyDescent="0.25">
      <c r="A1627" s="47" t="s">
        <v>1465</v>
      </c>
      <c r="B1627" s="46" t="s">
        <v>1466</v>
      </c>
      <c r="C1627" s="46" t="s">
        <v>1467</v>
      </c>
      <c r="D1627" s="49">
        <v>31466</v>
      </c>
      <c r="E1627" s="46" t="s">
        <v>994</v>
      </c>
      <c r="F1627" s="46">
        <v>98</v>
      </c>
      <c r="G1627" s="46">
        <v>911980482</v>
      </c>
      <c r="H1627" s="46">
        <v>77662868530</v>
      </c>
    </row>
    <row r="1628" spans="1:8" ht="15" x14ac:dyDescent="0.25">
      <c r="A1628" s="47" t="s">
        <v>1369</v>
      </c>
      <c r="B1628" s="46" t="s">
        <v>1370</v>
      </c>
      <c r="C1628" s="46" t="s">
        <v>1371</v>
      </c>
      <c r="D1628" s="49">
        <v>31635</v>
      </c>
      <c r="E1628" s="46" t="s">
        <v>1048</v>
      </c>
      <c r="F1628" s="46">
        <v>79</v>
      </c>
      <c r="G1628" s="46">
        <v>987137634</v>
      </c>
      <c r="H1628" s="46">
        <v>29522257923</v>
      </c>
    </row>
    <row r="1629" spans="1:8" ht="15" x14ac:dyDescent="0.25">
      <c r="A1629" s="47" t="s">
        <v>2553</v>
      </c>
      <c r="B1629" s="46" t="s">
        <v>2554</v>
      </c>
      <c r="C1629" s="46" t="s">
        <v>2555</v>
      </c>
      <c r="D1629" s="49">
        <v>32675</v>
      </c>
      <c r="E1629" s="46" t="s">
        <v>1063</v>
      </c>
      <c r="F1629" s="46">
        <v>91</v>
      </c>
      <c r="G1629" s="46">
        <v>949417585</v>
      </c>
      <c r="H1629" s="46">
        <v>86402476985</v>
      </c>
    </row>
    <row r="1630" spans="1:8" ht="15" x14ac:dyDescent="0.25">
      <c r="A1630" s="47" t="s">
        <v>1737</v>
      </c>
      <c r="B1630" s="46" t="s">
        <v>1738</v>
      </c>
      <c r="C1630" s="46" t="s">
        <v>1739</v>
      </c>
      <c r="D1630" s="49">
        <v>32500</v>
      </c>
      <c r="E1630" s="46" t="s">
        <v>1001</v>
      </c>
      <c r="F1630" s="46">
        <v>83</v>
      </c>
      <c r="G1630" s="46">
        <v>961484884</v>
      </c>
      <c r="H1630" s="46">
        <v>6985966151</v>
      </c>
    </row>
    <row r="1631" spans="1:8" ht="15" x14ac:dyDescent="0.25">
      <c r="A1631" s="47" t="s">
        <v>1527</v>
      </c>
      <c r="B1631" s="46" t="s">
        <v>1528</v>
      </c>
      <c r="C1631" s="46" t="s">
        <v>1529</v>
      </c>
      <c r="D1631" s="49">
        <v>31677</v>
      </c>
      <c r="E1631" s="46" t="s">
        <v>970</v>
      </c>
      <c r="F1631" s="46">
        <v>27</v>
      </c>
      <c r="G1631" s="46">
        <v>992850681</v>
      </c>
      <c r="H1631" s="46">
        <v>46601930566</v>
      </c>
    </row>
    <row r="1632" spans="1:8" ht="15" x14ac:dyDescent="0.25">
      <c r="A1632" s="47" t="s">
        <v>1984</v>
      </c>
      <c r="B1632" s="46" t="s">
        <v>1985</v>
      </c>
      <c r="C1632" s="46" t="s">
        <v>1986</v>
      </c>
      <c r="D1632" s="49">
        <v>32183</v>
      </c>
      <c r="E1632" s="46" t="s">
        <v>1083</v>
      </c>
      <c r="F1632" s="46">
        <v>84</v>
      </c>
      <c r="G1632" s="46">
        <v>977159328</v>
      </c>
      <c r="H1632" s="46">
        <v>87663326637</v>
      </c>
    </row>
    <row r="1633" spans="1:8" ht="15" x14ac:dyDescent="0.25">
      <c r="A1633" s="47" t="s">
        <v>2244</v>
      </c>
      <c r="B1633" s="46" t="s">
        <v>2245</v>
      </c>
      <c r="C1633" s="46" t="s">
        <v>2246</v>
      </c>
      <c r="D1633" s="49">
        <v>33530</v>
      </c>
      <c r="E1633" s="46" t="s">
        <v>1079</v>
      </c>
      <c r="F1633" s="46">
        <v>48</v>
      </c>
      <c r="G1633" s="46">
        <v>943483936</v>
      </c>
      <c r="H1633" s="46">
        <v>76972972588</v>
      </c>
    </row>
    <row r="1634" spans="1:8" ht="15" x14ac:dyDescent="0.25">
      <c r="A1634" s="47" t="s">
        <v>1156</v>
      </c>
      <c r="B1634" s="46" t="s">
        <v>1157</v>
      </c>
      <c r="C1634" s="46" t="s">
        <v>1158</v>
      </c>
      <c r="D1634" s="49">
        <v>34098</v>
      </c>
      <c r="E1634" s="46" t="s">
        <v>994</v>
      </c>
      <c r="F1634" s="46">
        <v>98</v>
      </c>
      <c r="G1634" s="46">
        <v>916835570</v>
      </c>
      <c r="H1634" s="46">
        <v>52859832376</v>
      </c>
    </row>
    <row r="1635" spans="1:8" ht="15" x14ac:dyDescent="0.25">
      <c r="A1635" s="47" t="s">
        <v>1342</v>
      </c>
      <c r="B1635" s="46" t="s">
        <v>1343</v>
      </c>
      <c r="C1635" s="46" t="s">
        <v>1344</v>
      </c>
      <c r="D1635" s="49">
        <v>32943</v>
      </c>
      <c r="E1635" s="46" t="s">
        <v>1091</v>
      </c>
      <c r="F1635" s="46">
        <v>92</v>
      </c>
      <c r="G1635" s="46">
        <v>940366260</v>
      </c>
      <c r="H1635" s="46">
        <v>16903586864</v>
      </c>
    </row>
    <row r="1636" spans="1:8" ht="15" x14ac:dyDescent="0.25">
      <c r="A1636" s="47" t="s">
        <v>1450</v>
      </c>
      <c r="B1636" s="46" t="s">
        <v>1451</v>
      </c>
      <c r="C1636" s="46" t="s">
        <v>1452</v>
      </c>
      <c r="D1636" s="49">
        <v>33857</v>
      </c>
      <c r="E1636" s="46" t="s">
        <v>1125</v>
      </c>
      <c r="F1636" s="46">
        <v>31</v>
      </c>
      <c r="G1636" s="46">
        <v>905825645</v>
      </c>
      <c r="H1636" s="46">
        <v>8054829445</v>
      </c>
    </row>
    <row r="1637" spans="1:8" ht="15" x14ac:dyDescent="0.25">
      <c r="A1637" s="47" t="s">
        <v>1913</v>
      </c>
      <c r="B1637" s="46" t="s">
        <v>1914</v>
      </c>
      <c r="C1637" s="46" t="s">
        <v>1915</v>
      </c>
      <c r="D1637" s="49">
        <v>33657</v>
      </c>
      <c r="E1637" s="46" t="s">
        <v>1083</v>
      </c>
      <c r="F1637" s="46">
        <v>84</v>
      </c>
      <c r="G1637" s="46">
        <v>962274962</v>
      </c>
      <c r="H1637" s="46">
        <v>49589024605</v>
      </c>
    </row>
    <row r="1638" spans="1:8" ht="15" x14ac:dyDescent="0.25">
      <c r="A1638" s="47" t="s">
        <v>2651</v>
      </c>
      <c r="B1638" s="46" t="s">
        <v>2652</v>
      </c>
      <c r="C1638" s="46" t="s">
        <v>2653</v>
      </c>
      <c r="D1638" s="49">
        <v>32799</v>
      </c>
      <c r="E1638" s="46" t="s">
        <v>1063</v>
      </c>
      <c r="F1638" s="46">
        <v>91</v>
      </c>
      <c r="G1638" s="46">
        <v>917255052</v>
      </c>
      <c r="H1638" s="46">
        <v>1660679139</v>
      </c>
    </row>
    <row r="1639" spans="1:8" ht="15" x14ac:dyDescent="0.25">
      <c r="A1639" s="47" t="s">
        <v>2427</v>
      </c>
      <c r="B1639" s="46" t="s">
        <v>2428</v>
      </c>
      <c r="C1639" s="46" t="s">
        <v>2429</v>
      </c>
      <c r="D1639" s="49">
        <v>33033</v>
      </c>
      <c r="E1639" s="46" t="s">
        <v>966</v>
      </c>
      <c r="F1639" s="46">
        <v>62</v>
      </c>
      <c r="G1639" s="46">
        <v>905520361</v>
      </c>
      <c r="H1639" s="46">
        <v>23248816198</v>
      </c>
    </row>
    <row r="1640" spans="1:8" ht="15" x14ac:dyDescent="0.25">
      <c r="A1640" s="47" t="s">
        <v>1875</v>
      </c>
      <c r="B1640" s="46" t="s">
        <v>1876</v>
      </c>
      <c r="C1640" s="46" t="s">
        <v>1877</v>
      </c>
      <c r="D1640" s="49">
        <v>33073</v>
      </c>
      <c r="E1640" s="46" t="s">
        <v>1026</v>
      </c>
      <c r="F1640" s="46">
        <v>69</v>
      </c>
      <c r="G1640" s="46">
        <v>977639944</v>
      </c>
      <c r="H1640" s="46">
        <v>2025281212</v>
      </c>
    </row>
    <row r="1641" spans="1:8" ht="15" x14ac:dyDescent="0.25">
      <c r="A1641" s="47" t="s">
        <v>2358</v>
      </c>
      <c r="B1641" s="46" t="s">
        <v>2359</v>
      </c>
      <c r="C1641" s="46" t="s">
        <v>2360</v>
      </c>
      <c r="D1641" s="49">
        <v>33426</v>
      </c>
      <c r="E1641" s="46" t="s">
        <v>1005</v>
      </c>
      <c r="F1641" s="46">
        <v>88</v>
      </c>
      <c r="G1641" s="46">
        <v>937720294</v>
      </c>
      <c r="H1641" s="46">
        <v>39454308034</v>
      </c>
    </row>
    <row r="1642" spans="1:8" ht="15" x14ac:dyDescent="0.25">
      <c r="A1642" s="47" t="s">
        <v>2602</v>
      </c>
      <c r="B1642" s="46" t="s">
        <v>2603</v>
      </c>
      <c r="C1642" s="46" t="s">
        <v>2604</v>
      </c>
      <c r="D1642" s="49">
        <v>32768</v>
      </c>
      <c r="E1642" s="46" t="s">
        <v>1189</v>
      </c>
      <c r="F1642" s="46">
        <v>21</v>
      </c>
      <c r="G1642" s="46">
        <v>946062508</v>
      </c>
      <c r="H1642" s="46">
        <v>8108130953</v>
      </c>
    </row>
    <row r="1643" spans="1:8" ht="15" x14ac:dyDescent="0.25">
      <c r="A1643" s="47" t="s">
        <v>1436</v>
      </c>
      <c r="B1643" s="46" t="s">
        <v>1437</v>
      </c>
      <c r="C1643" s="46" t="s">
        <v>1438</v>
      </c>
      <c r="D1643" s="49">
        <v>32860</v>
      </c>
      <c r="E1643" s="46" t="s">
        <v>1079</v>
      </c>
      <c r="F1643" s="46">
        <v>48</v>
      </c>
      <c r="G1643" s="46">
        <v>912889668</v>
      </c>
      <c r="H1643" s="46">
        <v>64376640191</v>
      </c>
    </row>
    <row r="1644" spans="1:8" ht="15" x14ac:dyDescent="0.25">
      <c r="A1644" s="47" t="s">
        <v>1697</v>
      </c>
      <c r="B1644" s="46" t="s">
        <v>1698</v>
      </c>
      <c r="C1644" s="46" t="s">
        <v>1699</v>
      </c>
      <c r="D1644" s="49">
        <v>32811</v>
      </c>
      <c r="E1644" s="46" t="s">
        <v>986</v>
      </c>
      <c r="F1644" s="46">
        <v>68</v>
      </c>
      <c r="G1644" s="46">
        <v>918323144</v>
      </c>
      <c r="H1644" s="46">
        <v>85465758913</v>
      </c>
    </row>
    <row r="1645" spans="1:8" ht="15" x14ac:dyDescent="0.25">
      <c r="A1645" s="47" t="s">
        <v>2186</v>
      </c>
      <c r="B1645" s="46" t="s">
        <v>2187</v>
      </c>
      <c r="C1645" s="46" t="s">
        <v>2188</v>
      </c>
      <c r="D1645" s="49">
        <v>32381</v>
      </c>
      <c r="E1645" s="46" t="s">
        <v>1079</v>
      </c>
      <c r="F1645" s="46">
        <v>48</v>
      </c>
      <c r="G1645" s="46">
        <v>913736191</v>
      </c>
      <c r="H1645" s="46">
        <v>44573595048</v>
      </c>
    </row>
    <row r="1646" spans="1:8" ht="15" x14ac:dyDescent="0.25">
      <c r="A1646" s="47" t="s">
        <v>2013</v>
      </c>
      <c r="B1646" s="46" t="s">
        <v>2014</v>
      </c>
      <c r="C1646" s="46" t="s">
        <v>2015</v>
      </c>
      <c r="D1646" s="49">
        <v>33364</v>
      </c>
      <c r="E1646" s="46" t="s">
        <v>1091</v>
      </c>
      <c r="F1646" s="46">
        <v>92</v>
      </c>
      <c r="G1646" s="46">
        <v>931065660</v>
      </c>
      <c r="H1646" s="46">
        <v>46960205107</v>
      </c>
    </row>
    <row r="1647" spans="1:8" ht="15" x14ac:dyDescent="0.25">
      <c r="A1647" s="47" t="s">
        <v>1190</v>
      </c>
      <c r="B1647" s="46" t="s">
        <v>1191</v>
      </c>
      <c r="C1647" s="46" t="s">
        <v>1192</v>
      </c>
      <c r="D1647" s="49">
        <v>32372</v>
      </c>
      <c r="E1647" s="46" t="s">
        <v>970</v>
      </c>
      <c r="F1647" s="46">
        <v>27</v>
      </c>
      <c r="G1647" s="46">
        <v>995138089</v>
      </c>
      <c r="H1647" s="46">
        <v>59755148338</v>
      </c>
    </row>
    <row r="1648" spans="1:8" ht="15" x14ac:dyDescent="0.25">
      <c r="A1648" s="47" t="s">
        <v>1232</v>
      </c>
      <c r="B1648" s="46" t="s">
        <v>1233</v>
      </c>
      <c r="C1648" s="46" t="s">
        <v>1234</v>
      </c>
      <c r="D1648" s="49">
        <v>32862</v>
      </c>
      <c r="E1648" s="46" t="s">
        <v>1087</v>
      </c>
      <c r="F1648" s="46">
        <v>61</v>
      </c>
      <c r="G1648" s="46">
        <v>956199988</v>
      </c>
      <c r="H1648" s="46">
        <v>92280351398</v>
      </c>
    </row>
    <row r="1649" spans="1:8" ht="15" x14ac:dyDescent="0.25">
      <c r="A1649" s="47" t="s">
        <v>2656</v>
      </c>
      <c r="B1649" s="46" t="s">
        <v>2168</v>
      </c>
      <c r="C1649" s="46" t="s">
        <v>2657</v>
      </c>
      <c r="D1649" s="49">
        <v>32562</v>
      </c>
      <c r="E1649" s="46" t="s">
        <v>974</v>
      </c>
      <c r="F1649" s="46">
        <v>96</v>
      </c>
      <c r="G1649" s="46">
        <v>917562658</v>
      </c>
      <c r="H1649" s="46">
        <v>71192212263</v>
      </c>
    </row>
    <row r="1650" spans="1:8" ht="15" x14ac:dyDescent="0.25">
      <c r="A1650" s="47" t="s">
        <v>1301</v>
      </c>
      <c r="B1650" s="46" t="s">
        <v>1302</v>
      </c>
      <c r="C1650" s="46" t="s">
        <v>1303</v>
      </c>
      <c r="D1650" s="49">
        <v>31561</v>
      </c>
      <c r="E1650" s="46" t="s">
        <v>990</v>
      </c>
      <c r="F1650" s="46">
        <v>63</v>
      </c>
      <c r="G1650" s="46">
        <v>939784930</v>
      </c>
      <c r="H1650" s="46">
        <v>44114487679</v>
      </c>
    </row>
    <row r="1651" spans="1:8" ht="15" x14ac:dyDescent="0.25">
      <c r="A1651" s="47" t="s">
        <v>1737</v>
      </c>
      <c r="B1651" s="46" t="s">
        <v>1738</v>
      </c>
      <c r="C1651" s="46" t="s">
        <v>1739</v>
      </c>
      <c r="D1651" s="49">
        <v>34247</v>
      </c>
      <c r="E1651" s="46" t="s">
        <v>1125</v>
      </c>
      <c r="F1651" s="46">
        <v>31</v>
      </c>
      <c r="G1651" s="46">
        <v>967168353</v>
      </c>
      <c r="H1651" s="46">
        <v>92398591857</v>
      </c>
    </row>
    <row r="1652" spans="1:8" ht="15" x14ac:dyDescent="0.25">
      <c r="A1652" s="47" t="s">
        <v>1766</v>
      </c>
      <c r="B1652" s="46" t="s">
        <v>1767</v>
      </c>
      <c r="C1652" s="46" t="s">
        <v>1768</v>
      </c>
      <c r="D1652" s="49">
        <v>32790</v>
      </c>
      <c r="E1652" s="46" t="s">
        <v>990</v>
      </c>
      <c r="F1652" s="46">
        <v>63</v>
      </c>
      <c r="G1652" s="46">
        <v>969362140</v>
      </c>
      <c r="H1652" s="46">
        <v>27292419938</v>
      </c>
    </row>
    <row r="1653" spans="1:8" ht="15" x14ac:dyDescent="0.25">
      <c r="A1653" s="47" t="s">
        <v>1211</v>
      </c>
      <c r="B1653" s="46" t="s">
        <v>1212</v>
      </c>
      <c r="C1653" s="46" t="s">
        <v>1213</v>
      </c>
      <c r="D1653" s="49">
        <v>31218</v>
      </c>
      <c r="E1653" s="46" t="s">
        <v>962</v>
      </c>
      <c r="F1653" s="46">
        <v>71</v>
      </c>
      <c r="G1653" s="46">
        <v>957116578</v>
      </c>
      <c r="H1653" s="46">
        <v>30009804345</v>
      </c>
    </row>
    <row r="1654" spans="1:8" ht="15" x14ac:dyDescent="0.25">
      <c r="A1654" s="47" t="s">
        <v>2338</v>
      </c>
      <c r="B1654" s="46" t="s">
        <v>2339</v>
      </c>
      <c r="C1654" s="46" t="s">
        <v>2340</v>
      </c>
      <c r="D1654" s="49">
        <v>33292</v>
      </c>
      <c r="E1654" s="46" t="s">
        <v>1056</v>
      </c>
      <c r="F1654" s="46">
        <v>65</v>
      </c>
      <c r="G1654" s="46">
        <v>917204704</v>
      </c>
      <c r="H1654" s="46">
        <v>36942233300</v>
      </c>
    </row>
    <row r="1655" spans="1:8" ht="15" x14ac:dyDescent="0.25">
      <c r="A1655" s="47" t="s">
        <v>2584</v>
      </c>
      <c r="B1655" s="46" t="s">
        <v>2585</v>
      </c>
      <c r="C1655" s="46" t="s">
        <v>2586</v>
      </c>
      <c r="D1655" s="49">
        <v>33824</v>
      </c>
      <c r="E1655" s="46" t="s">
        <v>1048</v>
      </c>
      <c r="F1655" s="46">
        <v>79</v>
      </c>
      <c r="G1655" s="46">
        <v>943576228</v>
      </c>
      <c r="H1655" s="46">
        <v>83184986609</v>
      </c>
    </row>
    <row r="1656" spans="1:8" ht="15" x14ac:dyDescent="0.25">
      <c r="A1656" s="47" t="s">
        <v>2145</v>
      </c>
      <c r="B1656" s="46" t="s">
        <v>2146</v>
      </c>
      <c r="C1656" s="46" t="s">
        <v>2147</v>
      </c>
      <c r="D1656" s="49">
        <v>33870</v>
      </c>
      <c r="E1656" s="46" t="s">
        <v>962</v>
      </c>
      <c r="F1656" s="46">
        <v>71</v>
      </c>
      <c r="G1656" s="46">
        <v>958414027</v>
      </c>
      <c r="H1656" s="46">
        <v>3752578775</v>
      </c>
    </row>
    <row r="1657" spans="1:8" ht="15" x14ac:dyDescent="0.25">
      <c r="A1657" s="47" t="s">
        <v>2460</v>
      </c>
      <c r="B1657" s="46" t="s">
        <v>2461</v>
      </c>
      <c r="C1657" s="46" t="s">
        <v>2462</v>
      </c>
      <c r="D1657" s="49">
        <v>33791</v>
      </c>
      <c r="E1657" s="46" t="s">
        <v>994</v>
      </c>
      <c r="F1657" s="46">
        <v>98</v>
      </c>
      <c r="G1657" s="46">
        <v>957236573</v>
      </c>
      <c r="H1657" s="46">
        <v>23490915080</v>
      </c>
    </row>
    <row r="1658" spans="1:8" ht="15" x14ac:dyDescent="0.25">
      <c r="A1658" s="47" t="s">
        <v>2658</v>
      </c>
      <c r="B1658" s="46" t="s">
        <v>2659</v>
      </c>
      <c r="C1658" s="46" t="s">
        <v>2660</v>
      </c>
      <c r="D1658" s="49">
        <v>32173</v>
      </c>
      <c r="E1658" s="46" t="s">
        <v>1121</v>
      </c>
      <c r="F1658" s="46">
        <v>51</v>
      </c>
      <c r="G1658" s="46">
        <v>984071989</v>
      </c>
      <c r="H1658" s="46">
        <v>79872518510</v>
      </c>
    </row>
    <row r="1659" spans="1:8" ht="15" x14ac:dyDescent="0.25">
      <c r="A1659" s="47" t="s">
        <v>1363</v>
      </c>
      <c r="B1659" s="46" t="s">
        <v>1364</v>
      </c>
      <c r="C1659" s="46" t="s">
        <v>1365</v>
      </c>
      <c r="D1659" s="49">
        <v>33529</v>
      </c>
      <c r="E1659" s="46" t="s">
        <v>1095</v>
      </c>
      <c r="F1659" s="46">
        <v>11</v>
      </c>
      <c r="G1659" s="46">
        <v>977191883</v>
      </c>
      <c r="H1659" s="46">
        <v>12840580198</v>
      </c>
    </row>
    <row r="1660" spans="1:8" ht="15" x14ac:dyDescent="0.25">
      <c r="A1660" s="47" t="s">
        <v>1602</v>
      </c>
      <c r="B1660" s="46" t="s">
        <v>1603</v>
      </c>
      <c r="C1660" s="46" t="s">
        <v>1604</v>
      </c>
      <c r="D1660" s="49">
        <v>32474</v>
      </c>
      <c r="E1660" s="46" t="s">
        <v>1095</v>
      </c>
      <c r="F1660" s="46">
        <v>11</v>
      </c>
      <c r="G1660" s="46">
        <v>986344556</v>
      </c>
      <c r="H1660" s="46">
        <v>85791007385</v>
      </c>
    </row>
    <row r="1661" spans="1:8" ht="15" x14ac:dyDescent="0.25">
      <c r="A1661" s="47" t="s">
        <v>2393</v>
      </c>
      <c r="B1661" s="46" t="s">
        <v>2394</v>
      </c>
      <c r="C1661" s="46" t="s">
        <v>2395</v>
      </c>
      <c r="D1661" s="49">
        <v>33557</v>
      </c>
      <c r="E1661" s="46" t="s">
        <v>1121</v>
      </c>
      <c r="F1661" s="46">
        <v>51</v>
      </c>
      <c r="G1661" s="46">
        <v>961352341</v>
      </c>
      <c r="H1661" s="46">
        <v>28378775111</v>
      </c>
    </row>
    <row r="1662" spans="1:8" ht="15" x14ac:dyDescent="0.25">
      <c r="A1662" s="47" t="s">
        <v>1629</v>
      </c>
      <c r="B1662" s="46" t="s">
        <v>1630</v>
      </c>
      <c r="C1662" s="46" t="s">
        <v>1631</v>
      </c>
      <c r="D1662" s="49">
        <v>33573</v>
      </c>
      <c r="E1662" s="46" t="s">
        <v>1005</v>
      </c>
      <c r="F1662" s="46">
        <v>88</v>
      </c>
      <c r="G1662" s="46">
        <v>931115254</v>
      </c>
      <c r="H1662" s="46">
        <v>35535081380</v>
      </c>
    </row>
    <row r="1663" spans="1:8" ht="15" x14ac:dyDescent="0.25">
      <c r="A1663" s="47" t="s">
        <v>1653</v>
      </c>
      <c r="B1663" s="46" t="s">
        <v>1654</v>
      </c>
      <c r="C1663" s="46" t="s">
        <v>1655</v>
      </c>
      <c r="D1663" s="49">
        <v>34155</v>
      </c>
      <c r="E1663" s="46" t="s">
        <v>1001</v>
      </c>
      <c r="F1663" s="46">
        <v>83</v>
      </c>
      <c r="G1663" s="46">
        <v>936253198</v>
      </c>
      <c r="H1663" s="46">
        <v>98819181317</v>
      </c>
    </row>
    <row r="1664" spans="1:8" ht="15" x14ac:dyDescent="0.25">
      <c r="A1664" s="47" t="s">
        <v>1378</v>
      </c>
      <c r="B1664" s="46" t="s">
        <v>1379</v>
      </c>
      <c r="C1664" s="46" t="s">
        <v>1380</v>
      </c>
      <c r="D1664" s="49">
        <v>32915</v>
      </c>
      <c r="E1664" s="46" t="s">
        <v>1121</v>
      </c>
      <c r="F1664" s="46">
        <v>51</v>
      </c>
      <c r="G1664" s="46">
        <v>922387413</v>
      </c>
      <c r="H1664" s="46">
        <v>24661657850</v>
      </c>
    </row>
    <row r="1665" spans="1:8" ht="15" x14ac:dyDescent="0.25">
      <c r="A1665" s="47" t="s">
        <v>2290</v>
      </c>
      <c r="B1665" s="46" t="s">
        <v>2291</v>
      </c>
      <c r="C1665" s="46" t="s">
        <v>2292</v>
      </c>
      <c r="D1665" s="49">
        <v>32523</v>
      </c>
      <c r="E1665" s="46" t="s">
        <v>1012</v>
      </c>
      <c r="F1665" s="46">
        <v>41</v>
      </c>
      <c r="G1665" s="46">
        <v>962745086</v>
      </c>
      <c r="H1665" s="46">
        <v>99111523557</v>
      </c>
    </row>
    <row r="1666" spans="1:8" ht="15" x14ac:dyDescent="0.25">
      <c r="A1666" s="47" t="s">
        <v>1647</v>
      </c>
      <c r="B1666" s="46" t="s">
        <v>1648</v>
      </c>
      <c r="C1666" s="46" t="s">
        <v>1649</v>
      </c>
      <c r="D1666" s="49">
        <v>34152</v>
      </c>
      <c r="E1666" s="46" t="s">
        <v>974</v>
      </c>
      <c r="F1666" s="46">
        <v>96</v>
      </c>
      <c r="G1666" s="46">
        <v>996179487</v>
      </c>
      <c r="H1666" s="46">
        <v>5011632021</v>
      </c>
    </row>
    <row r="1667" spans="1:8" ht="15" x14ac:dyDescent="0.25">
      <c r="A1667" s="47" t="s">
        <v>2661</v>
      </c>
      <c r="B1667" s="46" t="s">
        <v>2662</v>
      </c>
      <c r="C1667" s="46" t="s">
        <v>2663</v>
      </c>
      <c r="D1667" s="49">
        <v>31374</v>
      </c>
      <c r="E1667" s="46" t="s">
        <v>986</v>
      </c>
      <c r="F1667" s="46">
        <v>68</v>
      </c>
      <c r="G1667" s="46">
        <v>985395102</v>
      </c>
      <c r="H1667" s="46">
        <v>56911032197</v>
      </c>
    </row>
    <row r="1668" spans="1:8" ht="15" x14ac:dyDescent="0.25">
      <c r="A1668" s="47" t="s">
        <v>2664</v>
      </c>
      <c r="B1668" s="46" t="s">
        <v>2665</v>
      </c>
      <c r="C1668" s="46" t="s">
        <v>2666</v>
      </c>
      <c r="D1668" s="49">
        <v>33522</v>
      </c>
      <c r="E1668" s="46" t="s">
        <v>1095</v>
      </c>
      <c r="F1668" s="46">
        <v>11</v>
      </c>
      <c r="G1668" s="46">
        <v>951171980</v>
      </c>
      <c r="H1668" s="46">
        <v>59298461681</v>
      </c>
    </row>
    <row r="1669" spans="1:8" ht="15" x14ac:dyDescent="0.25">
      <c r="A1669" s="47" t="s">
        <v>967</v>
      </c>
      <c r="B1669" s="46" t="s">
        <v>968</v>
      </c>
      <c r="C1669" s="46" t="s">
        <v>969</v>
      </c>
      <c r="D1669" s="49">
        <v>31487</v>
      </c>
      <c r="E1669" s="46" t="s">
        <v>1087</v>
      </c>
      <c r="F1669" s="46">
        <v>61</v>
      </c>
      <c r="G1669" s="46">
        <v>961706363</v>
      </c>
      <c r="H1669" s="46">
        <v>60390057519</v>
      </c>
    </row>
    <row r="1670" spans="1:8" ht="15" x14ac:dyDescent="0.25">
      <c r="A1670" s="47" t="s">
        <v>2016</v>
      </c>
      <c r="B1670" s="46" t="s">
        <v>2017</v>
      </c>
      <c r="C1670" s="46" t="s">
        <v>2018</v>
      </c>
      <c r="D1670" s="49">
        <v>33620</v>
      </c>
      <c r="E1670" s="46" t="s">
        <v>1087</v>
      </c>
      <c r="F1670" s="46">
        <v>61</v>
      </c>
      <c r="G1670" s="46">
        <v>991942541</v>
      </c>
      <c r="H1670" s="46">
        <v>86349281982</v>
      </c>
    </row>
    <row r="1671" spans="1:8" ht="15" x14ac:dyDescent="0.25">
      <c r="A1671" s="47" t="s">
        <v>1556</v>
      </c>
      <c r="B1671" s="46" t="s">
        <v>1557</v>
      </c>
      <c r="C1671" s="46" t="s">
        <v>1558</v>
      </c>
      <c r="D1671" s="49">
        <v>32229</v>
      </c>
      <c r="E1671" s="46" t="s">
        <v>966</v>
      </c>
      <c r="F1671" s="46">
        <v>62</v>
      </c>
      <c r="G1671" s="46">
        <v>956157173</v>
      </c>
      <c r="H1671" s="46">
        <v>94048048583</v>
      </c>
    </row>
    <row r="1672" spans="1:8" ht="15" x14ac:dyDescent="0.25">
      <c r="A1672" s="47" t="s">
        <v>1165</v>
      </c>
      <c r="B1672" s="46" t="s">
        <v>1166</v>
      </c>
      <c r="C1672" s="46" t="s">
        <v>1167</v>
      </c>
      <c r="D1672" s="49">
        <v>33875</v>
      </c>
      <c r="E1672" s="46" t="s">
        <v>1026</v>
      </c>
      <c r="F1672" s="46">
        <v>69</v>
      </c>
      <c r="G1672" s="46">
        <v>946617806</v>
      </c>
      <c r="H1672" s="46">
        <v>459531542</v>
      </c>
    </row>
    <row r="1673" spans="1:8" ht="15" x14ac:dyDescent="0.25">
      <c r="A1673" s="47" t="s">
        <v>2479</v>
      </c>
      <c r="B1673" s="46" t="s">
        <v>2480</v>
      </c>
      <c r="C1673" s="46" t="s">
        <v>2481</v>
      </c>
      <c r="D1673" s="49">
        <v>31212</v>
      </c>
      <c r="E1673" s="46" t="s">
        <v>1052</v>
      </c>
      <c r="F1673" s="46">
        <v>84</v>
      </c>
      <c r="G1673" s="46">
        <v>961570663</v>
      </c>
      <c r="H1673" s="46">
        <v>70215809538</v>
      </c>
    </row>
    <row r="1674" spans="1:8" ht="15" x14ac:dyDescent="0.25">
      <c r="A1674" s="47" t="s">
        <v>1262</v>
      </c>
      <c r="B1674" s="46" t="s">
        <v>1263</v>
      </c>
      <c r="C1674" s="46" t="s">
        <v>1264</v>
      </c>
      <c r="D1674" s="49">
        <v>32383</v>
      </c>
      <c r="E1674" s="46" t="s">
        <v>982</v>
      </c>
      <c r="F1674" s="46">
        <v>82</v>
      </c>
      <c r="G1674" s="46">
        <v>996256479</v>
      </c>
      <c r="H1674" s="46">
        <v>35444706442</v>
      </c>
    </row>
    <row r="1675" spans="1:8" ht="15" x14ac:dyDescent="0.25">
      <c r="A1675" s="47" t="s">
        <v>1406</v>
      </c>
      <c r="B1675" s="46" t="s">
        <v>1407</v>
      </c>
      <c r="C1675" s="46" t="s">
        <v>1408</v>
      </c>
      <c r="D1675" s="49">
        <v>32546</v>
      </c>
      <c r="E1675" s="46" t="s">
        <v>990</v>
      </c>
      <c r="F1675" s="46">
        <v>63</v>
      </c>
      <c r="G1675" s="46">
        <v>948440644</v>
      </c>
      <c r="H1675" s="46">
        <v>64917162173</v>
      </c>
    </row>
    <row r="1676" spans="1:8" ht="15" x14ac:dyDescent="0.25">
      <c r="A1676" s="47" t="s">
        <v>2614</v>
      </c>
      <c r="B1676" s="46" t="s">
        <v>2615</v>
      </c>
      <c r="C1676" s="46" t="s">
        <v>2616</v>
      </c>
      <c r="D1676" s="49">
        <v>32628</v>
      </c>
      <c r="E1676" s="46" t="s">
        <v>1056</v>
      </c>
      <c r="F1676" s="46">
        <v>65</v>
      </c>
      <c r="G1676" s="46">
        <v>914682045</v>
      </c>
      <c r="H1676" s="46">
        <v>37679050566</v>
      </c>
    </row>
    <row r="1677" spans="1:8" ht="15" x14ac:dyDescent="0.25">
      <c r="A1677" s="47" t="s">
        <v>1763</v>
      </c>
      <c r="B1677" s="46" t="s">
        <v>1764</v>
      </c>
      <c r="C1677" s="46" t="s">
        <v>1765</v>
      </c>
      <c r="D1677" s="49">
        <v>31052</v>
      </c>
      <c r="E1677" s="46" t="s">
        <v>982</v>
      </c>
      <c r="F1677" s="46">
        <v>82</v>
      </c>
      <c r="G1677" s="46">
        <v>976000683</v>
      </c>
      <c r="H1677" s="46">
        <v>65909783223</v>
      </c>
    </row>
    <row r="1678" spans="1:8" ht="15" x14ac:dyDescent="0.25">
      <c r="A1678" s="47" t="s">
        <v>1298</v>
      </c>
      <c r="B1678" s="46" t="s">
        <v>1299</v>
      </c>
      <c r="C1678" s="46" t="s">
        <v>1300</v>
      </c>
      <c r="D1678" s="49">
        <v>32373</v>
      </c>
      <c r="E1678" s="46" t="s">
        <v>1083</v>
      </c>
      <c r="F1678" s="46">
        <v>84</v>
      </c>
      <c r="G1678" s="46">
        <v>963414354</v>
      </c>
      <c r="H1678" s="46">
        <v>51139327147</v>
      </c>
    </row>
    <row r="1679" spans="1:8" ht="15" x14ac:dyDescent="0.25">
      <c r="A1679" s="47" t="s">
        <v>2385</v>
      </c>
      <c r="B1679" s="46" t="s">
        <v>2386</v>
      </c>
      <c r="C1679" s="46" t="s">
        <v>2387</v>
      </c>
      <c r="D1679" s="49">
        <v>33942</v>
      </c>
      <c r="E1679" s="46" t="s">
        <v>1048</v>
      </c>
      <c r="F1679" s="46">
        <v>79</v>
      </c>
      <c r="G1679" s="46">
        <v>973559532</v>
      </c>
      <c r="H1679" s="46">
        <v>51181846467</v>
      </c>
    </row>
    <row r="1680" spans="1:8" ht="15" x14ac:dyDescent="0.25">
      <c r="A1680" s="47" t="s">
        <v>2568</v>
      </c>
      <c r="B1680" s="46" t="s">
        <v>2667</v>
      </c>
      <c r="C1680" s="46" t="s">
        <v>2668</v>
      </c>
      <c r="D1680" s="49">
        <v>32866</v>
      </c>
      <c r="E1680" s="46" t="s">
        <v>986</v>
      </c>
      <c r="F1680" s="46">
        <v>68</v>
      </c>
      <c r="G1680" s="46">
        <v>998333601</v>
      </c>
      <c r="H1680" s="46">
        <v>84888402402</v>
      </c>
    </row>
    <row r="1681" spans="1:8" ht="15" x14ac:dyDescent="0.25">
      <c r="A1681" s="47" t="s">
        <v>2542</v>
      </c>
      <c r="B1681" s="46" t="s">
        <v>2543</v>
      </c>
      <c r="C1681" s="46" t="s">
        <v>2544</v>
      </c>
      <c r="D1681" s="49">
        <v>31075</v>
      </c>
      <c r="E1681" s="46" t="s">
        <v>986</v>
      </c>
      <c r="F1681" s="46">
        <v>68</v>
      </c>
      <c r="G1681" s="46">
        <v>959806678</v>
      </c>
      <c r="H1681" s="46">
        <v>76545590744</v>
      </c>
    </row>
    <row r="1682" spans="1:8" ht="15" x14ac:dyDescent="0.25">
      <c r="A1682" s="47" t="s">
        <v>1940</v>
      </c>
      <c r="B1682" s="46" t="s">
        <v>1941</v>
      </c>
      <c r="C1682" s="46" t="s">
        <v>1942</v>
      </c>
      <c r="D1682" s="49">
        <v>33226</v>
      </c>
      <c r="E1682" s="46" t="s">
        <v>986</v>
      </c>
      <c r="F1682" s="46">
        <v>68</v>
      </c>
      <c r="G1682" s="46">
        <v>968218064</v>
      </c>
      <c r="H1682" s="46">
        <v>58836320265</v>
      </c>
    </row>
    <row r="1683" spans="1:8" ht="15" x14ac:dyDescent="0.25">
      <c r="A1683" s="47" t="s">
        <v>2201</v>
      </c>
      <c r="B1683" s="46" t="s">
        <v>2202</v>
      </c>
      <c r="C1683" s="46" t="s">
        <v>2203</v>
      </c>
      <c r="D1683" s="49">
        <v>33795</v>
      </c>
      <c r="E1683" s="46" t="s">
        <v>1099</v>
      </c>
      <c r="F1683" s="46">
        <v>81</v>
      </c>
      <c r="G1683" s="46">
        <v>970540779</v>
      </c>
      <c r="H1683" s="46">
        <v>17378666367</v>
      </c>
    </row>
    <row r="1684" spans="1:8" ht="15" x14ac:dyDescent="0.25">
      <c r="A1684" s="47" t="s">
        <v>2587</v>
      </c>
      <c r="B1684" s="46" t="s">
        <v>2588</v>
      </c>
      <c r="C1684" s="46" t="s">
        <v>2589</v>
      </c>
      <c r="D1684" s="49">
        <v>32920</v>
      </c>
      <c r="E1684" s="46" t="s">
        <v>1063</v>
      </c>
      <c r="F1684" s="46">
        <v>91</v>
      </c>
      <c r="G1684" s="46">
        <v>926660841</v>
      </c>
      <c r="H1684" s="46">
        <v>9881196002</v>
      </c>
    </row>
    <row r="1685" spans="1:8" ht="15" x14ac:dyDescent="0.25">
      <c r="A1685" s="47" t="s">
        <v>2669</v>
      </c>
      <c r="B1685" s="46" t="s">
        <v>2670</v>
      </c>
      <c r="C1685" s="46" t="s">
        <v>2671</v>
      </c>
      <c r="D1685" s="49">
        <v>32168</v>
      </c>
      <c r="E1685" s="46" t="s">
        <v>1019</v>
      </c>
      <c r="F1685" s="46">
        <v>95</v>
      </c>
      <c r="G1685" s="46">
        <v>912188048</v>
      </c>
      <c r="H1685" s="46">
        <v>66815653122</v>
      </c>
    </row>
    <row r="1686" spans="1:8" ht="15" x14ac:dyDescent="0.25">
      <c r="A1686" s="47" t="s">
        <v>2672</v>
      </c>
      <c r="B1686" s="46" t="s">
        <v>2673</v>
      </c>
      <c r="C1686" s="46" t="s">
        <v>2674</v>
      </c>
      <c r="D1686" s="49">
        <v>31840</v>
      </c>
      <c r="E1686" s="46" t="s">
        <v>1125</v>
      </c>
      <c r="F1686" s="46">
        <v>31</v>
      </c>
      <c r="G1686" s="46">
        <v>983540528</v>
      </c>
      <c r="H1686" s="46">
        <v>75968857122</v>
      </c>
    </row>
    <row r="1687" spans="1:8" ht="15" x14ac:dyDescent="0.25">
      <c r="A1687" s="47" t="s">
        <v>1511</v>
      </c>
      <c r="B1687" s="46" t="s">
        <v>2053</v>
      </c>
      <c r="C1687" s="46" t="s">
        <v>2054</v>
      </c>
      <c r="D1687" s="49">
        <v>31112</v>
      </c>
      <c r="E1687" s="46" t="s">
        <v>990</v>
      </c>
      <c r="F1687" s="46">
        <v>63</v>
      </c>
      <c r="G1687" s="46">
        <v>935207255</v>
      </c>
      <c r="H1687" s="46">
        <v>2947774421</v>
      </c>
    </row>
    <row r="1688" spans="1:8" ht="15" x14ac:dyDescent="0.25">
      <c r="A1688" s="47" t="s">
        <v>1340</v>
      </c>
      <c r="B1688" s="46" t="s">
        <v>2675</v>
      </c>
      <c r="C1688" s="46" t="s">
        <v>2676</v>
      </c>
      <c r="D1688" s="49">
        <v>32199</v>
      </c>
      <c r="E1688" s="46" t="s">
        <v>1095</v>
      </c>
      <c r="F1688" s="46">
        <v>11</v>
      </c>
      <c r="G1688" s="46">
        <v>919092902</v>
      </c>
      <c r="H1688" s="46">
        <v>83202804606</v>
      </c>
    </row>
    <row r="1689" spans="1:8" ht="15" x14ac:dyDescent="0.25">
      <c r="A1689" s="47" t="s">
        <v>1726</v>
      </c>
      <c r="B1689" s="46" t="s">
        <v>1727</v>
      </c>
      <c r="C1689" s="46" t="s">
        <v>1728</v>
      </c>
      <c r="D1689" s="49">
        <v>33493</v>
      </c>
      <c r="E1689" s="46" t="s">
        <v>1052</v>
      </c>
      <c r="F1689" s="46">
        <v>84</v>
      </c>
      <c r="G1689" s="46">
        <v>979532228</v>
      </c>
      <c r="H1689" s="46">
        <v>48064593972</v>
      </c>
    </row>
    <row r="1690" spans="1:8" ht="15" x14ac:dyDescent="0.25">
      <c r="A1690" s="47" t="s">
        <v>1946</v>
      </c>
      <c r="B1690" s="46" t="s">
        <v>1947</v>
      </c>
      <c r="C1690" s="46" t="s">
        <v>1948</v>
      </c>
      <c r="D1690" s="49">
        <v>34171</v>
      </c>
      <c r="E1690" s="46" t="s">
        <v>1001</v>
      </c>
      <c r="F1690" s="46">
        <v>83</v>
      </c>
      <c r="G1690" s="46">
        <v>956997949</v>
      </c>
      <c r="H1690" s="46">
        <v>72631976367</v>
      </c>
    </row>
    <row r="1691" spans="1:8" ht="15" x14ac:dyDescent="0.25">
      <c r="A1691" s="47" t="s">
        <v>1375</v>
      </c>
      <c r="B1691" s="46" t="s">
        <v>1376</v>
      </c>
      <c r="C1691" s="46" t="s">
        <v>1377</v>
      </c>
      <c r="D1691" s="49">
        <v>32334</v>
      </c>
      <c r="E1691" s="46" t="s">
        <v>1048</v>
      </c>
      <c r="F1691" s="46">
        <v>79</v>
      </c>
      <c r="G1691" s="46">
        <v>993852258</v>
      </c>
      <c r="H1691" s="46">
        <v>99070984715</v>
      </c>
    </row>
    <row r="1692" spans="1:8" ht="15" x14ac:dyDescent="0.25">
      <c r="A1692" s="47" t="s">
        <v>2338</v>
      </c>
      <c r="B1692" s="46" t="s">
        <v>2339</v>
      </c>
      <c r="C1692" s="46" t="s">
        <v>2340</v>
      </c>
      <c r="D1692" s="49">
        <v>32232</v>
      </c>
      <c r="E1692" s="46" t="s">
        <v>970</v>
      </c>
      <c r="F1692" s="46">
        <v>27</v>
      </c>
      <c r="G1692" s="46">
        <v>915446562</v>
      </c>
      <c r="H1692" s="46">
        <v>84284023853</v>
      </c>
    </row>
    <row r="1693" spans="1:8" ht="15" x14ac:dyDescent="0.25">
      <c r="A1693" s="47" t="s">
        <v>1076</v>
      </c>
      <c r="B1693" s="46" t="s">
        <v>1077</v>
      </c>
      <c r="C1693" s="46" t="s">
        <v>1078</v>
      </c>
      <c r="D1693" s="49">
        <v>33064</v>
      </c>
      <c r="E1693" s="46" t="s">
        <v>1001</v>
      </c>
      <c r="F1693" s="46">
        <v>83</v>
      </c>
      <c r="G1693" s="46">
        <v>910741764</v>
      </c>
      <c r="H1693" s="46">
        <v>62924180650</v>
      </c>
    </row>
    <row r="1694" spans="1:8" ht="15" x14ac:dyDescent="0.25">
      <c r="A1694" s="47" t="s">
        <v>2570</v>
      </c>
      <c r="B1694" s="46" t="s">
        <v>2571</v>
      </c>
      <c r="C1694" s="46" t="s">
        <v>2572</v>
      </c>
      <c r="D1694" s="49">
        <v>33459</v>
      </c>
      <c r="E1694" s="46" t="s">
        <v>1125</v>
      </c>
      <c r="F1694" s="46">
        <v>31</v>
      </c>
      <c r="G1694" s="46">
        <v>953266249</v>
      </c>
      <c r="H1694" s="46">
        <v>9512681401</v>
      </c>
    </row>
    <row r="1695" spans="1:8" ht="15" x14ac:dyDescent="0.25">
      <c r="A1695" s="47" t="s">
        <v>2518</v>
      </c>
      <c r="B1695" s="46" t="s">
        <v>2398</v>
      </c>
      <c r="C1695" s="46" t="s">
        <v>2519</v>
      </c>
      <c r="D1695" s="49">
        <v>33880</v>
      </c>
      <c r="E1695" s="46" t="s">
        <v>1052</v>
      </c>
      <c r="F1695" s="46">
        <v>84</v>
      </c>
      <c r="G1695" s="46">
        <v>975005677</v>
      </c>
      <c r="H1695" s="46">
        <v>55086165816</v>
      </c>
    </row>
    <row r="1696" spans="1:8" ht="15" x14ac:dyDescent="0.25">
      <c r="A1696" s="47" t="s">
        <v>2677</v>
      </c>
      <c r="B1696" s="46" t="s">
        <v>2678</v>
      </c>
      <c r="C1696" s="46" t="s">
        <v>2679</v>
      </c>
      <c r="D1696" s="49">
        <v>32874</v>
      </c>
      <c r="E1696" s="46" t="s">
        <v>986</v>
      </c>
      <c r="F1696" s="46">
        <v>68</v>
      </c>
      <c r="G1696" s="46">
        <v>911873661</v>
      </c>
      <c r="H1696" s="46">
        <v>97667338938</v>
      </c>
    </row>
    <row r="1697" spans="1:8" ht="15" x14ac:dyDescent="0.25">
      <c r="A1697" s="47" t="s">
        <v>1033</v>
      </c>
      <c r="B1697" s="46" t="s">
        <v>1034</v>
      </c>
      <c r="C1697" s="46" t="s">
        <v>1035</v>
      </c>
      <c r="D1697" s="49">
        <v>34244</v>
      </c>
      <c r="E1697" s="46" t="s">
        <v>1087</v>
      </c>
      <c r="F1697" s="46">
        <v>61</v>
      </c>
      <c r="G1697" s="46">
        <v>965023462</v>
      </c>
      <c r="H1697" s="46">
        <v>9242919327</v>
      </c>
    </row>
    <row r="1698" spans="1:8" ht="15" x14ac:dyDescent="0.25">
      <c r="A1698" s="47" t="s">
        <v>1462</v>
      </c>
      <c r="B1698" s="46" t="s">
        <v>1463</v>
      </c>
      <c r="C1698" s="46" t="s">
        <v>1464</v>
      </c>
      <c r="D1698" s="49">
        <v>33997</v>
      </c>
      <c r="E1698" s="46" t="s">
        <v>1019</v>
      </c>
      <c r="F1698" s="46">
        <v>95</v>
      </c>
      <c r="G1698" s="46">
        <v>982289549</v>
      </c>
      <c r="H1698" s="46">
        <v>72437780988</v>
      </c>
    </row>
    <row r="1699" spans="1:8" ht="15" x14ac:dyDescent="0.25">
      <c r="A1699" s="47" t="s">
        <v>1961</v>
      </c>
      <c r="B1699" s="46" t="s">
        <v>1962</v>
      </c>
      <c r="C1699" s="46" t="s">
        <v>1963</v>
      </c>
      <c r="D1699" s="49">
        <v>33448</v>
      </c>
      <c r="E1699" s="46" t="s">
        <v>1005</v>
      </c>
      <c r="F1699" s="46">
        <v>88</v>
      </c>
      <c r="G1699" s="46">
        <v>982039123</v>
      </c>
      <c r="H1699" s="46">
        <v>48846998881</v>
      </c>
    </row>
    <row r="1700" spans="1:8" ht="15" x14ac:dyDescent="0.25">
      <c r="A1700" s="47" t="s">
        <v>1358</v>
      </c>
      <c r="B1700" s="46" t="s">
        <v>2491</v>
      </c>
      <c r="C1700" s="46" t="s">
        <v>2492</v>
      </c>
      <c r="D1700" s="49">
        <v>33553</v>
      </c>
      <c r="E1700" s="46" t="s">
        <v>1026</v>
      </c>
      <c r="F1700" s="46">
        <v>69</v>
      </c>
      <c r="G1700" s="46">
        <v>974841536</v>
      </c>
      <c r="H1700" s="46">
        <v>57846167658</v>
      </c>
    </row>
    <row r="1701" spans="1:8" ht="15" x14ac:dyDescent="0.25">
      <c r="A1701" s="47" t="s">
        <v>2505</v>
      </c>
      <c r="B1701" s="46" t="s">
        <v>2506</v>
      </c>
      <c r="C1701" s="46" t="s">
        <v>2507</v>
      </c>
      <c r="D1701" s="49">
        <v>31776</v>
      </c>
      <c r="E1701" s="46" t="s">
        <v>966</v>
      </c>
      <c r="F1701" s="46">
        <v>62</v>
      </c>
      <c r="G1701" s="46">
        <v>930387068</v>
      </c>
      <c r="H1701" s="46">
        <v>25473993871</v>
      </c>
    </row>
    <row r="1702" spans="1:8" ht="15" x14ac:dyDescent="0.25">
      <c r="A1702" s="47" t="s">
        <v>1223</v>
      </c>
      <c r="B1702" s="46" t="s">
        <v>1224</v>
      </c>
      <c r="C1702" s="46" t="s">
        <v>1225</v>
      </c>
      <c r="D1702" s="49">
        <v>32944</v>
      </c>
      <c r="E1702" s="46" t="s">
        <v>1121</v>
      </c>
      <c r="F1702" s="46">
        <v>51</v>
      </c>
      <c r="G1702" s="46">
        <v>978281143</v>
      </c>
      <c r="H1702" s="46">
        <v>15279721276</v>
      </c>
    </row>
    <row r="1703" spans="1:8" ht="15" x14ac:dyDescent="0.25">
      <c r="A1703" s="47" t="s">
        <v>1842</v>
      </c>
      <c r="B1703" s="46" t="s">
        <v>1843</v>
      </c>
      <c r="C1703" s="46" t="s">
        <v>1844</v>
      </c>
      <c r="D1703" s="49">
        <v>33231</v>
      </c>
      <c r="E1703" s="46" t="s">
        <v>974</v>
      </c>
      <c r="F1703" s="46">
        <v>96</v>
      </c>
      <c r="G1703" s="46">
        <v>905840547</v>
      </c>
      <c r="H1703" s="46">
        <v>50379730423</v>
      </c>
    </row>
    <row r="1704" spans="1:8" ht="15" x14ac:dyDescent="0.25">
      <c r="A1704" s="47" t="s">
        <v>2658</v>
      </c>
      <c r="B1704" s="46" t="s">
        <v>2659</v>
      </c>
      <c r="C1704" s="46" t="s">
        <v>2660</v>
      </c>
      <c r="D1704" s="49">
        <v>31434</v>
      </c>
      <c r="E1704" s="46" t="s">
        <v>1095</v>
      </c>
      <c r="F1704" s="46">
        <v>11</v>
      </c>
      <c r="G1704" s="46">
        <v>985932203</v>
      </c>
      <c r="H1704" s="46">
        <v>59930656550</v>
      </c>
    </row>
    <row r="1705" spans="1:8" ht="15" x14ac:dyDescent="0.25">
      <c r="A1705" s="47" t="s">
        <v>1602</v>
      </c>
      <c r="B1705" s="46" t="s">
        <v>1603</v>
      </c>
      <c r="C1705" s="46" t="s">
        <v>1604</v>
      </c>
      <c r="D1705" s="49">
        <v>33559</v>
      </c>
      <c r="E1705" s="46" t="s">
        <v>982</v>
      </c>
      <c r="F1705" s="46">
        <v>82</v>
      </c>
      <c r="G1705" s="46">
        <v>915967046</v>
      </c>
      <c r="H1705" s="46">
        <v>40115670440</v>
      </c>
    </row>
    <row r="1706" spans="1:8" ht="15" x14ac:dyDescent="0.25">
      <c r="A1706" s="47" t="s">
        <v>2069</v>
      </c>
      <c r="B1706" s="46" t="s">
        <v>2070</v>
      </c>
      <c r="C1706" s="46" t="s">
        <v>2071</v>
      </c>
      <c r="D1706" s="49">
        <v>33373</v>
      </c>
      <c r="E1706" s="46" t="s">
        <v>994</v>
      </c>
      <c r="F1706" s="46">
        <v>98</v>
      </c>
      <c r="G1706" s="46">
        <v>922710898</v>
      </c>
      <c r="H1706" s="46">
        <v>80414796762</v>
      </c>
    </row>
    <row r="1707" spans="1:8" ht="15" x14ac:dyDescent="0.25">
      <c r="A1707" s="47" t="s">
        <v>2522</v>
      </c>
      <c r="B1707" s="46" t="s">
        <v>2523</v>
      </c>
      <c r="C1707" s="46" t="s">
        <v>2524</v>
      </c>
      <c r="D1707" s="49">
        <v>33577</v>
      </c>
      <c r="E1707" s="46" t="s">
        <v>990</v>
      </c>
      <c r="F1707" s="46">
        <v>63</v>
      </c>
      <c r="G1707" s="46">
        <v>960409658</v>
      </c>
      <c r="H1707" s="46">
        <v>64843590130</v>
      </c>
    </row>
    <row r="1708" spans="1:8" ht="15" x14ac:dyDescent="0.25">
      <c r="A1708" s="47" t="s">
        <v>1922</v>
      </c>
      <c r="B1708" s="46" t="s">
        <v>1923</v>
      </c>
      <c r="C1708" s="46" t="s">
        <v>1924</v>
      </c>
      <c r="D1708" s="49">
        <v>33214</v>
      </c>
      <c r="E1708" s="46" t="s">
        <v>1087</v>
      </c>
      <c r="F1708" s="46">
        <v>61</v>
      </c>
      <c r="G1708" s="46">
        <v>910748930</v>
      </c>
      <c r="H1708" s="46">
        <v>39906384120</v>
      </c>
    </row>
    <row r="1709" spans="1:8" ht="15" x14ac:dyDescent="0.25">
      <c r="A1709" s="47" t="s">
        <v>1259</v>
      </c>
      <c r="B1709" s="46" t="s">
        <v>1260</v>
      </c>
      <c r="C1709" s="46" t="s">
        <v>1261</v>
      </c>
      <c r="D1709" s="49">
        <v>34157</v>
      </c>
      <c r="E1709" s="46" t="s">
        <v>1005</v>
      </c>
      <c r="F1709" s="46">
        <v>88</v>
      </c>
      <c r="G1709" s="46">
        <v>956372991</v>
      </c>
      <c r="H1709" s="46">
        <v>18946686636</v>
      </c>
    </row>
    <row r="1710" spans="1:8" ht="15" x14ac:dyDescent="0.25">
      <c r="A1710" s="47" t="s">
        <v>2680</v>
      </c>
      <c r="B1710" s="46" t="s">
        <v>2681</v>
      </c>
      <c r="C1710" s="46" t="s">
        <v>2682</v>
      </c>
      <c r="D1710" s="49">
        <v>32249</v>
      </c>
      <c r="E1710" s="46" t="s">
        <v>974</v>
      </c>
      <c r="F1710" s="46">
        <v>96</v>
      </c>
      <c r="G1710" s="46">
        <v>971704784</v>
      </c>
      <c r="H1710" s="46">
        <v>48258498442</v>
      </c>
    </row>
    <row r="1711" spans="1:8" ht="15" x14ac:dyDescent="0.25">
      <c r="A1711" s="47" t="s">
        <v>1067</v>
      </c>
      <c r="B1711" s="46" t="s">
        <v>1068</v>
      </c>
      <c r="C1711" s="46" t="s">
        <v>1069</v>
      </c>
      <c r="D1711" s="49">
        <v>33771</v>
      </c>
      <c r="E1711" s="46" t="s">
        <v>1087</v>
      </c>
      <c r="F1711" s="46">
        <v>61</v>
      </c>
      <c r="G1711" s="46">
        <v>910665306</v>
      </c>
      <c r="H1711" s="46">
        <v>78867796453</v>
      </c>
    </row>
    <row r="1712" spans="1:8" ht="15" x14ac:dyDescent="0.25">
      <c r="A1712" s="47" t="s">
        <v>2213</v>
      </c>
      <c r="B1712" s="46" t="s">
        <v>2214</v>
      </c>
      <c r="C1712" s="46" t="s">
        <v>2215</v>
      </c>
      <c r="D1712" s="49">
        <v>31438</v>
      </c>
      <c r="E1712" s="46" t="s">
        <v>1063</v>
      </c>
      <c r="F1712" s="46">
        <v>91</v>
      </c>
      <c r="G1712" s="46">
        <v>948517146</v>
      </c>
      <c r="H1712" s="46">
        <v>94947463395</v>
      </c>
    </row>
    <row r="1713" spans="1:8" ht="15" x14ac:dyDescent="0.25">
      <c r="A1713" s="47" t="s">
        <v>1456</v>
      </c>
      <c r="B1713" s="46" t="s">
        <v>1457</v>
      </c>
      <c r="C1713" s="46" t="s">
        <v>1458</v>
      </c>
      <c r="D1713" s="49">
        <v>33740</v>
      </c>
      <c r="E1713" s="46" t="s">
        <v>1005</v>
      </c>
      <c r="F1713" s="46">
        <v>88</v>
      </c>
      <c r="G1713" s="46">
        <v>978712710</v>
      </c>
      <c r="H1713" s="46">
        <v>15274261106</v>
      </c>
    </row>
    <row r="1714" spans="1:8" ht="15" x14ac:dyDescent="0.25">
      <c r="A1714" s="47" t="s">
        <v>2683</v>
      </c>
      <c r="B1714" s="46" t="s">
        <v>1590</v>
      </c>
      <c r="C1714" s="46" t="s">
        <v>2684</v>
      </c>
      <c r="D1714" s="49">
        <v>33107</v>
      </c>
      <c r="E1714" s="46" t="s">
        <v>982</v>
      </c>
      <c r="F1714" s="46">
        <v>82</v>
      </c>
      <c r="G1714" s="46">
        <v>983544922</v>
      </c>
      <c r="H1714" s="46">
        <v>83106120918</v>
      </c>
    </row>
    <row r="1715" spans="1:8" ht="15" x14ac:dyDescent="0.25">
      <c r="A1715" s="47" t="s">
        <v>1096</v>
      </c>
      <c r="B1715" s="46" t="s">
        <v>1097</v>
      </c>
      <c r="C1715" s="46" t="s">
        <v>1098</v>
      </c>
      <c r="D1715" s="49">
        <v>32720</v>
      </c>
      <c r="E1715" s="46" t="s">
        <v>970</v>
      </c>
      <c r="F1715" s="46">
        <v>27</v>
      </c>
      <c r="G1715" s="46">
        <v>933680229</v>
      </c>
      <c r="H1715" s="46">
        <v>50415384680</v>
      </c>
    </row>
    <row r="1716" spans="1:8" ht="15" x14ac:dyDescent="0.25">
      <c r="A1716" s="47" t="s">
        <v>1312</v>
      </c>
      <c r="B1716" s="46" t="s">
        <v>1313</v>
      </c>
      <c r="C1716" s="46" t="s">
        <v>1314</v>
      </c>
      <c r="D1716" s="49">
        <v>31543</v>
      </c>
      <c r="E1716" s="46" t="s">
        <v>1052</v>
      </c>
      <c r="F1716" s="46">
        <v>84</v>
      </c>
      <c r="G1716" s="46">
        <v>901159646</v>
      </c>
      <c r="H1716" s="46">
        <v>44003886094</v>
      </c>
    </row>
    <row r="1717" spans="1:8" ht="15" x14ac:dyDescent="0.25">
      <c r="A1717" s="47" t="s">
        <v>2142</v>
      </c>
      <c r="B1717" s="46" t="s">
        <v>2143</v>
      </c>
      <c r="C1717" s="46" t="s">
        <v>2144</v>
      </c>
      <c r="D1717" s="49">
        <v>31817</v>
      </c>
      <c r="E1717" s="46" t="s">
        <v>1063</v>
      </c>
      <c r="F1717" s="46">
        <v>91</v>
      </c>
      <c r="G1717" s="46">
        <v>971927045</v>
      </c>
      <c r="H1717" s="46">
        <v>67420961793</v>
      </c>
    </row>
    <row r="1718" spans="1:8" ht="15" x14ac:dyDescent="0.25">
      <c r="A1718" s="47" t="s">
        <v>1076</v>
      </c>
      <c r="B1718" s="46" t="s">
        <v>1077</v>
      </c>
      <c r="C1718" s="46" t="s">
        <v>1078</v>
      </c>
      <c r="D1718" s="49">
        <v>32339</v>
      </c>
      <c r="E1718" s="46" t="s">
        <v>966</v>
      </c>
      <c r="F1718" s="46">
        <v>62</v>
      </c>
      <c r="G1718" s="46">
        <v>945834632</v>
      </c>
      <c r="H1718" s="46">
        <v>63157699721</v>
      </c>
    </row>
    <row r="1719" spans="1:8" ht="15" x14ac:dyDescent="0.25">
      <c r="A1719" s="47" t="s">
        <v>1378</v>
      </c>
      <c r="B1719" s="46" t="s">
        <v>1379</v>
      </c>
      <c r="C1719" s="46" t="s">
        <v>1380</v>
      </c>
      <c r="D1719" s="49">
        <v>33833</v>
      </c>
      <c r="E1719" s="46" t="s">
        <v>986</v>
      </c>
      <c r="F1719" s="46">
        <v>68</v>
      </c>
      <c r="G1719" s="46">
        <v>961363089</v>
      </c>
      <c r="H1719" s="46">
        <v>8681876420</v>
      </c>
    </row>
    <row r="1720" spans="1:8" ht="15" x14ac:dyDescent="0.25">
      <c r="A1720" s="47" t="s">
        <v>2575</v>
      </c>
      <c r="B1720" s="46" t="s">
        <v>2576</v>
      </c>
      <c r="C1720" s="46" t="s">
        <v>2577</v>
      </c>
      <c r="D1720" s="49">
        <v>31957</v>
      </c>
      <c r="E1720" s="46" t="s">
        <v>1189</v>
      </c>
      <c r="F1720" s="46">
        <v>21</v>
      </c>
      <c r="G1720" s="46">
        <v>994672134</v>
      </c>
      <c r="H1720" s="46">
        <v>26228847069</v>
      </c>
    </row>
    <row r="1721" spans="1:8" ht="15" x14ac:dyDescent="0.25">
      <c r="A1721" s="47" t="s">
        <v>1860</v>
      </c>
      <c r="B1721" s="46" t="s">
        <v>1861</v>
      </c>
      <c r="C1721" s="46" t="s">
        <v>1862</v>
      </c>
      <c r="D1721" s="49">
        <v>31977</v>
      </c>
      <c r="E1721" s="46" t="s">
        <v>1083</v>
      </c>
      <c r="F1721" s="46">
        <v>84</v>
      </c>
      <c r="G1721" s="46">
        <v>958078540</v>
      </c>
      <c r="H1721" s="46">
        <v>18402393316</v>
      </c>
    </row>
    <row r="1722" spans="1:8" ht="15" x14ac:dyDescent="0.25">
      <c r="A1722" s="47" t="s">
        <v>1278</v>
      </c>
      <c r="B1722" s="46" t="s">
        <v>2685</v>
      </c>
      <c r="C1722" s="46" t="s">
        <v>2686</v>
      </c>
      <c r="D1722" s="49">
        <v>33280</v>
      </c>
      <c r="E1722" s="46" t="s">
        <v>1056</v>
      </c>
      <c r="F1722" s="46">
        <v>65</v>
      </c>
      <c r="G1722" s="46">
        <v>901591433</v>
      </c>
      <c r="H1722" s="46">
        <v>4916420661</v>
      </c>
    </row>
    <row r="1723" spans="1:8" ht="15" x14ac:dyDescent="0.25">
      <c r="A1723" s="47" t="s">
        <v>1714</v>
      </c>
      <c r="B1723" s="46" t="s">
        <v>1715</v>
      </c>
      <c r="C1723" s="46" t="s">
        <v>1716</v>
      </c>
      <c r="D1723" s="49">
        <v>31411</v>
      </c>
      <c r="E1723" s="46" t="s">
        <v>1012</v>
      </c>
      <c r="F1723" s="46">
        <v>41</v>
      </c>
      <c r="G1723" s="46">
        <v>924430335</v>
      </c>
      <c r="H1723" s="46">
        <v>60599908287</v>
      </c>
    </row>
    <row r="1724" spans="1:8" ht="15" x14ac:dyDescent="0.25">
      <c r="A1724" s="47" t="s">
        <v>2388</v>
      </c>
      <c r="B1724" s="46" t="s">
        <v>2389</v>
      </c>
      <c r="C1724" s="46" t="s">
        <v>2390</v>
      </c>
      <c r="D1724" s="49">
        <v>32563</v>
      </c>
      <c r="E1724" s="46" t="s">
        <v>986</v>
      </c>
      <c r="F1724" s="46">
        <v>68</v>
      </c>
      <c r="G1724" s="46">
        <v>945763012</v>
      </c>
      <c r="H1724" s="46">
        <v>92279050847</v>
      </c>
    </row>
    <row r="1725" spans="1:8" ht="15" x14ac:dyDescent="0.25">
      <c r="A1725" s="47" t="s">
        <v>2273</v>
      </c>
      <c r="B1725" s="46" t="s">
        <v>2274</v>
      </c>
      <c r="C1725" s="46" t="s">
        <v>2275</v>
      </c>
      <c r="D1725" s="49">
        <v>32689</v>
      </c>
      <c r="E1725" s="46" t="s">
        <v>1125</v>
      </c>
      <c r="F1725" s="46">
        <v>31</v>
      </c>
      <c r="G1725" s="46">
        <v>962264876</v>
      </c>
      <c r="H1725" s="46">
        <v>80121746240</v>
      </c>
    </row>
    <row r="1726" spans="1:8" ht="15" x14ac:dyDescent="0.25">
      <c r="A1726" s="47" t="s">
        <v>1608</v>
      </c>
      <c r="B1726" s="46" t="s">
        <v>1609</v>
      </c>
      <c r="C1726" s="46" t="s">
        <v>1610</v>
      </c>
      <c r="D1726" s="49">
        <v>31814</v>
      </c>
      <c r="E1726" s="46" t="s">
        <v>1095</v>
      </c>
      <c r="F1726" s="46">
        <v>11</v>
      </c>
      <c r="G1726" s="46">
        <v>903370611</v>
      </c>
      <c r="H1726" s="46">
        <v>74285523167</v>
      </c>
    </row>
    <row r="1727" spans="1:8" ht="15" x14ac:dyDescent="0.25">
      <c r="A1727" s="47" t="s">
        <v>2007</v>
      </c>
      <c r="B1727" s="46" t="s">
        <v>2008</v>
      </c>
      <c r="C1727" s="46" t="s">
        <v>2009</v>
      </c>
      <c r="D1727" s="49">
        <v>33151</v>
      </c>
      <c r="E1727" s="46" t="s">
        <v>1125</v>
      </c>
      <c r="F1727" s="46">
        <v>31</v>
      </c>
      <c r="G1727" s="46">
        <v>904847690</v>
      </c>
      <c r="H1727" s="46">
        <v>70613057383</v>
      </c>
    </row>
    <row r="1728" spans="1:8" ht="15" x14ac:dyDescent="0.25">
      <c r="A1728" s="47" t="s">
        <v>1369</v>
      </c>
      <c r="B1728" s="46" t="s">
        <v>1370</v>
      </c>
      <c r="C1728" s="46" t="s">
        <v>1371</v>
      </c>
      <c r="D1728" s="49">
        <v>33720</v>
      </c>
      <c r="E1728" s="46" t="s">
        <v>1026</v>
      </c>
      <c r="F1728" s="46">
        <v>69</v>
      </c>
      <c r="G1728" s="46">
        <v>975451386</v>
      </c>
      <c r="H1728" s="46">
        <v>60994820480</v>
      </c>
    </row>
    <row r="1729" spans="1:8" ht="15" x14ac:dyDescent="0.25">
      <c r="A1729" s="47" t="s">
        <v>2373</v>
      </c>
      <c r="B1729" s="46" t="s">
        <v>2374</v>
      </c>
      <c r="C1729" s="46" t="s">
        <v>2375</v>
      </c>
      <c r="D1729" s="49">
        <v>33914</v>
      </c>
      <c r="E1729" s="46" t="s">
        <v>966</v>
      </c>
      <c r="F1729" s="46">
        <v>62</v>
      </c>
      <c r="G1729" s="46">
        <v>912695037</v>
      </c>
      <c r="H1729" s="46">
        <v>312078965</v>
      </c>
    </row>
    <row r="1730" spans="1:8" ht="15" x14ac:dyDescent="0.25">
      <c r="A1730" s="47" t="s">
        <v>2104</v>
      </c>
      <c r="B1730" s="46" t="s">
        <v>2105</v>
      </c>
      <c r="C1730" s="46" t="s">
        <v>2106</v>
      </c>
      <c r="D1730" s="49">
        <v>32364</v>
      </c>
      <c r="E1730" s="46" t="s">
        <v>974</v>
      </c>
      <c r="F1730" s="46">
        <v>96</v>
      </c>
      <c r="G1730" s="46">
        <v>920416122</v>
      </c>
      <c r="H1730" s="46">
        <v>42582998169</v>
      </c>
    </row>
    <row r="1731" spans="1:8" ht="15" x14ac:dyDescent="0.25">
      <c r="A1731" s="47" t="s">
        <v>1694</v>
      </c>
      <c r="B1731" s="46" t="s">
        <v>1695</v>
      </c>
      <c r="C1731" s="46" t="s">
        <v>1696</v>
      </c>
      <c r="D1731" s="49">
        <v>31491</v>
      </c>
      <c r="E1731" s="46" t="s">
        <v>1095</v>
      </c>
      <c r="F1731" s="46">
        <v>11</v>
      </c>
      <c r="G1731" s="46">
        <v>962229454</v>
      </c>
      <c r="H1731" s="46">
        <v>39223619926</v>
      </c>
    </row>
    <row r="1732" spans="1:8" ht="15" x14ac:dyDescent="0.25">
      <c r="A1732" s="47" t="s">
        <v>2499</v>
      </c>
      <c r="B1732" s="46" t="s">
        <v>2500</v>
      </c>
      <c r="C1732" s="46" t="s">
        <v>2501</v>
      </c>
      <c r="D1732" s="49">
        <v>31184</v>
      </c>
      <c r="E1732" s="46" t="s">
        <v>1095</v>
      </c>
      <c r="F1732" s="46">
        <v>11</v>
      </c>
      <c r="G1732" s="46">
        <v>927070238</v>
      </c>
      <c r="H1732" s="46">
        <v>59960489134</v>
      </c>
    </row>
    <row r="1733" spans="1:8" ht="15" x14ac:dyDescent="0.25">
      <c r="A1733" s="47" t="s">
        <v>1033</v>
      </c>
      <c r="B1733" s="46" t="s">
        <v>1034</v>
      </c>
      <c r="C1733" s="46" t="s">
        <v>1035</v>
      </c>
      <c r="D1733" s="49">
        <v>34062</v>
      </c>
      <c r="E1733" s="46" t="s">
        <v>978</v>
      </c>
      <c r="F1733" s="46">
        <v>86</v>
      </c>
      <c r="G1733" s="46">
        <v>966475840</v>
      </c>
      <c r="H1733" s="46">
        <v>15324316144</v>
      </c>
    </row>
    <row r="1734" spans="1:8" ht="15" x14ac:dyDescent="0.25">
      <c r="A1734" s="47" t="s">
        <v>1662</v>
      </c>
      <c r="B1734" s="46" t="s">
        <v>1663</v>
      </c>
      <c r="C1734" s="46" t="s">
        <v>1664</v>
      </c>
      <c r="D1734" s="49">
        <v>32568</v>
      </c>
      <c r="E1734" s="46" t="s">
        <v>986</v>
      </c>
      <c r="F1734" s="46">
        <v>68</v>
      </c>
      <c r="G1734" s="46">
        <v>971939973</v>
      </c>
      <c r="H1734" s="46">
        <v>57096204591</v>
      </c>
    </row>
    <row r="1735" spans="1:8" ht="15" x14ac:dyDescent="0.25">
      <c r="A1735" s="47" t="s">
        <v>1118</v>
      </c>
      <c r="B1735" s="46" t="s">
        <v>1119</v>
      </c>
      <c r="C1735" s="46" t="s">
        <v>1120</v>
      </c>
      <c r="D1735" s="49">
        <v>31418</v>
      </c>
      <c r="E1735" s="46" t="s">
        <v>962</v>
      </c>
      <c r="F1735" s="46">
        <v>71</v>
      </c>
      <c r="G1735" s="46">
        <v>901971607</v>
      </c>
      <c r="H1735" s="46">
        <v>71803019294</v>
      </c>
    </row>
    <row r="1736" spans="1:8" ht="15" x14ac:dyDescent="0.25">
      <c r="A1736" s="47" t="s">
        <v>2276</v>
      </c>
      <c r="B1736" s="46" t="s">
        <v>2277</v>
      </c>
      <c r="C1736" s="46" t="s">
        <v>2278</v>
      </c>
      <c r="D1736" s="49">
        <v>31332</v>
      </c>
      <c r="E1736" s="46" t="s">
        <v>1083</v>
      </c>
      <c r="F1736" s="46">
        <v>84</v>
      </c>
      <c r="G1736" s="46">
        <v>950047831</v>
      </c>
      <c r="H1736" s="46">
        <v>13686375161</v>
      </c>
    </row>
    <row r="1737" spans="1:8" ht="15" x14ac:dyDescent="0.25">
      <c r="A1737" s="47" t="s">
        <v>1486</v>
      </c>
      <c r="B1737" s="46" t="s">
        <v>1487</v>
      </c>
      <c r="C1737" s="46" t="s">
        <v>1488</v>
      </c>
      <c r="D1737" s="49">
        <v>31677</v>
      </c>
      <c r="E1737" s="46" t="s">
        <v>1063</v>
      </c>
      <c r="F1737" s="46">
        <v>91</v>
      </c>
      <c r="G1737" s="46">
        <v>916078723</v>
      </c>
      <c r="H1737" s="46">
        <v>61425945786</v>
      </c>
    </row>
    <row r="1738" spans="1:8" ht="15" x14ac:dyDescent="0.25">
      <c r="A1738" s="47" t="s">
        <v>1860</v>
      </c>
      <c r="B1738" s="46" t="s">
        <v>1861</v>
      </c>
      <c r="C1738" s="46" t="s">
        <v>1862</v>
      </c>
      <c r="D1738" s="49">
        <v>33017</v>
      </c>
      <c r="E1738" s="46" t="s">
        <v>970</v>
      </c>
      <c r="F1738" s="46">
        <v>27</v>
      </c>
      <c r="G1738" s="46">
        <v>959497433</v>
      </c>
      <c r="H1738" s="46">
        <v>65701611439</v>
      </c>
    </row>
    <row r="1739" spans="1:8" ht="15" x14ac:dyDescent="0.25">
      <c r="A1739" s="47" t="s">
        <v>2327</v>
      </c>
      <c r="B1739" s="46" t="s">
        <v>2328</v>
      </c>
      <c r="C1739" s="46" t="s">
        <v>2329</v>
      </c>
      <c r="D1739" s="49">
        <v>32254</v>
      </c>
      <c r="E1739" s="46" t="s">
        <v>1189</v>
      </c>
      <c r="F1739" s="46">
        <v>21</v>
      </c>
      <c r="G1739" s="46">
        <v>994191356</v>
      </c>
      <c r="H1739" s="46">
        <v>69151547773</v>
      </c>
    </row>
    <row r="1740" spans="1:8" ht="15" x14ac:dyDescent="0.25">
      <c r="A1740" s="47" t="s">
        <v>1070</v>
      </c>
      <c r="B1740" s="46" t="s">
        <v>1071</v>
      </c>
      <c r="C1740" s="46" t="s">
        <v>1072</v>
      </c>
      <c r="D1740" s="49">
        <v>33766</v>
      </c>
      <c r="E1740" s="46" t="s">
        <v>1095</v>
      </c>
      <c r="F1740" s="46">
        <v>11</v>
      </c>
      <c r="G1740" s="46">
        <v>994293876</v>
      </c>
      <c r="H1740" s="46">
        <v>80520215226</v>
      </c>
    </row>
    <row r="1741" spans="1:8" ht="15" x14ac:dyDescent="0.25">
      <c r="A1741" s="47" t="s">
        <v>1656</v>
      </c>
      <c r="B1741" s="46" t="s">
        <v>1657</v>
      </c>
      <c r="C1741" s="46" t="s">
        <v>1658</v>
      </c>
      <c r="D1741" s="49">
        <v>32137</v>
      </c>
      <c r="E1741" s="46" t="s">
        <v>1001</v>
      </c>
      <c r="F1741" s="46">
        <v>83</v>
      </c>
      <c r="G1741" s="46">
        <v>937884429</v>
      </c>
      <c r="H1741" s="46">
        <v>5747413662</v>
      </c>
    </row>
    <row r="1742" spans="1:8" ht="15" x14ac:dyDescent="0.25">
      <c r="A1742" s="47" t="s">
        <v>1193</v>
      </c>
      <c r="B1742" s="46" t="s">
        <v>1194</v>
      </c>
      <c r="C1742" s="46" t="s">
        <v>1195</v>
      </c>
      <c r="D1742" s="49">
        <v>32719</v>
      </c>
      <c r="E1742" s="46" t="s">
        <v>1063</v>
      </c>
      <c r="F1742" s="46">
        <v>91</v>
      </c>
      <c r="G1742" s="46">
        <v>997634298</v>
      </c>
      <c r="H1742" s="46">
        <v>19236854518</v>
      </c>
    </row>
    <row r="1743" spans="1:8" ht="15" x14ac:dyDescent="0.25">
      <c r="A1743" s="47" t="s">
        <v>1171</v>
      </c>
      <c r="B1743" s="46" t="s">
        <v>1172</v>
      </c>
      <c r="C1743" s="46" t="s">
        <v>1173</v>
      </c>
      <c r="D1743" s="49">
        <v>31688</v>
      </c>
      <c r="E1743" s="46" t="s">
        <v>1125</v>
      </c>
      <c r="F1743" s="46">
        <v>31</v>
      </c>
      <c r="G1743" s="46">
        <v>999675508</v>
      </c>
      <c r="H1743" s="46">
        <v>24589693251</v>
      </c>
    </row>
    <row r="1744" spans="1:8" ht="15" x14ac:dyDescent="0.25">
      <c r="A1744" s="47" t="s">
        <v>1180</v>
      </c>
      <c r="B1744" s="46" t="s">
        <v>1181</v>
      </c>
      <c r="C1744" s="46" t="s">
        <v>1182</v>
      </c>
      <c r="D1744" s="49">
        <v>32650</v>
      </c>
      <c r="E1744" s="46" t="s">
        <v>1121</v>
      </c>
      <c r="F1744" s="46">
        <v>51</v>
      </c>
      <c r="G1744" s="46">
        <v>931601518</v>
      </c>
      <c r="H1744" s="46">
        <v>36173740844</v>
      </c>
    </row>
    <row r="1745" spans="1:8" ht="15" x14ac:dyDescent="0.25">
      <c r="A1745" s="47" t="s">
        <v>998</v>
      </c>
      <c r="B1745" s="46" t="s">
        <v>999</v>
      </c>
      <c r="C1745" s="46" t="s">
        <v>1000</v>
      </c>
      <c r="D1745" s="49">
        <v>33649</v>
      </c>
      <c r="E1745" s="46" t="s">
        <v>986</v>
      </c>
      <c r="F1745" s="46">
        <v>68</v>
      </c>
      <c r="G1745" s="46">
        <v>952559888</v>
      </c>
      <c r="H1745" s="46">
        <v>70301343035</v>
      </c>
    </row>
    <row r="1746" spans="1:8" ht="15" x14ac:dyDescent="0.25">
      <c r="A1746" s="47" t="s">
        <v>1209</v>
      </c>
      <c r="B1746" s="46" t="s">
        <v>2250</v>
      </c>
      <c r="C1746" s="46" t="s">
        <v>2251</v>
      </c>
      <c r="D1746" s="49">
        <v>31523</v>
      </c>
      <c r="E1746" s="46" t="s">
        <v>1026</v>
      </c>
      <c r="F1746" s="46">
        <v>69</v>
      </c>
      <c r="G1746" s="46">
        <v>920347451</v>
      </c>
      <c r="H1746" s="46">
        <v>22790970417</v>
      </c>
    </row>
    <row r="1747" spans="1:8" ht="15" x14ac:dyDescent="0.25">
      <c r="A1747" s="47" t="s">
        <v>2485</v>
      </c>
      <c r="B1747" s="46" t="s">
        <v>2486</v>
      </c>
      <c r="C1747" s="46" t="s">
        <v>2487</v>
      </c>
      <c r="D1747" s="49">
        <v>31637</v>
      </c>
      <c r="E1747" s="46" t="s">
        <v>1091</v>
      </c>
      <c r="F1747" s="46">
        <v>92</v>
      </c>
      <c r="G1747" s="46">
        <v>997139352</v>
      </c>
      <c r="H1747" s="46">
        <v>86081599594</v>
      </c>
    </row>
    <row r="1748" spans="1:8" ht="15" x14ac:dyDescent="0.25">
      <c r="A1748" s="47" t="s">
        <v>1262</v>
      </c>
      <c r="B1748" s="46" t="s">
        <v>1263</v>
      </c>
      <c r="C1748" s="46" t="s">
        <v>1264</v>
      </c>
      <c r="D1748" s="49">
        <v>33623</v>
      </c>
      <c r="E1748" s="46" t="s">
        <v>1005</v>
      </c>
      <c r="F1748" s="46">
        <v>88</v>
      </c>
      <c r="G1748" s="46">
        <v>994344904</v>
      </c>
      <c r="H1748" s="46">
        <v>14917330550</v>
      </c>
    </row>
    <row r="1749" spans="1:8" ht="15" x14ac:dyDescent="0.25">
      <c r="A1749" s="47" t="s">
        <v>1694</v>
      </c>
      <c r="B1749" s="46" t="s">
        <v>1695</v>
      </c>
      <c r="C1749" s="46" t="s">
        <v>1696</v>
      </c>
      <c r="D1749" s="49">
        <v>33654</v>
      </c>
      <c r="E1749" s="46" t="s">
        <v>1048</v>
      </c>
      <c r="F1749" s="46">
        <v>79</v>
      </c>
      <c r="G1749" s="46">
        <v>909828515</v>
      </c>
      <c r="H1749" s="46">
        <v>47627135816</v>
      </c>
    </row>
    <row r="1750" spans="1:8" ht="15" x14ac:dyDescent="0.25">
      <c r="A1750" s="47" t="s">
        <v>1333</v>
      </c>
      <c r="B1750" s="46" t="s">
        <v>1334</v>
      </c>
      <c r="C1750" s="46" t="s">
        <v>1335</v>
      </c>
      <c r="D1750" s="49">
        <v>31095</v>
      </c>
      <c r="E1750" s="46" t="s">
        <v>986</v>
      </c>
      <c r="F1750" s="46">
        <v>68</v>
      </c>
      <c r="G1750" s="46">
        <v>990173552</v>
      </c>
      <c r="H1750" s="46">
        <v>93953464538</v>
      </c>
    </row>
    <row r="1751" spans="1:8" ht="15" x14ac:dyDescent="0.25">
      <c r="A1751" s="47" t="s">
        <v>1641</v>
      </c>
      <c r="B1751" s="46" t="s">
        <v>1642</v>
      </c>
      <c r="C1751" s="46" t="s">
        <v>1643</v>
      </c>
      <c r="D1751" s="49">
        <v>34190</v>
      </c>
      <c r="E1751" s="46" t="s">
        <v>1005</v>
      </c>
      <c r="F1751" s="46">
        <v>88</v>
      </c>
      <c r="G1751" s="46">
        <v>978846808</v>
      </c>
      <c r="H1751" s="46">
        <v>21596486638</v>
      </c>
    </row>
    <row r="1752" spans="1:8" ht="15" x14ac:dyDescent="0.25">
      <c r="A1752" s="47" t="s">
        <v>2687</v>
      </c>
      <c r="B1752" s="46" t="s">
        <v>2688</v>
      </c>
      <c r="C1752" s="46" t="s">
        <v>2689</v>
      </c>
      <c r="D1752" s="49">
        <v>31325</v>
      </c>
      <c r="E1752" s="46" t="s">
        <v>970</v>
      </c>
      <c r="F1752" s="46">
        <v>27</v>
      </c>
      <c r="G1752" s="46">
        <v>942134117</v>
      </c>
      <c r="H1752" s="46">
        <v>82401546573</v>
      </c>
    </row>
    <row r="1753" spans="1:8" ht="15" x14ac:dyDescent="0.25">
      <c r="A1753" s="47" t="s">
        <v>2690</v>
      </c>
      <c r="B1753" s="46" t="s">
        <v>2691</v>
      </c>
      <c r="C1753" s="46" t="s">
        <v>2692</v>
      </c>
      <c r="D1753" s="49">
        <v>31302</v>
      </c>
      <c r="E1753" s="46" t="s">
        <v>1083</v>
      </c>
      <c r="F1753" s="46">
        <v>84</v>
      </c>
      <c r="G1753" s="46">
        <v>985759228</v>
      </c>
      <c r="H1753" s="46">
        <v>44923851888</v>
      </c>
    </row>
    <row r="1754" spans="1:8" ht="15" x14ac:dyDescent="0.25">
      <c r="A1754" s="47" t="s">
        <v>2596</v>
      </c>
      <c r="B1754" s="46" t="s">
        <v>2597</v>
      </c>
      <c r="C1754" s="46" t="s">
        <v>2598</v>
      </c>
      <c r="D1754" s="49">
        <v>31950</v>
      </c>
      <c r="E1754" s="46" t="s">
        <v>1005</v>
      </c>
      <c r="F1754" s="46">
        <v>88</v>
      </c>
      <c r="G1754" s="46">
        <v>952098109</v>
      </c>
      <c r="H1754" s="46">
        <v>43348943986</v>
      </c>
    </row>
    <row r="1755" spans="1:8" ht="15" x14ac:dyDescent="0.25">
      <c r="A1755" s="47" t="s">
        <v>2575</v>
      </c>
      <c r="B1755" s="46" t="s">
        <v>2576</v>
      </c>
      <c r="C1755" s="46" t="s">
        <v>2577</v>
      </c>
      <c r="D1755" s="49">
        <v>31274</v>
      </c>
      <c r="E1755" s="46" t="s">
        <v>1001</v>
      </c>
      <c r="F1755" s="46">
        <v>83</v>
      </c>
      <c r="G1755" s="46">
        <v>956111151</v>
      </c>
      <c r="H1755" s="46">
        <v>38869251793</v>
      </c>
    </row>
    <row r="1756" spans="1:8" ht="15" x14ac:dyDescent="0.25">
      <c r="A1756" s="47" t="s">
        <v>2093</v>
      </c>
      <c r="B1756" s="46" t="s">
        <v>2094</v>
      </c>
      <c r="C1756" s="46" t="s">
        <v>2095</v>
      </c>
      <c r="D1756" s="49">
        <v>32522</v>
      </c>
      <c r="E1756" s="46" t="s">
        <v>986</v>
      </c>
      <c r="F1756" s="46">
        <v>68</v>
      </c>
      <c r="G1756" s="46">
        <v>924065153</v>
      </c>
      <c r="H1756" s="46">
        <v>36493193707</v>
      </c>
    </row>
    <row r="1757" spans="1:8" ht="15" x14ac:dyDescent="0.25">
      <c r="A1757" s="47" t="s">
        <v>2186</v>
      </c>
      <c r="B1757" s="46" t="s">
        <v>2187</v>
      </c>
      <c r="C1757" s="46" t="s">
        <v>2188</v>
      </c>
      <c r="D1757" s="49">
        <v>33208</v>
      </c>
      <c r="E1757" s="46" t="s">
        <v>966</v>
      </c>
      <c r="F1757" s="46">
        <v>62</v>
      </c>
      <c r="G1757" s="46">
        <v>926139342</v>
      </c>
      <c r="H1757" s="46">
        <v>71479434720</v>
      </c>
    </row>
    <row r="1758" spans="1:8" ht="15" x14ac:dyDescent="0.25">
      <c r="A1758" s="47" t="s">
        <v>1415</v>
      </c>
      <c r="B1758" s="46" t="s">
        <v>1416</v>
      </c>
      <c r="C1758" s="46" t="s">
        <v>1417</v>
      </c>
      <c r="D1758" s="49">
        <v>32037</v>
      </c>
      <c r="E1758" s="46" t="s">
        <v>1125</v>
      </c>
      <c r="F1758" s="46">
        <v>31</v>
      </c>
      <c r="G1758" s="46">
        <v>984711625</v>
      </c>
      <c r="H1758" s="46">
        <v>41351898598</v>
      </c>
    </row>
    <row r="1759" spans="1:8" ht="15" x14ac:dyDescent="0.25">
      <c r="A1759" s="47" t="s">
        <v>2693</v>
      </c>
      <c r="B1759" s="46" t="s">
        <v>2694</v>
      </c>
      <c r="C1759" s="46" t="s">
        <v>2695</v>
      </c>
      <c r="D1759" s="49">
        <v>31823</v>
      </c>
      <c r="E1759" s="46" t="s">
        <v>1091</v>
      </c>
      <c r="F1759" s="46">
        <v>92</v>
      </c>
      <c r="G1759" s="46">
        <v>912218805</v>
      </c>
      <c r="H1759" s="46">
        <v>41841621114</v>
      </c>
    </row>
    <row r="1760" spans="1:8" ht="15" x14ac:dyDescent="0.25">
      <c r="A1760" s="47" t="s">
        <v>1238</v>
      </c>
      <c r="B1760" s="46" t="s">
        <v>1239</v>
      </c>
      <c r="C1760" s="46" t="s">
        <v>1240</v>
      </c>
      <c r="D1760" s="49">
        <v>31790</v>
      </c>
      <c r="E1760" s="46" t="s">
        <v>982</v>
      </c>
      <c r="F1760" s="46">
        <v>82</v>
      </c>
      <c r="G1760" s="46">
        <v>970408689</v>
      </c>
      <c r="H1760" s="46">
        <v>53267609248</v>
      </c>
    </row>
    <row r="1761" spans="1:8" ht="15" x14ac:dyDescent="0.25">
      <c r="A1761" s="47" t="s">
        <v>2180</v>
      </c>
      <c r="B1761" s="46" t="s">
        <v>2181</v>
      </c>
      <c r="C1761" s="46" t="s">
        <v>2182</v>
      </c>
      <c r="D1761" s="49">
        <v>32219</v>
      </c>
      <c r="E1761" s="46" t="s">
        <v>1012</v>
      </c>
      <c r="F1761" s="46">
        <v>41</v>
      </c>
      <c r="G1761" s="46">
        <v>926124650</v>
      </c>
      <c r="H1761" s="46">
        <v>17864281665</v>
      </c>
    </row>
    <row r="1762" spans="1:8" ht="15" x14ac:dyDescent="0.25">
      <c r="A1762" s="47" t="s">
        <v>1542</v>
      </c>
      <c r="B1762" s="46" t="s">
        <v>1543</v>
      </c>
      <c r="C1762" s="46" t="s">
        <v>1544</v>
      </c>
      <c r="D1762" s="49">
        <v>33663</v>
      </c>
      <c r="E1762" s="46" t="s">
        <v>1012</v>
      </c>
      <c r="F1762" s="46">
        <v>41</v>
      </c>
      <c r="G1762" s="46">
        <v>930380898</v>
      </c>
      <c r="H1762" s="46">
        <v>26679147451</v>
      </c>
    </row>
    <row r="1763" spans="1:8" ht="15" x14ac:dyDescent="0.25">
      <c r="A1763" s="47" t="s">
        <v>2593</v>
      </c>
      <c r="B1763" s="46" t="s">
        <v>2594</v>
      </c>
      <c r="C1763" s="46" t="s">
        <v>2595</v>
      </c>
      <c r="D1763" s="49">
        <v>33896</v>
      </c>
      <c r="E1763" s="46" t="s">
        <v>1087</v>
      </c>
      <c r="F1763" s="46">
        <v>61</v>
      </c>
      <c r="G1763" s="46">
        <v>918431950</v>
      </c>
      <c r="H1763" s="46">
        <v>3996609124</v>
      </c>
    </row>
    <row r="1764" spans="1:8" ht="15" x14ac:dyDescent="0.25">
      <c r="A1764" s="47" t="s">
        <v>2224</v>
      </c>
      <c r="B1764" s="46" t="s">
        <v>2225</v>
      </c>
      <c r="C1764" s="46" t="s">
        <v>2226</v>
      </c>
      <c r="D1764" s="49">
        <v>33786</v>
      </c>
      <c r="E1764" s="46" t="s">
        <v>1001</v>
      </c>
      <c r="F1764" s="46">
        <v>83</v>
      </c>
      <c r="G1764" s="46">
        <v>973596811</v>
      </c>
      <c r="H1764" s="46">
        <v>31944977770</v>
      </c>
    </row>
    <row r="1765" spans="1:8" ht="15" x14ac:dyDescent="0.25">
      <c r="A1765" s="47" t="s">
        <v>1817</v>
      </c>
      <c r="B1765" s="46" t="s">
        <v>1818</v>
      </c>
      <c r="C1765" s="46" t="s">
        <v>1819</v>
      </c>
      <c r="D1765" s="49">
        <v>32556</v>
      </c>
      <c r="E1765" s="46" t="s">
        <v>1005</v>
      </c>
      <c r="F1765" s="46">
        <v>88</v>
      </c>
      <c r="G1765" s="46">
        <v>970313238</v>
      </c>
      <c r="H1765" s="46">
        <v>40642490015</v>
      </c>
    </row>
    <row r="1766" spans="1:8" ht="15" x14ac:dyDescent="0.25">
      <c r="A1766" s="47" t="s">
        <v>1336</v>
      </c>
      <c r="B1766" s="46" t="s">
        <v>1337</v>
      </c>
      <c r="C1766" s="46" t="s">
        <v>1338</v>
      </c>
      <c r="D1766" s="49">
        <v>34214</v>
      </c>
      <c r="E1766" s="46" t="s">
        <v>990</v>
      </c>
      <c r="F1766" s="46">
        <v>63</v>
      </c>
      <c r="G1766" s="46">
        <v>993827457</v>
      </c>
      <c r="H1766" s="46">
        <v>5925706388</v>
      </c>
    </row>
    <row r="1767" spans="1:8" ht="15" x14ac:dyDescent="0.25">
      <c r="A1767" s="47" t="s">
        <v>2696</v>
      </c>
      <c r="B1767" s="46" t="s">
        <v>2697</v>
      </c>
      <c r="C1767" s="46" t="s">
        <v>2698</v>
      </c>
      <c r="D1767" s="49">
        <v>31356</v>
      </c>
      <c r="E1767" s="46" t="s">
        <v>962</v>
      </c>
      <c r="F1767" s="46">
        <v>71</v>
      </c>
      <c r="G1767" s="46">
        <v>911166271</v>
      </c>
      <c r="H1767" s="46">
        <v>25238306375</v>
      </c>
    </row>
    <row r="1768" spans="1:8" ht="15" x14ac:dyDescent="0.25">
      <c r="A1768" s="47" t="s">
        <v>2139</v>
      </c>
      <c r="B1768" s="46" t="s">
        <v>2140</v>
      </c>
      <c r="C1768" s="46" t="s">
        <v>2141</v>
      </c>
      <c r="D1768" s="49">
        <v>34106</v>
      </c>
      <c r="E1768" s="46" t="s">
        <v>1026</v>
      </c>
      <c r="F1768" s="46">
        <v>69</v>
      </c>
      <c r="G1768" s="46">
        <v>995942072</v>
      </c>
      <c r="H1768" s="46">
        <v>89213966907</v>
      </c>
    </row>
    <row r="1769" spans="1:8" ht="15" x14ac:dyDescent="0.25">
      <c r="A1769" s="47" t="s">
        <v>1781</v>
      </c>
      <c r="B1769" s="46" t="s">
        <v>1782</v>
      </c>
      <c r="C1769" s="46" t="s">
        <v>1783</v>
      </c>
      <c r="D1769" s="49">
        <v>32867</v>
      </c>
      <c r="E1769" s="46" t="s">
        <v>1005</v>
      </c>
      <c r="F1769" s="46">
        <v>88</v>
      </c>
      <c r="G1769" s="46">
        <v>961556713</v>
      </c>
      <c r="H1769" s="46">
        <v>28917447337</v>
      </c>
    </row>
    <row r="1770" spans="1:8" ht="15" x14ac:dyDescent="0.25">
      <c r="A1770" s="47" t="s">
        <v>975</v>
      </c>
      <c r="B1770" s="46" t="s">
        <v>976</v>
      </c>
      <c r="C1770" s="46" t="s">
        <v>977</v>
      </c>
      <c r="D1770" s="49">
        <v>32793</v>
      </c>
      <c r="E1770" s="46" t="s">
        <v>986</v>
      </c>
      <c r="F1770" s="46">
        <v>68</v>
      </c>
      <c r="G1770" s="46">
        <v>927306175</v>
      </c>
      <c r="H1770" s="46">
        <v>38228005090</v>
      </c>
    </row>
    <row r="1771" spans="1:8" ht="15" x14ac:dyDescent="0.25">
      <c r="A1771" s="47" t="s">
        <v>1073</v>
      </c>
      <c r="B1771" s="46" t="s">
        <v>1074</v>
      </c>
      <c r="C1771" s="46" t="s">
        <v>1075</v>
      </c>
      <c r="D1771" s="49">
        <v>31099</v>
      </c>
      <c r="E1771" s="46" t="s">
        <v>1026</v>
      </c>
      <c r="F1771" s="46">
        <v>69</v>
      </c>
      <c r="G1771" s="46">
        <v>904755251</v>
      </c>
      <c r="H1771" s="46">
        <v>11551290973</v>
      </c>
    </row>
    <row r="1772" spans="1:8" ht="15" x14ac:dyDescent="0.25">
      <c r="A1772" s="47" t="s">
        <v>1433</v>
      </c>
      <c r="B1772" s="46" t="s">
        <v>1434</v>
      </c>
      <c r="C1772" s="46" t="s">
        <v>1435</v>
      </c>
      <c r="D1772" s="49">
        <v>33212</v>
      </c>
      <c r="E1772" s="46" t="s">
        <v>1048</v>
      </c>
      <c r="F1772" s="46">
        <v>79</v>
      </c>
      <c r="G1772" s="46">
        <v>918044523</v>
      </c>
      <c r="H1772" s="46">
        <v>50833929855</v>
      </c>
    </row>
    <row r="1773" spans="1:8" ht="15" x14ac:dyDescent="0.25">
      <c r="A1773" s="47" t="s">
        <v>1247</v>
      </c>
      <c r="B1773" s="46" t="s">
        <v>1248</v>
      </c>
      <c r="C1773" s="46" t="s">
        <v>1249</v>
      </c>
      <c r="D1773" s="49">
        <v>33952</v>
      </c>
      <c r="E1773" s="46" t="s">
        <v>1083</v>
      </c>
      <c r="F1773" s="46">
        <v>84</v>
      </c>
      <c r="G1773" s="46">
        <v>945817379</v>
      </c>
      <c r="H1773" s="46">
        <v>14815289695</v>
      </c>
    </row>
    <row r="1774" spans="1:8" ht="15" x14ac:dyDescent="0.25">
      <c r="A1774" s="47" t="s">
        <v>1629</v>
      </c>
      <c r="B1774" s="46" t="s">
        <v>1630</v>
      </c>
      <c r="C1774" s="46" t="s">
        <v>1631</v>
      </c>
      <c r="D1774" s="49">
        <v>32960</v>
      </c>
      <c r="E1774" s="46" t="s">
        <v>1121</v>
      </c>
      <c r="F1774" s="46">
        <v>51</v>
      </c>
      <c r="G1774" s="46">
        <v>901098289</v>
      </c>
      <c r="H1774" s="46">
        <v>76673713600</v>
      </c>
    </row>
    <row r="1775" spans="1:8" ht="15" x14ac:dyDescent="0.25">
      <c r="A1775" s="47" t="s">
        <v>2264</v>
      </c>
      <c r="B1775" s="46" t="s">
        <v>2265</v>
      </c>
      <c r="C1775" s="46" t="s">
        <v>2266</v>
      </c>
      <c r="D1775" s="49">
        <v>32997</v>
      </c>
      <c r="E1775" s="46" t="s">
        <v>986</v>
      </c>
      <c r="F1775" s="46">
        <v>68</v>
      </c>
      <c r="G1775" s="46">
        <v>987199287</v>
      </c>
      <c r="H1775" s="46">
        <v>91510434462</v>
      </c>
    </row>
    <row r="1776" spans="1:8" ht="15" x14ac:dyDescent="0.25">
      <c r="A1776" s="47" t="s">
        <v>1298</v>
      </c>
      <c r="B1776" s="46" t="s">
        <v>1299</v>
      </c>
      <c r="C1776" s="46" t="s">
        <v>1300</v>
      </c>
      <c r="D1776" s="49">
        <v>33672</v>
      </c>
      <c r="E1776" s="46" t="s">
        <v>966</v>
      </c>
      <c r="F1776" s="46">
        <v>62</v>
      </c>
      <c r="G1776" s="46">
        <v>913172148</v>
      </c>
      <c r="H1776" s="46">
        <v>11594447675</v>
      </c>
    </row>
    <row r="1777" spans="1:8" ht="15" x14ac:dyDescent="0.25">
      <c r="A1777" s="47" t="s">
        <v>2656</v>
      </c>
      <c r="B1777" s="46" t="s">
        <v>2168</v>
      </c>
      <c r="C1777" s="46" t="s">
        <v>2657</v>
      </c>
      <c r="D1777" s="49">
        <v>33583</v>
      </c>
      <c r="E1777" s="46" t="s">
        <v>994</v>
      </c>
      <c r="F1777" s="46">
        <v>98</v>
      </c>
      <c r="G1777" s="46">
        <v>988024566</v>
      </c>
      <c r="H1777" s="46">
        <v>83075081113</v>
      </c>
    </row>
    <row r="1778" spans="1:8" ht="15" x14ac:dyDescent="0.25">
      <c r="A1778" s="47" t="s">
        <v>2101</v>
      </c>
      <c r="B1778" s="46" t="s">
        <v>2102</v>
      </c>
      <c r="C1778" s="46" t="s">
        <v>2103</v>
      </c>
      <c r="D1778" s="49">
        <v>31190</v>
      </c>
      <c r="E1778" s="46" t="s">
        <v>1019</v>
      </c>
      <c r="F1778" s="46">
        <v>95</v>
      </c>
      <c r="G1778" s="46">
        <v>976352751</v>
      </c>
      <c r="H1778" s="46">
        <v>68277570928</v>
      </c>
    </row>
    <row r="1779" spans="1:8" ht="15" x14ac:dyDescent="0.25">
      <c r="A1779" s="47" t="s">
        <v>1013</v>
      </c>
      <c r="B1779" s="46" t="s">
        <v>1014</v>
      </c>
      <c r="C1779" s="46" t="s">
        <v>1015</v>
      </c>
      <c r="D1779" s="49">
        <v>32879</v>
      </c>
      <c r="E1779" s="46" t="s">
        <v>1189</v>
      </c>
      <c r="F1779" s="46">
        <v>21</v>
      </c>
      <c r="G1779" s="46">
        <v>906554571</v>
      </c>
      <c r="H1779" s="46">
        <v>60321268281</v>
      </c>
    </row>
    <row r="1780" spans="1:8" ht="15" x14ac:dyDescent="0.25">
      <c r="A1780" s="47" t="s">
        <v>2558</v>
      </c>
      <c r="B1780" s="46" t="s">
        <v>2559</v>
      </c>
      <c r="C1780" s="46" t="s">
        <v>2560</v>
      </c>
      <c r="D1780" s="49">
        <v>32816</v>
      </c>
      <c r="E1780" s="46" t="s">
        <v>1012</v>
      </c>
      <c r="F1780" s="46">
        <v>41</v>
      </c>
      <c r="G1780" s="46">
        <v>996172424</v>
      </c>
      <c r="H1780" s="46">
        <v>93083466491</v>
      </c>
    </row>
    <row r="1781" spans="1:8" ht="15" x14ac:dyDescent="0.25">
      <c r="A1781" s="47" t="s">
        <v>2485</v>
      </c>
      <c r="B1781" s="46" t="s">
        <v>2486</v>
      </c>
      <c r="C1781" s="46" t="s">
        <v>2487</v>
      </c>
      <c r="D1781" s="49">
        <v>31316</v>
      </c>
      <c r="E1781" s="46" t="s">
        <v>970</v>
      </c>
      <c r="F1781" s="46">
        <v>27</v>
      </c>
      <c r="G1781" s="46">
        <v>952867205</v>
      </c>
      <c r="H1781" s="46">
        <v>10397717709</v>
      </c>
    </row>
    <row r="1782" spans="1:8" ht="15" x14ac:dyDescent="0.25">
      <c r="A1782" s="47" t="s">
        <v>2139</v>
      </c>
      <c r="B1782" s="46" t="s">
        <v>2140</v>
      </c>
      <c r="C1782" s="46" t="s">
        <v>2141</v>
      </c>
      <c r="D1782" s="49">
        <v>32782</v>
      </c>
      <c r="E1782" s="46" t="s">
        <v>1048</v>
      </c>
      <c r="F1782" s="46">
        <v>79</v>
      </c>
      <c r="G1782" s="46">
        <v>988529352</v>
      </c>
      <c r="H1782" s="46">
        <v>92869454788</v>
      </c>
    </row>
    <row r="1783" spans="1:8" ht="15" x14ac:dyDescent="0.25">
      <c r="A1783" s="47" t="s">
        <v>2528</v>
      </c>
      <c r="B1783" s="46" t="s">
        <v>2529</v>
      </c>
      <c r="C1783" s="46" t="s">
        <v>2530</v>
      </c>
      <c r="D1783" s="49">
        <v>31648</v>
      </c>
      <c r="E1783" s="46" t="s">
        <v>1052</v>
      </c>
      <c r="F1783" s="46">
        <v>84</v>
      </c>
      <c r="G1783" s="46">
        <v>930781955</v>
      </c>
      <c r="H1783" s="46">
        <v>57244118347</v>
      </c>
    </row>
    <row r="1784" spans="1:8" ht="15" x14ac:dyDescent="0.25">
      <c r="A1784" s="47" t="s">
        <v>2335</v>
      </c>
      <c r="B1784" s="46" t="s">
        <v>2336</v>
      </c>
      <c r="C1784" s="46" t="s">
        <v>2337</v>
      </c>
      <c r="D1784" s="49">
        <v>32850</v>
      </c>
      <c r="E1784" s="46" t="s">
        <v>1125</v>
      </c>
      <c r="F1784" s="46">
        <v>31</v>
      </c>
      <c r="G1784" s="46">
        <v>975117471</v>
      </c>
      <c r="H1784" s="46">
        <v>14118497402</v>
      </c>
    </row>
    <row r="1785" spans="1:8" ht="15" x14ac:dyDescent="0.25">
      <c r="A1785" s="47" t="s">
        <v>1840</v>
      </c>
      <c r="B1785" s="46" t="s">
        <v>2353</v>
      </c>
      <c r="C1785" s="46" t="s">
        <v>2354</v>
      </c>
      <c r="D1785" s="49">
        <v>32794</v>
      </c>
      <c r="E1785" s="46" t="s">
        <v>1079</v>
      </c>
      <c r="F1785" s="46">
        <v>48</v>
      </c>
      <c r="G1785" s="46">
        <v>966637636</v>
      </c>
      <c r="H1785" s="46">
        <v>27773205890</v>
      </c>
    </row>
    <row r="1786" spans="1:8" ht="15" x14ac:dyDescent="0.25">
      <c r="A1786" s="47" t="s">
        <v>1775</v>
      </c>
      <c r="B1786" s="46" t="s">
        <v>1776</v>
      </c>
      <c r="C1786" s="46" t="s">
        <v>1777</v>
      </c>
      <c r="D1786" s="49">
        <v>31979</v>
      </c>
      <c r="E1786" s="46" t="s">
        <v>1087</v>
      </c>
      <c r="F1786" s="46">
        <v>61</v>
      </c>
      <c r="G1786" s="46">
        <v>975093761</v>
      </c>
      <c r="H1786" s="46">
        <v>42344834158</v>
      </c>
    </row>
    <row r="1787" spans="1:8" ht="15" x14ac:dyDescent="0.25">
      <c r="A1787" s="47" t="s">
        <v>1854</v>
      </c>
      <c r="B1787" s="46" t="s">
        <v>1855</v>
      </c>
      <c r="C1787" s="46" t="s">
        <v>1856</v>
      </c>
      <c r="D1787" s="49">
        <v>32368</v>
      </c>
      <c r="E1787" s="46" t="s">
        <v>1095</v>
      </c>
      <c r="F1787" s="46">
        <v>11</v>
      </c>
      <c r="G1787" s="46">
        <v>946292783</v>
      </c>
      <c r="H1787" s="46">
        <v>19340648076</v>
      </c>
    </row>
    <row r="1788" spans="1:8" ht="15" x14ac:dyDescent="0.25">
      <c r="A1788" s="47" t="s">
        <v>1949</v>
      </c>
      <c r="B1788" s="46" t="s">
        <v>1950</v>
      </c>
      <c r="C1788" s="46" t="s">
        <v>1951</v>
      </c>
      <c r="D1788" s="49">
        <v>32733</v>
      </c>
      <c r="E1788" s="46" t="s">
        <v>1005</v>
      </c>
      <c r="F1788" s="46">
        <v>88</v>
      </c>
      <c r="G1788" s="46">
        <v>902273438</v>
      </c>
      <c r="H1788" s="46">
        <v>67575898169</v>
      </c>
    </row>
    <row r="1789" spans="1:8" ht="15" x14ac:dyDescent="0.25">
      <c r="A1789" s="47" t="s">
        <v>2344</v>
      </c>
      <c r="B1789" s="46" t="s">
        <v>2345</v>
      </c>
      <c r="C1789" s="46" t="s">
        <v>2346</v>
      </c>
      <c r="D1789" s="49">
        <v>32625</v>
      </c>
      <c r="E1789" s="46" t="s">
        <v>978</v>
      </c>
      <c r="F1789" s="46">
        <v>86</v>
      </c>
      <c r="G1789" s="46">
        <v>970464500</v>
      </c>
      <c r="H1789" s="46">
        <v>58338743987</v>
      </c>
    </row>
    <row r="1790" spans="1:8" ht="15" x14ac:dyDescent="0.25">
      <c r="A1790" s="47" t="s">
        <v>2078</v>
      </c>
      <c r="B1790" s="46" t="s">
        <v>2079</v>
      </c>
      <c r="C1790" s="46" t="s">
        <v>2080</v>
      </c>
      <c r="D1790" s="49">
        <v>33814</v>
      </c>
      <c r="E1790" s="46" t="s">
        <v>1091</v>
      </c>
      <c r="F1790" s="46">
        <v>92</v>
      </c>
      <c r="G1790" s="46">
        <v>967003971</v>
      </c>
      <c r="H1790" s="46">
        <v>27262200633</v>
      </c>
    </row>
    <row r="1791" spans="1:8" ht="15" x14ac:dyDescent="0.25">
      <c r="A1791" s="47" t="s">
        <v>1096</v>
      </c>
      <c r="B1791" s="46" t="s">
        <v>1097</v>
      </c>
      <c r="C1791" s="46" t="s">
        <v>1098</v>
      </c>
      <c r="D1791" s="49">
        <v>31355</v>
      </c>
      <c r="E1791" s="46" t="s">
        <v>1052</v>
      </c>
      <c r="F1791" s="46">
        <v>84</v>
      </c>
      <c r="G1791" s="46">
        <v>952059049</v>
      </c>
      <c r="H1791" s="46">
        <v>80289081051</v>
      </c>
    </row>
    <row r="1792" spans="1:8" ht="15" x14ac:dyDescent="0.25">
      <c r="A1792" s="47" t="s">
        <v>1919</v>
      </c>
      <c r="B1792" s="46" t="s">
        <v>1920</v>
      </c>
      <c r="C1792" s="46" t="s">
        <v>1921</v>
      </c>
      <c r="D1792" s="49">
        <v>32312</v>
      </c>
      <c r="E1792" s="46" t="s">
        <v>1048</v>
      </c>
      <c r="F1792" s="46">
        <v>79</v>
      </c>
      <c r="G1792" s="46">
        <v>995726035</v>
      </c>
      <c r="H1792" s="46">
        <v>92673416034</v>
      </c>
    </row>
    <row r="1793" spans="1:8" ht="15" x14ac:dyDescent="0.25">
      <c r="A1793" s="47" t="s">
        <v>2699</v>
      </c>
      <c r="B1793" s="46" t="s">
        <v>1156</v>
      </c>
      <c r="C1793" s="46" t="s">
        <v>2700</v>
      </c>
      <c r="D1793" s="49">
        <v>33740</v>
      </c>
      <c r="E1793" s="46" t="s">
        <v>1063</v>
      </c>
      <c r="F1793" s="46">
        <v>91</v>
      </c>
      <c r="G1793" s="46">
        <v>998162047</v>
      </c>
      <c r="H1793" s="46">
        <v>83216117459</v>
      </c>
    </row>
    <row r="1794" spans="1:8" ht="15" x14ac:dyDescent="0.25">
      <c r="A1794" s="47" t="s">
        <v>2701</v>
      </c>
      <c r="B1794" s="46" t="s">
        <v>2702</v>
      </c>
      <c r="C1794" s="46" t="s">
        <v>2703</v>
      </c>
      <c r="D1794" s="49">
        <v>32891</v>
      </c>
      <c r="E1794" s="46" t="s">
        <v>994</v>
      </c>
      <c r="F1794" s="46">
        <v>98</v>
      </c>
      <c r="G1794" s="46">
        <v>901948886</v>
      </c>
      <c r="H1794" s="46">
        <v>61007706731</v>
      </c>
    </row>
    <row r="1795" spans="1:8" ht="15" x14ac:dyDescent="0.25">
      <c r="A1795" s="47" t="s">
        <v>2704</v>
      </c>
      <c r="B1795" s="46" t="s">
        <v>2705</v>
      </c>
      <c r="C1795" s="46" t="s">
        <v>2706</v>
      </c>
      <c r="D1795" s="49">
        <v>31822</v>
      </c>
      <c r="E1795" s="46" t="s">
        <v>990</v>
      </c>
      <c r="F1795" s="46">
        <v>63</v>
      </c>
      <c r="G1795" s="46">
        <v>963832361</v>
      </c>
      <c r="H1795" s="46">
        <v>43459687682</v>
      </c>
    </row>
    <row r="1796" spans="1:8" ht="15" x14ac:dyDescent="0.25">
      <c r="A1796" s="47" t="s">
        <v>1620</v>
      </c>
      <c r="B1796" s="46" t="s">
        <v>1621</v>
      </c>
      <c r="C1796" s="46" t="s">
        <v>1622</v>
      </c>
      <c r="D1796" s="49">
        <v>33485</v>
      </c>
      <c r="E1796" s="46" t="s">
        <v>974</v>
      </c>
      <c r="F1796" s="46">
        <v>96</v>
      </c>
      <c r="G1796" s="46">
        <v>963396083</v>
      </c>
      <c r="H1796" s="46">
        <v>91164414636</v>
      </c>
    </row>
    <row r="1797" spans="1:8" ht="15" x14ac:dyDescent="0.25">
      <c r="A1797" s="47" t="s">
        <v>1388</v>
      </c>
      <c r="B1797" s="46" t="s">
        <v>1389</v>
      </c>
      <c r="C1797" s="46" t="s">
        <v>1390</v>
      </c>
      <c r="D1797" s="49">
        <v>31541</v>
      </c>
      <c r="E1797" s="46" t="s">
        <v>1099</v>
      </c>
      <c r="F1797" s="46">
        <v>81</v>
      </c>
      <c r="G1797" s="46">
        <v>932905086</v>
      </c>
      <c r="H1797" s="46">
        <v>59705919410</v>
      </c>
    </row>
    <row r="1798" spans="1:8" ht="15" x14ac:dyDescent="0.25">
      <c r="A1798" s="47" t="s">
        <v>1925</v>
      </c>
      <c r="B1798" s="46" t="s">
        <v>1926</v>
      </c>
      <c r="C1798" s="46" t="s">
        <v>1927</v>
      </c>
      <c r="D1798" s="49">
        <v>32803</v>
      </c>
      <c r="E1798" s="46" t="s">
        <v>990</v>
      </c>
      <c r="F1798" s="46">
        <v>63</v>
      </c>
      <c r="G1798" s="46">
        <v>950435690</v>
      </c>
      <c r="H1798" s="46">
        <v>41493260272</v>
      </c>
    </row>
    <row r="1799" spans="1:8" ht="15" x14ac:dyDescent="0.25">
      <c r="A1799" s="47" t="s">
        <v>2548</v>
      </c>
      <c r="B1799" s="46" t="s">
        <v>1910</v>
      </c>
      <c r="C1799" s="46" t="s">
        <v>2549</v>
      </c>
      <c r="D1799" s="49">
        <v>34224</v>
      </c>
      <c r="E1799" s="46" t="s">
        <v>1095</v>
      </c>
      <c r="F1799" s="46">
        <v>11</v>
      </c>
      <c r="G1799" s="46">
        <v>966557486</v>
      </c>
      <c r="H1799" s="46">
        <v>15851537610</v>
      </c>
    </row>
    <row r="1800" spans="1:8" ht="15" x14ac:dyDescent="0.25">
      <c r="A1800" s="47" t="s">
        <v>1238</v>
      </c>
      <c r="B1800" s="46" t="s">
        <v>1239</v>
      </c>
      <c r="C1800" s="46" t="s">
        <v>1240</v>
      </c>
      <c r="D1800" s="49">
        <v>33815</v>
      </c>
      <c r="E1800" s="46" t="s">
        <v>1125</v>
      </c>
      <c r="F1800" s="46">
        <v>31</v>
      </c>
      <c r="G1800" s="46">
        <v>984118345</v>
      </c>
      <c r="H1800" s="46">
        <v>46447344975</v>
      </c>
    </row>
    <row r="1801" spans="1:8" ht="15" x14ac:dyDescent="0.25">
      <c r="A1801" s="47" t="s">
        <v>2531</v>
      </c>
      <c r="B1801" s="46" t="s">
        <v>2532</v>
      </c>
      <c r="C1801" s="46" t="s">
        <v>2533</v>
      </c>
      <c r="D1801" s="49">
        <v>32949</v>
      </c>
      <c r="E1801" s="46" t="s">
        <v>974</v>
      </c>
      <c r="F1801" s="46">
        <v>96</v>
      </c>
      <c r="G1801" s="46">
        <v>972021033</v>
      </c>
      <c r="H1801" s="46">
        <v>36444570173</v>
      </c>
    </row>
    <row r="1802" spans="1:8" ht="15" x14ac:dyDescent="0.25">
      <c r="A1802" s="47" t="s">
        <v>1691</v>
      </c>
      <c r="B1802" s="46" t="s">
        <v>1692</v>
      </c>
      <c r="C1802" s="46" t="s">
        <v>1693</v>
      </c>
      <c r="D1802" s="49">
        <v>34159</v>
      </c>
      <c r="E1802" s="46" t="s">
        <v>1099</v>
      </c>
      <c r="F1802" s="46">
        <v>81</v>
      </c>
      <c r="G1802" s="46">
        <v>974806791</v>
      </c>
      <c r="H1802" s="46">
        <v>32493981470</v>
      </c>
    </row>
    <row r="1803" spans="1:8" ht="15" x14ac:dyDescent="0.25">
      <c r="A1803" s="47" t="s">
        <v>1480</v>
      </c>
      <c r="B1803" s="46" t="s">
        <v>1481</v>
      </c>
      <c r="C1803" s="46" t="s">
        <v>1482</v>
      </c>
      <c r="D1803" s="49">
        <v>31158</v>
      </c>
      <c r="E1803" s="46" t="s">
        <v>966</v>
      </c>
      <c r="F1803" s="46">
        <v>62</v>
      </c>
      <c r="G1803" s="46">
        <v>987853229</v>
      </c>
      <c r="H1803" s="46">
        <v>95783392341</v>
      </c>
    </row>
    <row r="1804" spans="1:8" ht="15" x14ac:dyDescent="0.25">
      <c r="A1804" s="47" t="s">
        <v>1153</v>
      </c>
      <c r="B1804" s="46" t="s">
        <v>1154</v>
      </c>
      <c r="C1804" s="46" t="s">
        <v>1155</v>
      </c>
      <c r="D1804" s="49">
        <v>32764</v>
      </c>
      <c r="E1804" s="46" t="s">
        <v>1048</v>
      </c>
      <c r="F1804" s="46">
        <v>79</v>
      </c>
      <c r="G1804" s="46">
        <v>924352817</v>
      </c>
      <c r="H1804" s="46">
        <v>3270157617</v>
      </c>
    </row>
    <row r="1805" spans="1:8" ht="15" x14ac:dyDescent="0.25">
      <c r="A1805" s="47" t="s">
        <v>2553</v>
      </c>
      <c r="B1805" s="46" t="s">
        <v>2554</v>
      </c>
      <c r="C1805" s="46" t="s">
        <v>2555</v>
      </c>
      <c r="D1805" s="49">
        <v>33385</v>
      </c>
      <c r="E1805" s="46" t="s">
        <v>1005</v>
      </c>
      <c r="F1805" s="46">
        <v>88</v>
      </c>
      <c r="G1805" s="46">
        <v>907464192</v>
      </c>
      <c r="H1805" s="46">
        <v>79344950146</v>
      </c>
    </row>
    <row r="1806" spans="1:8" ht="15" x14ac:dyDescent="0.25">
      <c r="A1806" s="47" t="s">
        <v>2379</v>
      </c>
      <c r="B1806" s="46" t="s">
        <v>2380</v>
      </c>
      <c r="C1806" s="46" t="s">
        <v>2381</v>
      </c>
      <c r="D1806" s="49">
        <v>32469</v>
      </c>
      <c r="E1806" s="46" t="s">
        <v>1099</v>
      </c>
      <c r="F1806" s="46">
        <v>81</v>
      </c>
      <c r="G1806" s="46">
        <v>922193389</v>
      </c>
      <c r="H1806" s="46">
        <v>63183325469</v>
      </c>
    </row>
    <row r="1807" spans="1:8" ht="15" x14ac:dyDescent="0.25">
      <c r="A1807" s="47" t="s">
        <v>1193</v>
      </c>
      <c r="B1807" s="46" t="s">
        <v>1194</v>
      </c>
      <c r="C1807" s="46" t="s">
        <v>1195</v>
      </c>
      <c r="D1807" s="49">
        <v>32951</v>
      </c>
      <c r="E1807" s="46" t="s">
        <v>966</v>
      </c>
      <c r="F1807" s="46">
        <v>62</v>
      </c>
      <c r="G1807" s="46">
        <v>936544868</v>
      </c>
      <c r="H1807" s="46">
        <v>94030928276</v>
      </c>
    </row>
    <row r="1808" spans="1:8" ht="15" x14ac:dyDescent="0.25">
      <c r="A1808" s="47" t="s">
        <v>1579</v>
      </c>
      <c r="B1808" s="46" t="s">
        <v>1168</v>
      </c>
      <c r="C1808" s="46" t="s">
        <v>1580</v>
      </c>
      <c r="D1808" s="49">
        <v>33225</v>
      </c>
      <c r="E1808" s="46" t="s">
        <v>1087</v>
      </c>
      <c r="F1808" s="46">
        <v>61</v>
      </c>
      <c r="G1808" s="46">
        <v>916343709</v>
      </c>
      <c r="H1808" s="46">
        <v>23435412582</v>
      </c>
    </row>
    <row r="1809" spans="1:8" ht="15" x14ac:dyDescent="0.25">
      <c r="A1809" s="47" t="s">
        <v>2139</v>
      </c>
      <c r="B1809" s="46" t="s">
        <v>2140</v>
      </c>
      <c r="C1809" s="46" t="s">
        <v>2141</v>
      </c>
      <c r="D1809" s="49">
        <v>31098</v>
      </c>
      <c r="E1809" s="46" t="s">
        <v>1063</v>
      </c>
      <c r="F1809" s="46">
        <v>91</v>
      </c>
      <c r="G1809" s="46">
        <v>956632338</v>
      </c>
      <c r="H1809" s="46">
        <v>87628458677</v>
      </c>
    </row>
    <row r="1810" spans="1:8" ht="15" x14ac:dyDescent="0.25">
      <c r="A1810" s="47" t="s">
        <v>1060</v>
      </c>
      <c r="B1810" s="46" t="s">
        <v>1061</v>
      </c>
      <c r="C1810" s="46" t="s">
        <v>1062</v>
      </c>
      <c r="D1810" s="49">
        <v>31239</v>
      </c>
      <c r="E1810" s="46" t="s">
        <v>966</v>
      </c>
      <c r="F1810" s="46">
        <v>62</v>
      </c>
      <c r="G1810" s="46">
        <v>926470923</v>
      </c>
      <c r="H1810" s="46">
        <v>33086800403</v>
      </c>
    </row>
    <row r="1811" spans="1:8" ht="15" x14ac:dyDescent="0.25">
      <c r="A1811" s="47" t="s">
        <v>2442</v>
      </c>
      <c r="B1811" s="46" t="s">
        <v>2443</v>
      </c>
      <c r="C1811" s="46" t="s">
        <v>2444</v>
      </c>
      <c r="D1811" s="49">
        <v>32081</v>
      </c>
      <c r="E1811" s="46" t="s">
        <v>1079</v>
      </c>
      <c r="F1811" s="46">
        <v>48</v>
      </c>
      <c r="G1811" s="46">
        <v>926021579</v>
      </c>
      <c r="H1811" s="46">
        <v>29182077118</v>
      </c>
    </row>
    <row r="1812" spans="1:8" ht="15" x14ac:dyDescent="0.25">
      <c r="A1812" s="47" t="s">
        <v>2264</v>
      </c>
      <c r="B1812" s="46" t="s">
        <v>2265</v>
      </c>
      <c r="C1812" s="46" t="s">
        <v>2266</v>
      </c>
      <c r="D1812" s="49">
        <v>32258</v>
      </c>
      <c r="E1812" s="46" t="s">
        <v>978</v>
      </c>
      <c r="F1812" s="46">
        <v>86</v>
      </c>
      <c r="G1812" s="46">
        <v>971628529</v>
      </c>
      <c r="H1812" s="46">
        <v>84404127461</v>
      </c>
    </row>
    <row r="1813" spans="1:8" ht="15" x14ac:dyDescent="0.25">
      <c r="A1813" s="47" t="s">
        <v>1400</v>
      </c>
      <c r="B1813" s="46" t="s">
        <v>1401</v>
      </c>
      <c r="C1813" s="46" t="s">
        <v>1402</v>
      </c>
      <c r="D1813" s="49">
        <v>31484</v>
      </c>
      <c r="E1813" s="46" t="s">
        <v>1125</v>
      </c>
      <c r="F1813" s="46">
        <v>31</v>
      </c>
      <c r="G1813" s="46">
        <v>931068916</v>
      </c>
      <c r="H1813" s="46">
        <v>47683081214</v>
      </c>
    </row>
    <row r="1814" spans="1:8" ht="15" x14ac:dyDescent="0.25">
      <c r="A1814" s="47" t="s">
        <v>1295</v>
      </c>
      <c r="B1814" s="46" t="s">
        <v>1296</v>
      </c>
      <c r="C1814" s="46" t="s">
        <v>1297</v>
      </c>
      <c r="D1814" s="49">
        <v>33432</v>
      </c>
      <c r="E1814" s="46" t="s">
        <v>974</v>
      </c>
      <c r="F1814" s="46">
        <v>96</v>
      </c>
      <c r="G1814" s="46">
        <v>936773885</v>
      </c>
      <c r="H1814" s="46">
        <v>52404437925</v>
      </c>
    </row>
    <row r="1815" spans="1:8" ht="15" x14ac:dyDescent="0.25">
      <c r="A1815" s="47" t="s">
        <v>1478</v>
      </c>
      <c r="B1815" s="46" t="s">
        <v>2396</v>
      </c>
      <c r="C1815" s="46" t="s">
        <v>2397</v>
      </c>
      <c r="D1815" s="49">
        <v>33395</v>
      </c>
      <c r="E1815" s="46" t="s">
        <v>1063</v>
      </c>
      <c r="F1815" s="46">
        <v>91</v>
      </c>
      <c r="G1815" s="46">
        <v>986644673</v>
      </c>
      <c r="H1815" s="46">
        <v>12064574401</v>
      </c>
    </row>
    <row r="1816" spans="1:8" ht="15" x14ac:dyDescent="0.25">
      <c r="A1816" s="47" t="s">
        <v>1447</v>
      </c>
      <c r="B1816" s="46" t="s">
        <v>1448</v>
      </c>
      <c r="C1816" s="46" t="s">
        <v>1449</v>
      </c>
      <c r="D1816" s="49">
        <v>33556</v>
      </c>
      <c r="E1816" s="46" t="s">
        <v>1026</v>
      </c>
      <c r="F1816" s="46">
        <v>69</v>
      </c>
      <c r="G1816" s="46">
        <v>937047865</v>
      </c>
      <c r="H1816" s="46">
        <v>9668379073</v>
      </c>
    </row>
    <row r="1817" spans="1:8" ht="15" x14ac:dyDescent="0.25">
      <c r="A1817" s="47" t="s">
        <v>1866</v>
      </c>
      <c r="B1817" s="46" t="s">
        <v>1867</v>
      </c>
      <c r="C1817" s="46" t="s">
        <v>1868</v>
      </c>
      <c r="D1817" s="49">
        <v>31725</v>
      </c>
      <c r="E1817" s="46" t="s">
        <v>1125</v>
      </c>
      <c r="F1817" s="46">
        <v>31</v>
      </c>
      <c r="G1817" s="46">
        <v>909990198</v>
      </c>
      <c r="H1817" s="46">
        <v>25725458016</v>
      </c>
    </row>
    <row r="1818" spans="1:8" ht="15" x14ac:dyDescent="0.25">
      <c r="A1818" s="47" t="s">
        <v>1427</v>
      </c>
      <c r="B1818" s="46" t="s">
        <v>1428</v>
      </c>
      <c r="C1818" s="46" t="s">
        <v>1429</v>
      </c>
      <c r="D1818" s="49">
        <v>31964</v>
      </c>
      <c r="E1818" s="46" t="s">
        <v>1012</v>
      </c>
      <c r="F1818" s="46">
        <v>41</v>
      </c>
      <c r="G1818" s="46">
        <v>999884015</v>
      </c>
      <c r="H1818" s="46">
        <v>74448087678</v>
      </c>
    </row>
    <row r="1819" spans="1:8" ht="15" x14ac:dyDescent="0.25">
      <c r="A1819" s="47" t="s">
        <v>2643</v>
      </c>
      <c r="B1819" s="46" t="s">
        <v>2644</v>
      </c>
      <c r="C1819" s="46" t="s">
        <v>2645</v>
      </c>
      <c r="D1819" s="49">
        <v>32000</v>
      </c>
      <c r="E1819" s="46" t="s">
        <v>978</v>
      </c>
      <c r="F1819" s="46">
        <v>86</v>
      </c>
      <c r="G1819" s="46">
        <v>991132383</v>
      </c>
      <c r="H1819" s="46">
        <v>864320945</v>
      </c>
    </row>
    <row r="1820" spans="1:8" ht="15" x14ac:dyDescent="0.25">
      <c r="A1820" s="47" t="s">
        <v>2321</v>
      </c>
      <c r="B1820" s="46" t="s">
        <v>2322</v>
      </c>
      <c r="C1820" s="46" t="s">
        <v>2323</v>
      </c>
      <c r="D1820" s="49">
        <v>32714</v>
      </c>
      <c r="E1820" s="46" t="s">
        <v>1056</v>
      </c>
      <c r="F1820" s="46">
        <v>65</v>
      </c>
      <c r="G1820" s="46">
        <v>951479014</v>
      </c>
      <c r="H1820" s="46">
        <v>23825418813</v>
      </c>
    </row>
    <row r="1821" spans="1:8" ht="15" x14ac:dyDescent="0.25">
      <c r="A1821" s="47" t="s">
        <v>1153</v>
      </c>
      <c r="B1821" s="46" t="s">
        <v>1154</v>
      </c>
      <c r="C1821" s="46" t="s">
        <v>1155</v>
      </c>
      <c r="D1821" s="49">
        <v>32519</v>
      </c>
      <c r="E1821" s="46" t="s">
        <v>1052</v>
      </c>
      <c r="F1821" s="46">
        <v>84</v>
      </c>
      <c r="G1821" s="46">
        <v>959838870</v>
      </c>
      <c r="H1821" s="46">
        <v>86413113357</v>
      </c>
    </row>
    <row r="1822" spans="1:8" ht="15" x14ac:dyDescent="0.25">
      <c r="A1822" s="47" t="s">
        <v>2293</v>
      </c>
      <c r="B1822" s="46" t="s">
        <v>2039</v>
      </c>
      <c r="C1822" s="46" t="s">
        <v>2294</v>
      </c>
      <c r="D1822" s="49">
        <v>31524</v>
      </c>
      <c r="E1822" s="46" t="s">
        <v>1063</v>
      </c>
      <c r="F1822" s="46">
        <v>91</v>
      </c>
      <c r="G1822" s="46">
        <v>989605098</v>
      </c>
      <c r="H1822" s="46">
        <v>37849389863</v>
      </c>
    </row>
    <row r="1823" spans="1:8" ht="15" x14ac:dyDescent="0.25">
      <c r="A1823" s="47" t="s">
        <v>1825</v>
      </c>
      <c r="B1823" s="46" t="s">
        <v>1826</v>
      </c>
      <c r="C1823" s="46" t="s">
        <v>1827</v>
      </c>
      <c r="D1823" s="49">
        <v>33461</v>
      </c>
      <c r="E1823" s="46" t="s">
        <v>1095</v>
      </c>
      <c r="F1823" s="46">
        <v>11</v>
      </c>
      <c r="G1823" s="46">
        <v>957379232</v>
      </c>
      <c r="H1823" s="46">
        <v>7543455654</v>
      </c>
    </row>
    <row r="1824" spans="1:8" ht="15" x14ac:dyDescent="0.25">
      <c r="A1824" s="47" t="s">
        <v>2482</v>
      </c>
      <c r="B1824" s="46" t="s">
        <v>2483</v>
      </c>
      <c r="C1824" s="46" t="s">
        <v>2484</v>
      </c>
      <c r="D1824" s="49">
        <v>34193</v>
      </c>
      <c r="E1824" s="46" t="s">
        <v>1189</v>
      </c>
      <c r="F1824" s="46">
        <v>21</v>
      </c>
      <c r="G1824" s="46">
        <v>959397444</v>
      </c>
      <c r="H1824" s="46">
        <v>70402300573</v>
      </c>
    </row>
    <row r="1825" spans="1:8" ht="15" x14ac:dyDescent="0.25">
      <c r="A1825" s="47" t="s">
        <v>1842</v>
      </c>
      <c r="B1825" s="46" t="s">
        <v>1843</v>
      </c>
      <c r="C1825" s="46" t="s">
        <v>1844</v>
      </c>
      <c r="D1825" s="49">
        <v>33762</v>
      </c>
      <c r="E1825" s="46" t="s">
        <v>970</v>
      </c>
      <c r="F1825" s="46">
        <v>27</v>
      </c>
      <c r="G1825" s="46">
        <v>969234853</v>
      </c>
      <c r="H1825" s="46">
        <v>83152032428</v>
      </c>
    </row>
    <row r="1826" spans="1:8" ht="15" x14ac:dyDescent="0.25">
      <c r="A1826" s="47" t="s">
        <v>1732</v>
      </c>
      <c r="B1826" s="46" t="s">
        <v>1033</v>
      </c>
      <c r="C1826" s="46" t="s">
        <v>1733</v>
      </c>
      <c r="D1826" s="49">
        <v>33311</v>
      </c>
      <c r="E1826" s="46" t="s">
        <v>1087</v>
      </c>
      <c r="F1826" s="46">
        <v>61</v>
      </c>
      <c r="G1826" s="46">
        <v>931176619</v>
      </c>
      <c r="H1826" s="46">
        <v>52703435615</v>
      </c>
    </row>
    <row r="1827" spans="1:8" ht="15" x14ac:dyDescent="0.25">
      <c r="A1827" s="47" t="s">
        <v>2448</v>
      </c>
      <c r="B1827" s="46" t="s">
        <v>2449</v>
      </c>
      <c r="C1827" s="46" t="s">
        <v>2450</v>
      </c>
      <c r="D1827" s="49">
        <v>31452</v>
      </c>
      <c r="E1827" s="46" t="s">
        <v>978</v>
      </c>
      <c r="F1827" s="46">
        <v>86</v>
      </c>
      <c r="G1827" s="46">
        <v>918025544</v>
      </c>
      <c r="H1827" s="46">
        <v>74476147656</v>
      </c>
    </row>
    <row r="1828" spans="1:8" ht="15" x14ac:dyDescent="0.25">
      <c r="A1828" s="47" t="s">
        <v>2413</v>
      </c>
      <c r="B1828" s="46" t="s">
        <v>2414</v>
      </c>
      <c r="C1828" s="46" t="s">
        <v>2415</v>
      </c>
      <c r="D1828" s="49">
        <v>32340</v>
      </c>
      <c r="E1828" s="46" t="s">
        <v>1091</v>
      </c>
      <c r="F1828" s="46">
        <v>92</v>
      </c>
      <c r="G1828" s="46">
        <v>962880258</v>
      </c>
      <c r="H1828" s="46">
        <v>86188379333</v>
      </c>
    </row>
    <row r="1829" spans="1:8" ht="15" x14ac:dyDescent="0.25">
      <c r="A1829" s="47" t="s">
        <v>2241</v>
      </c>
      <c r="B1829" s="46" t="s">
        <v>2242</v>
      </c>
      <c r="C1829" s="46" t="s">
        <v>2243</v>
      </c>
      <c r="D1829" s="49">
        <v>33789</v>
      </c>
      <c r="E1829" s="46" t="s">
        <v>990</v>
      </c>
      <c r="F1829" s="46">
        <v>63</v>
      </c>
      <c r="G1829" s="46">
        <v>954584597</v>
      </c>
      <c r="H1829" s="46">
        <v>32451655817</v>
      </c>
    </row>
    <row r="1830" spans="1:8" ht="15" x14ac:dyDescent="0.25">
      <c r="A1830" s="47" t="s">
        <v>1286</v>
      </c>
      <c r="B1830" s="46" t="s">
        <v>1287</v>
      </c>
      <c r="C1830" s="46" t="s">
        <v>1288</v>
      </c>
      <c r="D1830" s="49">
        <v>31412</v>
      </c>
      <c r="E1830" s="46" t="s">
        <v>1012</v>
      </c>
      <c r="F1830" s="46">
        <v>41</v>
      </c>
      <c r="G1830" s="46">
        <v>922157365</v>
      </c>
      <c r="H1830" s="46">
        <v>39441813048</v>
      </c>
    </row>
    <row r="1831" spans="1:8" ht="15" x14ac:dyDescent="0.25">
      <c r="A1831" s="47" t="s">
        <v>1919</v>
      </c>
      <c r="B1831" s="46" t="s">
        <v>1920</v>
      </c>
      <c r="C1831" s="46" t="s">
        <v>1921</v>
      </c>
      <c r="D1831" s="49">
        <v>31957</v>
      </c>
      <c r="E1831" s="46" t="s">
        <v>1079</v>
      </c>
      <c r="F1831" s="46">
        <v>48</v>
      </c>
      <c r="G1831" s="46">
        <v>990221814</v>
      </c>
      <c r="H1831" s="46">
        <v>86098815406</v>
      </c>
    </row>
    <row r="1832" spans="1:8" ht="15" x14ac:dyDescent="0.25">
      <c r="A1832" s="47" t="s">
        <v>2058</v>
      </c>
      <c r="B1832" s="46" t="s">
        <v>2059</v>
      </c>
      <c r="C1832" s="46" t="s">
        <v>2060</v>
      </c>
      <c r="D1832" s="49">
        <v>33558</v>
      </c>
      <c r="E1832" s="46" t="s">
        <v>1052</v>
      </c>
      <c r="F1832" s="46">
        <v>84</v>
      </c>
      <c r="G1832" s="46">
        <v>957313341</v>
      </c>
      <c r="H1832" s="46">
        <v>65114909432</v>
      </c>
    </row>
    <row r="1833" spans="1:8" ht="15" x14ac:dyDescent="0.25">
      <c r="A1833" s="47" t="s">
        <v>1049</v>
      </c>
      <c r="B1833" s="46" t="s">
        <v>1050</v>
      </c>
      <c r="C1833" s="46" t="s">
        <v>1051</v>
      </c>
      <c r="D1833" s="49">
        <v>32107</v>
      </c>
      <c r="E1833" s="46" t="s">
        <v>970</v>
      </c>
      <c r="F1833" s="46">
        <v>27</v>
      </c>
      <c r="G1833" s="46">
        <v>992644127</v>
      </c>
      <c r="H1833" s="46">
        <v>36501572062</v>
      </c>
    </row>
    <row r="1834" spans="1:8" ht="15" x14ac:dyDescent="0.25">
      <c r="A1834" s="47" t="s">
        <v>2410</v>
      </c>
      <c r="B1834" s="46" t="s">
        <v>2411</v>
      </c>
      <c r="C1834" s="46" t="s">
        <v>2412</v>
      </c>
      <c r="D1834" s="49">
        <v>33335</v>
      </c>
      <c r="E1834" s="46" t="s">
        <v>986</v>
      </c>
      <c r="F1834" s="46">
        <v>68</v>
      </c>
      <c r="G1834" s="46">
        <v>985872839</v>
      </c>
      <c r="H1834" s="46">
        <v>97862857215</v>
      </c>
    </row>
    <row r="1835" spans="1:8" ht="15" x14ac:dyDescent="0.25">
      <c r="A1835" s="47" t="s">
        <v>987</v>
      </c>
      <c r="B1835" s="46" t="s">
        <v>988</v>
      </c>
      <c r="C1835" s="46" t="s">
        <v>989</v>
      </c>
      <c r="D1835" s="49">
        <v>32534</v>
      </c>
      <c r="E1835" s="46" t="s">
        <v>1063</v>
      </c>
      <c r="F1835" s="46">
        <v>91</v>
      </c>
      <c r="G1835" s="46">
        <v>963429086</v>
      </c>
      <c r="H1835" s="46">
        <v>84335027123</v>
      </c>
    </row>
    <row r="1836" spans="1:8" ht="15" x14ac:dyDescent="0.25">
      <c r="A1836" s="47" t="s">
        <v>1057</v>
      </c>
      <c r="B1836" s="46" t="s">
        <v>1058</v>
      </c>
      <c r="C1836" s="46" t="s">
        <v>1059</v>
      </c>
      <c r="D1836" s="49">
        <v>32736</v>
      </c>
      <c r="E1836" s="46" t="s">
        <v>1052</v>
      </c>
      <c r="F1836" s="46">
        <v>84</v>
      </c>
      <c r="G1836" s="46">
        <v>917627763</v>
      </c>
      <c r="H1836" s="46">
        <v>65028223942</v>
      </c>
    </row>
    <row r="1837" spans="1:8" ht="15" x14ac:dyDescent="0.25">
      <c r="A1837" s="47" t="s">
        <v>1366</v>
      </c>
      <c r="B1837" s="46" t="s">
        <v>1367</v>
      </c>
      <c r="C1837" s="46" t="s">
        <v>1368</v>
      </c>
      <c r="D1837" s="49">
        <v>33510</v>
      </c>
      <c r="E1837" s="46" t="s">
        <v>1121</v>
      </c>
      <c r="F1837" s="46">
        <v>51</v>
      </c>
      <c r="G1837" s="46">
        <v>998065483</v>
      </c>
      <c r="H1837" s="46">
        <v>58397981006</v>
      </c>
    </row>
    <row r="1838" spans="1:8" ht="15" x14ac:dyDescent="0.25">
      <c r="A1838" s="47" t="s">
        <v>2651</v>
      </c>
      <c r="B1838" s="46" t="s">
        <v>2652</v>
      </c>
      <c r="C1838" s="46" t="s">
        <v>2653</v>
      </c>
      <c r="D1838" s="49">
        <v>32777</v>
      </c>
      <c r="E1838" s="46" t="s">
        <v>1189</v>
      </c>
      <c r="F1838" s="46">
        <v>21</v>
      </c>
      <c r="G1838" s="46">
        <v>973633160</v>
      </c>
      <c r="H1838" s="46">
        <v>73929569850</v>
      </c>
    </row>
    <row r="1839" spans="1:8" ht="15" x14ac:dyDescent="0.25">
      <c r="A1839" s="47" t="s">
        <v>1002</v>
      </c>
      <c r="B1839" s="46" t="s">
        <v>1003</v>
      </c>
      <c r="C1839" s="46" t="s">
        <v>1004</v>
      </c>
      <c r="D1839" s="49">
        <v>31944</v>
      </c>
      <c r="E1839" s="46" t="s">
        <v>1083</v>
      </c>
      <c r="F1839" s="46">
        <v>84</v>
      </c>
      <c r="G1839" s="46">
        <v>996114760</v>
      </c>
      <c r="H1839" s="46">
        <v>50816941357</v>
      </c>
    </row>
    <row r="1840" spans="1:8" ht="15" x14ac:dyDescent="0.25">
      <c r="A1840" s="47" t="s">
        <v>2145</v>
      </c>
      <c r="B1840" s="46" t="s">
        <v>2146</v>
      </c>
      <c r="C1840" s="46" t="s">
        <v>2147</v>
      </c>
      <c r="D1840" s="49">
        <v>31382</v>
      </c>
      <c r="E1840" s="46" t="s">
        <v>1005</v>
      </c>
      <c r="F1840" s="46">
        <v>88</v>
      </c>
      <c r="G1840" s="46">
        <v>967194174</v>
      </c>
      <c r="H1840" s="46">
        <v>17062907199</v>
      </c>
    </row>
    <row r="1841" spans="1:8" ht="15" x14ac:dyDescent="0.25">
      <c r="A1841" s="47" t="s">
        <v>1218</v>
      </c>
      <c r="B1841" s="46" t="s">
        <v>1383</v>
      </c>
      <c r="C1841" s="46" t="s">
        <v>1384</v>
      </c>
      <c r="D1841" s="49">
        <v>32734</v>
      </c>
      <c r="E1841" s="46" t="s">
        <v>994</v>
      </c>
      <c r="F1841" s="46">
        <v>98</v>
      </c>
      <c r="G1841" s="46">
        <v>943149747</v>
      </c>
      <c r="H1841" s="46">
        <v>72754203152</v>
      </c>
    </row>
    <row r="1842" spans="1:8" ht="15" x14ac:dyDescent="0.25">
      <c r="A1842" s="47" t="s">
        <v>2031</v>
      </c>
      <c r="B1842" s="46" t="s">
        <v>2032</v>
      </c>
      <c r="C1842" s="46" t="s">
        <v>2033</v>
      </c>
      <c r="D1842" s="49">
        <v>32380</v>
      </c>
      <c r="E1842" s="46" t="s">
        <v>1087</v>
      </c>
      <c r="F1842" s="46">
        <v>61</v>
      </c>
      <c r="G1842" s="46">
        <v>984811275</v>
      </c>
      <c r="H1842" s="46">
        <v>48481073986</v>
      </c>
    </row>
    <row r="1843" spans="1:8" ht="15" x14ac:dyDescent="0.25">
      <c r="A1843" s="47" t="s">
        <v>2058</v>
      </c>
      <c r="B1843" s="46" t="s">
        <v>2059</v>
      </c>
      <c r="C1843" s="46" t="s">
        <v>2060</v>
      </c>
      <c r="D1843" s="49">
        <v>33860</v>
      </c>
      <c r="E1843" s="46" t="s">
        <v>1052</v>
      </c>
      <c r="F1843" s="46">
        <v>84</v>
      </c>
      <c r="G1843" s="46">
        <v>907752089</v>
      </c>
      <c r="H1843" s="46">
        <v>74706064159</v>
      </c>
    </row>
    <row r="1844" spans="1:8" ht="15" x14ac:dyDescent="0.25">
      <c r="A1844" s="47" t="s">
        <v>1280</v>
      </c>
      <c r="B1844" s="46" t="s">
        <v>1281</v>
      </c>
      <c r="C1844" s="46" t="s">
        <v>1282</v>
      </c>
      <c r="D1844" s="49">
        <v>32900</v>
      </c>
      <c r="E1844" s="46" t="s">
        <v>1026</v>
      </c>
      <c r="F1844" s="46">
        <v>69</v>
      </c>
      <c r="G1844" s="46">
        <v>945964840</v>
      </c>
      <c r="H1844" s="46">
        <v>42585445368</v>
      </c>
    </row>
    <row r="1845" spans="1:8" ht="15" x14ac:dyDescent="0.25">
      <c r="A1845" s="47" t="s">
        <v>1033</v>
      </c>
      <c r="B1845" s="46" t="s">
        <v>1034</v>
      </c>
      <c r="C1845" s="46" t="s">
        <v>1035</v>
      </c>
      <c r="D1845" s="49">
        <v>33388</v>
      </c>
      <c r="E1845" s="46" t="s">
        <v>1079</v>
      </c>
      <c r="F1845" s="46">
        <v>48</v>
      </c>
      <c r="G1845" s="46">
        <v>931637491</v>
      </c>
      <c r="H1845" s="46">
        <v>28770536961</v>
      </c>
    </row>
    <row r="1846" spans="1:8" ht="15" x14ac:dyDescent="0.25">
      <c r="A1846" s="47" t="s">
        <v>1668</v>
      </c>
      <c r="B1846" s="46" t="s">
        <v>1669</v>
      </c>
      <c r="C1846" s="46" t="s">
        <v>1670</v>
      </c>
      <c r="D1846" s="49">
        <v>31342</v>
      </c>
      <c r="E1846" s="46" t="s">
        <v>1095</v>
      </c>
      <c r="F1846" s="46">
        <v>11</v>
      </c>
      <c r="G1846" s="46">
        <v>974109369</v>
      </c>
      <c r="H1846" s="46">
        <v>60647431732</v>
      </c>
    </row>
    <row r="1847" spans="1:8" ht="15" x14ac:dyDescent="0.25">
      <c r="A1847" s="47" t="s">
        <v>1478</v>
      </c>
      <c r="B1847" s="46" t="s">
        <v>2396</v>
      </c>
      <c r="C1847" s="46" t="s">
        <v>2397</v>
      </c>
      <c r="D1847" s="49">
        <v>34026</v>
      </c>
      <c r="E1847" s="46" t="s">
        <v>1079</v>
      </c>
      <c r="F1847" s="46">
        <v>48</v>
      </c>
      <c r="G1847" s="46">
        <v>914095908</v>
      </c>
      <c r="H1847" s="46">
        <v>60627494310</v>
      </c>
    </row>
    <row r="1848" spans="1:8" ht="15" x14ac:dyDescent="0.25">
      <c r="A1848" s="47" t="s">
        <v>2210</v>
      </c>
      <c r="B1848" s="46" t="s">
        <v>2211</v>
      </c>
      <c r="C1848" s="46" t="s">
        <v>2212</v>
      </c>
      <c r="D1848" s="49">
        <v>32613</v>
      </c>
      <c r="E1848" s="46" t="s">
        <v>1095</v>
      </c>
      <c r="F1848" s="46">
        <v>11</v>
      </c>
      <c r="G1848" s="46">
        <v>925582384</v>
      </c>
      <c r="H1848" s="46">
        <v>8210400645</v>
      </c>
    </row>
    <row r="1849" spans="1:8" ht="15" x14ac:dyDescent="0.25">
      <c r="A1849" s="47" t="s">
        <v>2468</v>
      </c>
      <c r="B1849" s="46" t="s">
        <v>2469</v>
      </c>
      <c r="C1849" s="46" t="s">
        <v>2470</v>
      </c>
      <c r="D1849" s="49">
        <v>32138</v>
      </c>
      <c r="E1849" s="46" t="s">
        <v>974</v>
      </c>
      <c r="F1849" s="46">
        <v>96</v>
      </c>
      <c r="G1849" s="46">
        <v>933143511</v>
      </c>
      <c r="H1849" s="46">
        <v>35677878174</v>
      </c>
    </row>
    <row r="1850" spans="1:8" ht="15" x14ac:dyDescent="0.25">
      <c r="A1850" s="47" t="s">
        <v>1415</v>
      </c>
      <c r="B1850" s="46" t="s">
        <v>1416</v>
      </c>
      <c r="C1850" s="46" t="s">
        <v>1417</v>
      </c>
      <c r="D1850" s="49">
        <v>33417</v>
      </c>
      <c r="E1850" s="46" t="s">
        <v>982</v>
      </c>
      <c r="F1850" s="46">
        <v>82</v>
      </c>
      <c r="G1850" s="46">
        <v>967067603</v>
      </c>
      <c r="H1850" s="46">
        <v>94834293734</v>
      </c>
    </row>
    <row r="1851" spans="1:8" ht="15" x14ac:dyDescent="0.25">
      <c r="A1851" s="47" t="s">
        <v>1614</v>
      </c>
      <c r="B1851" s="46" t="s">
        <v>1615</v>
      </c>
      <c r="C1851" s="46" t="s">
        <v>1616</v>
      </c>
      <c r="D1851" s="49">
        <v>33315</v>
      </c>
      <c r="E1851" s="46" t="s">
        <v>990</v>
      </c>
      <c r="F1851" s="46">
        <v>63</v>
      </c>
      <c r="G1851" s="46">
        <v>932595139</v>
      </c>
      <c r="H1851" s="46">
        <v>67516535807</v>
      </c>
    </row>
    <row r="1852" spans="1:8" ht="15" x14ac:dyDescent="0.25">
      <c r="A1852" s="47" t="s">
        <v>1875</v>
      </c>
      <c r="B1852" s="46" t="s">
        <v>1876</v>
      </c>
      <c r="C1852" s="46" t="s">
        <v>1877</v>
      </c>
      <c r="D1852" s="49">
        <v>33116</v>
      </c>
      <c r="E1852" s="46" t="s">
        <v>966</v>
      </c>
      <c r="F1852" s="46">
        <v>62</v>
      </c>
      <c r="G1852" s="46">
        <v>954573858</v>
      </c>
      <c r="H1852" s="46">
        <v>47328908894</v>
      </c>
    </row>
    <row r="1853" spans="1:8" ht="15" x14ac:dyDescent="0.25">
      <c r="A1853" s="47" t="s">
        <v>1928</v>
      </c>
      <c r="B1853" s="46" t="s">
        <v>1929</v>
      </c>
      <c r="C1853" s="46" t="s">
        <v>1930</v>
      </c>
      <c r="D1853" s="49">
        <v>31962</v>
      </c>
      <c r="E1853" s="46" t="s">
        <v>974</v>
      </c>
      <c r="F1853" s="46">
        <v>96</v>
      </c>
      <c r="G1853" s="46">
        <v>974451099</v>
      </c>
      <c r="H1853" s="46">
        <v>8176768053</v>
      </c>
    </row>
    <row r="1854" spans="1:8" ht="15" x14ac:dyDescent="0.25">
      <c r="A1854" s="47" t="s">
        <v>1830</v>
      </c>
      <c r="B1854" s="46" t="s">
        <v>1831</v>
      </c>
      <c r="C1854" s="46" t="s">
        <v>1832</v>
      </c>
      <c r="D1854" s="49">
        <v>34092</v>
      </c>
      <c r="E1854" s="46" t="s">
        <v>1125</v>
      </c>
      <c r="F1854" s="46">
        <v>31</v>
      </c>
      <c r="G1854" s="46">
        <v>981619201</v>
      </c>
      <c r="H1854" s="46">
        <v>4147425679</v>
      </c>
    </row>
    <row r="1855" spans="1:8" ht="15" x14ac:dyDescent="0.25">
      <c r="A1855" s="47" t="s">
        <v>1584</v>
      </c>
      <c r="B1855" s="46" t="s">
        <v>1585</v>
      </c>
      <c r="C1855" s="46" t="s">
        <v>1586</v>
      </c>
      <c r="D1855" s="49">
        <v>32085</v>
      </c>
      <c r="E1855" s="46" t="s">
        <v>970</v>
      </c>
      <c r="F1855" s="46">
        <v>27</v>
      </c>
      <c r="G1855" s="46">
        <v>910541761</v>
      </c>
      <c r="H1855" s="46">
        <v>84865780087</v>
      </c>
    </row>
    <row r="1856" spans="1:8" ht="15" x14ac:dyDescent="0.25">
      <c r="A1856" s="47" t="s">
        <v>1787</v>
      </c>
      <c r="B1856" s="46" t="s">
        <v>1788</v>
      </c>
      <c r="C1856" s="46" t="s">
        <v>1789</v>
      </c>
      <c r="D1856" s="49">
        <v>34143</v>
      </c>
      <c r="E1856" s="46" t="s">
        <v>1079</v>
      </c>
      <c r="F1856" s="46">
        <v>48</v>
      </c>
      <c r="G1856" s="46">
        <v>917026114</v>
      </c>
      <c r="H1856" s="46">
        <v>89633119856</v>
      </c>
    </row>
    <row r="1857" spans="1:8" ht="15" x14ac:dyDescent="0.25">
      <c r="A1857" s="47" t="s">
        <v>1100</v>
      </c>
      <c r="B1857" s="46" t="s">
        <v>1101</v>
      </c>
      <c r="C1857" s="46" t="s">
        <v>1102</v>
      </c>
      <c r="D1857" s="49">
        <v>32184</v>
      </c>
      <c r="E1857" s="46" t="s">
        <v>1052</v>
      </c>
      <c r="F1857" s="46">
        <v>84</v>
      </c>
      <c r="G1857" s="46">
        <v>939648682</v>
      </c>
      <c r="H1857" s="46">
        <v>87602187760</v>
      </c>
    </row>
    <row r="1858" spans="1:8" ht="15" x14ac:dyDescent="0.25">
      <c r="A1858" s="47" t="s">
        <v>1620</v>
      </c>
      <c r="B1858" s="46" t="s">
        <v>1621</v>
      </c>
      <c r="C1858" s="46" t="s">
        <v>1622</v>
      </c>
      <c r="D1858" s="49">
        <v>31182</v>
      </c>
      <c r="E1858" s="46" t="s">
        <v>994</v>
      </c>
      <c r="F1858" s="46">
        <v>98</v>
      </c>
      <c r="G1858" s="46">
        <v>907372602</v>
      </c>
      <c r="H1858" s="46">
        <v>96325095356</v>
      </c>
    </row>
    <row r="1859" spans="1:8" ht="15" x14ac:dyDescent="0.25">
      <c r="A1859" s="47" t="s">
        <v>1928</v>
      </c>
      <c r="B1859" s="46" t="s">
        <v>1929</v>
      </c>
      <c r="C1859" s="46" t="s">
        <v>1930</v>
      </c>
      <c r="D1859" s="49">
        <v>32683</v>
      </c>
      <c r="E1859" s="46" t="s">
        <v>1125</v>
      </c>
      <c r="F1859" s="46">
        <v>31</v>
      </c>
      <c r="G1859" s="46">
        <v>940540387</v>
      </c>
      <c r="H1859" s="46">
        <v>41770810996</v>
      </c>
    </row>
    <row r="1860" spans="1:8" ht="15" x14ac:dyDescent="0.25">
      <c r="A1860" s="47" t="s">
        <v>2149</v>
      </c>
      <c r="B1860" s="46" t="s">
        <v>2707</v>
      </c>
      <c r="C1860" s="46" t="s">
        <v>2708</v>
      </c>
      <c r="D1860" s="49">
        <v>31442</v>
      </c>
      <c r="E1860" s="46" t="s">
        <v>1048</v>
      </c>
      <c r="F1860" s="46">
        <v>79</v>
      </c>
      <c r="G1860" s="46">
        <v>944659405</v>
      </c>
      <c r="H1860" s="46">
        <v>45939969526</v>
      </c>
    </row>
    <row r="1861" spans="1:8" ht="15" x14ac:dyDescent="0.25">
      <c r="A1861" s="47" t="s">
        <v>2508</v>
      </c>
      <c r="B1861" s="46" t="s">
        <v>2509</v>
      </c>
      <c r="C1861" s="46" t="s">
        <v>2510</v>
      </c>
      <c r="D1861" s="49">
        <v>31460</v>
      </c>
      <c r="E1861" s="46" t="s">
        <v>1095</v>
      </c>
      <c r="F1861" s="46">
        <v>11</v>
      </c>
      <c r="G1861" s="46">
        <v>919279793</v>
      </c>
      <c r="H1861" s="46">
        <v>51249232610</v>
      </c>
    </row>
    <row r="1862" spans="1:8" ht="15" x14ac:dyDescent="0.25">
      <c r="A1862" s="47" t="s">
        <v>1579</v>
      </c>
      <c r="B1862" s="46" t="s">
        <v>1168</v>
      </c>
      <c r="C1862" s="46" t="s">
        <v>1580</v>
      </c>
      <c r="D1862" s="49">
        <v>31635</v>
      </c>
      <c r="E1862" s="46" t="s">
        <v>1099</v>
      </c>
      <c r="F1862" s="46">
        <v>81</v>
      </c>
      <c r="G1862" s="46">
        <v>951968449</v>
      </c>
      <c r="H1862" s="46">
        <v>61733423204</v>
      </c>
    </row>
    <row r="1863" spans="1:8" ht="15" x14ac:dyDescent="0.25">
      <c r="A1863" s="47" t="s">
        <v>1854</v>
      </c>
      <c r="B1863" s="46" t="s">
        <v>1855</v>
      </c>
      <c r="C1863" s="46" t="s">
        <v>1856</v>
      </c>
      <c r="D1863" s="49">
        <v>31506</v>
      </c>
      <c r="E1863" s="46" t="s">
        <v>1056</v>
      </c>
      <c r="F1863" s="46">
        <v>65</v>
      </c>
      <c r="G1863" s="46">
        <v>954183332</v>
      </c>
      <c r="H1863" s="46">
        <v>79968567380</v>
      </c>
    </row>
    <row r="1864" spans="1:8" ht="15" x14ac:dyDescent="0.25">
      <c r="A1864" s="47" t="s">
        <v>2247</v>
      </c>
      <c r="B1864" s="46" t="s">
        <v>2248</v>
      </c>
      <c r="C1864" s="46" t="s">
        <v>2249</v>
      </c>
      <c r="D1864" s="49">
        <v>32559</v>
      </c>
      <c r="E1864" s="46" t="s">
        <v>1048</v>
      </c>
      <c r="F1864" s="46">
        <v>79</v>
      </c>
      <c r="G1864" s="46">
        <v>969944304</v>
      </c>
      <c r="H1864" s="46">
        <v>40250143905</v>
      </c>
    </row>
    <row r="1865" spans="1:8" ht="15" x14ac:dyDescent="0.25">
      <c r="A1865" s="47" t="s">
        <v>2550</v>
      </c>
      <c r="B1865" s="46" t="s">
        <v>2551</v>
      </c>
      <c r="C1865" s="46" t="s">
        <v>2552</v>
      </c>
      <c r="D1865" s="49">
        <v>32503</v>
      </c>
      <c r="E1865" s="46" t="s">
        <v>986</v>
      </c>
      <c r="F1865" s="46">
        <v>68</v>
      </c>
      <c r="G1865" s="46">
        <v>985242301</v>
      </c>
      <c r="H1865" s="46">
        <v>32018985434</v>
      </c>
    </row>
    <row r="1866" spans="1:8" ht="15" x14ac:dyDescent="0.25">
      <c r="A1866" s="47" t="s">
        <v>2701</v>
      </c>
      <c r="B1866" s="46" t="s">
        <v>2702</v>
      </c>
      <c r="C1866" s="46" t="s">
        <v>2703</v>
      </c>
      <c r="D1866" s="49">
        <v>31797</v>
      </c>
      <c r="E1866" s="46" t="s">
        <v>986</v>
      </c>
      <c r="F1866" s="46">
        <v>68</v>
      </c>
      <c r="G1866" s="46">
        <v>975704135</v>
      </c>
      <c r="H1866" s="46">
        <v>33751207575</v>
      </c>
    </row>
    <row r="1867" spans="1:8" ht="15" x14ac:dyDescent="0.25">
      <c r="A1867" s="47" t="s">
        <v>1378</v>
      </c>
      <c r="B1867" s="46" t="s">
        <v>1379</v>
      </c>
      <c r="C1867" s="46" t="s">
        <v>1380</v>
      </c>
      <c r="D1867" s="49">
        <v>31180</v>
      </c>
      <c r="E1867" s="46" t="s">
        <v>1026</v>
      </c>
      <c r="F1867" s="46">
        <v>69</v>
      </c>
      <c r="G1867" s="46">
        <v>947208051</v>
      </c>
      <c r="H1867" s="46">
        <v>26205480570</v>
      </c>
    </row>
    <row r="1868" spans="1:8" ht="15" x14ac:dyDescent="0.25">
      <c r="A1868" s="47" t="s">
        <v>1620</v>
      </c>
      <c r="B1868" s="46" t="s">
        <v>1621</v>
      </c>
      <c r="C1868" s="46" t="s">
        <v>1622</v>
      </c>
      <c r="D1868" s="49">
        <v>32572</v>
      </c>
      <c r="E1868" s="46" t="s">
        <v>994</v>
      </c>
      <c r="F1868" s="46">
        <v>98</v>
      </c>
      <c r="G1868" s="46">
        <v>988369667</v>
      </c>
      <c r="H1868" s="46">
        <v>78483691040</v>
      </c>
    </row>
    <row r="1869" spans="1:8" ht="15" x14ac:dyDescent="0.25">
      <c r="A1869" s="47" t="s">
        <v>1033</v>
      </c>
      <c r="B1869" s="46" t="s">
        <v>1034</v>
      </c>
      <c r="C1869" s="46" t="s">
        <v>1035</v>
      </c>
      <c r="D1869" s="49">
        <v>32436</v>
      </c>
      <c r="E1869" s="46" t="s">
        <v>1087</v>
      </c>
      <c r="F1869" s="46">
        <v>61</v>
      </c>
      <c r="G1869" s="46">
        <v>946060414</v>
      </c>
      <c r="H1869" s="46">
        <v>97517706080</v>
      </c>
    </row>
    <row r="1870" spans="1:8" ht="15" x14ac:dyDescent="0.25">
      <c r="A1870" s="47" t="s">
        <v>1006</v>
      </c>
      <c r="B1870" s="46" t="s">
        <v>1007</v>
      </c>
      <c r="C1870" s="46" t="s">
        <v>1008</v>
      </c>
      <c r="D1870" s="49">
        <v>31992</v>
      </c>
      <c r="E1870" s="46" t="s">
        <v>1005</v>
      </c>
      <c r="F1870" s="46">
        <v>88</v>
      </c>
      <c r="G1870" s="46">
        <v>977663860</v>
      </c>
      <c r="H1870" s="46">
        <v>57504492574</v>
      </c>
    </row>
    <row r="1871" spans="1:8" ht="15" x14ac:dyDescent="0.25">
      <c r="A1871" s="47" t="s">
        <v>1892</v>
      </c>
      <c r="B1871" s="46" t="s">
        <v>1893</v>
      </c>
      <c r="C1871" s="46" t="s">
        <v>1894</v>
      </c>
      <c r="D1871" s="49">
        <v>31933</v>
      </c>
      <c r="E1871" s="46" t="s">
        <v>1012</v>
      </c>
      <c r="F1871" s="46">
        <v>41</v>
      </c>
      <c r="G1871" s="46">
        <v>937539138</v>
      </c>
      <c r="H1871" s="46">
        <v>95294928814</v>
      </c>
    </row>
    <row r="1872" spans="1:8" ht="15" x14ac:dyDescent="0.25">
      <c r="A1872" s="47" t="s">
        <v>2709</v>
      </c>
      <c r="B1872" s="46" t="s">
        <v>2710</v>
      </c>
      <c r="C1872" s="46" t="s">
        <v>2711</v>
      </c>
      <c r="D1872" s="49">
        <v>31485</v>
      </c>
      <c r="E1872" s="46" t="s">
        <v>966</v>
      </c>
      <c r="F1872" s="46">
        <v>62</v>
      </c>
      <c r="G1872" s="46">
        <v>911588393</v>
      </c>
      <c r="H1872" s="46">
        <v>21775596990</v>
      </c>
    </row>
    <row r="1873" spans="1:8" ht="15" x14ac:dyDescent="0.25">
      <c r="A1873" s="47" t="s">
        <v>1952</v>
      </c>
      <c r="B1873" s="46" t="s">
        <v>1953</v>
      </c>
      <c r="C1873" s="46" t="s">
        <v>1954</v>
      </c>
      <c r="D1873" s="49">
        <v>31405</v>
      </c>
      <c r="E1873" s="46" t="s">
        <v>970</v>
      </c>
      <c r="F1873" s="46">
        <v>27</v>
      </c>
      <c r="G1873" s="46">
        <v>949230162</v>
      </c>
      <c r="H1873" s="46">
        <v>54347165956</v>
      </c>
    </row>
    <row r="1874" spans="1:8" ht="15" x14ac:dyDescent="0.25">
      <c r="A1874" s="47" t="s">
        <v>2358</v>
      </c>
      <c r="B1874" s="46" t="s">
        <v>2359</v>
      </c>
      <c r="C1874" s="46" t="s">
        <v>2360</v>
      </c>
      <c r="D1874" s="49">
        <v>31606</v>
      </c>
      <c r="E1874" s="46" t="s">
        <v>1083</v>
      </c>
      <c r="F1874" s="46">
        <v>84</v>
      </c>
      <c r="G1874" s="46">
        <v>919393790</v>
      </c>
      <c r="H1874" s="46">
        <v>73666065813</v>
      </c>
    </row>
    <row r="1875" spans="1:8" ht="15" x14ac:dyDescent="0.25">
      <c r="A1875" s="47" t="s">
        <v>1691</v>
      </c>
      <c r="B1875" s="46" t="s">
        <v>1692</v>
      </c>
      <c r="C1875" s="46" t="s">
        <v>1693</v>
      </c>
      <c r="D1875" s="49">
        <v>31535</v>
      </c>
      <c r="E1875" s="46" t="s">
        <v>1063</v>
      </c>
      <c r="F1875" s="46">
        <v>91</v>
      </c>
      <c r="G1875" s="46">
        <v>921231505</v>
      </c>
      <c r="H1875" s="46">
        <v>81526706293</v>
      </c>
    </row>
    <row r="1876" spans="1:8" ht="15" x14ac:dyDescent="0.25">
      <c r="A1876" s="47" t="s">
        <v>2631</v>
      </c>
      <c r="B1876" s="46" t="s">
        <v>2058</v>
      </c>
      <c r="C1876" s="46" t="s">
        <v>2632</v>
      </c>
      <c r="D1876" s="49">
        <v>33886</v>
      </c>
      <c r="E1876" s="46" t="s">
        <v>1005</v>
      </c>
      <c r="F1876" s="46">
        <v>88</v>
      </c>
      <c r="G1876" s="46">
        <v>952906257</v>
      </c>
      <c r="H1876" s="46">
        <v>62330871638</v>
      </c>
    </row>
    <row r="1877" spans="1:8" ht="15" x14ac:dyDescent="0.25">
      <c r="A1877" s="47" t="s">
        <v>1524</v>
      </c>
      <c r="B1877" s="46" t="s">
        <v>1525</v>
      </c>
      <c r="C1877" s="46" t="s">
        <v>1526</v>
      </c>
      <c r="D1877" s="49">
        <v>33064</v>
      </c>
      <c r="E1877" s="46" t="s">
        <v>1005</v>
      </c>
      <c r="F1877" s="46">
        <v>88</v>
      </c>
      <c r="G1877" s="46">
        <v>914344433</v>
      </c>
      <c r="H1877" s="46">
        <v>60946150630</v>
      </c>
    </row>
    <row r="1878" spans="1:8" ht="15" x14ac:dyDescent="0.25">
      <c r="A1878" s="47" t="s">
        <v>2010</v>
      </c>
      <c r="B1878" s="46" t="s">
        <v>2011</v>
      </c>
      <c r="C1878" s="46" t="s">
        <v>2012</v>
      </c>
      <c r="D1878" s="49">
        <v>32667</v>
      </c>
      <c r="E1878" s="46" t="s">
        <v>1125</v>
      </c>
      <c r="F1878" s="46">
        <v>31</v>
      </c>
      <c r="G1878" s="46">
        <v>988715427</v>
      </c>
      <c r="H1878" s="46">
        <v>19708565101</v>
      </c>
    </row>
    <row r="1879" spans="1:8" ht="15" x14ac:dyDescent="0.25">
      <c r="A1879" s="47" t="s">
        <v>1147</v>
      </c>
      <c r="B1879" s="46" t="s">
        <v>1148</v>
      </c>
      <c r="C1879" s="46" t="s">
        <v>1149</v>
      </c>
      <c r="D1879" s="49">
        <v>33178</v>
      </c>
      <c r="E1879" s="46" t="s">
        <v>978</v>
      </c>
      <c r="F1879" s="46">
        <v>86</v>
      </c>
      <c r="G1879" s="46">
        <v>946124332</v>
      </c>
      <c r="H1879" s="46">
        <v>16858830859</v>
      </c>
    </row>
    <row r="1880" spans="1:8" ht="15" x14ac:dyDescent="0.25">
      <c r="A1880" s="47" t="s">
        <v>2298</v>
      </c>
      <c r="B1880" s="46" t="s">
        <v>2299</v>
      </c>
      <c r="C1880" s="46" t="s">
        <v>2300</v>
      </c>
      <c r="D1880" s="49">
        <v>31240</v>
      </c>
      <c r="E1880" s="46" t="s">
        <v>1012</v>
      </c>
      <c r="F1880" s="46">
        <v>41</v>
      </c>
      <c r="G1880" s="46">
        <v>916114147</v>
      </c>
      <c r="H1880" s="46">
        <v>23457649502</v>
      </c>
    </row>
    <row r="1881" spans="1:8" ht="15" x14ac:dyDescent="0.25">
      <c r="A1881" s="47" t="s">
        <v>2712</v>
      </c>
      <c r="B1881" s="46" t="s">
        <v>2713</v>
      </c>
      <c r="C1881" s="46" t="s">
        <v>2714</v>
      </c>
      <c r="D1881" s="49">
        <v>32070</v>
      </c>
      <c r="E1881" s="46" t="s">
        <v>1079</v>
      </c>
      <c r="F1881" s="46">
        <v>48</v>
      </c>
      <c r="G1881" s="46">
        <v>918433787</v>
      </c>
      <c r="H1881" s="46">
        <v>73461775476</v>
      </c>
    </row>
    <row r="1882" spans="1:8" ht="15" x14ac:dyDescent="0.25">
      <c r="A1882" s="47" t="s">
        <v>1564</v>
      </c>
      <c r="B1882" s="46" t="s">
        <v>1565</v>
      </c>
      <c r="C1882" s="46" t="s">
        <v>1566</v>
      </c>
      <c r="D1882" s="49">
        <v>34114</v>
      </c>
      <c r="E1882" s="46" t="s">
        <v>962</v>
      </c>
      <c r="F1882" s="46">
        <v>71</v>
      </c>
      <c r="G1882" s="46">
        <v>987976552</v>
      </c>
      <c r="H1882" s="46">
        <v>16731298634</v>
      </c>
    </row>
    <row r="1883" spans="1:8" ht="15" x14ac:dyDescent="0.25">
      <c r="A1883" s="47" t="s">
        <v>2050</v>
      </c>
      <c r="B1883" s="46" t="s">
        <v>2051</v>
      </c>
      <c r="C1883" s="46" t="s">
        <v>2052</v>
      </c>
      <c r="D1883" s="49">
        <v>32856</v>
      </c>
      <c r="E1883" s="46" t="s">
        <v>1121</v>
      </c>
      <c r="F1883" s="46">
        <v>51</v>
      </c>
      <c r="G1883" s="46">
        <v>990510340</v>
      </c>
      <c r="H1883" s="46">
        <v>51107032408</v>
      </c>
    </row>
    <row r="1884" spans="1:8" ht="15" x14ac:dyDescent="0.25">
      <c r="A1884" s="47" t="s">
        <v>1910</v>
      </c>
      <c r="B1884" s="46" t="s">
        <v>1911</v>
      </c>
      <c r="C1884" s="46" t="s">
        <v>1912</v>
      </c>
      <c r="D1884" s="49">
        <v>31258</v>
      </c>
      <c r="E1884" s="46" t="s">
        <v>1083</v>
      </c>
      <c r="F1884" s="46">
        <v>84</v>
      </c>
      <c r="G1884" s="46">
        <v>957632009</v>
      </c>
      <c r="H1884" s="46">
        <v>15586272586</v>
      </c>
    </row>
    <row r="1885" spans="1:8" ht="15" x14ac:dyDescent="0.25">
      <c r="A1885" s="47" t="s">
        <v>1910</v>
      </c>
      <c r="B1885" s="46" t="s">
        <v>1911</v>
      </c>
      <c r="C1885" s="46" t="s">
        <v>1912</v>
      </c>
      <c r="D1885" s="49">
        <v>33626</v>
      </c>
      <c r="E1885" s="46" t="s">
        <v>974</v>
      </c>
      <c r="F1885" s="46">
        <v>96</v>
      </c>
      <c r="G1885" s="46">
        <v>983637627</v>
      </c>
      <c r="H1885" s="46">
        <v>95213634764</v>
      </c>
    </row>
    <row r="1886" spans="1:8" ht="15" x14ac:dyDescent="0.25">
      <c r="A1886" s="47" t="s">
        <v>1734</v>
      </c>
      <c r="B1886" s="46" t="s">
        <v>1735</v>
      </c>
      <c r="C1886" s="46" t="s">
        <v>1736</v>
      </c>
      <c r="D1886" s="49">
        <v>33899</v>
      </c>
      <c r="E1886" s="46" t="s">
        <v>982</v>
      </c>
      <c r="F1886" s="46">
        <v>82</v>
      </c>
      <c r="G1886" s="46">
        <v>937007950</v>
      </c>
      <c r="H1886" s="46">
        <v>80157517501</v>
      </c>
    </row>
    <row r="1887" spans="1:8" ht="15" x14ac:dyDescent="0.25">
      <c r="A1887" s="47" t="s">
        <v>1424</v>
      </c>
      <c r="B1887" s="46" t="s">
        <v>1425</v>
      </c>
      <c r="C1887" s="46" t="s">
        <v>1426</v>
      </c>
      <c r="D1887" s="49">
        <v>31579</v>
      </c>
      <c r="E1887" s="46" t="s">
        <v>1063</v>
      </c>
      <c r="F1887" s="46">
        <v>91</v>
      </c>
      <c r="G1887" s="46">
        <v>962748050</v>
      </c>
      <c r="H1887" s="46">
        <v>18190488516</v>
      </c>
    </row>
    <row r="1888" spans="1:8" ht="15" x14ac:dyDescent="0.25">
      <c r="A1888" s="47" t="s">
        <v>2229</v>
      </c>
      <c r="B1888" s="46" t="s">
        <v>2230</v>
      </c>
      <c r="C1888" s="46" t="s">
        <v>2231</v>
      </c>
      <c r="D1888" s="49">
        <v>32278</v>
      </c>
      <c r="E1888" s="46" t="s">
        <v>962</v>
      </c>
      <c r="F1888" s="46">
        <v>71</v>
      </c>
      <c r="G1888" s="46">
        <v>956473449</v>
      </c>
      <c r="H1888" s="46">
        <v>27128128629</v>
      </c>
    </row>
    <row r="1889" spans="1:8" ht="15" x14ac:dyDescent="0.25">
      <c r="A1889" s="47" t="s">
        <v>2364</v>
      </c>
      <c r="B1889" s="46" t="s">
        <v>2365</v>
      </c>
      <c r="C1889" s="46" t="s">
        <v>2366</v>
      </c>
      <c r="D1889" s="49">
        <v>33162</v>
      </c>
      <c r="E1889" s="46" t="s">
        <v>1063</v>
      </c>
      <c r="F1889" s="46">
        <v>91</v>
      </c>
      <c r="G1889" s="46">
        <v>961699656</v>
      </c>
      <c r="H1889" s="46">
        <v>5701879952</v>
      </c>
    </row>
    <row r="1890" spans="1:8" ht="15" x14ac:dyDescent="0.25">
      <c r="A1890" s="47" t="s">
        <v>2121</v>
      </c>
      <c r="B1890" s="46" t="s">
        <v>2122</v>
      </c>
      <c r="C1890" s="46" t="s">
        <v>2123</v>
      </c>
      <c r="D1890" s="49">
        <v>33007</v>
      </c>
      <c r="E1890" s="46" t="s">
        <v>1125</v>
      </c>
      <c r="F1890" s="46">
        <v>31</v>
      </c>
      <c r="G1890" s="46">
        <v>972121301</v>
      </c>
      <c r="H1890" s="46">
        <v>78453241186</v>
      </c>
    </row>
    <row r="1891" spans="1:8" ht="15" x14ac:dyDescent="0.25">
      <c r="A1891" s="47" t="s">
        <v>1366</v>
      </c>
      <c r="B1891" s="46" t="s">
        <v>1367</v>
      </c>
      <c r="C1891" s="46" t="s">
        <v>1368</v>
      </c>
      <c r="D1891" s="49">
        <v>33993</v>
      </c>
      <c r="E1891" s="46" t="s">
        <v>1048</v>
      </c>
      <c r="F1891" s="46">
        <v>79</v>
      </c>
      <c r="G1891" s="46">
        <v>930285729</v>
      </c>
      <c r="H1891" s="46">
        <v>64318264982</v>
      </c>
    </row>
    <row r="1892" spans="1:8" ht="15" x14ac:dyDescent="0.25">
      <c r="A1892" s="47" t="s">
        <v>1013</v>
      </c>
      <c r="B1892" s="46" t="s">
        <v>1014</v>
      </c>
      <c r="C1892" s="46" t="s">
        <v>1015</v>
      </c>
      <c r="D1892" s="49">
        <v>33840</v>
      </c>
      <c r="E1892" s="46" t="s">
        <v>1048</v>
      </c>
      <c r="F1892" s="46">
        <v>79</v>
      </c>
      <c r="G1892" s="46">
        <v>928143584</v>
      </c>
      <c r="H1892" s="46">
        <v>12300022982</v>
      </c>
    </row>
    <row r="1893" spans="1:8" ht="15" x14ac:dyDescent="0.25">
      <c r="A1893" s="47" t="s">
        <v>1289</v>
      </c>
      <c r="B1893" s="46" t="s">
        <v>1290</v>
      </c>
      <c r="C1893" s="46" t="s">
        <v>1291</v>
      </c>
      <c r="D1893" s="49">
        <v>32455</v>
      </c>
      <c r="E1893" s="46" t="s">
        <v>982</v>
      </c>
      <c r="F1893" s="46">
        <v>82</v>
      </c>
      <c r="G1893" s="46">
        <v>971383264</v>
      </c>
      <c r="H1893" s="46">
        <v>27488691112</v>
      </c>
    </row>
    <row r="1894" spans="1:8" ht="15" x14ac:dyDescent="0.25">
      <c r="A1894" s="47" t="s">
        <v>1763</v>
      </c>
      <c r="B1894" s="46" t="s">
        <v>1764</v>
      </c>
      <c r="C1894" s="46" t="s">
        <v>1765</v>
      </c>
      <c r="D1894" s="49">
        <v>33732</v>
      </c>
      <c r="E1894" s="46" t="s">
        <v>1001</v>
      </c>
      <c r="F1894" s="46">
        <v>83</v>
      </c>
      <c r="G1894" s="46">
        <v>995682930</v>
      </c>
      <c r="H1894" s="46">
        <v>64820555036</v>
      </c>
    </row>
    <row r="1895" spans="1:8" ht="15" x14ac:dyDescent="0.25">
      <c r="A1895" s="47" t="s">
        <v>1268</v>
      </c>
      <c r="B1895" s="46" t="s">
        <v>1269</v>
      </c>
      <c r="C1895" s="46" t="s">
        <v>1270</v>
      </c>
      <c r="D1895" s="49">
        <v>33781</v>
      </c>
      <c r="E1895" s="46" t="s">
        <v>1001</v>
      </c>
      <c r="F1895" s="46">
        <v>83</v>
      </c>
      <c r="G1895" s="46">
        <v>902508319</v>
      </c>
      <c r="H1895" s="46">
        <v>46178845695</v>
      </c>
    </row>
    <row r="1896" spans="1:8" ht="15" x14ac:dyDescent="0.25">
      <c r="A1896" s="47" t="s">
        <v>2528</v>
      </c>
      <c r="B1896" s="46" t="s">
        <v>2529</v>
      </c>
      <c r="C1896" s="46" t="s">
        <v>2530</v>
      </c>
      <c r="D1896" s="49">
        <v>32762</v>
      </c>
      <c r="E1896" s="46" t="s">
        <v>966</v>
      </c>
      <c r="F1896" s="46">
        <v>62</v>
      </c>
      <c r="G1896" s="46">
        <v>956188292</v>
      </c>
      <c r="H1896" s="46">
        <v>87091240170</v>
      </c>
    </row>
    <row r="1897" spans="1:8" ht="15" x14ac:dyDescent="0.25">
      <c r="A1897" s="47" t="s">
        <v>2599</v>
      </c>
      <c r="B1897" s="46" t="s">
        <v>2600</v>
      </c>
      <c r="C1897" s="46" t="s">
        <v>2601</v>
      </c>
      <c r="D1897" s="49">
        <v>32015</v>
      </c>
      <c r="E1897" s="46" t="s">
        <v>1001</v>
      </c>
      <c r="F1897" s="46">
        <v>83</v>
      </c>
      <c r="G1897" s="46">
        <v>904769110</v>
      </c>
      <c r="H1897" s="46">
        <v>74403459583</v>
      </c>
    </row>
    <row r="1898" spans="1:8" ht="15" x14ac:dyDescent="0.25">
      <c r="A1898" s="47" t="s">
        <v>2454</v>
      </c>
      <c r="B1898" s="46" t="s">
        <v>2455</v>
      </c>
      <c r="C1898" s="46" t="s">
        <v>2456</v>
      </c>
      <c r="D1898" s="49">
        <v>34060</v>
      </c>
      <c r="E1898" s="46" t="s">
        <v>1099</v>
      </c>
      <c r="F1898" s="46">
        <v>81</v>
      </c>
      <c r="G1898" s="46">
        <v>981038471</v>
      </c>
      <c r="H1898" s="46">
        <v>57841541349</v>
      </c>
    </row>
    <row r="1899" spans="1:8" ht="15" x14ac:dyDescent="0.25">
      <c r="A1899" s="47" t="s">
        <v>1366</v>
      </c>
      <c r="B1899" s="46" t="s">
        <v>1367</v>
      </c>
      <c r="C1899" s="46" t="s">
        <v>1368</v>
      </c>
      <c r="D1899" s="49">
        <v>31558</v>
      </c>
      <c r="E1899" s="46" t="s">
        <v>1121</v>
      </c>
      <c r="F1899" s="46">
        <v>51</v>
      </c>
      <c r="G1899" s="46">
        <v>966038463</v>
      </c>
      <c r="H1899" s="46">
        <v>76711361760</v>
      </c>
    </row>
    <row r="1900" spans="1:8" ht="15" x14ac:dyDescent="0.25">
      <c r="A1900" s="47" t="s">
        <v>1073</v>
      </c>
      <c r="B1900" s="46" t="s">
        <v>1074</v>
      </c>
      <c r="C1900" s="46" t="s">
        <v>1075</v>
      </c>
      <c r="D1900" s="49">
        <v>31818</v>
      </c>
      <c r="E1900" s="46" t="s">
        <v>1121</v>
      </c>
      <c r="F1900" s="46">
        <v>51</v>
      </c>
      <c r="G1900" s="46">
        <v>922287109</v>
      </c>
      <c r="H1900" s="46">
        <v>54159282850</v>
      </c>
    </row>
    <row r="1901" spans="1:8" ht="15" x14ac:dyDescent="0.25">
      <c r="A1901" s="47" t="s">
        <v>2110</v>
      </c>
      <c r="B1901" s="46" t="s">
        <v>2111</v>
      </c>
      <c r="C1901" s="46" t="s">
        <v>2112</v>
      </c>
      <c r="D1901" s="49">
        <v>32610</v>
      </c>
      <c r="E1901" s="46" t="s">
        <v>1048</v>
      </c>
      <c r="F1901" s="46">
        <v>79</v>
      </c>
      <c r="G1901" s="46">
        <v>968869517</v>
      </c>
      <c r="H1901" s="46">
        <v>20996052801</v>
      </c>
    </row>
    <row r="1902" spans="1:8" ht="15" x14ac:dyDescent="0.25">
      <c r="A1902" s="47" t="s">
        <v>1064</v>
      </c>
      <c r="B1902" s="46" t="s">
        <v>1065</v>
      </c>
      <c r="C1902" s="46" t="s">
        <v>1066</v>
      </c>
      <c r="D1902" s="49">
        <v>32381</v>
      </c>
      <c r="E1902" s="46" t="s">
        <v>1087</v>
      </c>
      <c r="F1902" s="46">
        <v>61</v>
      </c>
      <c r="G1902" s="46">
        <v>968200560</v>
      </c>
      <c r="H1902" s="46">
        <v>8735831416</v>
      </c>
    </row>
    <row r="1903" spans="1:8" ht="15" x14ac:dyDescent="0.25">
      <c r="A1903" s="47" t="s">
        <v>1218</v>
      </c>
      <c r="B1903" s="46" t="s">
        <v>1383</v>
      </c>
      <c r="C1903" s="46" t="s">
        <v>1384</v>
      </c>
      <c r="D1903" s="49">
        <v>32351</v>
      </c>
      <c r="E1903" s="46" t="s">
        <v>1121</v>
      </c>
      <c r="F1903" s="46">
        <v>51</v>
      </c>
      <c r="G1903" s="46">
        <v>912506810</v>
      </c>
      <c r="H1903" s="46">
        <v>9613977515</v>
      </c>
    </row>
    <row r="1904" spans="1:8" ht="15" x14ac:dyDescent="0.25">
      <c r="A1904" s="47" t="s">
        <v>2485</v>
      </c>
      <c r="B1904" s="46" t="s">
        <v>2486</v>
      </c>
      <c r="C1904" s="46" t="s">
        <v>2487</v>
      </c>
      <c r="D1904" s="49">
        <v>31649</v>
      </c>
      <c r="E1904" s="46" t="s">
        <v>994</v>
      </c>
      <c r="F1904" s="46">
        <v>98</v>
      </c>
      <c r="G1904" s="46">
        <v>959271160</v>
      </c>
      <c r="H1904" s="46">
        <v>45951504739</v>
      </c>
    </row>
    <row r="1905" spans="1:8" ht="15" x14ac:dyDescent="0.25">
      <c r="A1905" s="47" t="s">
        <v>1084</v>
      </c>
      <c r="B1905" s="46" t="s">
        <v>1085</v>
      </c>
      <c r="C1905" s="46" t="s">
        <v>1086</v>
      </c>
      <c r="D1905" s="49">
        <v>31158</v>
      </c>
      <c r="E1905" s="46" t="s">
        <v>986</v>
      </c>
      <c r="F1905" s="46">
        <v>68</v>
      </c>
      <c r="G1905" s="46">
        <v>958163038</v>
      </c>
      <c r="H1905" s="46">
        <v>2483274624</v>
      </c>
    </row>
    <row r="1906" spans="1:8" ht="15" x14ac:dyDescent="0.25">
      <c r="A1906" s="47" t="s">
        <v>2715</v>
      </c>
      <c r="B1906" s="46" t="s">
        <v>2716</v>
      </c>
      <c r="C1906" s="46" t="s">
        <v>2717</v>
      </c>
      <c r="D1906" s="49">
        <v>31582</v>
      </c>
      <c r="E1906" s="46" t="s">
        <v>990</v>
      </c>
      <c r="F1906" s="46">
        <v>63</v>
      </c>
      <c r="G1906" s="46">
        <v>976407207</v>
      </c>
      <c r="H1906" s="46">
        <v>46579818603</v>
      </c>
    </row>
    <row r="1907" spans="1:8" ht="15" x14ac:dyDescent="0.25">
      <c r="A1907" s="47" t="s">
        <v>2198</v>
      </c>
      <c r="B1907" s="46" t="s">
        <v>2199</v>
      </c>
      <c r="C1907" s="46" t="s">
        <v>2200</v>
      </c>
      <c r="D1907" s="49">
        <v>31900</v>
      </c>
      <c r="E1907" s="46" t="s">
        <v>1056</v>
      </c>
      <c r="F1907" s="46">
        <v>65</v>
      </c>
      <c r="G1907" s="46">
        <v>958536119</v>
      </c>
      <c r="H1907" s="46">
        <v>36996876477</v>
      </c>
    </row>
    <row r="1908" spans="1:8" ht="15" x14ac:dyDescent="0.25">
      <c r="A1908" s="47" t="s">
        <v>1890</v>
      </c>
      <c r="B1908" s="46" t="s">
        <v>2473</v>
      </c>
      <c r="C1908" s="46" t="s">
        <v>2474</v>
      </c>
      <c r="D1908" s="49">
        <v>33063</v>
      </c>
      <c r="E1908" s="46" t="s">
        <v>1189</v>
      </c>
      <c r="F1908" s="46">
        <v>21</v>
      </c>
      <c r="G1908" s="46">
        <v>997863229</v>
      </c>
      <c r="H1908" s="46">
        <v>14439309628</v>
      </c>
    </row>
    <row r="1909" spans="1:8" ht="15" x14ac:dyDescent="0.25">
      <c r="A1909" s="47" t="s">
        <v>1703</v>
      </c>
      <c r="B1909" s="46" t="s">
        <v>1498</v>
      </c>
      <c r="C1909" s="46" t="s">
        <v>1704</v>
      </c>
      <c r="D1909" s="49">
        <v>31607</v>
      </c>
      <c r="E1909" s="46" t="s">
        <v>1048</v>
      </c>
      <c r="F1909" s="46">
        <v>79</v>
      </c>
      <c r="G1909" s="46">
        <v>977514063</v>
      </c>
      <c r="H1909" s="46">
        <v>87249253484</v>
      </c>
    </row>
    <row r="1910" spans="1:8" ht="15" x14ac:dyDescent="0.25">
      <c r="A1910" s="47" t="s">
        <v>2715</v>
      </c>
      <c r="B1910" s="46" t="s">
        <v>2716</v>
      </c>
      <c r="C1910" s="46" t="s">
        <v>2717</v>
      </c>
      <c r="D1910" s="49">
        <v>31705</v>
      </c>
      <c r="E1910" s="46" t="s">
        <v>1189</v>
      </c>
      <c r="F1910" s="46">
        <v>21</v>
      </c>
      <c r="G1910" s="46">
        <v>971007978</v>
      </c>
      <c r="H1910" s="46">
        <v>14278162333</v>
      </c>
    </row>
    <row r="1911" spans="1:8" ht="15" x14ac:dyDescent="0.25">
      <c r="A1911" s="47" t="s">
        <v>1002</v>
      </c>
      <c r="B1911" s="46" t="s">
        <v>1003</v>
      </c>
      <c r="C1911" s="46" t="s">
        <v>1004</v>
      </c>
      <c r="D1911" s="49">
        <v>31383</v>
      </c>
      <c r="E1911" s="46" t="s">
        <v>1056</v>
      </c>
      <c r="F1911" s="46">
        <v>65</v>
      </c>
      <c r="G1911" s="46">
        <v>912133348</v>
      </c>
      <c r="H1911" s="46">
        <v>57902293691</v>
      </c>
    </row>
    <row r="1912" spans="1:8" ht="15" x14ac:dyDescent="0.25">
      <c r="A1912" s="47" t="s">
        <v>2718</v>
      </c>
      <c r="B1912" s="46" t="s">
        <v>2719</v>
      </c>
      <c r="C1912" s="46" t="s">
        <v>2720</v>
      </c>
      <c r="D1912" s="49">
        <v>32698</v>
      </c>
      <c r="E1912" s="46" t="s">
        <v>974</v>
      </c>
      <c r="F1912" s="46">
        <v>96</v>
      </c>
      <c r="G1912" s="46">
        <v>963991625</v>
      </c>
      <c r="H1912" s="46">
        <v>4656200027</v>
      </c>
    </row>
    <row r="1913" spans="1:8" ht="15" x14ac:dyDescent="0.25">
      <c r="A1913" s="47" t="s">
        <v>1599</v>
      </c>
      <c r="B1913" s="46" t="s">
        <v>1600</v>
      </c>
      <c r="C1913" s="46" t="s">
        <v>1601</v>
      </c>
      <c r="D1913" s="49">
        <v>31482</v>
      </c>
      <c r="E1913" s="46" t="s">
        <v>966</v>
      </c>
      <c r="F1913" s="46">
        <v>62</v>
      </c>
      <c r="G1913" s="46">
        <v>914554249</v>
      </c>
      <c r="H1913" s="46">
        <v>64670366593</v>
      </c>
    </row>
    <row r="1914" spans="1:8" ht="15" x14ac:dyDescent="0.25">
      <c r="A1914" s="47" t="s">
        <v>2721</v>
      </c>
      <c r="B1914" s="46" t="s">
        <v>2287</v>
      </c>
      <c r="C1914" s="46" t="s">
        <v>2722</v>
      </c>
      <c r="D1914" s="49">
        <v>32006</v>
      </c>
      <c r="E1914" s="46" t="s">
        <v>1189</v>
      </c>
      <c r="F1914" s="46">
        <v>21</v>
      </c>
      <c r="G1914" s="46">
        <v>957762149</v>
      </c>
      <c r="H1914" s="46">
        <v>9370214278</v>
      </c>
    </row>
    <row r="1915" spans="1:8" ht="15" x14ac:dyDescent="0.25">
      <c r="A1915" s="47" t="s">
        <v>2723</v>
      </c>
      <c r="B1915" s="46" t="s">
        <v>2724</v>
      </c>
      <c r="C1915" s="46" t="s">
        <v>2725</v>
      </c>
      <c r="D1915" s="49">
        <v>33335</v>
      </c>
      <c r="E1915" s="46" t="s">
        <v>1056</v>
      </c>
      <c r="F1915" s="46">
        <v>65</v>
      </c>
      <c r="G1915" s="46">
        <v>917435555</v>
      </c>
      <c r="H1915" s="46">
        <v>42789904458</v>
      </c>
    </row>
    <row r="1916" spans="1:8" ht="15" x14ac:dyDescent="0.25">
      <c r="A1916" s="47" t="s">
        <v>1156</v>
      </c>
      <c r="B1916" s="46" t="s">
        <v>1157</v>
      </c>
      <c r="C1916" s="46" t="s">
        <v>1158</v>
      </c>
      <c r="D1916" s="49">
        <v>34311</v>
      </c>
      <c r="E1916" s="46" t="s">
        <v>1005</v>
      </c>
      <c r="F1916" s="46">
        <v>88</v>
      </c>
      <c r="G1916" s="46">
        <v>924568633</v>
      </c>
      <c r="H1916" s="46">
        <v>70502048526</v>
      </c>
    </row>
    <row r="1917" spans="1:8" ht="15" x14ac:dyDescent="0.25">
      <c r="A1917" s="47" t="s">
        <v>1556</v>
      </c>
      <c r="B1917" s="46" t="s">
        <v>1557</v>
      </c>
      <c r="C1917" s="46" t="s">
        <v>1558</v>
      </c>
      <c r="D1917" s="49">
        <v>32616</v>
      </c>
      <c r="E1917" s="46" t="s">
        <v>990</v>
      </c>
      <c r="F1917" s="46">
        <v>63</v>
      </c>
      <c r="G1917" s="46">
        <v>920871918</v>
      </c>
      <c r="H1917" s="46">
        <v>74161765378</v>
      </c>
    </row>
    <row r="1918" spans="1:8" ht="15" x14ac:dyDescent="0.25">
      <c r="A1918" s="47" t="s">
        <v>2631</v>
      </c>
      <c r="B1918" s="46" t="s">
        <v>2058</v>
      </c>
      <c r="C1918" s="46" t="s">
        <v>2632</v>
      </c>
      <c r="D1918" s="49">
        <v>32821</v>
      </c>
      <c r="E1918" s="46" t="s">
        <v>970</v>
      </c>
      <c r="F1918" s="46">
        <v>27</v>
      </c>
      <c r="G1918" s="46">
        <v>998581440</v>
      </c>
      <c r="H1918" s="46">
        <v>815319056</v>
      </c>
    </row>
    <row r="1919" spans="1:8" ht="15" x14ac:dyDescent="0.25">
      <c r="A1919" s="47" t="s">
        <v>1307</v>
      </c>
      <c r="B1919" s="46" t="s">
        <v>1308</v>
      </c>
      <c r="C1919" s="46" t="s">
        <v>1309</v>
      </c>
      <c r="D1919" s="49">
        <v>32254</v>
      </c>
      <c r="E1919" s="46" t="s">
        <v>974</v>
      </c>
      <c r="F1919" s="46">
        <v>96</v>
      </c>
      <c r="G1919" s="46">
        <v>965565335</v>
      </c>
      <c r="H1919" s="46">
        <v>69587614216</v>
      </c>
    </row>
    <row r="1920" spans="1:8" ht="15" x14ac:dyDescent="0.25">
      <c r="A1920" s="47" t="s">
        <v>2401</v>
      </c>
      <c r="B1920" s="46" t="s">
        <v>2402</v>
      </c>
      <c r="C1920" s="46" t="s">
        <v>2403</v>
      </c>
      <c r="D1920" s="49">
        <v>31637</v>
      </c>
      <c r="E1920" s="46" t="s">
        <v>1063</v>
      </c>
      <c r="F1920" s="46">
        <v>91</v>
      </c>
      <c r="G1920" s="46">
        <v>914903945</v>
      </c>
      <c r="H1920" s="46">
        <v>44129414837</v>
      </c>
    </row>
    <row r="1921" spans="1:8" ht="15" x14ac:dyDescent="0.25">
      <c r="A1921" s="47" t="s">
        <v>2165</v>
      </c>
      <c r="B1921" s="46" t="s">
        <v>2166</v>
      </c>
      <c r="C1921" s="46" t="s">
        <v>2167</v>
      </c>
      <c r="D1921" s="49">
        <v>31296</v>
      </c>
      <c r="E1921" s="46" t="s">
        <v>1099</v>
      </c>
      <c r="F1921" s="46">
        <v>81</v>
      </c>
      <c r="G1921" s="46">
        <v>900796443</v>
      </c>
      <c r="H1921" s="46">
        <v>26367223569</v>
      </c>
    </row>
    <row r="1922" spans="1:8" ht="15" x14ac:dyDescent="0.25">
      <c r="A1922" s="47" t="s">
        <v>1641</v>
      </c>
      <c r="B1922" s="46" t="s">
        <v>1642</v>
      </c>
      <c r="C1922" s="46" t="s">
        <v>1643</v>
      </c>
      <c r="D1922" s="49">
        <v>31250</v>
      </c>
      <c r="E1922" s="46" t="s">
        <v>1095</v>
      </c>
      <c r="F1922" s="46">
        <v>11</v>
      </c>
      <c r="G1922" s="46">
        <v>902278526</v>
      </c>
      <c r="H1922" s="46">
        <v>74245081007</v>
      </c>
    </row>
    <row r="1923" spans="1:8" ht="15" x14ac:dyDescent="0.25">
      <c r="A1923" s="47" t="s">
        <v>1442</v>
      </c>
      <c r="B1923" s="46" t="s">
        <v>1096</v>
      </c>
      <c r="C1923" s="46" t="s">
        <v>1443</v>
      </c>
      <c r="D1923" s="49">
        <v>31844</v>
      </c>
      <c r="E1923" s="46" t="s">
        <v>1087</v>
      </c>
      <c r="F1923" s="46">
        <v>61</v>
      </c>
      <c r="G1923" s="46">
        <v>922605680</v>
      </c>
      <c r="H1923" s="46">
        <v>96043383228</v>
      </c>
    </row>
    <row r="1924" spans="1:8" ht="15" x14ac:dyDescent="0.25">
      <c r="A1924" s="47" t="s">
        <v>2088</v>
      </c>
      <c r="B1924" s="46" t="s">
        <v>2113</v>
      </c>
      <c r="C1924" s="46" t="s">
        <v>2114</v>
      </c>
      <c r="D1924" s="49">
        <v>33117</v>
      </c>
      <c r="E1924" s="46" t="s">
        <v>986</v>
      </c>
      <c r="F1924" s="46">
        <v>68</v>
      </c>
      <c r="G1924" s="46">
        <v>930734918</v>
      </c>
      <c r="H1924" s="46">
        <v>41903048615</v>
      </c>
    </row>
    <row r="1925" spans="1:8" ht="15" x14ac:dyDescent="0.25">
      <c r="A1925" s="47" t="s">
        <v>1732</v>
      </c>
      <c r="B1925" s="46" t="s">
        <v>1033</v>
      </c>
      <c r="C1925" s="46" t="s">
        <v>1733</v>
      </c>
      <c r="D1925" s="49">
        <v>33231</v>
      </c>
      <c r="E1925" s="46" t="s">
        <v>1019</v>
      </c>
      <c r="F1925" s="46">
        <v>95</v>
      </c>
      <c r="G1925" s="46">
        <v>954911240</v>
      </c>
      <c r="H1925" s="46">
        <v>13047489262</v>
      </c>
    </row>
    <row r="1926" spans="1:8" ht="15" x14ac:dyDescent="0.25">
      <c r="A1926" s="47" t="s">
        <v>1717</v>
      </c>
      <c r="B1926" s="46" t="s">
        <v>1718</v>
      </c>
      <c r="C1926" s="46" t="s">
        <v>1719</v>
      </c>
      <c r="D1926" s="49">
        <v>31204</v>
      </c>
      <c r="E1926" s="46" t="s">
        <v>1091</v>
      </c>
      <c r="F1926" s="46">
        <v>92</v>
      </c>
      <c r="G1926" s="46">
        <v>908506551</v>
      </c>
      <c r="H1926" s="46">
        <v>21242628689</v>
      </c>
    </row>
    <row r="1927" spans="1:8" ht="15" x14ac:dyDescent="0.25">
      <c r="A1927" s="47" t="s">
        <v>2376</v>
      </c>
      <c r="B1927" s="46" t="s">
        <v>2377</v>
      </c>
      <c r="C1927" s="46" t="s">
        <v>2378</v>
      </c>
      <c r="D1927" s="49">
        <v>31955</v>
      </c>
      <c r="E1927" s="46" t="s">
        <v>962</v>
      </c>
      <c r="F1927" s="46">
        <v>71</v>
      </c>
      <c r="G1927" s="46">
        <v>905920640</v>
      </c>
      <c r="H1927" s="46">
        <v>83939959231</v>
      </c>
    </row>
    <row r="1928" spans="1:8" ht="15" x14ac:dyDescent="0.25">
      <c r="A1928" s="47" t="s">
        <v>1519</v>
      </c>
      <c r="B1928" s="46" t="s">
        <v>1084</v>
      </c>
      <c r="C1928" s="46" t="s">
        <v>1520</v>
      </c>
      <c r="D1928" s="49">
        <v>32961</v>
      </c>
      <c r="E1928" s="46" t="s">
        <v>966</v>
      </c>
      <c r="F1928" s="46">
        <v>62</v>
      </c>
      <c r="G1928" s="46">
        <v>926057372</v>
      </c>
      <c r="H1928" s="46">
        <v>16630531993</v>
      </c>
    </row>
    <row r="1929" spans="1:8" ht="15" x14ac:dyDescent="0.25">
      <c r="A1929" s="47" t="s">
        <v>2350</v>
      </c>
      <c r="B1929" s="46" t="s">
        <v>2351</v>
      </c>
      <c r="C1929" s="46" t="s">
        <v>2352</v>
      </c>
      <c r="D1929" s="49">
        <v>33744</v>
      </c>
      <c r="E1929" s="46" t="s">
        <v>1019</v>
      </c>
      <c r="F1929" s="46">
        <v>95</v>
      </c>
      <c r="G1929" s="46">
        <v>911911889</v>
      </c>
      <c r="H1929" s="46">
        <v>22811297038</v>
      </c>
    </row>
    <row r="1930" spans="1:8" ht="15" x14ac:dyDescent="0.25">
      <c r="A1930" s="47" t="s">
        <v>2726</v>
      </c>
      <c r="B1930" s="46" t="s">
        <v>2727</v>
      </c>
      <c r="C1930" s="46" t="s">
        <v>2728</v>
      </c>
      <c r="D1930" s="49">
        <v>32368</v>
      </c>
      <c r="E1930" s="46" t="s">
        <v>966</v>
      </c>
      <c r="F1930" s="46">
        <v>62</v>
      </c>
      <c r="G1930" s="46">
        <v>936898775</v>
      </c>
      <c r="H1930" s="46">
        <v>52797441748</v>
      </c>
    </row>
    <row r="1931" spans="1:8" ht="15" x14ac:dyDescent="0.25">
      <c r="A1931" s="47" t="s">
        <v>2159</v>
      </c>
      <c r="B1931" s="46" t="s">
        <v>2160</v>
      </c>
      <c r="C1931" s="46" t="s">
        <v>2161</v>
      </c>
      <c r="D1931" s="49">
        <v>32651</v>
      </c>
      <c r="E1931" s="46" t="s">
        <v>1001</v>
      </c>
      <c r="F1931" s="46">
        <v>83</v>
      </c>
      <c r="G1931" s="46">
        <v>938461189</v>
      </c>
      <c r="H1931" s="46">
        <v>50156082886</v>
      </c>
    </row>
    <row r="1932" spans="1:8" ht="15" x14ac:dyDescent="0.25">
      <c r="A1932" s="47" t="s">
        <v>2238</v>
      </c>
      <c r="B1932" s="46" t="s">
        <v>2239</v>
      </c>
      <c r="C1932" s="46" t="s">
        <v>2240</v>
      </c>
      <c r="D1932" s="49">
        <v>32140</v>
      </c>
      <c r="E1932" s="46" t="s">
        <v>978</v>
      </c>
      <c r="F1932" s="46">
        <v>86</v>
      </c>
      <c r="G1932" s="46">
        <v>984020669</v>
      </c>
      <c r="H1932" s="46">
        <v>18233522995</v>
      </c>
    </row>
    <row r="1933" spans="1:8" ht="15" x14ac:dyDescent="0.25">
      <c r="A1933" s="47" t="s">
        <v>1232</v>
      </c>
      <c r="B1933" s="46" t="s">
        <v>1233</v>
      </c>
      <c r="C1933" s="46" t="s">
        <v>1234</v>
      </c>
      <c r="D1933" s="49">
        <v>33584</v>
      </c>
      <c r="E1933" s="46" t="s">
        <v>1095</v>
      </c>
      <c r="F1933" s="46">
        <v>11</v>
      </c>
      <c r="G1933" s="46">
        <v>905630884</v>
      </c>
      <c r="H1933" s="46">
        <v>37852163009</v>
      </c>
    </row>
    <row r="1934" spans="1:8" ht="15" x14ac:dyDescent="0.25">
      <c r="A1934" s="47" t="s">
        <v>964</v>
      </c>
      <c r="B1934" s="46" t="s">
        <v>1761</v>
      </c>
      <c r="C1934" s="46" t="s">
        <v>1762</v>
      </c>
      <c r="D1934" s="49">
        <v>33178</v>
      </c>
      <c r="E1934" s="46" t="s">
        <v>1019</v>
      </c>
      <c r="F1934" s="46">
        <v>95</v>
      </c>
      <c r="G1934" s="46">
        <v>999352927</v>
      </c>
      <c r="H1934" s="46">
        <v>86490889750</v>
      </c>
    </row>
    <row r="1935" spans="1:8" ht="15" x14ac:dyDescent="0.25">
      <c r="A1935" s="47" t="s">
        <v>2393</v>
      </c>
      <c r="B1935" s="46" t="s">
        <v>2394</v>
      </c>
      <c r="C1935" s="46" t="s">
        <v>2395</v>
      </c>
      <c r="D1935" s="49">
        <v>32506</v>
      </c>
      <c r="E1935" s="46" t="s">
        <v>1019</v>
      </c>
      <c r="F1935" s="46">
        <v>95</v>
      </c>
      <c r="G1935" s="46">
        <v>949877083</v>
      </c>
      <c r="H1935" s="46">
        <v>28821404327</v>
      </c>
    </row>
    <row r="1936" spans="1:8" ht="15" x14ac:dyDescent="0.25">
      <c r="A1936" s="47" t="s">
        <v>1697</v>
      </c>
      <c r="B1936" s="46" t="s">
        <v>1698</v>
      </c>
      <c r="C1936" s="46" t="s">
        <v>1699</v>
      </c>
      <c r="D1936" s="49">
        <v>34023</v>
      </c>
      <c r="E1936" s="46" t="s">
        <v>1091</v>
      </c>
      <c r="F1936" s="46">
        <v>92</v>
      </c>
      <c r="G1936" s="46">
        <v>966809631</v>
      </c>
      <c r="H1936" s="46">
        <v>28772125204</v>
      </c>
    </row>
    <row r="1937" spans="1:8" ht="15" x14ac:dyDescent="0.25">
      <c r="A1937" s="47" t="s">
        <v>1668</v>
      </c>
      <c r="B1937" s="46" t="s">
        <v>1669</v>
      </c>
      <c r="C1937" s="46" t="s">
        <v>1670</v>
      </c>
      <c r="D1937" s="49">
        <v>31984</v>
      </c>
      <c r="E1937" s="46" t="s">
        <v>1121</v>
      </c>
      <c r="F1937" s="46">
        <v>51</v>
      </c>
      <c r="G1937" s="46">
        <v>941068424</v>
      </c>
      <c r="H1937" s="46">
        <v>39036031472</v>
      </c>
    </row>
    <row r="1938" spans="1:8" ht="15" x14ac:dyDescent="0.25">
      <c r="A1938" s="47" t="s">
        <v>2729</v>
      </c>
      <c r="B1938" s="46" t="s">
        <v>2730</v>
      </c>
      <c r="C1938" s="46" t="s">
        <v>2731</v>
      </c>
      <c r="D1938" s="49">
        <v>31736</v>
      </c>
      <c r="E1938" s="46" t="s">
        <v>1189</v>
      </c>
      <c r="F1938" s="46">
        <v>21</v>
      </c>
      <c r="G1938" s="46">
        <v>995608850</v>
      </c>
      <c r="H1938" s="46">
        <v>61239562596</v>
      </c>
    </row>
    <row r="1939" spans="1:8" ht="15" x14ac:dyDescent="0.25">
      <c r="A1939" s="47" t="s">
        <v>1129</v>
      </c>
      <c r="B1939" s="46" t="s">
        <v>1130</v>
      </c>
      <c r="C1939" s="46" t="s">
        <v>1131</v>
      </c>
      <c r="D1939" s="49">
        <v>31502</v>
      </c>
      <c r="E1939" s="46" t="s">
        <v>1099</v>
      </c>
      <c r="F1939" s="46">
        <v>81</v>
      </c>
      <c r="G1939" s="46">
        <v>930739456</v>
      </c>
      <c r="H1939" s="46">
        <v>52956999529</v>
      </c>
    </row>
    <row r="1940" spans="1:8" ht="15" x14ac:dyDescent="0.25">
      <c r="A1940" s="47" t="s">
        <v>1752</v>
      </c>
      <c r="B1940" s="46" t="s">
        <v>1753</v>
      </c>
      <c r="C1940" s="46" t="s">
        <v>1754</v>
      </c>
      <c r="D1940" s="49">
        <v>33609</v>
      </c>
      <c r="E1940" s="46" t="s">
        <v>1079</v>
      </c>
      <c r="F1940" s="46">
        <v>48</v>
      </c>
      <c r="G1940" s="46">
        <v>990952698</v>
      </c>
      <c r="H1940" s="46">
        <v>92808091349</v>
      </c>
    </row>
    <row r="1941" spans="1:8" ht="15" x14ac:dyDescent="0.25">
      <c r="A1941" s="47" t="s">
        <v>2732</v>
      </c>
      <c r="B1941" s="46" t="s">
        <v>2733</v>
      </c>
      <c r="C1941" s="46" t="s">
        <v>2734</v>
      </c>
      <c r="D1941" s="49">
        <v>31719</v>
      </c>
      <c r="E1941" s="46" t="s">
        <v>1052</v>
      </c>
      <c r="F1941" s="46">
        <v>84</v>
      </c>
      <c r="G1941" s="46">
        <v>943203277</v>
      </c>
      <c r="H1941" s="46">
        <v>17252980383</v>
      </c>
    </row>
    <row r="1942" spans="1:8" ht="15" x14ac:dyDescent="0.25">
      <c r="A1942" s="47" t="s">
        <v>2001</v>
      </c>
      <c r="B1942" s="46" t="s">
        <v>2002</v>
      </c>
      <c r="C1942" s="46" t="s">
        <v>2003</v>
      </c>
      <c r="D1942" s="49">
        <v>31108</v>
      </c>
      <c r="E1942" s="46" t="s">
        <v>1189</v>
      </c>
      <c r="F1942" s="46">
        <v>21</v>
      </c>
      <c r="G1942" s="46">
        <v>945556400</v>
      </c>
      <c r="H1942" s="46">
        <v>18748365468</v>
      </c>
    </row>
    <row r="1943" spans="1:8" ht="15" x14ac:dyDescent="0.25">
      <c r="A1943" s="47" t="s">
        <v>2548</v>
      </c>
      <c r="B1943" s="46" t="s">
        <v>1910</v>
      </c>
      <c r="C1943" s="46" t="s">
        <v>2549</v>
      </c>
      <c r="D1943" s="49">
        <v>33443</v>
      </c>
      <c r="E1943" s="46" t="s">
        <v>1019</v>
      </c>
      <c r="F1943" s="46">
        <v>95</v>
      </c>
      <c r="G1943" s="46">
        <v>955666765</v>
      </c>
      <c r="H1943" s="46">
        <v>28330340005</v>
      </c>
    </row>
    <row r="1944" spans="1:8" ht="15" x14ac:dyDescent="0.25">
      <c r="A1944" s="47" t="s">
        <v>1412</v>
      </c>
      <c r="B1944" s="46" t="s">
        <v>1413</v>
      </c>
      <c r="C1944" s="46" t="s">
        <v>1414</v>
      </c>
      <c r="D1944" s="49">
        <v>32632</v>
      </c>
      <c r="E1944" s="46" t="s">
        <v>1019</v>
      </c>
      <c r="F1944" s="46">
        <v>95</v>
      </c>
      <c r="G1944" s="46">
        <v>902573727</v>
      </c>
      <c r="H1944" s="46">
        <v>3480513509</v>
      </c>
    </row>
    <row r="1945" spans="1:8" ht="15" x14ac:dyDescent="0.25">
      <c r="A1945" s="47" t="s">
        <v>1644</v>
      </c>
      <c r="B1945" s="46" t="s">
        <v>1645</v>
      </c>
      <c r="C1945" s="46" t="s">
        <v>1646</v>
      </c>
      <c r="D1945" s="49">
        <v>33720</v>
      </c>
      <c r="E1945" s="46" t="s">
        <v>970</v>
      </c>
      <c r="F1945" s="46">
        <v>27</v>
      </c>
      <c r="G1945" s="46">
        <v>994539839</v>
      </c>
      <c r="H1945" s="46">
        <v>72000262248</v>
      </c>
    </row>
    <row r="1946" spans="1:8" ht="15" x14ac:dyDescent="0.25">
      <c r="A1946" s="47" t="s">
        <v>1835</v>
      </c>
      <c r="B1946" s="46" t="s">
        <v>2735</v>
      </c>
      <c r="C1946" s="46" t="s">
        <v>2736</v>
      </c>
      <c r="D1946" s="49">
        <v>32293</v>
      </c>
      <c r="E1946" s="46" t="s">
        <v>1052</v>
      </c>
      <c r="F1946" s="46">
        <v>84</v>
      </c>
      <c r="G1946" s="46">
        <v>994035993</v>
      </c>
      <c r="H1946" s="46">
        <v>49266778978</v>
      </c>
    </row>
    <row r="1947" spans="1:8" ht="15" x14ac:dyDescent="0.25">
      <c r="A1947" s="47" t="s">
        <v>1925</v>
      </c>
      <c r="B1947" s="46" t="s">
        <v>1926</v>
      </c>
      <c r="C1947" s="46" t="s">
        <v>1927</v>
      </c>
      <c r="D1947" s="49">
        <v>32608</v>
      </c>
      <c r="E1947" s="46" t="s">
        <v>974</v>
      </c>
      <c r="F1947" s="46">
        <v>96</v>
      </c>
      <c r="G1947" s="46">
        <v>925170695</v>
      </c>
      <c r="H1947" s="46">
        <v>39855162157</v>
      </c>
    </row>
    <row r="1948" spans="1:8" ht="15" x14ac:dyDescent="0.25">
      <c r="A1948" s="47" t="s">
        <v>2502</v>
      </c>
      <c r="B1948" s="46" t="s">
        <v>2503</v>
      </c>
      <c r="C1948" s="46" t="s">
        <v>2504</v>
      </c>
      <c r="D1948" s="49">
        <v>33710</v>
      </c>
      <c r="E1948" s="46" t="s">
        <v>994</v>
      </c>
      <c r="F1948" s="46">
        <v>98</v>
      </c>
      <c r="G1948" s="46">
        <v>997580753</v>
      </c>
      <c r="H1948" s="46">
        <v>62936123365</v>
      </c>
    </row>
    <row r="1949" spans="1:8" ht="15" x14ac:dyDescent="0.25">
      <c r="A1949" s="47" t="s">
        <v>2393</v>
      </c>
      <c r="B1949" s="46" t="s">
        <v>2394</v>
      </c>
      <c r="C1949" s="46" t="s">
        <v>2395</v>
      </c>
      <c r="D1949" s="49">
        <v>32222</v>
      </c>
      <c r="E1949" s="46" t="s">
        <v>966</v>
      </c>
      <c r="F1949" s="46">
        <v>62</v>
      </c>
      <c r="G1949" s="46">
        <v>966532881</v>
      </c>
      <c r="H1949" s="46">
        <v>28024646170</v>
      </c>
    </row>
    <row r="1950" spans="1:8" ht="15" x14ac:dyDescent="0.25">
      <c r="A1950" s="47" t="s">
        <v>2056</v>
      </c>
      <c r="B1950" s="46" t="s">
        <v>2425</v>
      </c>
      <c r="C1950" s="46" t="s">
        <v>2426</v>
      </c>
      <c r="D1950" s="49">
        <v>33889</v>
      </c>
      <c r="E1950" s="46" t="s">
        <v>1091</v>
      </c>
      <c r="F1950" s="46">
        <v>92</v>
      </c>
      <c r="G1950" s="46">
        <v>903081551</v>
      </c>
      <c r="H1950" s="46">
        <v>17731677944</v>
      </c>
    </row>
    <row r="1951" spans="1:8" ht="15" x14ac:dyDescent="0.25">
      <c r="A1951" s="47" t="s">
        <v>1112</v>
      </c>
      <c r="B1951" s="46" t="s">
        <v>1113</v>
      </c>
      <c r="C1951" s="46" t="s">
        <v>1114</v>
      </c>
      <c r="D1951" s="49">
        <v>33933</v>
      </c>
      <c r="E1951" s="46" t="s">
        <v>1121</v>
      </c>
      <c r="F1951" s="46">
        <v>51</v>
      </c>
      <c r="G1951" s="46">
        <v>929122488</v>
      </c>
      <c r="H1951" s="46">
        <v>83584865385</v>
      </c>
    </row>
    <row r="1952" spans="1:8" ht="15" x14ac:dyDescent="0.25">
      <c r="A1952" s="47" t="s">
        <v>1671</v>
      </c>
      <c r="B1952" s="46" t="s">
        <v>1672</v>
      </c>
      <c r="C1952" s="46" t="s">
        <v>1673</v>
      </c>
      <c r="D1952" s="49">
        <v>34267</v>
      </c>
      <c r="E1952" s="46" t="s">
        <v>1001</v>
      </c>
      <c r="F1952" s="46">
        <v>83</v>
      </c>
      <c r="G1952" s="46">
        <v>966242665</v>
      </c>
      <c r="H1952" s="46">
        <v>58644262807</v>
      </c>
    </row>
    <row r="1953" spans="1:8" ht="15" x14ac:dyDescent="0.25">
      <c r="A1953" s="47" t="s">
        <v>1217</v>
      </c>
      <c r="B1953" s="46" t="s">
        <v>1218</v>
      </c>
      <c r="C1953" s="46" t="s">
        <v>1219</v>
      </c>
      <c r="D1953" s="49">
        <v>32057</v>
      </c>
      <c r="E1953" s="46" t="s">
        <v>982</v>
      </c>
      <c r="F1953" s="46">
        <v>82</v>
      </c>
      <c r="G1953" s="46">
        <v>913520445</v>
      </c>
      <c r="H1953" s="46">
        <v>37168007792</v>
      </c>
    </row>
    <row r="1954" spans="1:8" ht="15" x14ac:dyDescent="0.25">
      <c r="A1954" s="47" t="s">
        <v>1336</v>
      </c>
      <c r="B1954" s="46" t="s">
        <v>1337</v>
      </c>
      <c r="C1954" s="46" t="s">
        <v>1338</v>
      </c>
      <c r="D1954" s="49">
        <v>31181</v>
      </c>
      <c r="E1954" s="46" t="s">
        <v>1095</v>
      </c>
      <c r="F1954" s="46">
        <v>11</v>
      </c>
      <c r="G1954" s="46">
        <v>967158994</v>
      </c>
      <c r="H1954" s="46">
        <v>3046700010</v>
      </c>
    </row>
    <row r="1955" spans="1:8" ht="15" x14ac:dyDescent="0.25">
      <c r="A1955" s="47" t="s">
        <v>2315</v>
      </c>
      <c r="B1955" s="46" t="s">
        <v>2316</v>
      </c>
      <c r="C1955" s="46" t="s">
        <v>2317</v>
      </c>
      <c r="D1955" s="49">
        <v>33285</v>
      </c>
      <c r="E1955" s="46" t="s">
        <v>1087</v>
      </c>
      <c r="F1955" s="46">
        <v>61</v>
      </c>
      <c r="G1955" s="46">
        <v>999656420</v>
      </c>
      <c r="H1955" s="46">
        <v>57316652363</v>
      </c>
    </row>
    <row r="1956" spans="1:8" ht="15" x14ac:dyDescent="0.25">
      <c r="A1956" s="47" t="s">
        <v>2726</v>
      </c>
      <c r="B1956" s="46" t="s">
        <v>2727</v>
      </c>
      <c r="C1956" s="46" t="s">
        <v>2728</v>
      </c>
      <c r="D1956" s="49">
        <v>32004</v>
      </c>
      <c r="E1956" s="46" t="s">
        <v>990</v>
      </c>
      <c r="F1956" s="46">
        <v>63</v>
      </c>
      <c r="G1956" s="46">
        <v>919421162</v>
      </c>
      <c r="H1956" s="46">
        <v>27854122856</v>
      </c>
    </row>
    <row r="1957" spans="1:8" ht="15" x14ac:dyDescent="0.25">
      <c r="A1957" s="47" t="s">
        <v>1017</v>
      </c>
      <c r="B1957" s="46" t="s">
        <v>1833</v>
      </c>
      <c r="C1957" s="46" t="s">
        <v>1834</v>
      </c>
      <c r="D1957" s="49">
        <v>32427</v>
      </c>
      <c r="E1957" s="46" t="s">
        <v>1125</v>
      </c>
      <c r="F1957" s="46">
        <v>31</v>
      </c>
      <c r="G1957" s="46">
        <v>953726688</v>
      </c>
      <c r="H1957" s="46">
        <v>13947577926</v>
      </c>
    </row>
    <row r="1958" spans="1:8" ht="15" x14ac:dyDescent="0.25">
      <c r="A1958" s="47" t="s">
        <v>2419</v>
      </c>
      <c r="B1958" s="46" t="s">
        <v>2420</v>
      </c>
      <c r="C1958" s="46" t="s">
        <v>2421</v>
      </c>
      <c r="D1958" s="49">
        <v>34042</v>
      </c>
      <c r="E1958" s="46" t="s">
        <v>962</v>
      </c>
      <c r="F1958" s="46">
        <v>71</v>
      </c>
      <c r="G1958" s="46">
        <v>915629816</v>
      </c>
      <c r="H1958" s="46">
        <v>66216225301</v>
      </c>
    </row>
    <row r="1959" spans="1:8" ht="15" x14ac:dyDescent="0.25">
      <c r="A1959" s="47" t="s">
        <v>2718</v>
      </c>
      <c r="B1959" s="46" t="s">
        <v>2719</v>
      </c>
      <c r="C1959" s="46" t="s">
        <v>2720</v>
      </c>
      <c r="D1959" s="49">
        <v>34248</v>
      </c>
      <c r="E1959" s="46" t="s">
        <v>962</v>
      </c>
      <c r="F1959" s="46">
        <v>71</v>
      </c>
      <c r="G1959" s="46">
        <v>922223785</v>
      </c>
      <c r="H1959" s="46">
        <v>99012795715</v>
      </c>
    </row>
    <row r="1960" spans="1:8" ht="15" x14ac:dyDescent="0.25">
      <c r="A1960" s="47" t="s">
        <v>1162</v>
      </c>
      <c r="B1960" s="46" t="s">
        <v>1163</v>
      </c>
      <c r="C1960" s="46" t="s">
        <v>1164</v>
      </c>
      <c r="D1960" s="49">
        <v>33977</v>
      </c>
      <c r="E1960" s="46" t="s">
        <v>1087</v>
      </c>
      <c r="F1960" s="46">
        <v>61</v>
      </c>
      <c r="G1960" s="46">
        <v>957567243</v>
      </c>
      <c r="H1960" s="46">
        <v>51197725450</v>
      </c>
    </row>
    <row r="1961" spans="1:8" ht="15" x14ac:dyDescent="0.25">
      <c r="A1961" s="47" t="s">
        <v>1409</v>
      </c>
      <c r="B1961" s="46" t="s">
        <v>1410</v>
      </c>
      <c r="C1961" s="46" t="s">
        <v>1411</v>
      </c>
      <c r="D1961" s="49">
        <v>32157</v>
      </c>
      <c r="E1961" s="46" t="s">
        <v>1091</v>
      </c>
      <c r="F1961" s="46">
        <v>92</v>
      </c>
      <c r="G1961" s="46">
        <v>905546617</v>
      </c>
      <c r="H1961" s="46">
        <v>57647734950</v>
      </c>
    </row>
    <row r="1962" spans="1:8" ht="15" x14ac:dyDescent="0.25">
      <c r="A1962" s="47" t="s">
        <v>1115</v>
      </c>
      <c r="B1962" s="46" t="s">
        <v>1116</v>
      </c>
      <c r="C1962" s="46" t="s">
        <v>1117</v>
      </c>
      <c r="D1962" s="49">
        <v>31564</v>
      </c>
      <c r="E1962" s="46" t="s">
        <v>1056</v>
      </c>
      <c r="F1962" s="46">
        <v>65</v>
      </c>
      <c r="G1962" s="46">
        <v>977819627</v>
      </c>
      <c r="H1962" s="46">
        <v>13208277890</v>
      </c>
    </row>
    <row r="1963" spans="1:8" ht="15" x14ac:dyDescent="0.25">
      <c r="A1963" s="47" t="s">
        <v>1313</v>
      </c>
      <c r="B1963" s="46" t="s">
        <v>2391</v>
      </c>
      <c r="C1963" s="46" t="s">
        <v>2392</v>
      </c>
      <c r="D1963" s="49">
        <v>32439</v>
      </c>
      <c r="E1963" s="46" t="s">
        <v>1091</v>
      </c>
      <c r="F1963" s="46">
        <v>92</v>
      </c>
      <c r="G1963" s="46">
        <v>907492030</v>
      </c>
      <c r="H1963" s="46">
        <v>62415207369</v>
      </c>
    </row>
    <row r="1964" spans="1:8" ht="15" x14ac:dyDescent="0.25">
      <c r="A1964" s="47" t="s">
        <v>2279</v>
      </c>
      <c r="B1964" s="46" t="s">
        <v>2280</v>
      </c>
      <c r="C1964" s="46" t="s">
        <v>2281</v>
      </c>
      <c r="D1964" s="49">
        <v>33279</v>
      </c>
      <c r="E1964" s="46" t="s">
        <v>1012</v>
      </c>
      <c r="F1964" s="46">
        <v>41</v>
      </c>
      <c r="G1964" s="46">
        <v>962987521</v>
      </c>
      <c r="H1964" s="46">
        <v>83753019082</v>
      </c>
    </row>
    <row r="1965" spans="1:8" ht="15" x14ac:dyDescent="0.25">
      <c r="A1965" s="47" t="s">
        <v>2737</v>
      </c>
      <c r="B1965" s="46" t="s">
        <v>2738</v>
      </c>
      <c r="C1965" s="46" t="s">
        <v>2739</v>
      </c>
      <c r="D1965" s="49">
        <v>33739</v>
      </c>
      <c r="E1965" s="46" t="s">
        <v>1048</v>
      </c>
      <c r="F1965" s="46">
        <v>79</v>
      </c>
      <c r="G1965" s="46">
        <v>970366771</v>
      </c>
      <c r="H1965" s="46">
        <v>62779432904</v>
      </c>
    </row>
    <row r="1966" spans="1:8" ht="15" x14ac:dyDescent="0.25">
      <c r="A1966" s="47" t="s">
        <v>2050</v>
      </c>
      <c r="B1966" s="46" t="s">
        <v>2051</v>
      </c>
      <c r="C1966" s="46" t="s">
        <v>2052</v>
      </c>
      <c r="D1966" s="49">
        <v>34255</v>
      </c>
      <c r="E1966" s="46" t="s">
        <v>1052</v>
      </c>
      <c r="F1966" s="46">
        <v>84</v>
      </c>
      <c r="G1966" s="46">
        <v>938795706</v>
      </c>
      <c r="H1966" s="46">
        <v>6091984159</v>
      </c>
    </row>
    <row r="1967" spans="1:8" ht="15" x14ac:dyDescent="0.25">
      <c r="A1967" s="47" t="s">
        <v>2056</v>
      </c>
      <c r="B1967" s="46" t="s">
        <v>2425</v>
      </c>
      <c r="C1967" s="46" t="s">
        <v>2426</v>
      </c>
      <c r="D1967" s="49">
        <v>32027</v>
      </c>
      <c r="E1967" s="46" t="s">
        <v>1121</v>
      </c>
      <c r="F1967" s="46">
        <v>51</v>
      </c>
      <c r="G1967" s="46">
        <v>934662145</v>
      </c>
      <c r="H1967" s="46">
        <v>8476561670</v>
      </c>
    </row>
    <row r="1968" spans="1:8" ht="15" x14ac:dyDescent="0.25">
      <c r="A1968" s="47" t="s">
        <v>2216</v>
      </c>
      <c r="B1968" s="46" t="s">
        <v>2217</v>
      </c>
      <c r="C1968" s="46" t="s">
        <v>2218</v>
      </c>
      <c r="D1968" s="49">
        <v>34086</v>
      </c>
      <c r="E1968" s="46" t="s">
        <v>1091</v>
      </c>
      <c r="F1968" s="46">
        <v>92</v>
      </c>
      <c r="G1968" s="46">
        <v>987555854</v>
      </c>
      <c r="H1968" s="46">
        <v>54545699165</v>
      </c>
    </row>
    <row r="1969" spans="1:8" ht="15" x14ac:dyDescent="0.25">
      <c r="A1969" s="47" t="s">
        <v>2408</v>
      </c>
      <c r="B1969" s="46" t="s">
        <v>2216</v>
      </c>
      <c r="C1969" s="46" t="s">
        <v>2517</v>
      </c>
      <c r="D1969" s="49">
        <v>32223</v>
      </c>
      <c r="E1969" s="46" t="s">
        <v>1099</v>
      </c>
      <c r="F1969" s="46">
        <v>81</v>
      </c>
      <c r="G1969" s="46">
        <v>903611779</v>
      </c>
      <c r="H1969" s="46">
        <v>80073034454</v>
      </c>
    </row>
    <row r="1970" spans="1:8" ht="15" x14ac:dyDescent="0.25">
      <c r="A1970" s="47" t="s">
        <v>2567</v>
      </c>
      <c r="B1970" s="46" t="s">
        <v>2568</v>
      </c>
      <c r="C1970" s="46" t="s">
        <v>2569</v>
      </c>
      <c r="D1970" s="49">
        <v>33880</v>
      </c>
      <c r="E1970" s="46" t="s">
        <v>1056</v>
      </c>
      <c r="F1970" s="46">
        <v>65</v>
      </c>
      <c r="G1970" s="46">
        <v>909510294</v>
      </c>
      <c r="H1970" s="46">
        <v>19455987808</v>
      </c>
    </row>
    <row r="1971" spans="1:8" ht="15" x14ac:dyDescent="0.25">
      <c r="A1971" s="47" t="s">
        <v>2087</v>
      </c>
      <c r="B1971" s="46" t="s">
        <v>2088</v>
      </c>
      <c r="C1971" s="46" t="s">
        <v>2089</v>
      </c>
      <c r="D1971" s="49">
        <v>33269</v>
      </c>
      <c r="E1971" s="46" t="s">
        <v>1063</v>
      </c>
      <c r="F1971" s="46">
        <v>91</v>
      </c>
      <c r="G1971" s="46">
        <v>937316265</v>
      </c>
      <c r="H1971" s="46">
        <v>37695956499</v>
      </c>
    </row>
    <row r="1972" spans="1:8" ht="15" x14ac:dyDescent="0.25">
      <c r="A1972" s="47" t="s">
        <v>1677</v>
      </c>
      <c r="B1972" s="46" t="s">
        <v>1678</v>
      </c>
      <c r="C1972" s="46" t="s">
        <v>1679</v>
      </c>
      <c r="D1972" s="49">
        <v>34163</v>
      </c>
      <c r="E1972" s="46" t="s">
        <v>1095</v>
      </c>
      <c r="F1972" s="46">
        <v>11</v>
      </c>
      <c r="G1972" s="46">
        <v>922715385</v>
      </c>
      <c r="H1972" s="46">
        <v>31646626304</v>
      </c>
    </row>
    <row r="1973" spans="1:8" ht="15" x14ac:dyDescent="0.25">
      <c r="A1973" s="47" t="s">
        <v>2069</v>
      </c>
      <c r="B1973" s="46" t="s">
        <v>2070</v>
      </c>
      <c r="C1973" s="46" t="s">
        <v>2071</v>
      </c>
      <c r="D1973" s="49">
        <v>32595</v>
      </c>
      <c r="E1973" s="46" t="s">
        <v>1121</v>
      </c>
      <c r="F1973" s="46">
        <v>51</v>
      </c>
      <c r="G1973" s="46">
        <v>995550899</v>
      </c>
      <c r="H1973" s="46">
        <v>18529923531</v>
      </c>
    </row>
    <row r="1974" spans="1:8" ht="15" x14ac:dyDescent="0.25">
      <c r="A1974" s="47" t="s">
        <v>1805</v>
      </c>
      <c r="B1974" s="46" t="s">
        <v>1806</v>
      </c>
      <c r="C1974" s="46" t="s">
        <v>1807</v>
      </c>
      <c r="D1974" s="49">
        <v>34311</v>
      </c>
      <c r="E1974" s="46" t="s">
        <v>1189</v>
      </c>
      <c r="F1974" s="46">
        <v>21</v>
      </c>
      <c r="G1974" s="46">
        <v>945312405</v>
      </c>
      <c r="H1974" s="46">
        <v>18448841973</v>
      </c>
    </row>
    <row r="1975" spans="1:8" ht="15" x14ac:dyDescent="0.25">
      <c r="A1975" s="47" t="s">
        <v>1103</v>
      </c>
      <c r="B1975" s="46" t="s">
        <v>1104</v>
      </c>
      <c r="C1975" s="46" t="s">
        <v>1105</v>
      </c>
      <c r="D1975" s="49">
        <v>32653</v>
      </c>
      <c r="E1975" s="46" t="s">
        <v>1012</v>
      </c>
      <c r="F1975" s="46">
        <v>41</v>
      </c>
      <c r="G1975" s="46">
        <v>993227579</v>
      </c>
      <c r="H1975" s="46">
        <v>28320649538</v>
      </c>
    </row>
    <row r="1976" spans="1:8" ht="15" x14ac:dyDescent="0.25">
      <c r="A1976" s="47" t="s">
        <v>2192</v>
      </c>
      <c r="B1976" s="46" t="s">
        <v>2193</v>
      </c>
      <c r="C1976" s="46" t="s">
        <v>2194</v>
      </c>
      <c r="D1976" s="49">
        <v>31380</v>
      </c>
      <c r="E1976" s="46" t="s">
        <v>1189</v>
      </c>
      <c r="F1976" s="46">
        <v>21</v>
      </c>
      <c r="G1976" s="46">
        <v>915492872</v>
      </c>
      <c r="H1976" s="46">
        <v>98970220401</v>
      </c>
    </row>
    <row r="1977" spans="1:8" ht="15" x14ac:dyDescent="0.25">
      <c r="A1977" s="47" t="s">
        <v>1787</v>
      </c>
      <c r="B1977" s="46" t="s">
        <v>1788</v>
      </c>
      <c r="C1977" s="46" t="s">
        <v>1789</v>
      </c>
      <c r="D1977" s="49">
        <v>31322</v>
      </c>
      <c r="E1977" s="46" t="s">
        <v>970</v>
      </c>
      <c r="F1977" s="46">
        <v>27</v>
      </c>
      <c r="G1977" s="46">
        <v>912737741</v>
      </c>
      <c r="H1977" s="46">
        <v>51743829519</v>
      </c>
    </row>
    <row r="1978" spans="1:8" ht="15" x14ac:dyDescent="0.25">
      <c r="A1978" s="47" t="s">
        <v>2075</v>
      </c>
      <c r="B1978" s="46" t="s">
        <v>2076</v>
      </c>
      <c r="C1978" s="46" t="s">
        <v>2077</v>
      </c>
      <c r="D1978" s="49">
        <v>33649</v>
      </c>
      <c r="E1978" s="46" t="s">
        <v>962</v>
      </c>
      <c r="F1978" s="46">
        <v>71</v>
      </c>
      <c r="G1978" s="46">
        <v>934951757</v>
      </c>
      <c r="H1978" s="46">
        <v>42590220000</v>
      </c>
    </row>
    <row r="1979" spans="1:8" ht="15" x14ac:dyDescent="0.25">
      <c r="A1979" s="47" t="s">
        <v>2376</v>
      </c>
      <c r="B1979" s="46" t="s">
        <v>2377</v>
      </c>
      <c r="C1979" s="46" t="s">
        <v>2378</v>
      </c>
      <c r="D1979" s="49">
        <v>32761</v>
      </c>
      <c r="E1979" s="46" t="s">
        <v>1099</v>
      </c>
      <c r="F1979" s="46">
        <v>81</v>
      </c>
      <c r="G1979" s="46">
        <v>931917831</v>
      </c>
      <c r="H1979" s="46">
        <v>59403754844</v>
      </c>
    </row>
    <row r="1980" spans="1:8" ht="15" x14ac:dyDescent="0.25">
      <c r="A1980" s="47" t="s">
        <v>2404</v>
      </c>
      <c r="B1980" s="46" t="s">
        <v>2405</v>
      </c>
      <c r="C1980" s="46" t="s">
        <v>2406</v>
      </c>
      <c r="D1980" s="49">
        <v>31769</v>
      </c>
      <c r="E1980" s="46" t="s">
        <v>1099</v>
      </c>
      <c r="F1980" s="46">
        <v>81</v>
      </c>
      <c r="G1980" s="46">
        <v>971271461</v>
      </c>
      <c r="H1980" s="46">
        <v>12565446334</v>
      </c>
    </row>
    <row r="1981" spans="1:8" ht="15" x14ac:dyDescent="0.25">
      <c r="A1981" s="47" t="s">
        <v>2031</v>
      </c>
      <c r="B1981" s="46" t="s">
        <v>2032</v>
      </c>
      <c r="C1981" s="46" t="s">
        <v>2033</v>
      </c>
      <c r="D1981" s="49">
        <v>32348</v>
      </c>
      <c r="E1981" s="46" t="s">
        <v>990</v>
      </c>
      <c r="F1981" s="46">
        <v>63</v>
      </c>
      <c r="G1981" s="46">
        <v>929205620</v>
      </c>
      <c r="H1981" s="46">
        <v>59928282960</v>
      </c>
    </row>
    <row r="1982" spans="1:8" ht="15" x14ac:dyDescent="0.25">
      <c r="A1982" s="47" t="s">
        <v>2315</v>
      </c>
      <c r="B1982" s="46" t="s">
        <v>2316</v>
      </c>
      <c r="C1982" s="46" t="s">
        <v>2317</v>
      </c>
      <c r="D1982" s="49">
        <v>33149</v>
      </c>
      <c r="E1982" s="46" t="s">
        <v>1001</v>
      </c>
      <c r="F1982" s="46">
        <v>83</v>
      </c>
      <c r="G1982" s="46">
        <v>923105608</v>
      </c>
      <c r="H1982" s="46">
        <v>65677339905</v>
      </c>
    </row>
    <row r="1983" spans="1:8" ht="15" x14ac:dyDescent="0.25">
      <c r="A1983" s="47" t="s">
        <v>1153</v>
      </c>
      <c r="B1983" s="46" t="s">
        <v>1154</v>
      </c>
      <c r="C1983" s="46" t="s">
        <v>1155</v>
      </c>
      <c r="D1983" s="49">
        <v>33332</v>
      </c>
      <c r="E1983" s="46" t="s">
        <v>1063</v>
      </c>
      <c r="F1983" s="46">
        <v>91</v>
      </c>
      <c r="G1983" s="46">
        <v>987523542</v>
      </c>
      <c r="H1983" s="46">
        <v>93173291745</v>
      </c>
    </row>
    <row r="1984" spans="1:8" ht="15" x14ac:dyDescent="0.25">
      <c r="A1984" s="47" t="s">
        <v>2740</v>
      </c>
      <c r="B1984" s="46" t="s">
        <v>2741</v>
      </c>
      <c r="C1984" s="46" t="s">
        <v>2742</v>
      </c>
      <c r="D1984" s="49">
        <v>33324</v>
      </c>
      <c r="E1984" s="46" t="s">
        <v>1063</v>
      </c>
      <c r="F1984" s="46">
        <v>91</v>
      </c>
      <c r="G1984" s="46">
        <v>994326329</v>
      </c>
      <c r="H1984" s="46">
        <v>9347165122</v>
      </c>
    </row>
    <row r="1985" spans="1:8" ht="15" x14ac:dyDescent="0.25">
      <c r="A1985" s="47" t="s">
        <v>1340</v>
      </c>
      <c r="B1985" s="46" t="s">
        <v>2675</v>
      </c>
      <c r="C1985" s="46" t="s">
        <v>2676</v>
      </c>
      <c r="D1985" s="49">
        <v>34003</v>
      </c>
      <c r="E1985" s="46" t="s">
        <v>970</v>
      </c>
      <c r="F1985" s="46">
        <v>27</v>
      </c>
      <c r="G1985" s="46">
        <v>934091787</v>
      </c>
      <c r="H1985" s="46">
        <v>12633828534</v>
      </c>
    </row>
    <row r="1986" spans="1:8" ht="15" x14ac:dyDescent="0.25">
      <c r="A1986" s="47" t="s">
        <v>1638</v>
      </c>
      <c r="B1986" s="46" t="s">
        <v>1639</v>
      </c>
      <c r="C1986" s="46" t="s">
        <v>1640</v>
      </c>
      <c r="D1986" s="49">
        <v>32650</v>
      </c>
      <c r="E1986" s="46" t="s">
        <v>1087</v>
      </c>
      <c r="F1986" s="46">
        <v>61</v>
      </c>
      <c r="G1986" s="46">
        <v>925553342</v>
      </c>
      <c r="H1986" s="46">
        <v>15107938742</v>
      </c>
    </row>
    <row r="1987" spans="1:8" ht="15" x14ac:dyDescent="0.25">
      <c r="A1987" s="47" t="s">
        <v>1596</v>
      </c>
      <c r="B1987" s="46" t="s">
        <v>1597</v>
      </c>
      <c r="C1987" s="46" t="s">
        <v>1598</v>
      </c>
      <c r="D1987" s="49">
        <v>34190</v>
      </c>
      <c r="E1987" s="46" t="s">
        <v>1083</v>
      </c>
      <c r="F1987" s="46">
        <v>84</v>
      </c>
      <c r="G1987" s="46">
        <v>973687703</v>
      </c>
      <c r="H1987" s="46">
        <v>24034349466</v>
      </c>
    </row>
    <row r="1988" spans="1:8" ht="15" x14ac:dyDescent="0.25">
      <c r="A1988" s="47" t="s">
        <v>1126</v>
      </c>
      <c r="B1988" s="46" t="s">
        <v>1127</v>
      </c>
      <c r="C1988" s="46" t="s">
        <v>1128</v>
      </c>
      <c r="D1988" s="49">
        <v>33510</v>
      </c>
      <c r="E1988" s="46" t="s">
        <v>1056</v>
      </c>
      <c r="F1988" s="46">
        <v>65</v>
      </c>
      <c r="G1988" s="46">
        <v>900245739</v>
      </c>
      <c r="H1988" s="46">
        <v>74992081763</v>
      </c>
    </row>
    <row r="1989" spans="1:8" ht="15" x14ac:dyDescent="0.25">
      <c r="A1989" s="47" t="s">
        <v>2463</v>
      </c>
      <c r="B1989" s="46" t="s">
        <v>2464</v>
      </c>
      <c r="C1989" s="46" t="s">
        <v>2465</v>
      </c>
      <c r="D1989" s="49">
        <v>33104</v>
      </c>
      <c r="E1989" s="46" t="s">
        <v>962</v>
      </c>
      <c r="F1989" s="46">
        <v>71</v>
      </c>
      <c r="G1989" s="46">
        <v>981394898</v>
      </c>
      <c r="H1989" s="46">
        <v>33793637967</v>
      </c>
    </row>
    <row r="1990" spans="1:8" ht="15" x14ac:dyDescent="0.25">
      <c r="A1990" s="47" t="s">
        <v>1345</v>
      </c>
      <c r="B1990" s="46" t="s">
        <v>1346</v>
      </c>
      <c r="C1990" s="46" t="s">
        <v>1347</v>
      </c>
      <c r="D1990" s="49">
        <v>31941</v>
      </c>
      <c r="E1990" s="46" t="s">
        <v>1056</v>
      </c>
      <c r="F1990" s="46">
        <v>65</v>
      </c>
      <c r="G1990" s="46">
        <v>906880226</v>
      </c>
      <c r="H1990" s="46">
        <v>46079720299</v>
      </c>
    </row>
    <row r="1991" spans="1:8" ht="15" x14ac:dyDescent="0.25">
      <c r="A1991" s="47" t="s">
        <v>2388</v>
      </c>
      <c r="B1991" s="46" t="s">
        <v>2389</v>
      </c>
      <c r="C1991" s="46" t="s">
        <v>2390</v>
      </c>
      <c r="D1991" s="49">
        <v>31590</v>
      </c>
      <c r="E1991" s="46" t="s">
        <v>986</v>
      </c>
      <c r="F1991" s="46">
        <v>68</v>
      </c>
      <c r="G1991" s="46">
        <v>959525877</v>
      </c>
      <c r="H1991" s="46">
        <v>52375802777</v>
      </c>
    </row>
    <row r="1992" spans="1:8" ht="15" x14ac:dyDescent="0.25">
      <c r="A1992" s="47" t="s">
        <v>1981</v>
      </c>
      <c r="B1992" s="46" t="s">
        <v>1982</v>
      </c>
      <c r="C1992" s="46" t="s">
        <v>1983</v>
      </c>
      <c r="D1992" s="49">
        <v>31591</v>
      </c>
      <c r="E1992" s="46" t="s">
        <v>1001</v>
      </c>
      <c r="F1992" s="46">
        <v>83</v>
      </c>
      <c r="G1992" s="46">
        <v>984793094</v>
      </c>
      <c r="H1992" s="46">
        <v>33911969733</v>
      </c>
    </row>
    <row r="1993" spans="1:8" ht="15" x14ac:dyDescent="0.25">
      <c r="A1993" s="47" t="s">
        <v>2042</v>
      </c>
      <c r="B1993" s="46" t="s">
        <v>2043</v>
      </c>
      <c r="C1993" s="46" t="s">
        <v>2044</v>
      </c>
      <c r="D1993" s="49">
        <v>34266</v>
      </c>
      <c r="E1993" s="46" t="s">
        <v>1052</v>
      </c>
      <c r="F1993" s="46">
        <v>84</v>
      </c>
      <c r="G1993" s="46">
        <v>985211817</v>
      </c>
      <c r="H1993" s="46">
        <v>98072673605</v>
      </c>
    </row>
    <row r="1994" spans="1:8" ht="15" x14ac:dyDescent="0.25">
      <c r="A1994" s="47" t="s">
        <v>1106</v>
      </c>
      <c r="B1994" s="46" t="s">
        <v>1107</v>
      </c>
      <c r="C1994" s="46" t="s">
        <v>1108</v>
      </c>
      <c r="D1994" s="49">
        <v>32811</v>
      </c>
      <c r="E1994" s="46" t="s">
        <v>978</v>
      </c>
      <c r="F1994" s="46">
        <v>86</v>
      </c>
      <c r="G1994" s="46">
        <v>995337474</v>
      </c>
      <c r="H1994" s="46">
        <v>89855497966</v>
      </c>
    </row>
    <row r="1995" spans="1:8" ht="15" x14ac:dyDescent="0.25">
      <c r="A1995" s="47" t="s">
        <v>2130</v>
      </c>
      <c r="B1995" s="46" t="s">
        <v>2131</v>
      </c>
      <c r="C1995" s="46" t="s">
        <v>2132</v>
      </c>
      <c r="D1995" s="49">
        <v>32052</v>
      </c>
      <c r="E1995" s="46" t="s">
        <v>986</v>
      </c>
      <c r="F1995" s="46">
        <v>68</v>
      </c>
      <c r="G1995" s="46">
        <v>933127874</v>
      </c>
      <c r="H1995" s="46">
        <v>40675671225</v>
      </c>
    </row>
    <row r="1996" spans="1:8" ht="15" x14ac:dyDescent="0.25">
      <c r="A1996" s="47" t="s">
        <v>1925</v>
      </c>
      <c r="B1996" s="46" t="s">
        <v>1926</v>
      </c>
      <c r="C1996" s="46" t="s">
        <v>1927</v>
      </c>
      <c r="D1996" s="49">
        <v>34317</v>
      </c>
      <c r="E1996" s="46" t="s">
        <v>962</v>
      </c>
      <c r="F1996" s="46">
        <v>71</v>
      </c>
      <c r="G1996" s="46">
        <v>915958370</v>
      </c>
      <c r="H1996" s="46">
        <v>25181373095</v>
      </c>
    </row>
    <row r="1997" spans="1:8" ht="15" x14ac:dyDescent="0.25">
      <c r="A1997" s="47" t="s">
        <v>1150</v>
      </c>
      <c r="B1997" s="46" t="s">
        <v>1151</v>
      </c>
      <c r="C1997" s="46" t="s">
        <v>1152</v>
      </c>
      <c r="D1997" s="49">
        <v>32072</v>
      </c>
      <c r="E1997" s="46" t="s">
        <v>1189</v>
      </c>
      <c r="F1997" s="46">
        <v>21</v>
      </c>
      <c r="G1997" s="46">
        <v>957688021</v>
      </c>
      <c r="H1997" s="46">
        <v>91709648395</v>
      </c>
    </row>
    <row r="1998" spans="1:8" ht="15" x14ac:dyDescent="0.25">
      <c r="A1998" s="47" t="s">
        <v>2605</v>
      </c>
      <c r="B1998" s="46" t="s">
        <v>2606</v>
      </c>
      <c r="C1998" s="46" t="s">
        <v>2607</v>
      </c>
      <c r="D1998" s="49">
        <v>33036</v>
      </c>
      <c r="E1998" s="46" t="s">
        <v>1005</v>
      </c>
      <c r="F1998" s="46">
        <v>88</v>
      </c>
      <c r="G1998" s="46">
        <v>951189481</v>
      </c>
      <c r="H1998" s="46">
        <v>35394681989</v>
      </c>
    </row>
    <row r="1999" spans="1:8" ht="15" x14ac:dyDescent="0.25">
      <c r="A1999" s="47" t="s">
        <v>2581</v>
      </c>
      <c r="B1999" s="46" t="s">
        <v>2582</v>
      </c>
      <c r="C1999" s="46" t="s">
        <v>2583</v>
      </c>
      <c r="D1999" s="49">
        <v>33417</v>
      </c>
      <c r="E1999" s="46" t="s">
        <v>1121</v>
      </c>
      <c r="F1999" s="46">
        <v>51</v>
      </c>
      <c r="G1999" s="46">
        <v>996487652</v>
      </c>
      <c r="H1999" s="46">
        <v>20212917309</v>
      </c>
    </row>
    <row r="2000" spans="1:8" ht="15" x14ac:dyDescent="0.25">
      <c r="A2000" s="47" t="s">
        <v>1129</v>
      </c>
      <c r="B2000" s="46" t="s">
        <v>1130</v>
      </c>
      <c r="C2000" s="46" t="s">
        <v>1131</v>
      </c>
      <c r="D2000" s="49">
        <v>31081</v>
      </c>
      <c r="E2000" s="46" t="s">
        <v>1125</v>
      </c>
      <c r="F2000" s="46">
        <v>31</v>
      </c>
      <c r="G2000" s="46">
        <v>960602412</v>
      </c>
      <c r="H2000" s="46">
        <v>37136469624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Funções de Texto - Resumo</vt:lpstr>
      <vt:lpstr>Exemplos (Parte 1)</vt:lpstr>
      <vt:lpstr>Exemplos (Parte 2)</vt:lpstr>
      <vt:lpstr>Exemplos (Parte 3)</vt:lpstr>
      <vt:lpstr>Aplicação</vt:lpstr>
      <vt:lpstr>Desafio 1</vt:lpstr>
      <vt:lpstr>Desafio 2</vt:lpstr>
      <vt:lpstr>Preenchimento Relâmpago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Matheus Lopes Lourenço</cp:lastModifiedBy>
  <dcterms:created xsi:type="dcterms:W3CDTF">2015-06-05T18:19:34Z</dcterms:created>
  <dcterms:modified xsi:type="dcterms:W3CDTF">2025-05-17T15:40:42Z</dcterms:modified>
</cp:coreProperties>
</file>