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órmulas/"/>
    </mc:Choice>
  </mc:AlternateContent>
  <xr:revisionPtr revIDLastSave="54" documentId="11_DA19D60881527CF6EDB703E0DD162B56BCF3E730" xr6:coauthVersionLast="47" xr6:coauthVersionMax="47" xr10:uidLastSave="{6D2D1039-1F2C-45CF-B367-36BC911FDAA3}"/>
  <bookViews>
    <workbookView xWindow="-120" yWindow="-120" windowWidth="29040" windowHeight="15720" activeTab="2" xr2:uid="{00000000-000D-0000-FFFF-FFFF00000000}"/>
  </bookViews>
  <sheets>
    <sheet name="MÁXIMOSES_MÍNIMOSES" sheetId="1" r:id="rId1"/>
    <sheet name="Pratica" sheetId="2" r:id="rId2"/>
    <sheet name="Resumo_Pratica" sheetId="3" r:id="rId3"/>
    <sheet name="Gabarito" sheetId="4" r:id="rId4"/>
    <sheet name="Resumo_Gabarito" sheetId="5" r:id="rId5"/>
  </sheets>
  <definedNames>
    <definedName name="_xlnm._FilterDatabase" localSheetId="3" hidden="1">Gabarito!$A$1:$F$811</definedName>
    <definedName name="_xlnm._FilterDatabase" localSheetId="0" hidden="1">MÁXIMOSES_MÍNIMOSES!$A$1:$F$811</definedName>
    <definedName name="_xlnm._FilterDatabase" localSheetId="1" hidden="1">Pratica!$A$1:$F$811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sPpxt1fH22uXo2zzWxT5wSlwx5w=="/>
    </ext>
  </extLst>
</workbook>
</file>

<file path=xl/calcChain.xml><?xml version="1.0" encoding="utf-8"?>
<calcChain xmlns="http://schemas.openxmlformats.org/spreadsheetml/2006/main">
  <c r="L16" i="2" l="1"/>
  <c r="H4" i="3"/>
  <c r="I4" i="3"/>
  <c r="J4" i="3"/>
  <c r="H5" i="3"/>
  <c r="I5" i="3"/>
  <c r="J5" i="3"/>
  <c r="H6" i="3"/>
  <c r="I6" i="3"/>
  <c r="J6" i="3"/>
  <c r="I3" i="3"/>
  <c r="J3" i="3"/>
  <c r="H3" i="3"/>
  <c r="C4" i="3"/>
  <c r="C3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C5" i="3"/>
  <c r="C6" i="3"/>
  <c r="C7" i="3"/>
  <c r="C8" i="3"/>
  <c r="C9" i="3"/>
  <c r="C10" i="3"/>
  <c r="C11" i="3"/>
  <c r="C12" i="3"/>
  <c r="C13" i="3"/>
  <c r="C14" i="3"/>
  <c r="L22" i="2"/>
  <c r="L10" i="2"/>
  <c r="L4" i="2"/>
  <c r="M16" i="1"/>
  <c r="M10" i="1"/>
  <c r="M4" i="1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J6" i="5"/>
  <c r="I6" i="5"/>
  <c r="H6" i="5"/>
  <c r="E6" i="5"/>
  <c r="D6" i="5"/>
  <c r="C6" i="5"/>
  <c r="J5" i="5"/>
  <c r="I5" i="5"/>
  <c r="H5" i="5"/>
  <c r="E5" i="5"/>
  <c r="D5" i="5"/>
  <c r="C5" i="5"/>
  <c r="J4" i="5"/>
  <c r="I4" i="5"/>
  <c r="H4" i="5"/>
  <c r="E4" i="5"/>
  <c r="D4" i="5"/>
  <c r="C4" i="5"/>
  <c r="J3" i="5"/>
  <c r="I3" i="5"/>
  <c r="H3" i="5"/>
  <c r="E3" i="5"/>
  <c r="D3" i="5"/>
  <c r="C3" i="5"/>
  <c r="L22" i="4"/>
  <c r="L16" i="4"/>
  <c r="L10" i="4"/>
  <c r="L4" i="4"/>
</calcChain>
</file>

<file path=xl/sharedStrings.xml><?xml version="1.0" encoding="utf-8"?>
<sst xmlns="http://schemas.openxmlformats.org/spreadsheetml/2006/main" count="9848" uniqueCount="848">
  <si>
    <t>Produto</t>
  </si>
  <si>
    <t>Marca</t>
  </si>
  <si>
    <t>Divisão</t>
  </si>
  <si>
    <t>Origem</t>
  </si>
  <si>
    <t>Lançamento</t>
  </si>
  <si>
    <t>Estoque</t>
  </si>
  <si>
    <r>
      <rPr>
        <sz val="11"/>
        <color theme="0"/>
        <rFont val="Calibri"/>
      </rPr>
      <t>Quantidade de estoque do produto com</t>
    </r>
    <r>
      <rPr>
        <b/>
        <sz val="11"/>
        <color theme="0"/>
        <rFont val="Calibri"/>
      </rPr>
      <t xml:space="preserve"> maior estoque</t>
    </r>
    <r>
      <rPr>
        <sz val="11"/>
        <color theme="0"/>
        <rFont val="Calibri"/>
      </rPr>
      <t>?</t>
    </r>
  </si>
  <si>
    <t>Prod 1</t>
  </si>
  <si>
    <t>Redken</t>
  </si>
  <si>
    <t>Profissional</t>
  </si>
  <si>
    <t>Brasil</t>
  </si>
  <si>
    <t>Prod 2</t>
  </si>
  <si>
    <t>Niely</t>
  </si>
  <si>
    <t>Varejo</t>
  </si>
  <si>
    <t>China</t>
  </si>
  <si>
    <t>Resposta</t>
  </si>
  <si>
    <t>Prod 3</t>
  </si>
  <si>
    <t>Ralph Lauren</t>
  </si>
  <si>
    <t>Luxo</t>
  </si>
  <si>
    <t>Prod 4</t>
  </si>
  <si>
    <t>Cerave</t>
  </si>
  <si>
    <t>Cosmética</t>
  </si>
  <si>
    <t>França</t>
  </si>
  <si>
    <t>Prod 5</t>
  </si>
  <si>
    <t>Prod 6</t>
  </si>
  <si>
    <r>
      <rPr>
        <sz val="11"/>
        <color theme="0"/>
        <rFont val="Calibri"/>
      </rPr>
      <t xml:space="preserve">Quantidade de estoque do produto com </t>
    </r>
    <r>
      <rPr>
        <b/>
        <sz val="11"/>
        <color theme="0"/>
        <rFont val="Calibri"/>
      </rPr>
      <t>menor estoque</t>
    </r>
    <r>
      <rPr>
        <sz val="11"/>
        <color theme="0"/>
        <rFont val="Calibri"/>
      </rPr>
      <t>?</t>
    </r>
  </si>
  <si>
    <t>Prod 7</t>
  </si>
  <si>
    <t>Prod 8</t>
  </si>
  <si>
    <t>Yves Saint Laurent</t>
  </si>
  <si>
    <t>Prod 9</t>
  </si>
  <si>
    <t>Garnier</t>
  </si>
  <si>
    <t>Prod 10</t>
  </si>
  <si>
    <t>Giorgio Armani</t>
  </si>
  <si>
    <t>Prod 11</t>
  </si>
  <si>
    <t>Prod 12</t>
  </si>
  <si>
    <r>
      <rPr>
        <sz val="11"/>
        <color theme="0"/>
        <rFont val="Calibri"/>
      </rPr>
      <t xml:space="preserve">Quantidade de estoque do produto com </t>
    </r>
    <r>
      <rPr>
        <b/>
        <sz val="11"/>
        <color theme="0"/>
        <rFont val="Calibri"/>
      </rPr>
      <t>maior estoque</t>
    </r>
    <r>
      <rPr>
        <sz val="11"/>
        <color theme="0"/>
        <rFont val="Calibri"/>
      </rPr>
      <t>?</t>
    </r>
  </si>
  <si>
    <t>Prod 13</t>
  </si>
  <si>
    <t>Prod 14</t>
  </si>
  <si>
    <t>Prod 15</t>
  </si>
  <si>
    <t>Kérastase</t>
  </si>
  <si>
    <t>&gt;01/01/2017</t>
  </si>
  <si>
    <t>SkinCeuticals</t>
  </si>
  <si>
    <t>Prod 16</t>
  </si>
  <si>
    <t>Prod 17</t>
  </si>
  <si>
    <t>Prod 18</t>
  </si>
  <si>
    <t>Prod 19</t>
  </si>
  <si>
    <t>Colorama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</si>
  <si>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</si>
  <si>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</si>
  <si>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</si>
  <si>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</si>
  <si>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</si>
  <si>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</si>
  <si>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</si>
  <si>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</si>
  <si>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</si>
  <si>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</si>
  <si>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</si>
  <si>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</si>
  <si>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</si>
  <si>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Lancôme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</si>
  <si>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</si>
  <si>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</si>
  <si>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</si>
  <si>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</si>
  <si>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</si>
  <si>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</si>
  <si>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</si>
  <si>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</si>
  <si>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L'Oréal Paris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</si>
  <si>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</si>
  <si>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</si>
  <si>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</si>
  <si>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</si>
  <si>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</si>
  <si>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</si>
  <si>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</si>
  <si>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</si>
  <si>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</si>
  <si>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</si>
  <si>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</si>
  <si>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</si>
  <si>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</si>
  <si>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</si>
  <si>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</si>
  <si>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</si>
  <si>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</si>
  <si>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</si>
  <si>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</si>
  <si>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</si>
  <si>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</si>
  <si>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</si>
  <si>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</si>
  <si>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</si>
  <si>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</si>
  <si>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</si>
  <si>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</si>
  <si>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</si>
  <si>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</si>
  <si>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</si>
  <si>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</si>
  <si>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</si>
  <si>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</si>
  <si>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</si>
  <si>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</si>
  <si>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</si>
  <si>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</si>
  <si>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</si>
  <si>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</si>
  <si>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</si>
  <si>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</si>
  <si>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</si>
  <si>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</si>
  <si>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</si>
  <si>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</si>
  <si>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</si>
  <si>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</si>
  <si>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</si>
  <si>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</si>
  <si>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</si>
  <si>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</si>
  <si>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</si>
  <si>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</si>
  <si>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</si>
  <si>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</si>
  <si>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</si>
  <si>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</si>
  <si>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</si>
  <si>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</si>
  <si>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</si>
  <si>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</si>
  <si>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</si>
  <si>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</si>
  <si>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</si>
  <si>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</si>
  <si>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</si>
  <si>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</si>
  <si>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</si>
  <si>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</si>
  <si>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</si>
  <si>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</si>
  <si>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</si>
  <si>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</si>
  <si>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</si>
  <si>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</si>
  <si>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</si>
  <si>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</si>
  <si>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</si>
  <si>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</si>
  <si>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</si>
  <si>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</si>
  <si>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</si>
  <si>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</si>
  <si>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</si>
  <si>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</si>
  <si>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</si>
  <si>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</si>
  <si>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</si>
  <si>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</si>
  <si>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</si>
  <si>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</si>
  <si>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</si>
  <si>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</si>
  <si>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</si>
  <si>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</si>
  <si>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</si>
  <si>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</si>
  <si>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</si>
  <si>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</si>
  <si>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</si>
  <si>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</si>
  <si>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</si>
  <si>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</si>
  <si>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</si>
  <si>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</si>
  <si>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</si>
  <si>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</si>
  <si>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</si>
  <si>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</si>
  <si>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</si>
  <si>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</si>
  <si>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</si>
  <si>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</si>
  <si>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</si>
  <si>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</si>
  <si>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</si>
  <si>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</si>
  <si>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</si>
  <si>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</si>
  <si>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</si>
  <si>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</si>
  <si>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</si>
  <si>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</si>
  <si>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</si>
  <si>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</si>
  <si>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</si>
  <si>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</si>
  <si>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</si>
  <si>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</si>
  <si>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</si>
  <si>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</si>
  <si>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</si>
  <si>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</si>
  <si>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</si>
  <si>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</si>
  <si>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</si>
  <si>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</si>
  <si>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</si>
  <si>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</si>
  <si>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</si>
  <si>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</si>
  <si>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</si>
  <si>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</si>
  <si>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</si>
  <si>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</si>
  <si>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</si>
  <si>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</si>
  <si>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</si>
  <si>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</si>
  <si>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</si>
  <si>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</si>
  <si>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</si>
  <si>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</si>
  <si>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</si>
  <si>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</si>
  <si>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</si>
  <si>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</si>
  <si>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</si>
  <si>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</si>
  <si>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</si>
  <si>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</si>
  <si>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</si>
  <si>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</si>
  <si>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</si>
  <si>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</si>
  <si>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</si>
  <si>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</si>
  <si>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</si>
  <si>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</si>
  <si>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</si>
  <si>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</si>
  <si>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</si>
  <si>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</si>
  <si>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</si>
  <si>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</si>
  <si>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</si>
  <si>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</si>
  <si>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</si>
  <si>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</si>
  <si>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</si>
  <si>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</si>
  <si>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</si>
  <si>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</si>
  <si>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</si>
  <si>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</si>
  <si>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</si>
  <si>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</si>
  <si>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</si>
  <si>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</si>
  <si>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</si>
  <si>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</si>
  <si>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</si>
  <si>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</si>
  <si>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</si>
  <si>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</si>
  <si>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</si>
  <si>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</si>
  <si>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</si>
  <si>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</si>
  <si>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</si>
  <si>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</si>
  <si>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</si>
  <si>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</si>
  <si>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</si>
  <si>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</si>
  <si>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</si>
  <si>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</si>
  <si>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</si>
  <si>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</si>
  <si>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</si>
  <si>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</si>
  <si>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</si>
  <si>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</si>
  <si>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</si>
  <si>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</si>
  <si>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</si>
  <si>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</si>
  <si>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</si>
  <si>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</si>
  <si>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</si>
  <si>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</si>
  <si>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</si>
  <si>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</si>
  <si>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</si>
  <si>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</si>
  <si>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</si>
  <si>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</si>
  <si>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</si>
  <si>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</si>
  <si>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</si>
  <si>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</si>
  <si>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</si>
  <si>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</si>
  <si>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</si>
  <si>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</si>
  <si>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</si>
  <si>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</si>
  <si>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</si>
  <si>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</si>
  <si>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</si>
  <si>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</si>
  <si>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</si>
  <si>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</si>
  <si>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</si>
  <si>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</si>
  <si>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</si>
  <si>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</si>
  <si>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</si>
  <si>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</si>
  <si>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</si>
  <si>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</si>
  <si>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</si>
  <si>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</si>
  <si>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</si>
  <si>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</si>
  <si>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</si>
  <si>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</si>
  <si>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</si>
  <si>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</si>
  <si>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</si>
  <si>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</si>
  <si>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</si>
  <si>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</si>
  <si>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</si>
  <si>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</si>
  <si>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</si>
  <si>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</si>
  <si>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</si>
  <si>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</si>
  <si>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</si>
  <si>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</si>
  <si>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</si>
  <si>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</si>
  <si>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</si>
  <si>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</si>
  <si>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</si>
  <si>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</si>
  <si>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</si>
  <si>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</si>
  <si>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</si>
  <si>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</si>
  <si>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</si>
  <si>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</si>
  <si>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</si>
  <si>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</si>
  <si>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</si>
  <si>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</si>
  <si>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</si>
  <si>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</si>
  <si>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</si>
  <si>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</si>
  <si>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</si>
  <si>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</si>
  <si>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</si>
  <si>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</si>
  <si>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</si>
  <si>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</si>
  <si>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</si>
  <si>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</si>
  <si>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</si>
  <si>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</si>
  <si>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</si>
  <si>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</si>
  <si>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</si>
  <si>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</si>
  <si>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</si>
  <si>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</si>
  <si>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</si>
  <si>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</si>
  <si>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</si>
  <si>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</si>
  <si>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</si>
  <si>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</si>
  <si>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</si>
  <si>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</si>
  <si>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</si>
  <si>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</si>
  <si>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</si>
  <si>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</si>
  <si>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</si>
  <si>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</si>
  <si>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</si>
  <si>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</si>
  <si>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</si>
  <si>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</si>
  <si>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</si>
  <si>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</si>
  <si>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</si>
  <si>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</si>
  <si>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</si>
  <si>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</si>
  <si>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</si>
  <si>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</si>
  <si>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</si>
  <si>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</si>
  <si>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</si>
  <si>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</si>
  <si>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</si>
  <si>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</si>
  <si>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</si>
  <si>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</si>
  <si>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</si>
  <si>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</si>
  <si>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</si>
  <si>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</si>
  <si>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</si>
  <si>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</si>
  <si>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</si>
  <si>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</si>
  <si>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</si>
  <si>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</si>
  <si>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</si>
  <si>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</si>
  <si>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</si>
  <si>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</si>
  <si>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</si>
  <si>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</si>
  <si>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</si>
  <si>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</si>
  <si>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</si>
  <si>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</si>
  <si>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</si>
  <si>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</si>
  <si>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</si>
  <si>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</si>
  <si>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</si>
  <si>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</si>
  <si>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</si>
  <si>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</si>
  <si>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</si>
  <si>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</si>
  <si>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</si>
  <si>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</si>
  <si>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</si>
  <si>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</si>
  <si>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</si>
  <si>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</si>
  <si>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</si>
  <si>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</si>
  <si>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</si>
  <si>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</si>
  <si>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</si>
  <si>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</si>
  <si>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</si>
  <si>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</si>
  <si>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</si>
  <si>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</si>
  <si>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</si>
  <si>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</si>
  <si>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</si>
  <si>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</si>
  <si>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</si>
  <si>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</si>
  <si>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</si>
  <si>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</si>
  <si>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</si>
  <si>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</si>
  <si>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</si>
  <si>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</si>
  <si>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</si>
  <si>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</si>
  <si>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</si>
  <si>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</si>
  <si>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</si>
  <si>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</si>
  <si>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</si>
  <si>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</si>
  <si>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</si>
  <si>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</si>
  <si>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</si>
  <si>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</si>
  <si>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</si>
  <si>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</si>
  <si>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</si>
  <si>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</si>
  <si>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</si>
  <si>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</si>
  <si>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</si>
  <si>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</si>
  <si>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</si>
  <si>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</si>
  <si>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</si>
  <si>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</si>
  <si>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</si>
  <si>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</si>
  <si>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</si>
  <si>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</si>
  <si>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</si>
  <si>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</si>
  <si>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</si>
  <si>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</si>
  <si>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</si>
  <si>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</si>
  <si>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</si>
  <si>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</si>
  <si>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</si>
  <si>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</si>
  <si>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</si>
  <si>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</si>
  <si>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</si>
  <si>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</si>
  <si>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</si>
  <si>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</si>
  <si>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</si>
  <si>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</si>
  <si>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</si>
  <si>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</si>
  <si>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</si>
  <si>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</si>
  <si>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</si>
  <si>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</si>
  <si>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</si>
  <si>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</si>
  <si>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</si>
  <si>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</si>
  <si>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</si>
  <si>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</si>
  <si>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</si>
  <si>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</si>
  <si>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</si>
  <si>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</si>
  <si>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</si>
  <si>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</si>
  <si>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</si>
  <si>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</si>
  <si>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</si>
  <si>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</si>
  <si>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</si>
  <si>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</si>
  <si>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</si>
  <si>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</si>
  <si>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</si>
  <si>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</si>
  <si>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</si>
  <si>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</si>
  <si>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</si>
  <si>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</si>
  <si>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</si>
  <si>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</si>
  <si>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</si>
  <si>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</si>
  <si>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</si>
  <si>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</si>
  <si>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</si>
  <si>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</si>
  <si>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</si>
  <si>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</si>
  <si>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</si>
  <si>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</si>
  <si>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</si>
  <si>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</si>
  <si>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</si>
  <si>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</si>
  <si>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</si>
  <si>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</si>
  <si>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</si>
  <si>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</si>
  <si>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</si>
  <si>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</si>
  <si>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</si>
  <si>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</si>
  <si>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</si>
  <si>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</si>
  <si>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</si>
  <si>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</si>
  <si>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</si>
  <si>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</si>
  <si>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</si>
  <si>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</si>
  <si>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</si>
  <si>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</si>
  <si>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</si>
  <si>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</si>
  <si>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</si>
  <si>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</si>
  <si>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</si>
  <si>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</si>
  <si>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</si>
  <si>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</si>
  <si>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</si>
  <si>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</si>
  <si>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</si>
  <si>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</si>
  <si>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</si>
  <si>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</si>
  <si>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</si>
  <si>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</si>
  <si>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</si>
  <si>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</si>
  <si>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</si>
  <si>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</si>
  <si>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</si>
  <si>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</si>
  <si>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</si>
  <si>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</si>
  <si>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</si>
  <si>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</si>
  <si>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</si>
  <si>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</si>
  <si>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</si>
  <si>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</si>
  <si>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</si>
  <si>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</si>
  <si>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</si>
  <si>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</si>
  <si>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</si>
  <si>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</si>
  <si>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</si>
  <si>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</si>
  <si>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</si>
  <si>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</si>
  <si>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</si>
  <si>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</si>
  <si>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</si>
  <si>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</si>
  <si>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</si>
  <si>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</si>
  <si>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</si>
  <si>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</si>
  <si>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</si>
  <si>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</si>
  <si>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</si>
  <si>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</si>
  <si>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</si>
  <si>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</si>
  <si>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</si>
  <si>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</si>
  <si>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</si>
  <si>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</si>
  <si>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</si>
  <si>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</si>
  <si>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</si>
  <si>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</si>
  <si>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</si>
  <si>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</si>
  <si>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</si>
  <si>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</si>
  <si>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</si>
  <si>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</si>
  <si>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</si>
  <si>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</si>
  <si>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</si>
  <si>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</si>
  <si>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</si>
  <si>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</si>
  <si>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</si>
  <si>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</si>
  <si>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</si>
  <si>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</si>
  <si>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</si>
  <si>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</si>
  <si>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</si>
  <si>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</si>
  <si>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</si>
  <si>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</si>
  <si>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</si>
  <si>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</si>
  <si>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</si>
  <si>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</si>
  <si>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</si>
  <si>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</si>
  <si>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</si>
  <si>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</si>
  <si>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</si>
  <si>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</si>
  <si>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</si>
  <si>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</si>
  <si>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</si>
  <si>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</si>
  <si>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</si>
  <si>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</si>
  <si>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</si>
  <si>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</si>
  <si>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</si>
  <si>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</si>
  <si>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</si>
  <si>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</si>
  <si>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</si>
  <si>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</si>
  <si>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</si>
  <si>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</si>
  <si>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</si>
  <si>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</si>
  <si>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</si>
  <si>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</si>
  <si>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</si>
  <si>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</si>
  <si>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</si>
  <si>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</si>
  <si>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</si>
  <si>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</si>
  <si>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</si>
  <si>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</si>
  <si>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</si>
  <si>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</si>
  <si>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</si>
  <si>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</si>
  <si>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</si>
  <si>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</si>
  <si>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</si>
  <si>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</si>
  <si>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</si>
  <si>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</si>
  <si>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</si>
  <si>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</si>
  <si>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</si>
  <si>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</si>
  <si>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</si>
  <si>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</si>
  <si>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</si>
  <si>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</si>
  <si>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</si>
  <si>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</si>
  <si>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</si>
  <si>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</si>
  <si>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</si>
  <si>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</si>
  <si>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</si>
  <si>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</si>
  <si>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</si>
  <si>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</si>
  <si>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</si>
  <si>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</si>
  <si>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</si>
  <si>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</si>
  <si>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</si>
  <si>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</si>
  <si>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</si>
  <si>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</si>
  <si>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</si>
  <si>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</si>
  <si>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</si>
  <si>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</si>
  <si>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</si>
  <si>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</si>
  <si>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</si>
  <si>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</si>
  <si>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</si>
  <si>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</si>
  <si>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</si>
  <si>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</si>
  <si>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</si>
  <si>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</si>
  <si>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</si>
  <si>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</si>
  <si>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</si>
  <si>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</si>
  <si>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</si>
  <si>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</si>
  <si>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</si>
  <si>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</si>
  <si>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</si>
  <si>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</si>
  <si>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</si>
  <si>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</si>
  <si>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</si>
  <si>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</si>
  <si>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</si>
  <si>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</si>
  <si>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</si>
  <si>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</si>
  <si>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</si>
  <si>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</si>
  <si>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</si>
  <si>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</si>
  <si>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</si>
  <si>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</si>
  <si>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</si>
  <si>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</si>
  <si>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</si>
  <si>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</si>
  <si>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</si>
  <si>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</si>
  <si>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</si>
  <si>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</si>
  <si>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</si>
  <si>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</si>
  <si>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</si>
  <si>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</si>
  <si>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</si>
  <si>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</si>
  <si>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</si>
  <si>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</si>
  <si>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</si>
  <si>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</si>
  <si>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</si>
  <si>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</si>
  <si>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</si>
  <si>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</si>
  <si>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</si>
  <si>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</si>
  <si>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</si>
  <si>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</si>
  <si>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</si>
  <si>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</si>
  <si>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</si>
  <si>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</si>
  <si>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</si>
  <si>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</si>
  <si>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</si>
  <si>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</si>
  <si>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</si>
  <si>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</si>
  <si>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</si>
  <si>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</si>
  <si>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</si>
  <si>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</si>
  <si>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</si>
  <si>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</si>
  <si>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</si>
  <si>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</si>
  <si>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</si>
  <si>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</si>
  <si>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</si>
  <si>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</si>
  <si>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</si>
  <si>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</si>
  <si>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</si>
  <si>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</si>
  <si>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</si>
  <si>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</si>
  <si>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</si>
  <si>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</si>
  <si>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</si>
  <si>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</si>
  <si>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</si>
  <si>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</si>
  <si>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</si>
  <si>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</si>
  <si>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</si>
  <si>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Quantos produtos na tabela são da marca abaixo?</t>
  </si>
  <si>
    <t>Qual total de estoque de produtos com as condições abaixo?</t>
  </si>
  <si>
    <t>Quantos produtos na tabela foram lançados entre as datas abaixo?</t>
  </si>
  <si>
    <t>Data 1</t>
  </si>
  <si>
    <t>Data 2</t>
  </si>
  <si>
    <t>&gt;40.000</t>
  </si>
  <si>
    <t>Qtd Produtos</t>
  </si>
  <si>
    <t>Total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</si>
</sst>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0" borderId="0" xfId="0" applyFont="1"/>
    <xf numFmtId="1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4" fillId="4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4" fillId="5" borderId="1" xfId="0" applyFont="1" applyFill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7" borderId="1" xfId="0" applyFont="1" applyFill="1" applyBorder="1"/>
    <xf numFmtId="0" fontId="4" fillId="7" borderId="2" xfId="0" applyFont="1" applyFill="1" applyBorder="1" applyAlignment="1">
      <alignment horizontal="center"/>
    </xf>
    <xf numFmtId="0" fontId="4" fillId="0" borderId="0" xfId="0" applyFont="1"/>
    <xf numFmtId="0" fontId="4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/>
    </xf>
    <xf numFmtId="14" fontId="4" fillId="10" borderId="2" xfId="0" applyNumberFormat="1" applyFont="1" applyFill="1" applyBorder="1" applyAlignment="1">
      <alignment horizontal="center"/>
    </xf>
    <xf numFmtId="0" fontId="4" fillId="11" borderId="1" xfId="0" applyFont="1" applyFill="1" applyBorder="1"/>
    <xf numFmtId="0" fontId="4" fillId="11" borderId="2" xfId="0" applyFont="1" applyFill="1" applyBorder="1" applyAlignment="1">
      <alignment horizontal="center"/>
    </xf>
    <xf numFmtId="14" fontId="4" fillId="12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0" fontId="1" fillId="13" borderId="2" xfId="0" applyFont="1" applyFill="1" applyBorder="1"/>
    <xf numFmtId="0" fontId="4" fillId="12" borderId="2" xfId="0" applyFont="1" applyFill="1" applyBorder="1" applyAlignment="1">
      <alignment horizontal="center"/>
    </xf>
    <xf numFmtId="0" fontId="1" fillId="5" borderId="2" xfId="0" applyFont="1" applyFill="1" applyBorder="1"/>
    <xf numFmtId="0" fontId="4" fillId="12" borderId="2" xfId="0" applyFont="1" applyFill="1" applyBorder="1"/>
    <xf numFmtId="0" fontId="4" fillId="6" borderId="2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1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5"/>
  </sheetPr>
  <dimension ref="A1:M1000"/>
  <sheetViews>
    <sheetView showGridLines="0" workbookViewId="0">
      <selection activeCell="L19" sqref="L19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6" width="12.5703125" customWidth="1"/>
    <col min="7" max="7" width="3.28515625" customWidth="1"/>
    <col min="8" max="9" width="14.28515625" customWidth="1"/>
    <col min="10" max="10" width="12.7109375" customWidth="1"/>
    <col min="11" max="11" width="6.28515625" customWidth="1"/>
    <col min="12" max="12" width="14.140625" customWidth="1"/>
    <col min="13" max="13" width="13.7109375" customWidth="1"/>
    <col min="14" max="26" width="8.7109375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  <c r="I1" s="3"/>
      <c r="J1" s="3"/>
      <c r="K1" s="3"/>
      <c r="L1" s="3"/>
      <c r="M1" s="3"/>
    </row>
    <row r="2" spans="1:13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3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7" t="s">
        <v>1</v>
      </c>
      <c r="M3" s="34" t="s">
        <v>15</v>
      </c>
    </row>
    <row r="4" spans="1:13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9" t="s">
        <v>12</v>
      </c>
      <c r="M4" s="35">
        <f>_xlfn.MAXIFS($F:$F,$B:$B,$H4)</f>
        <v>296543</v>
      </c>
    </row>
    <row r="5" spans="1:13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3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3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3" t="s">
        <v>25</v>
      </c>
      <c r="I7" s="3"/>
      <c r="J7" s="3"/>
      <c r="K7" s="3"/>
      <c r="L7" s="3"/>
      <c r="M7" s="3"/>
    </row>
    <row r="8" spans="1:13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3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7" t="s">
        <v>2</v>
      </c>
      <c r="I9" s="7" t="s">
        <v>3</v>
      </c>
      <c r="M9" s="34" t="s">
        <v>15</v>
      </c>
    </row>
    <row r="10" spans="1:13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9" t="s">
        <v>13</v>
      </c>
      <c r="I10" s="9" t="s">
        <v>22</v>
      </c>
      <c r="M10" s="35">
        <f>_xlfn.MINIFS($F:$F,$D:$D,$I10,$C:$C,$H10)</f>
        <v>2879</v>
      </c>
    </row>
    <row r="11" spans="1:13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3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3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3" t="s">
        <v>35</v>
      </c>
      <c r="I13" s="3"/>
      <c r="J13" s="3"/>
      <c r="K13" s="3"/>
      <c r="L13" s="3"/>
      <c r="M13" s="3"/>
    </row>
    <row r="14" spans="1:13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3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7" t="s">
        <v>4</v>
      </c>
      <c r="I15" s="7" t="s">
        <v>1</v>
      </c>
      <c r="J15" s="7" t="s">
        <v>3</v>
      </c>
      <c r="M15" s="34" t="s">
        <v>15</v>
      </c>
    </row>
    <row r="16" spans="1:13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9" t="s">
        <v>40</v>
      </c>
      <c r="I16" s="9" t="s">
        <v>41</v>
      </c>
      <c r="J16" s="9" t="s">
        <v>22</v>
      </c>
      <c r="M16" s="35">
        <f>_xlfn.MAXIFS($F:$F,$B:$B,$I16,$E:$E,$H16,$D:$D,$J16)</f>
        <v>299760</v>
      </c>
    </row>
    <row r="17" spans="1:6" ht="14.25" customHeight="1" x14ac:dyDescent="0.25">
      <c r="A17" s="4" t="s">
        <v>42</v>
      </c>
      <c r="B17" s="4" t="s">
        <v>41</v>
      </c>
      <c r="C17" s="4" t="s">
        <v>21</v>
      </c>
      <c r="D17" s="4" t="s">
        <v>14</v>
      </c>
      <c r="E17" s="5">
        <v>41157</v>
      </c>
      <c r="F17" s="6">
        <v>158915</v>
      </c>
    </row>
    <row r="18" spans="1:6" ht="14.25" customHeight="1" x14ac:dyDescent="0.25">
      <c r="A18" s="4" t="s">
        <v>43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6" ht="14.25" customHeight="1" x14ac:dyDescent="0.25">
      <c r="A19" s="4" t="s">
        <v>44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</row>
    <row r="20" spans="1:6" ht="14.25" customHeight="1" x14ac:dyDescent="0.25">
      <c r="A20" s="4" t="s">
        <v>45</v>
      </c>
      <c r="B20" s="4" t="s">
        <v>46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6" ht="14.25" customHeight="1" x14ac:dyDescent="0.25">
      <c r="A21" s="4" t="s">
        <v>47</v>
      </c>
      <c r="B21" s="4" t="s">
        <v>41</v>
      </c>
      <c r="C21" s="4" t="s">
        <v>21</v>
      </c>
      <c r="D21" s="4" t="s">
        <v>10</v>
      </c>
      <c r="E21" s="5">
        <v>40926</v>
      </c>
      <c r="F21" s="6">
        <v>250875</v>
      </c>
    </row>
    <row r="22" spans="1:6" ht="14.25" customHeight="1" x14ac:dyDescent="0.25">
      <c r="A22" s="4" t="s">
        <v>48</v>
      </c>
      <c r="B22" s="4" t="s">
        <v>46</v>
      </c>
      <c r="C22" s="4" t="s">
        <v>13</v>
      </c>
      <c r="D22" s="4" t="s">
        <v>10</v>
      </c>
      <c r="E22" s="5">
        <v>42037</v>
      </c>
      <c r="F22" s="6">
        <v>283552</v>
      </c>
    </row>
    <row r="23" spans="1:6" ht="14.25" customHeight="1" x14ac:dyDescent="0.25">
      <c r="A23" s="4" t="s">
        <v>49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</row>
    <row r="24" spans="1:6" ht="14.25" customHeight="1" x14ac:dyDescent="0.25">
      <c r="A24" s="4" t="s">
        <v>50</v>
      </c>
      <c r="B24" s="4" t="s">
        <v>41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6" ht="14.25" customHeight="1" x14ac:dyDescent="0.25">
      <c r="A25" s="4" t="s">
        <v>51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6" ht="14.25" customHeight="1" x14ac:dyDescent="0.25">
      <c r="A26" s="4" t="s">
        <v>52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6" ht="14.25" customHeight="1" x14ac:dyDescent="0.25">
      <c r="A27" s="4" t="s">
        <v>53</v>
      </c>
      <c r="B27" s="4" t="s">
        <v>41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6" ht="14.25" customHeight="1" x14ac:dyDescent="0.25">
      <c r="A28" s="4" t="s">
        <v>54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6" ht="14.25" customHeight="1" x14ac:dyDescent="0.25">
      <c r="A29" s="4" t="s">
        <v>55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6" ht="14.25" customHeight="1" x14ac:dyDescent="0.25">
      <c r="A30" s="4" t="s">
        <v>56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6" ht="14.25" customHeight="1" x14ac:dyDescent="0.25">
      <c r="A31" s="4" t="s">
        <v>57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6" ht="14.25" customHeight="1" x14ac:dyDescent="0.25">
      <c r="A32" s="4" t="s">
        <v>58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59</v>
      </c>
      <c r="B33" s="4" t="s">
        <v>60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61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62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63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64</v>
      </c>
      <c r="B37" s="4" t="s">
        <v>60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65</v>
      </c>
      <c r="B38" s="4" t="s">
        <v>41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66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67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68</v>
      </c>
      <c r="B41" s="4" t="s">
        <v>69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70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71</v>
      </c>
      <c r="B43" s="4" t="s">
        <v>69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72</v>
      </c>
      <c r="B44" s="4" t="s">
        <v>69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73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74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75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76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77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78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79</v>
      </c>
      <c r="B51" s="4" t="s">
        <v>69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80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81</v>
      </c>
      <c r="B53" s="4" t="s">
        <v>41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82</v>
      </c>
      <c r="B54" s="4" t="s">
        <v>41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83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84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85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86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87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88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89</v>
      </c>
      <c r="B61" s="4" t="s">
        <v>46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90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91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92</v>
      </c>
      <c r="B64" s="4" t="s">
        <v>46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93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94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95</v>
      </c>
      <c r="B67" s="4" t="s">
        <v>41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96</v>
      </c>
      <c r="B68" s="4" t="s">
        <v>60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97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98</v>
      </c>
      <c r="B70" s="4" t="s">
        <v>46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99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100</v>
      </c>
      <c r="B72" s="4" t="s">
        <v>69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101</v>
      </c>
      <c r="B73" s="4" t="s">
        <v>69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102</v>
      </c>
      <c r="B74" s="4" t="s">
        <v>46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103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104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105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106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107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108</v>
      </c>
      <c r="B80" s="4" t="s">
        <v>46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109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110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111</v>
      </c>
      <c r="B83" s="4" t="s">
        <v>41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112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113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114</v>
      </c>
      <c r="B86" s="4" t="s">
        <v>60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115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116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117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118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119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120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121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122</v>
      </c>
      <c r="B94" s="4" t="s">
        <v>41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123</v>
      </c>
      <c r="B95" s="4" t="s">
        <v>46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124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125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126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127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128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129</v>
      </c>
      <c r="B101" s="4" t="s">
        <v>46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130</v>
      </c>
      <c r="B102" s="4" t="s">
        <v>46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131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132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133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134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135</v>
      </c>
      <c r="B107" s="4" t="s">
        <v>60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136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137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138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139</v>
      </c>
      <c r="B111" s="4" t="s">
        <v>41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140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141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142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143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144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145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146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147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148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149</v>
      </c>
      <c r="B121" s="4" t="s">
        <v>60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150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151</v>
      </c>
      <c r="B123" s="4" t="s">
        <v>69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152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153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154</v>
      </c>
      <c r="B126" s="4" t="s">
        <v>69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155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156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157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158</v>
      </c>
      <c r="B130" s="4" t="s">
        <v>60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159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160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161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162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163</v>
      </c>
      <c r="B135" s="4" t="s">
        <v>60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164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165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166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167</v>
      </c>
      <c r="B139" s="4" t="s">
        <v>69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168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169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170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171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172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173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174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175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176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177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178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179</v>
      </c>
      <c r="B151" s="4" t="s">
        <v>60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180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181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182</v>
      </c>
      <c r="B154" s="4" t="s">
        <v>41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183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184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185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186</v>
      </c>
      <c r="B158" s="4" t="s">
        <v>69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187</v>
      </c>
      <c r="B159" s="4" t="s">
        <v>41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188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189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190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191</v>
      </c>
      <c r="B163" s="4" t="s">
        <v>41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192</v>
      </c>
      <c r="B164" s="4" t="s">
        <v>46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193</v>
      </c>
      <c r="B165" s="4" t="s">
        <v>46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194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195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196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197</v>
      </c>
      <c r="B169" s="4" t="s">
        <v>69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198</v>
      </c>
      <c r="B170" s="4" t="s">
        <v>41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199</v>
      </c>
      <c r="B171" s="4" t="s">
        <v>46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200</v>
      </c>
      <c r="B172" s="4" t="s">
        <v>46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201</v>
      </c>
      <c r="B173" s="4" t="s">
        <v>41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202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203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204</v>
      </c>
      <c r="B176" s="4" t="s">
        <v>41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205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206</v>
      </c>
      <c r="B178" s="4" t="s">
        <v>60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207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208</v>
      </c>
      <c r="B180" s="4" t="s">
        <v>46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209</v>
      </c>
      <c r="B181" s="4" t="s">
        <v>69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210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211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212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213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214</v>
      </c>
      <c r="B186" s="4" t="s">
        <v>69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215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216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217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218</v>
      </c>
      <c r="B190" s="4" t="s">
        <v>41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219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220</v>
      </c>
      <c r="B192" s="4" t="s">
        <v>41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221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222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223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224</v>
      </c>
      <c r="B196" s="4" t="s">
        <v>60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225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226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227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228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229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230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231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232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233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234</v>
      </c>
      <c r="B206" s="4" t="s">
        <v>69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235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236</v>
      </c>
      <c r="B208" s="4" t="s">
        <v>60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237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238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239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240</v>
      </c>
      <c r="B212" s="4" t="s">
        <v>69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241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242</v>
      </c>
      <c r="B214" s="4" t="s">
        <v>46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243</v>
      </c>
      <c r="B215" s="4" t="s">
        <v>41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244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245</v>
      </c>
      <c r="B217" s="4" t="s">
        <v>46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246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247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248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249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250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251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252</v>
      </c>
      <c r="B224" s="4" t="s">
        <v>60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253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254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255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256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257</v>
      </c>
      <c r="B229" s="4" t="s">
        <v>60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258</v>
      </c>
      <c r="B230" s="4" t="s">
        <v>60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259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260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261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262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263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264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265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266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267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268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269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270</v>
      </c>
      <c r="B242" s="4" t="s">
        <v>69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271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272</v>
      </c>
      <c r="B244" s="4" t="s">
        <v>46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273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274</v>
      </c>
      <c r="B246" s="4" t="s">
        <v>60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275</v>
      </c>
      <c r="B247" s="4" t="s">
        <v>46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276</v>
      </c>
      <c r="B248" s="4" t="s">
        <v>41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277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278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279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280</v>
      </c>
      <c r="B252" s="4" t="s">
        <v>69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281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282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283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284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285</v>
      </c>
      <c r="B257" s="4" t="s">
        <v>60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286</v>
      </c>
      <c r="B258" s="4" t="s">
        <v>60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287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288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289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290</v>
      </c>
      <c r="B262" s="4" t="s">
        <v>69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291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292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293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294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295</v>
      </c>
      <c r="B267" s="4" t="s">
        <v>41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296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297</v>
      </c>
      <c r="B269" s="4" t="s">
        <v>60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298</v>
      </c>
      <c r="B270" s="4" t="s">
        <v>46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299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300</v>
      </c>
      <c r="B272" s="4" t="s">
        <v>46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301</v>
      </c>
      <c r="B273" s="4" t="s">
        <v>41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302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303</v>
      </c>
      <c r="B275" s="4" t="s">
        <v>46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304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305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306</v>
      </c>
      <c r="B278" s="4" t="s">
        <v>41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307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308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309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310</v>
      </c>
      <c r="B282" s="4" t="s">
        <v>46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311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312</v>
      </c>
      <c r="B284" s="4" t="s">
        <v>41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313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314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315</v>
      </c>
      <c r="B287" s="4" t="s">
        <v>69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316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317</v>
      </c>
      <c r="B289" s="4" t="s">
        <v>60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318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319</v>
      </c>
      <c r="B291" s="4" t="s">
        <v>69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320</v>
      </c>
      <c r="B292" s="4" t="s">
        <v>69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321</v>
      </c>
      <c r="B293" s="4" t="s">
        <v>69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322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323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324</v>
      </c>
      <c r="B296" s="4" t="s">
        <v>60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325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326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327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328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329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330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331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332</v>
      </c>
      <c r="B304" s="4" t="s">
        <v>60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333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334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335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336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337</v>
      </c>
      <c r="B309" s="4" t="s">
        <v>41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338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339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340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341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342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343</v>
      </c>
      <c r="B315" s="4" t="s">
        <v>69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344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345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346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347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348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349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350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351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352</v>
      </c>
      <c r="B324" s="4" t="s">
        <v>41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353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354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355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356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357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358</v>
      </c>
      <c r="B330" s="4" t="s">
        <v>60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359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360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361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362</v>
      </c>
      <c r="B334" s="4" t="s">
        <v>60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363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364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365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366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367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368</v>
      </c>
      <c r="B340" s="4" t="s">
        <v>46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369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370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371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372</v>
      </c>
      <c r="B344" s="4" t="s">
        <v>46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373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374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375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376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377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378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379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380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381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382</v>
      </c>
      <c r="B354" s="4" t="s">
        <v>60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383</v>
      </c>
      <c r="B355" s="4" t="s">
        <v>41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384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385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386</v>
      </c>
      <c r="B358" s="4" t="s">
        <v>46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387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388</v>
      </c>
      <c r="B360" s="4" t="s">
        <v>41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389</v>
      </c>
      <c r="B361" s="4" t="s">
        <v>41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390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391</v>
      </c>
      <c r="B363" s="4" t="s">
        <v>69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392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393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394</v>
      </c>
      <c r="B366" s="4" t="s">
        <v>60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395</v>
      </c>
      <c r="B367" s="4" t="s">
        <v>46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396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397</v>
      </c>
      <c r="B369" s="4" t="s">
        <v>41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398</v>
      </c>
      <c r="B370" s="4" t="s">
        <v>46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399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400</v>
      </c>
      <c r="B372" s="4" t="s">
        <v>46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401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402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403</v>
      </c>
      <c r="B375" s="4" t="s">
        <v>60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404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405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406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407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408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409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410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411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412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413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414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415</v>
      </c>
      <c r="B387" s="4" t="s">
        <v>60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416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417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418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419</v>
      </c>
      <c r="B391" s="4" t="s">
        <v>46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420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421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422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423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424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425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426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427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428</v>
      </c>
      <c r="B400" s="4" t="s">
        <v>60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429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430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431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432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433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434</v>
      </c>
      <c r="B406" s="4" t="s">
        <v>60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435</v>
      </c>
      <c r="B407" s="4" t="s">
        <v>41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436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437</v>
      </c>
      <c r="B409" s="4" t="s">
        <v>60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438</v>
      </c>
      <c r="B410" s="4" t="s">
        <v>41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439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440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441</v>
      </c>
      <c r="B413" s="4" t="s">
        <v>69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442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443</v>
      </c>
      <c r="B415" s="4" t="s">
        <v>60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444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445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446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447</v>
      </c>
      <c r="B419" s="4" t="s">
        <v>46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448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449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450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451</v>
      </c>
      <c r="B423" s="4" t="s">
        <v>69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452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453</v>
      </c>
      <c r="B425" s="4" t="s">
        <v>69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454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455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456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457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458</v>
      </c>
      <c r="B430" s="4" t="s">
        <v>41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459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460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461</v>
      </c>
      <c r="B433" s="4" t="s">
        <v>46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462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463</v>
      </c>
      <c r="B435" s="4" t="s">
        <v>69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464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465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466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467</v>
      </c>
      <c r="B439" s="4" t="s">
        <v>46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468</v>
      </c>
      <c r="B440" s="4" t="s">
        <v>46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469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470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471</v>
      </c>
      <c r="B443" s="4" t="s">
        <v>60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472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473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474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475</v>
      </c>
      <c r="B447" s="4" t="s">
        <v>69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476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477</v>
      </c>
      <c r="B449" s="4" t="s">
        <v>41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478</v>
      </c>
      <c r="B450" s="4" t="s">
        <v>41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479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480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481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482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483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484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485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486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487</v>
      </c>
      <c r="B459" s="4" t="s">
        <v>69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488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489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490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491</v>
      </c>
      <c r="B463" s="4" t="s">
        <v>60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492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493</v>
      </c>
      <c r="B465" s="4" t="s">
        <v>69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494</v>
      </c>
      <c r="B466" s="4" t="s">
        <v>41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495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496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497</v>
      </c>
      <c r="B469" s="4" t="s">
        <v>41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498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499</v>
      </c>
      <c r="B471" s="4" t="s">
        <v>41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500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501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502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503</v>
      </c>
      <c r="B475" s="4" t="s">
        <v>69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504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505</v>
      </c>
      <c r="B477" s="4" t="s">
        <v>41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506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507</v>
      </c>
      <c r="B479" s="4" t="s">
        <v>41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508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509</v>
      </c>
      <c r="B481" s="4" t="s">
        <v>46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510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511</v>
      </c>
      <c r="B483" s="4" t="s">
        <v>41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512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513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514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515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516</v>
      </c>
      <c r="B488" s="4" t="s">
        <v>46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517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518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519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520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521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522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523</v>
      </c>
      <c r="B495" s="4" t="s">
        <v>46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524</v>
      </c>
      <c r="B496" s="4" t="s">
        <v>60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525</v>
      </c>
      <c r="B497" s="4" t="s">
        <v>60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526</v>
      </c>
      <c r="B498" s="4" t="s">
        <v>60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527</v>
      </c>
      <c r="B499" s="4" t="s">
        <v>60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528</v>
      </c>
      <c r="B500" s="4" t="s">
        <v>46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529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530</v>
      </c>
      <c r="B502" s="4" t="s">
        <v>41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531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532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533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534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535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536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537</v>
      </c>
      <c r="B509" s="4" t="s">
        <v>60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538</v>
      </c>
      <c r="B510" s="4" t="s">
        <v>69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539</v>
      </c>
      <c r="B511" s="4" t="s">
        <v>60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540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541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542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543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544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545</v>
      </c>
      <c r="B517" s="4" t="s">
        <v>41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546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547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548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549</v>
      </c>
      <c r="B521" s="4" t="s">
        <v>60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550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551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552</v>
      </c>
      <c r="B524" s="4" t="s">
        <v>41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553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554</v>
      </c>
      <c r="B526" s="4" t="s">
        <v>69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555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556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557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558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559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560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561</v>
      </c>
      <c r="B533" s="4" t="s">
        <v>60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562</v>
      </c>
      <c r="B534" s="4" t="s">
        <v>69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563</v>
      </c>
      <c r="B535" s="4" t="s">
        <v>41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564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565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566</v>
      </c>
      <c r="B538" s="4" t="s">
        <v>46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567</v>
      </c>
      <c r="B539" s="4" t="s">
        <v>41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568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569</v>
      </c>
      <c r="B541" s="4" t="s">
        <v>41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570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571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572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573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574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575</v>
      </c>
      <c r="B547" s="4" t="s">
        <v>60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576</v>
      </c>
      <c r="B548" s="4" t="s">
        <v>69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577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578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579</v>
      </c>
      <c r="B551" s="4" t="s">
        <v>41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580</v>
      </c>
      <c r="B552" s="4" t="s">
        <v>46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581</v>
      </c>
      <c r="B553" s="4" t="s">
        <v>60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582</v>
      </c>
      <c r="B554" s="4" t="s">
        <v>69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583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584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585</v>
      </c>
      <c r="B557" s="4" t="s">
        <v>46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586</v>
      </c>
      <c r="B558" s="4" t="s">
        <v>60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587</v>
      </c>
      <c r="B559" s="4" t="s">
        <v>46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588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589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590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591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592</v>
      </c>
      <c r="B564" s="4" t="s">
        <v>41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593</v>
      </c>
      <c r="B565" s="4" t="s">
        <v>46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594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595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596</v>
      </c>
      <c r="B568" s="4" t="s">
        <v>46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597</v>
      </c>
      <c r="B569" s="4" t="s">
        <v>60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598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599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600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601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602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603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604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605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606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607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608</v>
      </c>
      <c r="B580" s="4" t="s">
        <v>60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609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610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611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612</v>
      </c>
      <c r="B584" s="4" t="s">
        <v>41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613</v>
      </c>
      <c r="B585" s="4" t="s">
        <v>41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614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615</v>
      </c>
      <c r="B587" s="4" t="s">
        <v>46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616</v>
      </c>
      <c r="B588" s="4" t="s">
        <v>60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617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618</v>
      </c>
      <c r="B590" s="4" t="s">
        <v>46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619</v>
      </c>
      <c r="B591" s="4" t="s">
        <v>46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620</v>
      </c>
      <c r="B592" s="4" t="s">
        <v>69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621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622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623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624</v>
      </c>
      <c r="B596" s="4" t="s">
        <v>41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625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626</v>
      </c>
      <c r="B598" s="4" t="s">
        <v>41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627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628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629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630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631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632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633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634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635</v>
      </c>
      <c r="B607" s="4" t="s">
        <v>41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636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637</v>
      </c>
      <c r="B609" s="4" t="s">
        <v>69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638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639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640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641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642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643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644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645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646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647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648</v>
      </c>
      <c r="B620" s="4" t="s">
        <v>60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649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650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651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652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653</v>
      </c>
      <c r="B625" s="4" t="s">
        <v>41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654</v>
      </c>
      <c r="B626" s="4" t="s">
        <v>60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655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656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657</v>
      </c>
      <c r="B629" s="4" t="s">
        <v>60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658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659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660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661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662</v>
      </c>
      <c r="B634" s="4" t="s">
        <v>69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663</v>
      </c>
      <c r="B635" s="4" t="s">
        <v>60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664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665</v>
      </c>
      <c r="B637" s="4" t="s">
        <v>46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666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667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668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669</v>
      </c>
      <c r="B641" s="4" t="s">
        <v>69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670</v>
      </c>
      <c r="B642" s="4" t="s">
        <v>60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671</v>
      </c>
      <c r="B643" s="4" t="s">
        <v>46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672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673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674</v>
      </c>
      <c r="B646" s="4" t="s">
        <v>69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675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676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677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678</v>
      </c>
      <c r="B650" s="4" t="s">
        <v>46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679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680</v>
      </c>
      <c r="B652" s="4" t="s">
        <v>46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681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682</v>
      </c>
      <c r="B654" s="4" t="s">
        <v>69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683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684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685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686</v>
      </c>
      <c r="B658" s="4" t="s">
        <v>60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687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688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689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690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691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692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693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694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695</v>
      </c>
      <c r="B667" s="4" t="s">
        <v>41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696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697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698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699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700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701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702</v>
      </c>
      <c r="B674" s="4" t="s">
        <v>46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703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704</v>
      </c>
      <c r="B676" s="4" t="s">
        <v>46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705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706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707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708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709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710</v>
      </c>
      <c r="B682" s="4" t="s">
        <v>41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711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712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713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714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715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716</v>
      </c>
      <c r="B688" s="4" t="s">
        <v>60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717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718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719</v>
      </c>
      <c r="B691" s="4" t="s">
        <v>46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720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721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722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723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724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725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726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727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728</v>
      </c>
      <c r="B700" s="4" t="s">
        <v>41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729</v>
      </c>
      <c r="B701" s="4" t="s">
        <v>69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730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731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732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733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734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735</v>
      </c>
      <c r="B707" s="4" t="s">
        <v>60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736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737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738</v>
      </c>
      <c r="B710" s="4" t="s">
        <v>41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739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740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741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742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743</v>
      </c>
      <c r="B715" s="4" t="s">
        <v>46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744</v>
      </c>
      <c r="B716" s="4" t="s">
        <v>60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745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746</v>
      </c>
      <c r="B718" s="4" t="s">
        <v>60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747</v>
      </c>
      <c r="B719" s="4" t="s">
        <v>46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748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749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750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751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752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753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754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755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756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757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758</v>
      </c>
      <c r="B730" s="4" t="s">
        <v>41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759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760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761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762</v>
      </c>
      <c r="B734" s="4" t="s">
        <v>69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763</v>
      </c>
      <c r="B735" s="4" t="s">
        <v>46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764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765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766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767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768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769</v>
      </c>
      <c r="B741" s="4" t="s">
        <v>60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770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771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772</v>
      </c>
      <c r="B744" s="4" t="s">
        <v>60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773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774</v>
      </c>
      <c r="B746" s="4" t="s">
        <v>69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775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776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777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778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779</v>
      </c>
      <c r="B751" s="4" t="s">
        <v>69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780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781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782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783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784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785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786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787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788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789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790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791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792</v>
      </c>
      <c r="B764" s="4" t="s">
        <v>41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793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794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795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796</v>
      </c>
      <c r="B768" s="4" t="s">
        <v>46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797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798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799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800</v>
      </c>
      <c r="B772" s="4" t="s">
        <v>60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801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802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803</v>
      </c>
      <c r="B775" s="4" t="s">
        <v>46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804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805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806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807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808</v>
      </c>
      <c r="B780" s="4" t="s">
        <v>41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809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810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811</v>
      </c>
      <c r="B783" s="4" t="s">
        <v>60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812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813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814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815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816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817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818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819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820</v>
      </c>
      <c r="B792" s="4" t="s">
        <v>41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821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822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823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824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825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826</v>
      </c>
      <c r="B798" s="4" t="s">
        <v>69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827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828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829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830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831</v>
      </c>
      <c r="B803" s="4" t="s">
        <v>46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832</v>
      </c>
      <c r="B804" s="4" t="s">
        <v>41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833</v>
      </c>
      <c r="B805" s="4" t="s">
        <v>46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834</v>
      </c>
      <c r="B806" s="4" t="s">
        <v>41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835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836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837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838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839</v>
      </c>
      <c r="B811" s="4" t="s">
        <v>69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12"/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1" xr:uid="{00000000-0009-0000-0000-000000000000}"/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8D08D"/>
  </sheetPr>
  <dimension ref="A1:L1000"/>
  <sheetViews>
    <sheetView showGridLines="0" workbookViewId="0">
      <selection activeCell="L16" sqref="L16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6" width="12.5703125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26" width="8.7109375" customWidth="1"/>
  </cols>
  <sheetData>
    <row r="1" spans="1:1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3" t="s">
        <v>840</v>
      </c>
      <c r="I1" s="13"/>
      <c r="J1" s="13"/>
      <c r="K1" s="13"/>
      <c r="L1" s="13"/>
    </row>
    <row r="2" spans="1:12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2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14" t="s">
        <v>1</v>
      </c>
      <c r="L3" s="8" t="s">
        <v>15</v>
      </c>
    </row>
    <row r="4" spans="1:12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15" t="s">
        <v>12</v>
      </c>
      <c r="L4" s="16">
        <f>COUNTIFS($B:$B,$H4)</f>
        <v>74</v>
      </c>
    </row>
    <row r="5" spans="1:12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2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2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17" t="s">
        <v>841</v>
      </c>
      <c r="I7" s="17"/>
      <c r="J7" s="17"/>
      <c r="K7" s="17"/>
      <c r="L7" s="17"/>
    </row>
    <row r="8" spans="1:12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2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18" t="s">
        <v>2</v>
      </c>
      <c r="I9" s="18" t="s">
        <v>3</v>
      </c>
      <c r="J9" s="19"/>
      <c r="L9" s="8" t="s">
        <v>15</v>
      </c>
    </row>
    <row r="10" spans="1:12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20" t="s">
        <v>18</v>
      </c>
      <c r="I10" s="20" t="s">
        <v>14</v>
      </c>
      <c r="J10" s="19"/>
      <c r="L10" s="10">
        <f>SUMIFS($F:$F,$D:$D,$I10,$C:$C,$H10)</f>
        <v>13910493</v>
      </c>
    </row>
    <row r="11" spans="1:12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2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2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21" t="s">
        <v>842</v>
      </c>
      <c r="I13" s="21"/>
      <c r="J13" s="21"/>
      <c r="K13" s="21"/>
      <c r="L13" s="21"/>
    </row>
    <row r="14" spans="1:12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2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22" t="s">
        <v>843</v>
      </c>
      <c r="I15" s="22" t="s">
        <v>844</v>
      </c>
      <c r="L15" s="8" t="s">
        <v>15</v>
      </c>
    </row>
    <row r="16" spans="1:12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23">
        <v>42005</v>
      </c>
      <c r="I16" s="23">
        <v>43465</v>
      </c>
      <c r="L16" s="36">
        <f>COUNTIFS(E:E,"&gt;="&amp;H16,E:E,"&lt;="&amp;I16)</f>
        <v>288</v>
      </c>
    </row>
    <row r="17" spans="1:12" ht="14.25" customHeight="1" x14ac:dyDescent="0.25">
      <c r="A17" s="4" t="s">
        <v>42</v>
      </c>
      <c r="B17" s="4" t="s">
        <v>41</v>
      </c>
      <c r="C17" s="4" t="s">
        <v>21</v>
      </c>
      <c r="D17" s="4" t="s">
        <v>14</v>
      </c>
      <c r="E17" s="5">
        <v>41157</v>
      </c>
      <c r="F17" s="6">
        <v>158915</v>
      </c>
      <c r="K17" s="19"/>
    </row>
    <row r="18" spans="1:12" ht="14.25" customHeight="1" x14ac:dyDescent="0.25">
      <c r="A18" s="4" t="s">
        <v>43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12" ht="14.25" customHeight="1" x14ac:dyDescent="0.25">
      <c r="A19" s="4" t="s">
        <v>44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  <c r="H19" s="24" t="s">
        <v>841</v>
      </c>
      <c r="I19" s="24"/>
      <c r="J19" s="24"/>
      <c r="K19" s="24"/>
      <c r="L19" s="24"/>
    </row>
    <row r="20" spans="1:12" ht="14.25" customHeight="1" x14ac:dyDescent="0.25">
      <c r="A20" s="4" t="s">
        <v>45</v>
      </c>
      <c r="B20" s="4" t="s">
        <v>46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12" ht="14.25" customHeight="1" x14ac:dyDescent="0.25">
      <c r="A21" s="4" t="s">
        <v>47</v>
      </c>
      <c r="B21" s="4" t="s">
        <v>41</v>
      </c>
      <c r="C21" s="4" t="s">
        <v>21</v>
      </c>
      <c r="D21" s="4" t="s">
        <v>10</v>
      </c>
      <c r="E21" s="5">
        <v>40926</v>
      </c>
      <c r="F21" s="6">
        <v>250875</v>
      </c>
      <c r="H21" s="25" t="s">
        <v>1</v>
      </c>
      <c r="I21" s="25" t="s">
        <v>3</v>
      </c>
      <c r="J21" s="25" t="s">
        <v>5</v>
      </c>
      <c r="L21" s="8" t="s">
        <v>15</v>
      </c>
    </row>
    <row r="22" spans="1:12" ht="14.25" customHeight="1" x14ac:dyDescent="0.25">
      <c r="A22" s="4" t="s">
        <v>48</v>
      </c>
      <c r="B22" s="4" t="s">
        <v>46</v>
      </c>
      <c r="C22" s="4" t="s">
        <v>13</v>
      </c>
      <c r="D22" s="4" t="s">
        <v>10</v>
      </c>
      <c r="E22" s="5">
        <v>42037</v>
      </c>
      <c r="F22" s="6">
        <v>283552</v>
      </c>
      <c r="H22" s="26" t="s">
        <v>20</v>
      </c>
      <c r="I22" s="26" t="s">
        <v>10</v>
      </c>
      <c r="J22" s="27" t="s">
        <v>845</v>
      </c>
      <c r="L22" s="10">
        <f>SUMIFS($F:$F,$B:$B,$H22,$D:$D,$I22,$F:$F,$J22)</f>
        <v>2569433</v>
      </c>
    </row>
    <row r="23" spans="1:12" ht="14.25" customHeight="1" x14ac:dyDescent="0.25">
      <c r="A23" s="4" t="s">
        <v>49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  <c r="L23" s="19"/>
    </row>
    <row r="24" spans="1:12" ht="14.25" customHeight="1" x14ac:dyDescent="0.25">
      <c r="A24" s="4" t="s">
        <v>50</v>
      </c>
      <c r="B24" s="4" t="s">
        <v>41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12" ht="14.25" customHeight="1" x14ac:dyDescent="0.25">
      <c r="A25" s="4" t="s">
        <v>51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12" ht="14.25" customHeight="1" x14ac:dyDescent="0.25">
      <c r="A26" s="4" t="s">
        <v>52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12" ht="14.25" customHeight="1" x14ac:dyDescent="0.25">
      <c r="A27" s="4" t="s">
        <v>53</v>
      </c>
      <c r="B27" s="4" t="s">
        <v>41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12" ht="14.25" customHeight="1" x14ac:dyDescent="0.25">
      <c r="A28" s="4" t="s">
        <v>54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12" ht="14.25" customHeight="1" x14ac:dyDescent="0.25">
      <c r="A29" s="4" t="s">
        <v>55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12" ht="14.25" customHeight="1" x14ac:dyDescent="0.25">
      <c r="A30" s="4" t="s">
        <v>56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12" ht="14.25" customHeight="1" x14ac:dyDescent="0.25">
      <c r="A31" s="4" t="s">
        <v>57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12" ht="14.25" customHeight="1" x14ac:dyDescent="0.25">
      <c r="A32" s="4" t="s">
        <v>58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59</v>
      </c>
      <c r="B33" s="4" t="s">
        <v>60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61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62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63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64</v>
      </c>
      <c r="B37" s="4" t="s">
        <v>60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65</v>
      </c>
      <c r="B38" s="4" t="s">
        <v>41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66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67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68</v>
      </c>
      <c r="B41" s="4" t="s">
        <v>69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70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71</v>
      </c>
      <c r="B43" s="4" t="s">
        <v>69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72</v>
      </c>
      <c r="B44" s="4" t="s">
        <v>69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73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74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75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76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77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78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79</v>
      </c>
      <c r="B51" s="4" t="s">
        <v>69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80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81</v>
      </c>
      <c r="B53" s="4" t="s">
        <v>41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82</v>
      </c>
      <c r="B54" s="4" t="s">
        <v>41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83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84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85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86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87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88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89</v>
      </c>
      <c r="B61" s="4" t="s">
        <v>46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90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91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92</v>
      </c>
      <c r="B64" s="4" t="s">
        <v>46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93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94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95</v>
      </c>
      <c r="B67" s="4" t="s">
        <v>41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96</v>
      </c>
      <c r="B68" s="4" t="s">
        <v>60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97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98</v>
      </c>
      <c r="B70" s="4" t="s">
        <v>46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99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100</v>
      </c>
      <c r="B72" s="4" t="s">
        <v>69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101</v>
      </c>
      <c r="B73" s="4" t="s">
        <v>69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102</v>
      </c>
      <c r="B74" s="4" t="s">
        <v>46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103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104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105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106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107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108</v>
      </c>
      <c r="B80" s="4" t="s">
        <v>46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109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110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111</v>
      </c>
      <c r="B83" s="4" t="s">
        <v>41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112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113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114</v>
      </c>
      <c r="B86" s="4" t="s">
        <v>60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115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116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117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118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119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120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121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122</v>
      </c>
      <c r="B94" s="4" t="s">
        <v>41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123</v>
      </c>
      <c r="B95" s="4" t="s">
        <v>46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124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125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126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127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128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129</v>
      </c>
      <c r="B101" s="4" t="s">
        <v>46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130</v>
      </c>
      <c r="B102" s="4" t="s">
        <v>46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131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132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133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134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135</v>
      </c>
      <c r="B107" s="4" t="s">
        <v>60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136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137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138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139</v>
      </c>
      <c r="B111" s="4" t="s">
        <v>41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140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141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142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143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144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145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146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147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148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149</v>
      </c>
      <c r="B121" s="4" t="s">
        <v>60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150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151</v>
      </c>
      <c r="B123" s="4" t="s">
        <v>69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152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153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154</v>
      </c>
      <c r="B126" s="4" t="s">
        <v>69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155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156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157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158</v>
      </c>
      <c r="B130" s="4" t="s">
        <v>60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159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160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161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162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163</v>
      </c>
      <c r="B135" s="4" t="s">
        <v>60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164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165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166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167</v>
      </c>
      <c r="B139" s="4" t="s">
        <v>69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168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169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170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171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172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173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174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175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176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177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178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179</v>
      </c>
      <c r="B151" s="4" t="s">
        <v>60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180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181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182</v>
      </c>
      <c r="B154" s="4" t="s">
        <v>41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183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184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185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186</v>
      </c>
      <c r="B158" s="4" t="s">
        <v>69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187</v>
      </c>
      <c r="B159" s="4" t="s">
        <v>41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188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189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190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191</v>
      </c>
      <c r="B163" s="4" t="s">
        <v>41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192</v>
      </c>
      <c r="B164" s="4" t="s">
        <v>46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193</v>
      </c>
      <c r="B165" s="4" t="s">
        <v>46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194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195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196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197</v>
      </c>
      <c r="B169" s="4" t="s">
        <v>69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198</v>
      </c>
      <c r="B170" s="4" t="s">
        <v>41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199</v>
      </c>
      <c r="B171" s="4" t="s">
        <v>46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200</v>
      </c>
      <c r="B172" s="4" t="s">
        <v>46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201</v>
      </c>
      <c r="B173" s="4" t="s">
        <v>41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202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203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204</v>
      </c>
      <c r="B176" s="4" t="s">
        <v>41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205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206</v>
      </c>
      <c r="B178" s="4" t="s">
        <v>60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207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208</v>
      </c>
      <c r="B180" s="4" t="s">
        <v>46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209</v>
      </c>
      <c r="B181" s="4" t="s">
        <v>69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210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211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212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213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214</v>
      </c>
      <c r="B186" s="4" t="s">
        <v>69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215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216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217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218</v>
      </c>
      <c r="B190" s="4" t="s">
        <v>41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219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220</v>
      </c>
      <c r="B192" s="4" t="s">
        <v>41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221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222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223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224</v>
      </c>
      <c r="B196" s="4" t="s">
        <v>60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225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226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227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228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229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230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231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232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233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234</v>
      </c>
      <c r="B206" s="4" t="s">
        <v>69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235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236</v>
      </c>
      <c r="B208" s="4" t="s">
        <v>60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237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238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239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240</v>
      </c>
      <c r="B212" s="4" t="s">
        <v>69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241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242</v>
      </c>
      <c r="B214" s="4" t="s">
        <v>46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243</v>
      </c>
      <c r="B215" s="4" t="s">
        <v>41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244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245</v>
      </c>
      <c r="B217" s="4" t="s">
        <v>46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246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247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248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249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250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251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252</v>
      </c>
      <c r="B224" s="4" t="s">
        <v>60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253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254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255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256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257</v>
      </c>
      <c r="B229" s="4" t="s">
        <v>60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258</v>
      </c>
      <c r="B230" s="4" t="s">
        <v>60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259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260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261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262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263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264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265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266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267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268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269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270</v>
      </c>
      <c r="B242" s="4" t="s">
        <v>69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271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272</v>
      </c>
      <c r="B244" s="4" t="s">
        <v>46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273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274</v>
      </c>
      <c r="B246" s="4" t="s">
        <v>60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275</v>
      </c>
      <c r="B247" s="4" t="s">
        <v>46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276</v>
      </c>
      <c r="B248" s="4" t="s">
        <v>41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277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278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279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280</v>
      </c>
      <c r="B252" s="4" t="s">
        <v>69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281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282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283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284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285</v>
      </c>
      <c r="B257" s="4" t="s">
        <v>60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286</v>
      </c>
      <c r="B258" s="4" t="s">
        <v>60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287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288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289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290</v>
      </c>
      <c r="B262" s="4" t="s">
        <v>69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291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292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293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294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295</v>
      </c>
      <c r="B267" s="4" t="s">
        <v>41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296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297</v>
      </c>
      <c r="B269" s="4" t="s">
        <v>60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298</v>
      </c>
      <c r="B270" s="4" t="s">
        <v>46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299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300</v>
      </c>
      <c r="B272" s="4" t="s">
        <v>46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301</v>
      </c>
      <c r="B273" s="4" t="s">
        <v>41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302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303</v>
      </c>
      <c r="B275" s="4" t="s">
        <v>46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304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305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306</v>
      </c>
      <c r="B278" s="4" t="s">
        <v>41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307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308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309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310</v>
      </c>
      <c r="B282" s="4" t="s">
        <v>46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311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312</v>
      </c>
      <c r="B284" s="4" t="s">
        <v>41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313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314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315</v>
      </c>
      <c r="B287" s="4" t="s">
        <v>69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316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317</v>
      </c>
      <c r="B289" s="4" t="s">
        <v>60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318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319</v>
      </c>
      <c r="B291" s="4" t="s">
        <v>69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320</v>
      </c>
      <c r="B292" s="4" t="s">
        <v>69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321</v>
      </c>
      <c r="B293" s="4" t="s">
        <v>69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322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323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324</v>
      </c>
      <c r="B296" s="4" t="s">
        <v>60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325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326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327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328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329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330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331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332</v>
      </c>
      <c r="B304" s="4" t="s">
        <v>60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333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334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335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336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337</v>
      </c>
      <c r="B309" s="4" t="s">
        <v>41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338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339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340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341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342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343</v>
      </c>
      <c r="B315" s="4" t="s">
        <v>69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344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345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346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347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348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349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350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351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352</v>
      </c>
      <c r="B324" s="4" t="s">
        <v>41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353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354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355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356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357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358</v>
      </c>
      <c r="B330" s="4" t="s">
        <v>60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359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360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361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362</v>
      </c>
      <c r="B334" s="4" t="s">
        <v>60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363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364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365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366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367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368</v>
      </c>
      <c r="B340" s="4" t="s">
        <v>46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369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370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371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372</v>
      </c>
      <c r="B344" s="4" t="s">
        <v>46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373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374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375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376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377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378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379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380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381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382</v>
      </c>
      <c r="B354" s="4" t="s">
        <v>60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383</v>
      </c>
      <c r="B355" s="4" t="s">
        <v>41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384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385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386</v>
      </c>
      <c r="B358" s="4" t="s">
        <v>46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387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388</v>
      </c>
      <c r="B360" s="4" t="s">
        <v>41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389</v>
      </c>
      <c r="B361" s="4" t="s">
        <v>41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390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391</v>
      </c>
      <c r="B363" s="4" t="s">
        <v>69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392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393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394</v>
      </c>
      <c r="B366" s="4" t="s">
        <v>60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395</v>
      </c>
      <c r="B367" s="4" t="s">
        <v>46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396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397</v>
      </c>
      <c r="B369" s="4" t="s">
        <v>41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398</v>
      </c>
      <c r="B370" s="4" t="s">
        <v>46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399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400</v>
      </c>
      <c r="B372" s="4" t="s">
        <v>46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401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402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403</v>
      </c>
      <c r="B375" s="4" t="s">
        <v>60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404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405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406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407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408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409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410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411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412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413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414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415</v>
      </c>
      <c r="B387" s="4" t="s">
        <v>60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416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417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418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419</v>
      </c>
      <c r="B391" s="4" t="s">
        <v>46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420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421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422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423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424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425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426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427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428</v>
      </c>
      <c r="B400" s="4" t="s">
        <v>60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429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430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431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432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433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434</v>
      </c>
      <c r="B406" s="4" t="s">
        <v>60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435</v>
      </c>
      <c r="B407" s="4" t="s">
        <v>41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436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437</v>
      </c>
      <c r="B409" s="4" t="s">
        <v>60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438</v>
      </c>
      <c r="B410" s="4" t="s">
        <v>41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439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440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441</v>
      </c>
      <c r="B413" s="4" t="s">
        <v>69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442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443</v>
      </c>
      <c r="B415" s="4" t="s">
        <v>60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444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445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446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447</v>
      </c>
      <c r="B419" s="4" t="s">
        <v>46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448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449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450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451</v>
      </c>
      <c r="B423" s="4" t="s">
        <v>69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452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453</v>
      </c>
      <c r="B425" s="4" t="s">
        <v>69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454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455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456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457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458</v>
      </c>
      <c r="B430" s="4" t="s">
        <v>41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459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460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461</v>
      </c>
      <c r="B433" s="4" t="s">
        <v>46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462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463</v>
      </c>
      <c r="B435" s="4" t="s">
        <v>69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464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465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466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467</v>
      </c>
      <c r="B439" s="4" t="s">
        <v>46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468</v>
      </c>
      <c r="B440" s="4" t="s">
        <v>46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469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470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471</v>
      </c>
      <c r="B443" s="4" t="s">
        <v>60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472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473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474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475</v>
      </c>
      <c r="B447" s="4" t="s">
        <v>69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476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477</v>
      </c>
      <c r="B449" s="4" t="s">
        <v>41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478</v>
      </c>
      <c r="B450" s="4" t="s">
        <v>41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479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480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481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482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483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484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485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486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487</v>
      </c>
      <c r="B459" s="4" t="s">
        <v>69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488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489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490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491</v>
      </c>
      <c r="B463" s="4" t="s">
        <v>60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492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493</v>
      </c>
      <c r="B465" s="4" t="s">
        <v>69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494</v>
      </c>
      <c r="B466" s="4" t="s">
        <v>41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495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496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497</v>
      </c>
      <c r="B469" s="4" t="s">
        <v>41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498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499</v>
      </c>
      <c r="B471" s="4" t="s">
        <v>41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500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501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502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503</v>
      </c>
      <c r="B475" s="4" t="s">
        <v>69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504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505</v>
      </c>
      <c r="B477" s="4" t="s">
        <v>41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506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507</v>
      </c>
      <c r="B479" s="4" t="s">
        <v>41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508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509</v>
      </c>
      <c r="B481" s="4" t="s">
        <v>46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510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511</v>
      </c>
      <c r="B483" s="4" t="s">
        <v>41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512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513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514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515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516</v>
      </c>
      <c r="B488" s="4" t="s">
        <v>46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517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518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519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520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521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522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523</v>
      </c>
      <c r="B495" s="4" t="s">
        <v>46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524</v>
      </c>
      <c r="B496" s="4" t="s">
        <v>60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525</v>
      </c>
      <c r="B497" s="4" t="s">
        <v>60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526</v>
      </c>
      <c r="B498" s="4" t="s">
        <v>60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527</v>
      </c>
      <c r="B499" s="4" t="s">
        <v>60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528</v>
      </c>
      <c r="B500" s="4" t="s">
        <v>46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529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530</v>
      </c>
      <c r="B502" s="4" t="s">
        <v>41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531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532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533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534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535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536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537</v>
      </c>
      <c r="B509" s="4" t="s">
        <v>60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538</v>
      </c>
      <c r="B510" s="4" t="s">
        <v>69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539</v>
      </c>
      <c r="B511" s="4" t="s">
        <v>60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540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541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542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543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544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545</v>
      </c>
      <c r="B517" s="4" t="s">
        <v>41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546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547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548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549</v>
      </c>
      <c r="B521" s="4" t="s">
        <v>60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550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551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552</v>
      </c>
      <c r="B524" s="4" t="s">
        <v>41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553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554</v>
      </c>
      <c r="B526" s="4" t="s">
        <v>69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555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556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557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558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559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560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561</v>
      </c>
      <c r="B533" s="4" t="s">
        <v>60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562</v>
      </c>
      <c r="B534" s="4" t="s">
        <v>69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563</v>
      </c>
      <c r="B535" s="4" t="s">
        <v>41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564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565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566</v>
      </c>
      <c r="B538" s="4" t="s">
        <v>46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567</v>
      </c>
      <c r="B539" s="4" t="s">
        <v>41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568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569</v>
      </c>
      <c r="B541" s="4" t="s">
        <v>41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570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571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572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573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574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575</v>
      </c>
      <c r="B547" s="4" t="s">
        <v>60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576</v>
      </c>
      <c r="B548" s="4" t="s">
        <v>69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577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578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579</v>
      </c>
      <c r="B551" s="4" t="s">
        <v>41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580</v>
      </c>
      <c r="B552" s="4" t="s">
        <v>46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581</v>
      </c>
      <c r="B553" s="4" t="s">
        <v>60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582</v>
      </c>
      <c r="B554" s="4" t="s">
        <v>69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583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584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585</v>
      </c>
      <c r="B557" s="4" t="s">
        <v>46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586</v>
      </c>
      <c r="B558" s="4" t="s">
        <v>60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587</v>
      </c>
      <c r="B559" s="4" t="s">
        <v>46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588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589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590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591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592</v>
      </c>
      <c r="B564" s="4" t="s">
        <v>41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593</v>
      </c>
      <c r="B565" s="4" t="s">
        <v>46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594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595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596</v>
      </c>
      <c r="B568" s="4" t="s">
        <v>46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597</v>
      </c>
      <c r="B569" s="4" t="s">
        <v>60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598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599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600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601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602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603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604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605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606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607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608</v>
      </c>
      <c r="B580" s="4" t="s">
        <v>60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609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610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611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612</v>
      </c>
      <c r="B584" s="4" t="s">
        <v>41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613</v>
      </c>
      <c r="B585" s="4" t="s">
        <v>41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614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615</v>
      </c>
      <c r="B587" s="4" t="s">
        <v>46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616</v>
      </c>
      <c r="B588" s="4" t="s">
        <v>60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617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618</v>
      </c>
      <c r="B590" s="4" t="s">
        <v>46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619</v>
      </c>
      <c r="B591" s="4" t="s">
        <v>46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620</v>
      </c>
      <c r="B592" s="4" t="s">
        <v>69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621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622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623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624</v>
      </c>
      <c r="B596" s="4" t="s">
        <v>41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625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626</v>
      </c>
      <c r="B598" s="4" t="s">
        <v>41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627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628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629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630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631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632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633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634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635</v>
      </c>
      <c r="B607" s="4" t="s">
        <v>41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636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637</v>
      </c>
      <c r="B609" s="4" t="s">
        <v>69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638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639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640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641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642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643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644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645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646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647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648</v>
      </c>
      <c r="B620" s="4" t="s">
        <v>60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649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650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651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652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653</v>
      </c>
      <c r="B625" s="4" t="s">
        <v>41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654</v>
      </c>
      <c r="B626" s="4" t="s">
        <v>60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655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656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657</v>
      </c>
      <c r="B629" s="4" t="s">
        <v>60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658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659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660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661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662</v>
      </c>
      <c r="B634" s="4" t="s">
        <v>69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663</v>
      </c>
      <c r="B635" s="4" t="s">
        <v>60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664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665</v>
      </c>
      <c r="B637" s="4" t="s">
        <v>46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666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667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668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669</v>
      </c>
      <c r="B641" s="4" t="s">
        <v>69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670</v>
      </c>
      <c r="B642" s="4" t="s">
        <v>60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671</v>
      </c>
      <c r="B643" s="4" t="s">
        <v>46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672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673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674</v>
      </c>
      <c r="B646" s="4" t="s">
        <v>69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675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676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677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678</v>
      </c>
      <c r="B650" s="4" t="s">
        <v>46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679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680</v>
      </c>
      <c r="B652" s="4" t="s">
        <v>46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681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682</v>
      </c>
      <c r="B654" s="4" t="s">
        <v>69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683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684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685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686</v>
      </c>
      <c r="B658" s="4" t="s">
        <v>60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687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688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689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690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691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692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693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694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695</v>
      </c>
      <c r="B667" s="4" t="s">
        <v>41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696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697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698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699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700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701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702</v>
      </c>
      <c r="B674" s="4" t="s">
        <v>46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703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704</v>
      </c>
      <c r="B676" s="4" t="s">
        <v>46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705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706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707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708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709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710</v>
      </c>
      <c r="B682" s="4" t="s">
        <v>41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711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712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713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714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715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716</v>
      </c>
      <c r="B688" s="4" t="s">
        <v>60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717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718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719</v>
      </c>
      <c r="B691" s="4" t="s">
        <v>46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720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721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722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723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724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725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726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727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728</v>
      </c>
      <c r="B700" s="4" t="s">
        <v>41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729</v>
      </c>
      <c r="B701" s="4" t="s">
        <v>69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730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731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732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733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734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735</v>
      </c>
      <c r="B707" s="4" t="s">
        <v>60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736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737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738</v>
      </c>
      <c r="B710" s="4" t="s">
        <v>41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739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740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741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742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743</v>
      </c>
      <c r="B715" s="4" t="s">
        <v>46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744</v>
      </c>
      <c r="B716" s="4" t="s">
        <v>60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745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746</v>
      </c>
      <c r="B718" s="4" t="s">
        <v>60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747</v>
      </c>
      <c r="B719" s="4" t="s">
        <v>46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748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749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750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751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752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753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754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755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756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757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758</v>
      </c>
      <c r="B730" s="4" t="s">
        <v>41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759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760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761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762</v>
      </c>
      <c r="B734" s="4" t="s">
        <v>69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763</v>
      </c>
      <c r="B735" s="4" t="s">
        <v>46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764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765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766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767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768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769</v>
      </c>
      <c r="B741" s="4" t="s">
        <v>60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770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771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772</v>
      </c>
      <c r="B744" s="4" t="s">
        <v>60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773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774</v>
      </c>
      <c r="B746" s="4" t="s">
        <v>69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775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776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777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778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779</v>
      </c>
      <c r="B751" s="4" t="s">
        <v>69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780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781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782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783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784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785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786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787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788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789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790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791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792</v>
      </c>
      <c r="B764" s="4" t="s">
        <v>41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793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794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795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796</v>
      </c>
      <c r="B768" s="4" t="s">
        <v>46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797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798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799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800</v>
      </c>
      <c r="B772" s="4" t="s">
        <v>60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801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802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803</v>
      </c>
      <c r="B775" s="4" t="s">
        <v>46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804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805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806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807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808</v>
      </c>
      <c r="B780" s="4" t="s">
        <v>41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809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810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811</v>
      </c>
      <c r="B783" s="4" t="s">
        <v>60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812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813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814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815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816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817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818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819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820</v>
      </c>
      <c r="B792" s="4" t="s">
        <v>41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821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822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823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824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825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826</v>
      </c>
      <c r="B798" s="4" t="s">
        <v>69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827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828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829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830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831</v>
      </c>
      <c r="B803" s="4" t="s">
        <v>46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832</v>
      </c>
      <c r="B804" s="4" t="s">
        <v>41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833</v>
      </c>
      <c r="B805" s="4" t="s">
        <v>46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834</v>
      </c>
      <c r="B806" s="4" t="s">
        <v>41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835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836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837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838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839</v>
      </c>
      <c r="B811" s="4" t="s">
        <v>69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12"/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1" xr:uid="{00000000-0009-0000-0000-000001000000}"/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8D08D"/>
  </sheetPr>
  <dimension ref="B1:J1000"/>
  <sheetViews>
    <sheetView showGridLines="0" tabSelected="1" workbookViewId="0">
      <selection activeCell="H23" sqref="H23"/>
    </sheetView>
  </sheetViews>
  <sheetFormatPr defaultColWidth="14.42578125" defaultRowHeight="15" customHeight="1" x14ac:dyDescent="0.25"/>
  <cols>
    <col min="1" max="1" width="8.7109375" customWidth="1"/>
    <col min="2" max="2" width="18.42578125" customWidth="1"/>
    <col min="3" max="5" width="11" customWidth="1"/>
    <col min="6" max="6" width="8.7109375" customWidth="1"/>
    <col min="7" max="7" width="18.42578125" customWidth="1"/>
    <col min="8" max="10" width="11" customWidth="1"/>
    <col min="11" max="26" width="8.7109375" customWidth="1"/>
  </cols>
  <sheetData>
    <row r="1" spans="2:10" ht="14.25" customHeight="1" x14ac:dyDescent="0.25"/>
    <row r="2" spans="2:10" ht="14.25" customHeight="1" x14ac:dyDescent="0.25">
      <c r="B2" s="28" t="s">
        <v>846</v>
      </c>
      <c r="C2" s="29" t="s">
        <v>10</v>
      </c>
      <c r="D2" s="29" t="s">
        <v>14</v>
      </c>
      <c r="E2" s="29" t="s">
        <v>22</v>
      </c>
      <c r="G2" s="30" t="s">
        <v>847</v>
      </c>
      <c r="H2" s="15" t="s">
        <v>10</v>
      </c>
      <c r="I2" s="15" t="s">
        <v>14</v>
      </c>
      <c r="J2" s="15" t="s">
        <v>22</v>
      </c>
    </row>
    <row r="3" spans="2:10" ht="14.25" customHeight="1" x14ac:dyDescent="0.25">
      <c r="B3" s="31" t="s">
        <v>8</v>
      </c>
      <c r="C3" s="9">
        <f>COUNTIFS(Pratica!$B:$B,Resumo_Pratica!$B3,Pratica!$D:$D,Resumo_Pratica!C$2)</f>
        <v>13</v>
      </c>
      <c r="D3" s="9">
        <f>COUNTIFS(Pratica!$B:$B,Resumo_Pratica!$B3,Pratica!$D:$D,Resumo_Pratica!D$2)</f>
        <v>16</v>
      </c>
      <c r="E3" s="9">
        <f>COUNTIFS(Pratica!$B:$B,Resumo_Pratica!$B3,Pratica!$D:$D,Resumo_Pratica!E$2)</f>
        <v>21</v>
      </c>
      <c r="G3" s="32" t="s">
        <v>9</v>
      </c>
      <c r="H3" s="33">
        <f>SUMIFS(Pratica!$F:$F,Pratica!$D:$D,Resumo_Pratica!H$2,Pratica!$C:$C,Resumo_Pratica!$G3)</f>
        <v>7331299</v>
      </c>
      <c r="I3" s="33">
        <f>SUMIFS(Pratica!$F:$F,Pratica!$D:$D,Resumo_Pratica!I$2,Pratica!$C:$C,Resumo_Pratica!$G3)</f>
        <v>4530684</v>
      </c>
      <c r="J3" s="33">
        <f>SUMIFS(Pratica!$F:$F,Pratica!$D:$D,Resumo_Pratica!J$2,Pratica!$C:$C,Resumo_Pratica!$G3)</f>
        <v>6261902</v>
      </c>
    </row>
    <row r="4" spans="2:10" ht="14.25" customHeight="1" x14ac:dyDescent="0.25">
      <c r="B4" s="31" t="s">
        <v>12</v>
      </c>
      <c r="C4" s="9">
        <f>COUNTIFS(Pratica!$B:$B,Resumo_Pratica!$B4,Pratica!$D:$D,Resumo_Pratica!C$2)</f>
        <v>25</v>
      </c>
      <c r="D4" s="9">
        <f>COUNTIFS(Pratica!$B:$B,Resumo_Pratica!$B4,Pratica!$D:$D,Resumo_Pratica!D$2)</f>
        <v>22</v>
      </c>
      <c r="E4" s="9">
        <f>COUNTIFS(Pratica!$B:$B,Resumo_Pratica!$B4,Pratica!$D:$D,Resumo_Pratica!E$2)</f>
        <v>27</v>
      </c>
      <c r="G4" s="32" t="s">
        <v>13</v>
      </c>
      <c r="H4" s="33">
        <f>SUMIFS(Pratica!$F:$F,Pratica!$D:$D,Resumo_Pratica!H$2,Pratica!$C:$C,Resumo_Pratica!$G4)</f>
        <v>11750110</v>
      </c>
      <c r="I4" s="33">
        <f>SUMIFS(Pratica!$F:$F,Pratica!$D:$D,Resumo_Pratica!I$2,Pratica!$C:$C,Resumo_Pratica!$G4)</f>
        <v>14555438</v>
      </c>
      <c r="J4" s="33">
        <f>SUMIFS(Pratica!$F:$F,Pratica!$D:$D,Resumo_Pratica!J$2,Pratica!$C:$C,Resumo_Pratica!$G4)</f>
        <v>16686414</v>
      </c>
    </row>
    <row r="5" spans="2:10" ht="14.25" customHeight="1" x14ac:dyDescent="0.25">
      <c r="B5" s="31" t="s">
        <v>17</v>
      </c>
      <c r="C5" s="9">
        <f>COUNTIFS(Pratica!$B:$B,Resumo_Pratica!$B5,Pratica!$D:$D,Resumo_Pratica!C$2)</f>
        <v>21</v>
      </c>
      <c r="D5" s="9">
        <f>COUNTIFS(Pratica!$B:$B,Resumo_Pratica!$B5,Pratica!$D:$D,Resumo_Pratica!D$2)</f>
        <v>26</v>
      </c>
      <c r="E5" s="9">
        <f>COUNTIFS(Pratica!$B:$B,Resumo_Pratica!$B5,Pratica!$D:$D,Resumo_Pratica!E$2)</f>
        <v>18</v>
      </c>
      <c r="G5" s="32" t="s">
        <v>18</v>
      </c>
      <c r="H5" s="33">
        <f>SUMIFS(Pratica!$F:$F,Pratica!$D:$D,Resumo_Pratica!H$2,Pratica!$C:$C,Resumo_Pratica!$G5)</f>
        <v>12928068</v>
      </c>
      <c r="I5" s="33">
        <f>SUMIFS(Pratica!$F:$F,Pratica!$D:$D,Resumo_Pratica!I$2,Pratica!$C:$C,Resumo_Pratica!$G5)</f>
        <v>13910493</v>
      </c>
      <c r="J5" s="33">
        <f>SUMIFS(Pratica!$F:$F,Pratica!$D:$D,Resumo_Pratica!J$2,Pratica!$C:$C,Resumo_Pratica!$G5)</f>
        <v>14396672</v>
      </c>
    </row>
    <row r="6" spans="2:10" ht="14.25" customHeight="1" x14ac:dyDescent="0.25">
      <c r="B6" s="31" t="s">
        <v>20</v>
      </c>
      <c r="C6" s="9">
        <f>COUNTIFS(Pratica!$B:$B,Resumo_Pratica!$B6,Pratica!$D:$D,Resumo_Pratica!C$2)</f>
        <v>19</v>
      </c>
      <c r="D6" s="9">
        <f>COUNTIFS(Pratica!$B:$B,Resumo_Pratica!$B6,Pratica!$D:$D,Resumo_Pratica!D$2)</f>
        <v>18</v>
      </c>
      <c r="E6" s="9">
        <f>COUNTIFS(Pratica!$B:$B,Resumo_Pratica!$B6,Pratica!$D:$D,Resumo_Pratica!E$2)</f>
        <v>15</v>
      </c>
      <c r="G6" s="32" t="s">
        <v>21</v>
      </c>
      <c r="H6" s="33">
        <f>SUMIFS(Pratica!$F:$F,Pratica!$D:$D,Resumo_Pratica!H$2,Pratica!$C:$C,Resumo_Pratica!$G6)</f>
        <v>6306072</v>
      </c>
      <c r="I6" s="33">
        <f>SUMIFS(Pratica!$F:$F,Pratica!$D:$D,Resumo_Pratica!I$2,Pratica!$C:$C,Resumo_Pratica!$G6)</f>
        <v>6541748</v>
      </c>
      <c r="J6" s="33">
        <f>SUMIFS(Pratica!$F:$F,Pratica!$D:$D,Resumo_Pratica!J$2,Pratica!$C:$C,Resumo_Pratica!$G6)</f>
        <v>4831260</v>
      </c>
    </row>
    <row r="7" spans="2:10" ht="14.25" customHeight="1" x14ac:dyDescent="0.25">
      <c r="B7" s="31" t="s">
        <v>28</v>
      </c>
      <c r="C7" s="9">
        <f>COUNTIFS(Pratica!$B:$B,Resumo_Pratica!$B7,Pratica!$D:$D,Resumo_Pratica!C$2)</f>
        <v>24</v>
      </c>
      <c r="D7" s="9">
        <f>COUNTIFS(Pratica!$B:$B,Resumo_Pratica!$B7,Pratica!$D:$D,Resumo_Pratica!D$2)</f>
        <v>17</v>
      </c>
      <c r="E7" s="9">
        <f>COUNTIFS(Pratica!$B:$B,Resumo_Pratica!$B7,Pratica!$D:$D,Resumo_Pratica!E$2)</f>
        <v>26</v>
      </c>
    </row>
    <row r="8" spans="2:10" ht="14.25" customHeight="1" x14ac:dyDescent="0.25">
      <c r="B8" s="31" t="s">
        <v>30</v>
      </c>
      <c r="C8" s="9">
        <f>COUNTIFS(Pratica!$B:$B,Resumo_Pratica!$B8,Pratica!$D:$D,Resumo_Pratica!C$2)</f>
        <v>36</v>
      </c>
      <c r="D8" s="9">
        <f>COUNTIFS(Pratica!$B:$B,Resumo_Pratica!$B8,Pratica!$D:$D,Resumo_Pratica!D$2)</f>
        <v>44</v>
      </c>
      <c r="E8" s="9">
        <f>COUNTIFS(Pratica!$B:$B,Resumo_Pratica!$B8,Pratica!$D:$D,Resumo_Pratica!E$2)</f>
        <v>37</v>
      </c>
    </row>
    <row r="9" spans="2:10" ht="14.25" customHeight="1" x14ac:dyDescent="0.25">
      <c r="B9" s="31" t="s">
        <v>32</v>
      </c>
      <c r="C9" s="9">
        <f>COUNTIFS(Pratica!$B:$B,Resumo_Pratica!$B9,Pratica!$D:$D,Resumo_Pratica!C$2)</f>
        <v>21</v>
      </c>
      <c r="D9" s="9">
        <f>COUNTIFS(Pratica!$B:$B,Resumo_Pratica!$B9,Pratica!$D:$D,Resumo_Pratica!D$2)</f>
        <v>27</v>
      </c>
      <c r="E9" s="9">
        <f>COUNTIFS(Pratica!$B:$B,Resumo_Pratica!$B9,Pratica!$D:$D,Resumo_Pratica!E$2)</f>
        <v>31</v>
      </c>
    </row>
    <row r="10" spans="2:10" ht="14.25" customHeight="1" x14ac:dyDescent="0.25">
      <c r="B10" s="31" t="s">
        <v>39</v>
      </c>
      <c r="C10" s="9">
        <f>COUNTIFS(Pratica!$B:$B,Resumo_Pratica!$B10,Pratica!$D:$D,Resumo_Pratica!C$2)</f>
        <v>31</v>
      </c>
      <c r="D10" s="9">
        <f>COUNTIFS(Pratica!$B:$B,Resumo_Pratica!$B10,Pratica!$D:$D,Resumo_Pratica!D$2)</f>
        <v>14</v>
      </c>
      <c r="E10" s="9">
        <f>COUNTIFS(Pratica!$B:$B,Resumo_Pratica!$B10,Pratica!$D:$D,Resumo_Pratica!E$2)</f>
        <v>23</v>
      </c>
    </row>
    <row r="11" spans="2:10" ht="14.25" customHeight="1" x14ac:dyDescent="0.25">
      <c r="B11" s="31" t="s">
        <v>41</v>
      </c>
      <c r="C11" s="9">
        <f>COUNTIFS(Pratica!$B:$B,Resumo_Pratica!$B11,Pratica!$D:$D,Resumo_Pratica!C$2)</f>
        <v>21</v>
      </c>
      <c r="D11" s="9">
        <f>COUNTIFS(Pratica!$B:$B,Resumo_Pratica!$B11,Pratica!$D:$D,Resumo_Pratica!D$2)</f>
        <v>23</v>
      </c>
      <c r="E11" s="9">
        <f>COUNTIFS(Pratica!$B:$B,Resumo_Pratica!$B11,Pratica!$D:$D,Resumo_Pratica!E$2)</f>
        <v>22</v>
      </c>
    </row>
    <row r="12" spans="2:10" ht="14.25" customHeight="1" x14ac:dyDescent="0.25">
      <c r="B12" s="31" t="s">
        <v>46</v>
      </c>
      <c r="C12" s="9">
        <f>COUNTIFS(Pratica!$B:$B,Resumo_Pratica!$B12,Pratica!$D:$D,Resumo_Pratica!C$2)</f>
        <v>15</v>
      </c>
      <c r="D12" s="9">
        <f>COUNTIFS(Pratica!$B:$B,Resumo_Pratica!$B12,Pratica!$D:$D,Resumo_Pratica!D$2)</f>
        <v>19</v>
      </c>
      <c r="E12" s="9">
        <f>COUNTIFS(Pratica!$B:$B,Resumo_Pratica!$B12,Pratica!$D:$D,Resumo_Pratica!E$2)</f>
        <v>27</v>
      </c>
    </row>
    <row r="13" spans="2:10" ht="14.25" customHeight="1" x14ac:dyDescent="0.25">
      <c r="B13" s="31" t="s">
        <v>60</v>
      </c>
      <c r="C13" s="9">
        <f>COUNTIFS(Pratica!$B:$B,Resumo_Pratica!$B13,Pratica!$D:$D,Resumo_Pratica!C$2)</f>
        <v>22</v>
      </c>
      <c r="D13" s="9">
        <f>COUNTIFS(Pratica!$B:$B,Resumo_Pratica!$B13,Pratica!$D:$D,Resumo_Pratica!D$2)</f>
        <v>21</v>
      </c>
      <c r="E13" s="9">
        <f>COUNTIFS(Pratica!$B:$B,Resumo_Pratica!$B13,Pratica!$D:$D,Resumo_Pratica!E$2)</f>
        <v>19</v>
      </c>
    </row>
    <row r="14" spans="2:10" ht="14.25" customHeight="1" x14ac:dyDescent="0.25">
      <c r="B14" s="31" t="s">
        <v>69</v>
      </c>
      <c r="C14" s="9">
        <f>COUNTIFS(Pratica!$B:$B,Resumo_Pratica!$B14,Pratica!$D:$D,Resumo_Pratica!C$2)</f>
        <v>15</v>
      </c>
      <c r="D14" s="9">
        <f>COUNTIFS(Pratica!$B:$B,Resumo_Pratica!$B14,Pratica!$D:$D,Resumo_Pratica!D$2)</f>
        <v>17</v>
      </c>
      <c r="E14" s="9">
        <f>COUNTIFS(Pratica!$B:$B,Resumo_Pratica!$B14,Pratica!$D:$D,Resumo_Pratica!E$2)</f>
        <v>17</v>
      </c>
    </row>
    <row r="15" spans="2:10" ht="14.25" customHeight="1" x14ac:dyDescent="0.25"/>
    <row r="16" spans="2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F3F3F"/>
  </sheetPr>
  <dimension ref="A1:L1000"/>
  <sheetViews>
    <sheetView showGridLines="0" workbookViewId="0">
      <selection activeCell="L16" sqref="L16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6" width="12.5703125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26" width="8.7109375" customWidth="1"/>
  </cols>
  <sheetData>
    <row r="1" spans="1:1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3" t="s">
        <v>840</v>
      </c>
      <c r="I1" s="13"/>
      <c r="J1" s="13"/>
      <c r="K1" s="13"/>
      <c r="L1" s="13"/>
    </row>
    <row r="2" spans="1:12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2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14" t="s">
        <v>1</v>
      </c>
      <c r="L3" s="8" t="s">
        <v>15</v>
      </c>
    </row>
    <row r="4" spans="1:12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15" t="s">
        <v>12</v>
      </c>
      <c r="L4" s="16">
        <f>COUNTIFS(B:B,H4)</f>
        <v>74</v>
      </c>
    </row>
    <row r="5" spans="1:12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2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2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17" t="s">
        <v>841</v>
      </c>
      <c r="I7" s="17"/>
      <c r="J7" s="17"/>
      <c r="K7" s="17"/>
      <c r="L7" s="17"/>
    </row>
    <row r="8" spans="1:12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2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18" t="s">
        <v>2</v>
      </c>
      <c r="I9" s="18" t="s">
        <v>3</v>
      </c>
      <c r="J9" s="19"/>
      <c r="L9" s="8" t="s">
        <v>15</v>
      </c>
    </row>
    <row r="10" spans="1:12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20" t="s">
        <v>18</v>
      </c>
      <c r="I10" s="20" t="s">
        <v>14</v>
      </c>
      <c r="J10" s="19"/>
      <c r="L10" s="10">
        <f>SUMIFS(F:F,C:C,H10,D:D,I10)</f>
        <v>13910493</v>
      </c>
    </row>
    <row r="11" spans="1:12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2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2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21" t="s">
        <v>842</v>
      </c>
      <c r="I13" s="21"/>
      <c r="J13" s="21"/>
      <c r="K13" s="21"/>
      <c r="L13" s="21"/>
    </row>
    <row r="14" spans="1:12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2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22" t="s">
        <v>843</v>
      </c>
      <c r="I15" s="22" t="s">
        <v>844</v>
      </c>
      <c r="L15" s="8" t="s">
        <v>15</v>
      </c>
    </row>
    <row r="16" spans="1:12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23">
        <v>42005</v>
      </c>
      <c r="I16" s="23">
        <v>43465</v>
      </c>
      <c r="L16" s="10">
        <f>COUNTIFS(E:E,"&gt;="&amp;H16,E:E,"&lt;="&amp;I16)</f>
        <v>288</v>
      </c>
    </row>
    <row r="17" spans="1:12" ht="14.25" customHeight="1" x14ac:dyDescent="0.25">
      <c r="A17" s="4" t="s">
        <v>42</v>
      </c>
      <c r="B17" s="4" t="s">
        <v>41</v>
      </c>
      <c r="C17" s="4" t="s">
        <v>21</v>
      </c>
      <c r="D17" s="4" t="s">
        <v>14</v>
      </c>
      <c r="E17" s="5">
        <v>41157</v>
      </c>
      <c r="F17" s="6">
        <v>158915</v>
      </c>
      <c r="K17" s="19"/>
    </row>
    <row r="18" spans="1:12" ht="14.25" customHeight="1" x14ac:dyDescent="0.25">
      <c r="A18" s="4" t="s">
        <v>43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12" ht="14.25" customHeight="1" x14ac:dyDescent="0.25">
      <c r="A19" s="4" t="s">
        <v>44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  <c r="H19" s="24" t="s">
        <v>841</v>
      </c>
      <c r="I19" s="24"/>
      <c r="J19" s="24"/>
      <c r="K19" s="24"/>
      <c r="L19" s="24"/>
    </row>
    <row r="20" spans="1:12" ht="14.25" customHeight="1" x14ac:dyDescent="0.25">
      <c r="A20" s="4" t="s">
        <v>45</v>
      </c>
      <c r="B20" s="4" t="s">
        <v>46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12" ht="14.25" customHeight="1" x14ac:dyDescent="0.25">
      <c r="A21" s="4" t="s">
        <v>47</v>
      </c>
      <c r="B21" s="4" t="s">
        <v>41</v>
      </c>
      <c r="C21" s="4" t="s">
        <v>21</v>
      </c>
      <c r="D21" s="4" t="s">
        <v>10</v>
      </c>
      <c r="E21" s="5">
        <v>40926</v>
      </c>
      <c r="F21" s="6">
        <v>250875</v>
      </c>
      <c r="H21" s="25" t="s">
        <v>1</v>
      </c>
      <c r="I21" s="25" t="s">
        <v>3</v>
      </c>
      <c r="J21" s="25" t="s">
        <v>5</v>
      </c>
      <c r="L21" s="8" t="s">
        <v>15</v>
      </c>
    </row>
    <row r="22" spans="1:12" ht="14.25" customHeight="1" x14ac:dyDescent="0.25">
      <c r="A22" s="4" t="s">
        <v>48</v>
      </c>
      <c r="B22" s="4" t="s">
        <v>46</v>
      </c>
      <c r="C22" s="4" t="s">
        <v>13</v>
      </c>
      <c r="D22" s="4" t="s">
        <v>10</v>
      </c>
      <c r="E22" s="5">
        <v>42037</v>
      </c>
      <c r="F22" s="6">
        <v>283552</v>
      </c>
      <c r="H22" s="26" t="s">
        <v>20</v>
      </c>
      <c r="I22" s="26" t="s">
        <v>10</v>
      </c>
      <c r="J22" s="27" t="s">
        <v>845</v>
      </c>
      <c r="L22" s="10">
        <f>SUMIFS(F:F,B:B,H22,D:D,I22,F:F,J22)</f>
        <v>2569433</v>
      </c>
    </row>
    <row r="23" spans="1:12" ht="14.25" customHeight="1" x14ac:dyDescent="0.25">
      <c r="A23" s="4" t="s">
        <v>49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  <c r="L23" s="19"/>
    </row>
    <row r="24" spans="1:12" ht="14.25" customHeight="1" x14ac:dyDescent="0.25">
      <c r="A24" s="4" t="s">
        <v>50</v>
      </c>
      <c r="B24" s="4" t="s">
        <v>41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12" ht="14.25" customHeight="1" x14ac:dyDescent="0.25">
      <c r="A25" s="4" t="s">
        <v>51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12" ht="14.25" customHeight="1" x14ac:dyDescent="0.25">
      <c r="A26" s="4" t="s">
        <v>52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12" ht="14.25" customHeight="1" x14ac:dyDescent="0.25">
      <c r="A27" s="4" t="s">
        <v>53</v>
      </c>
      <c r="B27" s="4" t="s">
        <v>41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12" ht="14.25" customHeight="1" x14ac:dyDescent="0.25">
      <c r="A28" s="4" t="s">
        <v>54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12" ht="14.25" customHeight="1" x14ac:dyDescent="0.25">
      <c r="A29" s="4" t="s">
        <v>55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12" ht="14.25" customHeight="1" x14ac:dyDescent="0.25">
      <c r="A30" s="4" t="s">
        <v>56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12" ht="14.25" customHeight="1" x14ac:dyDescent="0.25">
      <c r="A31" s="4" t="s">
        <v>57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12" ht="14.25" customHeight="1" x14ac:dyDescent="0.25">
      <c r="A32" s="4" t="s">
        <v>58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59</v>
      </c>
      <c r="B33" s="4" t="s">
        <v>60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61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62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63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64</v>
      </c>
      <c r="B37" s="4" t="s">
        <v>60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65</v>
      </c>
      <c r="B38" s="4" t="s">
        <v>41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66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67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68</v>
      </c>
      <c r="B41" s="4" t="s">
        <v>69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70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71</v>
      </c>
      <c r="B43" s="4" t="s">
        <v>69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72</v>
      </c>
      <c r="B44" s="4" t="s">
        <v>69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73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74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75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76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77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78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79</v>
      </c>
      <c r="B51" s="4" t="s">
        <v>69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80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81</v>
      </c>
      <c r="B53" s="4" t="s">
        <v>41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82</v>
      </c>
      <c r="B54" s="4" t="s">
        <v>41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83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84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85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86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87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88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89</v>
      </c>
      <c r="B61" s="4" t="s">
        <v>46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90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91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92</v>
      </c>
      <c r="B64" s="4" t="s">
        <v>46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93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94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95</v>
      </c>
      <c r="B67" s="4" t="s">
        <v>41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96</v>
      </c>
      <c r="B68" s="4" t="s">
        <v>60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97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98</v>
      </c>
      <c r="B70" s="4" t="s">
        <v>46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99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100</v>
      </c>
      <c r="B72" s="4" t="s">
        <v>69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101</v>
      </c>
      <c r="B73" s="4" t="s">
        <v>69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102</v>
      </c>
      <c r="B74" s="4" t="s">
        <v>46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103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104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105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106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107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108</v>
      </c>
      <c r="B80" s="4" t="s">
        <v>46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109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110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111</v>
      </c>
      <c r="B83" s="4" t="s">
        <v>41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112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113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114</v>
      </c>
      <c r="B86" s="4" t="s">
        <v>60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115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116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117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118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119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120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121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122</v>
      </c>
      <c r="B94" s="4" t="s">
        <v>41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123</v>
      </c>
      <c r="B95" s="4" t="s">
        <v>46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124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125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126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127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128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129</v>
      </c>
      <c r="B101" s="4" t="s">
        <v>46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130</v>
      </c>
      <c r="B102" s="4" t="s">
        <v>46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131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132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133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134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135</v>
      </c>
      <c r="B107" s="4" t="s">
        <v>60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136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137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138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139</v>
      </c>
      <c r="B111" s="4" t="s">
        <v>41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140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141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142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143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144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145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146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147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148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149</v>
      </c>
      <c r="B121" s="4" t="s">
        <v>60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150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151</v>
      </c>
      <c r="B123" s="4" t="s">
        <v>69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152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153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154</v>
      </c>
      <c r="B126" s="4" t="s">
        <v>69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155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156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157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158</v>
      </c>
      <c r="B130" s="4" t="s">
        <v>60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159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160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161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162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163</v>
      </c>
      <c r="B135" s="4" t="s">
        <v>60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164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165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166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167</v>
      </c>
      <c r="B139" s="4" t="s">
        <v>69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168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169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170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171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172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173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174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175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176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177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178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179</v>
      </c>
      <c r="B151" s="4" t="s">
        <v>60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180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181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182</v>
      </c>
      <c r="B154" s="4" t="s">
        <v>41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183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184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185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186</v>
      </c>
      <c r="B158" s="4" t="s">
        <v>69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187</v>
      </c>
      <c r="B159" s="4" t="s">
        <v>41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188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189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190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191</v>
      </c>
      <c r="B163" s="4" t="s">
        <v>41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192</v>
      </c>
      <c r="B164" s="4" t="s">
        <v>46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193</v>
      </c>
      <c r="B165" s="4" t="s">
        <v>46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194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195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196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197</v>
      </c>
      <c r="B169" s="4" t="s">
        <v>69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198</v>
      </c>
      <c r="B170" s="4" t="s">
        <v>41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199</v>
      </c>
      <c r="B171" s="4" t="s">
        <v>46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200</v>
      </c>
      <c r="B172" s="4" t="s">
        <v>46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201</v>
      </c>
      <c r="B173" s="4" t="s">
        <v>41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202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203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204</v>
      </c>
      <c r="B176" s="4" t="s">
        <v>41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205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206</v>
      </c>
      <c r="B178" s="4" t="s">
        <v>60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207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208</v>
      </c>
      <c r="B180" s="4" t="s">
        <v>46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209</v>
      </c>
      <c r="B181" s="4" t="s">
        <v>69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210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211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212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213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214</v>
      </c>
      <c r="B186" s="4" t="s">
        <v>69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215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216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217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218</v>
      </c>
      <c r="B190" s="4" t="s">
        <v>41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219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220</v>
      </c>
      <c r="B192" s="4" t="s">
        <v>41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221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222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223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224</v>
      </c>
      <c r="B196" s="4" t="s">
        <v>60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225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226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227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228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229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230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231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232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233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234</v>
      </c>
      <c r="B206" s="4" t="s">
        <v>69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235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236</v>
      </c>
      <c r="B208" s="4" t="s">
        <v>60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237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238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239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240</v>
      </c>
      <c r="B212" s="4" t="s">
        <v>69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241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242</v>
      </c>
      <c r="B214" s="4" t="s">
        <v>46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243</v>
      </c>
      <c r="B215" s="4" t="s">
        <v>41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244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245</v>
      </c>
      <c r="B217" s="4" t="s">
        <v>46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246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247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248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249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250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251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252</v>
      </c>
      <c r="B224" s="4" t="s">
        <v>60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253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254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255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256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257</v>
      </c>
      <c r="B229" s="4" t="s">
        <v>60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258</v>
      </c>
      <c r="B230" s="4" t="s">
        <v>60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259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260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261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262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263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264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265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266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267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268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269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270</v>
      </c>
      <c r="B242" s="4" t="s">
        <v>69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271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272</v>
      </c>
      <c r="B244" s="4" t="s">
        <v>46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273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274</v>
      </c>
      <c r="B246" s="4" t="s">
        <v>60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275</v>
      </c>
      <c r="B247" s="4" t="s">
        <v>46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276</v>
      </c>
      <c r="B248" s="4" t="s">
        <v>41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277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278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279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280</v>
      </c>
      <c r="B252" s="4" t="s">
        <v>69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281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282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283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284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285</v>
      </c>
      <c r="B257" s="4" t="s">
        <v>60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286</v>
      </c>
      <c r="B258" s="4" t="s">
        <v>60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287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288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289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290</v>
      </c>
      <c r="B262" s="4" t="s">
        <v>69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291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292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293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294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295</v>
      </c>
      <c r="B267" s="4" t="s">
        <v>41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296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297</v>
      </c>
      <c r="B269" s="4" t="s">
        <v>60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298</v>
      </c>
      <c r="B270" s="4" t="s">
        <v>46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299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300</v>
      </c>
      <c r="B272" s="4" t="s">
        <v>46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301</v>
      </c>
      <c r="B273" s="4" t="s">
        <v>41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302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303</v>
      </c>
      <c r="B275" s="4" t="s">
        <v>46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304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305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306</v>
      </c>
      <c r="B278" s="4" t="s">
        <v>41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307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308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309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310</v>
      </c>
      <c r="B282" s="4" t="s">
        <v>46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311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312</v>
      </c>
      <c r="B284" s="4" t="s">
        <v>41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313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314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315</v>
      </c>
      <c r="B287" s="4" t="s">
        <v>69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316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317</v>
      </c>
      <c r="B289" s="4" t="s">
        <v>60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318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319</v>
      </c>
      <c r="B291" s="4" t="s">
        <v>69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320</v>
      </c>
      <c r="B292" s="4" t="s">
        <v>69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321</v>
      </c>
      <c r="B293" s="4" t="s">
        <v>69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322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323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324</v>
      </c>
      <c r="B296" s="4" t="s">
        <v>60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325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326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327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328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329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330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331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332</v>
      </c>
      <c r="B304" s="4" t="s">
        <v>60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333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334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335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336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337</v>
      </c>
      <c r="B309" s="4" t="s">
        <v>41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338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339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340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341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342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343</v>
      </c>
      <c r="B315" s="4" t="s">
        <v>69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344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345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346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347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348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349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350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351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352</v>
      </c>
      <c r="B324" s="4" t="s">
        <v>41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353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354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355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356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357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358</v>
      </c>
      <c r="B330" s="4" t="s">
        <v>60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359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360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361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362</v>
      </c>
      <c r="B334" s="4" t="s">
        <v>60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363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364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365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366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367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368</v>
      </c>
      <c r="B340" s="4" t="s">
        <v>46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369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370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371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372</v>
      </c>
      <c r="B344" s="4" t="s">
        <v>46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373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374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375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376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377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378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379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380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381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382</v>
      </c>
      <c r="B354" s="4" t="s">
        <v>60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383</v>
      </c>
      <c r="B355" s="4" t="s">
        <v>41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384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385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386</v>
      </c>
      <c r="B358" s="4" t="s">
        <v>46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387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388</v>
      </c>
      <c r="B360" s="4" t="s">
        <v>41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389</v>
      </c>
      <c r="B361" s="4" t="s">
        <v>41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390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391</v>
      </c>
      <c r="B363" s="4" t="s">
        <v>69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392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393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394</v>
      </c>
      <c r="B366" s="4" t="s">
        <v>60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395</v>
      </c>
      <c r="B367" s="4" t="s">
        <v>46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396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397</v>
      </c>
      <c r="B369" s="4" t="s">
        <v>41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398</v>
      </c>
      <c r="B370" s="4" t="s">
        <v>46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399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400</v>
      </c>
      <c r="B372" s="4" t="s">
        <v>46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401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402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403</v>
      </c>
      <c r="B375" s="4" t="s">
        <v>60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404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405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406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407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408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409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410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411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412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413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414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415</v>
      </c>
      <c r="B387" s="4" t="s">
        <v>60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416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417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418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419</v>
      </c>
      <c r="B391" s="4" t="s">
        <v>46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420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421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422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423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424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425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426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427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428</v>
      </c>
      <c r="B400" s="4" t="s">
        <v>60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429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430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431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432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433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434</v>
      </c>
      <c r="B406" s="4" t="s">
        <v>60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435</v>
      </c>
      <c r="B407" s="4" t="s">
        <v>41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436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437</v>
      </c>
      <c r="B409" s="4" t="s">
        <v>60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438</v>
      </c>
      <c r="B410" s="4" t="s">
        <v>41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439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440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441</v>
      </c>
      <c r="B413" s="4" t="s">
        <v>69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442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443</v>
      </c>
      <c r="B415" s="4" t="s">
        <v>60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444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445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446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447</v>
      </c>
      <c r="B419" s="4" t="s">
        <v>46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448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449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450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451</v>
      </c>
      <c r="B423" s="4" t="s">
        <v>69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452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453</v>
      </c>
      <c r="B425" s="4" t="s">
        <v>69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454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455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456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457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458</v>
      </c>
      <c r="B430" s="4" t="s">
        <v>41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459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460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461</v>
      </c>
      <c r="B433" s="4" t="s">
        <v>46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462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463</v>
      </c>
      <c r="B435" s="4" t="s">
        <v>69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464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465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466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467</v>
      </c>
      <c r="B439" s="4" t="s">
        <v>46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468</v>
      </c>
      <c r="B440" s="4" t="s">
        <v>46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469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470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471</v>
      </c>
      <c r="B443" s="4" t="s">
        <v>60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472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473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474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475</v>
      </c>
      <c r="B447" s="4" t="s">
        <v>69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476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477</v>
      </c>
      <c r="B449" s="4" t="s">
        <v>41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478</v>
      </c>
      <c r="B450" s="4" t="s">
        <v>41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479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480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481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482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483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484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485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486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487</v>
      </c>
      <c r="B459" s="4" t="s">
        <v>69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488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489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490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491</v>
      </c>
      <c r="B463" s="4" t="s">
        <v>60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492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493</v>
      </c>
      <c r="B465" s="4" t="s">
        <v>69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494</v>
      </c>
      <c r="B466" s="4" t="s">
        <v>41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495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496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497</v>
      </c>
      <c r="B469" s="4" t="s">
        <v>41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498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499</v>
      </c>
      <c r="B471" s="4" t="s">
        <v>41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500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501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502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503</v>
      </c>
      <c r="B475" s="4" t="s">
        <v>69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504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505</v>
      </c>
      <c r="B477" s="4" t="s">
        <v>41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506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507</v>
      </c>
      <c r="B479" s="4" t="s">
        <v>41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508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509</v>
      </c>
      <c r="B481" s="4" t="s">
        <v>46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510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511</v>
      </c>
      <c r="B483" s="4" t="s">
        <v>41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512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513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514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515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516</v>
      </c>
      <c r="B488" s="4" t="s">
        <v>46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517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518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519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520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521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522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523</v>
      </c>
      <c r="B495" s="4" t="s">
        <v>46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524</v>
      </c>
      <c r="B496" s="4" t="s">
        <v>60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525</v>
      </c>
      <c r="B497" s="4" t="s">
        <v>60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526</v>
      </c>
      <c r="B498" s="4" t="s">
        <v>60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527</v>
      </c>
      <c r="B499" s="4" t="s">
        <v>60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528</v>
      </c>
      <c r="B500" s="4" t="s">
        <v>46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529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530</v>
      </c>
      <c r="B502" s="4" t="s">
        <v>41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531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532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533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534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535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536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537</v>
      </c>
      <c r="B509" s="4" t="s">
        <v>60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538</v>
      </c>
      <c r="B510" s="4" t="s">
        <v>69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539</v>
      </c>
      <c r="B511" s="4" t="s">
        <v>60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540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541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542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543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544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545</v>
      </c>
      <c r="B517" s="4" t="s">
        <v>41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546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547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548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549</v>
      </c>
      <c r="B521" s="4" t="s">
        <v>60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550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551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552</v>
      </c>
      <c r="B524" s="4" t="s">
        <v>41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553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554</v>
      </c>
      <c r="B526" s="4" t="s">
        <v>69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555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556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557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558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559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560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561</v>
      </c>
      <c r="B533" s="4" t="s">
        <v>60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562</v>
      </c>
      <c r="B534" s="4" t="s">
        <v>69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563</v>
      </c>
      <c r="B535" s="4" t="s">
        <v>41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564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565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566</v>
      </c>
      <c r="B538" s="4" t="s">
        <v>46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567</v>
      </c>
      <c r="B539" s="4" t="s">
        <v>41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568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569</v>
      </c>
      <c r="B541" s="4" t="s">
        <v>41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570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571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572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573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574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575</v>
      </c>
      <c r="B547" s="4" t="s">
        <v>60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576</v>
      </c>
      <c r="B548" s="4" t="s">
        <v>69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577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578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579</v>
      </c>
      <c r="B551" s="4" t="s">
        <v>41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580</v>
      </c>
      <c r="B552" s="4" t="s">
        <v>46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581</v>
      </c>
      <c r="B553" s="4" t="s">
        <v>60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582</v>
      </c>
      <c r="B554" s="4" t="s">
        <v>69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583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584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585</v>
      </c>
      <c r="B557" s="4" t="s">
        <v>46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586</v>
      </c>
      <c r="B558" s="4" t="s">
        <v>60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587</v>
      </c>
      <c r="B559" s="4" t="s">
        <v>46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588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589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590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591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592</v>
      </c>
      <c r="B564" s="4" t="s">
        <v>41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593</v>
      </c>
      <c r="B565" s="4" t="s">
        <v>46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594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595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596</v>
      </c>
      <c r="B568" s="4" t="s">
        <v>46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597</v>
      </c>
      <c r="B569" s="4" t="s">
        <v>60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598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599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600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601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602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603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604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605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606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607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608</v>
      </c>
      <c r="B580" s="4" t="s">
        <v>60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609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610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611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612</v>
      </c>
      <c r="B584" s="4" t="s">
        <v>41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613</v>
      </c>
      <c r="B585" s="4" t="s">
        <v>41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614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615</v>
      </c>
      <c r="B587" s="4" t="s">
        <v>46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616</v>
      </c>
      <c r="B588" s="4" t="s">
        <v>60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617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618</v>
      </c>
      <c r="B590" s="4" t="s">
        <v>46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619</v>
      </c>
      <c r="B591" s="4" t="s">
        <v>46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620</v>
      </c>
      <c r="B592" s="4" t="s">
        <v>69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621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622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623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624</v>
      </c>
      <c r="B596" s="4" t="s">
        <v>41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625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626</v>
      </c>
      <c r="B598" s="4" t="s">
        <v>41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627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628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629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630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631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632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633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634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635</v>
      </c>
      <c r="B607" s="4" t="s">
        <v>41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636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637</v>
      </c>
      <c r="B609" s="4" t="s">
        <v>69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638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639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640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641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642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643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644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645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646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647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648</v>
      </c>
      <c r="B620" s="4" t="s">
        <v>60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649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650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651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652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653</v>
      </c>
      <c r="B625" s="4" t="s">
        <v>41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654</v>
      </c>
      <c r="B626" s="4" t="s">
        <v>60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655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656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657</v>
      </c>
      <c r="B629" s="4" t="s">
        <v>60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658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659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660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661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662</v>
      </c>
      <c r="B634" s="4" t="s">
        <v>69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663</v>
      </c>
      <c r="B635" s="4" t="s">
        <v>60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664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665</v>
      </c>
      <c r="B637" s="4" t="s">
        <v>46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666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667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668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669</v>
      </c>
      <c r="B641" s="4" t="s">
        <v>69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670</v>
      </c>
      <c r="B642" s="4" t="s">
        <v>60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671</v>
      </c>
      <c r="B643" s="4" t="s">
        <v>46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672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673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674</v>
      </c>
      <c r="B646" s="4" t="s">
        <v>69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675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676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677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678</v>
      </c>
      <c r="B650" s="4" t="s">
        <v>46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679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680</v>
      </c>
      <c r="B652" s="4" t="s">
        <v>46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681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682</v>
      </c>
      <c r="B654" s="4" t="s">
        <v>69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683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684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685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686</v>
      </c>
      <c r="B658" s="4" t="s">
        <v>60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687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688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689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690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691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692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693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694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695</v>
      </c>
      <c r="B667" s="4" t="s">
        <v>41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696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697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698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699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700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701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702</v>
      </c>
      <c r="B674" s="4" t="s">
        <v>46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703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704</v>
      </c>
      <c r="B676" s="4" t="s">
        <v>46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705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706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707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708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709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710</v>
      </c>
      <c r="B682" s="4" t="s">
        <v>41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711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712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713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714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715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716</v>
      </c>
      <c r="B688" s="4" t="s">
        <v>60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717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718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719</v>
      </c>
      <c r="B691" s="4" t="s">
        <v>46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720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721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722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723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724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725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726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727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728</v>
      </c>
      <c r="B700" s="4" t="s">
        <v>41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729</v>
      </c>
      <c r="B701" s="4" t="s">
        <v>69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730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731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732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733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734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735</v>
      </c>
      <c r="B707" s="4" t="s">
        <v>60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736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737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738</v>
      </c>
      <c r="B710" s="4" t="s">
        <v>41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739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740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741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742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743</v>
      </c>
      <c r="B715" s="4" t="s">
        <v>46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744</v>
      </c>
      <c r="B716" s="4" t="s">
        <v>60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745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746</v>
      </c>
      <c r="B718" s="4" t="s">
        <v>60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747</v>
      </c>
      <c r="B719" s="4" t="s">
        <v>46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748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749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750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751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752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753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754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755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756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757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758</v>
      </c>
      <c r="B730" s="4" t="s">
        <v>41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759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760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761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762</v>
      </c>
      <c r="B734" s="4" t="s">
        <v>69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763</v>
      </c>
      <c r="B735" s="4" t="s">
        <v>46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764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765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766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767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768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769</v>
      </c>
      <c r="B741" s="4" t="s">
        <v>60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770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771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772</v>
      </c>
      <c r="B744" s="4" t="s">
        <v>60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773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774</v>
      </c>
      <c r="B746" s="4" t="s">
        <v>69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775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776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777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778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779</v>
      </c>
      <c r="B751" s="4" t="s">
        <v>69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780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781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782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783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784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785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786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787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788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789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790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791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792</v>
      </c>
      <c r="B764" s="4" t="s">
        <v>41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793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794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795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796</v>
      </c>
      <c r="B768" s="4" t="s">
        <v>46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797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798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799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800</v>
      </c>
      <c r="B772" s="4" t="s">
        <v>60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801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802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803</v>
      </c>
      <c r="B775" s="4" t="s">
        <v>46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804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805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806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807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808</v>
      </c>
      <c r="B780" s="4" t="s">
        <v>41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809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810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811</v>
      </c>
      <c r="B783" s="4" t="s">
        <v>60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812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813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814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815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816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817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818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819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820</v>
      </c>
      <c r="B792" s="4" t="s">
        <v>41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821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822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823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824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825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826</v>
      </c>
      <c r="B798" s="4" t="s">
        <v>69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827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828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829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830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831</v>
      </c>
      <c r="B803" s="4" t="s">
        <v>46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832</v>
      </c>
      <c r="B804" s="4" t="s">
        <v>41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833</v>
      </c>
      <c r="B805" s="4" t="s">
        <v>46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834</v>
      </c>
      <c r="B806" s="4" t="s">
        <v>41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835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836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837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838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839</v>
      </c>
      <c r="B811" s="4" t="s">
        <v>69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12"/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1" xr:uid="{00000000-0009-0000-0000-000003000000}"/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3F3F"/>
  </sheetPr>
  <dimension ref="B1:J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18.42578125" customWidth="1"/>
    <col min="3" max="5" width="11" customWidth="1"/>
    <col min="6" max="6" width="8.7109375" customWidth="1"/>
    <col min="7" max="7" width="18.42578125" customWidth="1"/>
    <col min="8" max="10" width="11" customWidth="1"/>
    <col min="11" max="26" width="8.7109375" customWidth="1"/>
  </cols>
  <sheetData>
    <row r="1" spans="2:10" ht="14.25" customHeight="1" x14ac:dyDescent="0.25"/>
    <row r="2" spans="2:10" ht="14.25" customHeight="1" x14ac:dyDescent="0.25">
      <c r="B2" s="28" t="s">
        <v>846</v>
      </c>
      <c r="C2" s="29" t="s">
        <v>10</v>
      </c>
      <c r="D2" s="29" t="s">
        <v>14</v>
      </c>
      <c r="E2" s="29" t="s">
        <v>22</v>
      </c>
      <c r="G2" s="30" t="s">
        <v>847</v>
      </c>
      <c r="H2" s="15" t="s">
        <v>10</v>
      </c>
      <c r="I2" s="15" t="s">
        <v>14</v>
      </c>
      <c r="J2" s="15" t="s">
        <v>22</v>
      </c>
    </row>
    <row r="3" spans="2:10" ht="14.25" customHeight="1" x14ac:dyDescent="0.25">
      <c r="B3" s="31" t="s">
        <v>8</v>
      </c>
      <c r="C3" s="9">
        <f>COUNTIFS(Gabarito!$B:$B,Resumo_Gabarito!$B3,Gabarito!$D:$D,Resumo_Gabarito!C$2)</f>
        <v>13</v>
      </c>
      <c r="D3" s="9">
        <f>COUNTIFS(Gabarito!$B:$B,Resumo_Gabarito!$B3,Gabarito!$D:$D,Resumo_Gabarito!D$2)</f>
        <v>16</v>
      </c>
      <c r="E3" s="9">
        <f>COUNTIFS(Gabarito!$B:$B,Resumo_Gabarito!$B3,Gabarito!$D:$D,Resumo_Gabarito!E$2)</f>
        <v>21</v>
      </c>
      <c r="G3" s="32" t="s">
        <v>9</v>
      </c>
      <c r="H3" s="33">
        <f>SUMIFS(Gabarito!$F:$F,Gabarito!$C:$C,Resumo_Gabarito!$G3,Gabarito!$D:$D,Resumo_Gabarito!H$2)</f>
        <v>7331299</v>
      </c>
      <c r="I3" s="33">
        <f>SUMIFS(Gabarito!$F:$F,Gabarito!$C:$C,Resumo_Gabarito!$G3,Gabarito!$D:$D,Resumo_Gabarito!I$2)</f>
        <v>4530684</v>
      </c>
      <c r="J3" s="33">
        <f>SUMIFS(Gabarito!$F:$F,Gabarito!$C:$C,Resumo_Gabarito!$G3,Gabarito!$D:$D,Resumo_Gabarito!J$2)</f>
        <v>6261902</v>
      </c>
    </row>
    <row r="4" spans="2:10" ht="14.25" customHeight="1" x14ac:dyDescent="0.25">
      <c r="B4" s="31" t="s">
        <v>12</v>
      </c>
      <c r="C4" s="9">
        <f>COUNTIFS(Gabarito!$B:$B,Resumo_Gabarito!$B4,Gabarito!$D:$D,Resumo_Gabarito!C$2)</f>
        <v>25</v>
      </c>
      <c r="D4" s="9">
        <f>COUNTIFS(Gabarito!$B:$B,Resumo_Gabarito!$B4,Gabarito!$D:$D,Resumo_Gabarito!D$2)</f>
        <v>22</v>
      </c>
      <c r="E4" s="9">
        <f>COUNTIFS(Gabarito!$B:$B,Resumo_Gabarito!$B4,Gabarito!$D:$D,Resumo_Gabarito!E$2)</f>
        <v>27</v>
      </c>
      <c r="G4" s="32" t="s">
        <v>13</v>
      </c>
      <c r="H4" s="33">
        <f>SUMIFS(Gabarito!$F:$F,Gabarito!$C:$C,Resumo_Gabarito!$G4,Gabarito!$D:$D,Resumo_Gabarito!H$2)</f>
        <v>11750110</v>
      </c>
      <c r="I4" s="33">
        <f>SUMIFS(Gabarito!$F:$F,Gabarito!$C:$C,Resumo_Gabarito!$G4,Gabarito!$D:$D,Resumo_Gabarito!I$2)</f>
        <v>14555438</v>
      </c>
      <c r="J4" s="33">
        <f>SUMIFS(Gabarito!$F:$F,Gabarito!$C:$C,Resumo_Gabarito!$G4,Gabarito!$D:$D,Resumo_Gabarito!J$2)</f>
        <v>16686414</v>
      </c>
    </row>
    <row r="5" spans="2:10" ht="14.25" customHeight="1" x14ac:dyDescent="0.25">
      <c r="B5" s="31" t="s">
        <v>17</v>
      </c>
      <c r="C5" s="9">
        <f>COUNTIFS(Gabarito!$B:$B,Resumo_Gabarito!$B5,Gabarito!$D:$D,Resumo_Gabarito!C$2)</f>
        <v>21</v>
      </c>
      <c r="D5" s="9">
        <f>COUNTIFS(Gabarito!$B:$B,Resumo_Gabarito!$B5,Gabarito!$D:$D,Resumo_Gabarito!D$2)</f>
        <v>26</v>
      </c>
      <c r="E5" s="9">
        <f>COUNTIFS(Gabarito!$B:$B,Resumo_Gabarito!$B5,Gabarito!$D:$D,Resumo_Gabarito!E$2)</f>
        <v>18</v>
      </c>
      <c r="G5" s="32" t="s">
        <v>18</v>
      </c>
      <c r="H5" s="33">
        <f>SUMIFS(Gabarito!$F:$F,Gabarito!$C:$C,Resumo_Gabarito!$G5,Gabarito!$D:$D,Resumo_Gabarito!H$2)</f>
        <v>12928068</v>
      </c>
      <c r="I5" s="33">
        <f>SUMIFS(Gabarito!$F:$F,Gabarito!$C:$C,Resumo_Gabarito!$G5,Gabarito!$D:$D,Resumo_Gabarito!I$2)</f>
        <v>13910493</v>
      </c>
      <c r="J5" s="33">
        <f>SUMIFS(Gabarito!$F:$F,Gabarito!$C:$C,Resumo_Gabarito!$G5,Gabarito!$D:$D,Resumo_Gabarito!J$2)</f>
        <v>14396672</v>
      </c>
    </row>
    <row r="6" spans="2:10" ht="14.25" customHeight="1" x14ac:dyDescent="0.25">
      <c r="B6" s="31" t="s">
        <v>20</v>
      </c>
      <c r="C6" s="9">
        <f>COUNTIFS(Gabarito!$B:$B,Resumo_Gabarito!$B6,Gabarito!$D:$D,Resumo_Gabarito!C$2)</f>
        <v>19</v>
      </c>
      <c r="D6" s="9">
        <f>COUNTIFS(Gabarito!$B:$B,Resumo_Gabarito!$B6,Gabarito!$D:$D,Resumo_Gabarito!D$2)</f>
        <v>18</v>
      </c>
      <c r="E6" s="9">
        <f>COUNTIFS(Gabarito!$B:$B,Resumo_Gabarito!$B6,Gabarito!$D:$D,Resumo_Gabarito!E$2)</f>
        <v>15</v>
      </c>
      <c r="G6" s="32" t="s">
        <v>21</v>
      </c>
      <c r="H6" s="33">
        <f>SUMIFS(Gabarito!$F:$F,Gabarito!$C:$C,Resumo_Gabarito!$G6,Gabarito!$D:$D,Resumo_Gabarito!H$2)</f>
        <v>6306072</v>
      </c>
      <c r="I6" s="33">
        <f>SUMIFS(Gabarito!$F:$F,Gabarito!$C:$C,Resumo_Gabarito!$G6,Gabarito!$D:$D,Resumo_Gabarito!I$2)</f>
        <v>6541748</v>
      </c>
      <c r="J6" s="33">
        <f>SUMIFS(Gabarito!$F:$F,Gabarito!$C:$C,Resumo_Gabarito!$G6,Gabarito!$D:$D,Resumo_Gabarito!J$2)</f>
        <v>4831260</v>
      </c>
    </row>
    <row r="7" spans="2:10" ht="14.25" customHeight="1" x14ac:dyDescent="0.25">
      <c r="B7" s="31" t="s">
        <v>28</v>
      </c>
      <c r="C7" s="9">
        <f>COUNTIFS(Gabarito!$B:$B,Resumo_Gabarito!$B7,Gabarito!$D:$D,Resumo_Gabarito!C$2)</f>
        <v>24</v>
      </c>
      <c r="D7" s="9">
        <f>COUNTIFS(Gabarito!$B:$B,Resumo_Gabarito!$B7,Gabarito!$D:$D,Resumo_Gabarito!D$2)</f>
        <v>17</v>
      </c>
      <c r="E7" s="9">
        <f>COUNTIFS(Gabarito!$B:$B,Resumo_Gabarito!$B7,Gabarito!$D:$D,Resumo_Gabarito!E$2)</f>
        <v>26</v>
      </c>
    </row>
    <row r="8" spans="2:10" ht="14.25" customHeight="1" x14ac:dyDescent="0.25">
      <c r="B8" s="31" t="s">
        <v>30</v>
      </c>
      <c r="C8" s="9">
        <f>COUNTIFS(Gabarito!$B:$B,Resumo_Gabarito!$B8,Gabarito!$D:$D,Resumo_Gabarito!C$2)</f>
        <v>36</v>
      </c>
      <c r="D8" s="9">
        <f>COUNTIFS(Gabarito!$B:$B,Resumo_Gabarito!$B8,Gabarito!$D:$D,Resumo_Gabarito!D$2)</f>
        <v>44</v>
      </c>
      <c r="E8" s="9">
        <f>COUNTIFS(Gabarito!$B:$B,Resumo_Gabarito!$B8,Gabarito!$D:$D,Resumo_Gabarito!E$2)</f>
        <v>37</v>
      </c>
    </row>
    <row r="9" spans="2:10" ht="14.25" customHeight="1" x14ac:dyDescent="0.25">
      <c r="B9" s="31" t="s">
        <v>32</v>
      </c>
      <c r="C9" s="9">
        <f>COUNTIFS(Gabarito!$B:$B,Resumo_Gabarito!$B9,Gabarito!$D:$D,Resumo_Gabarito!C$2)</f>
        <v>21</v>
      </c>
      <c r="D9" s="9">
        <f>COUNTIFS(Gabarito!$B:$B,Resumo_Gabarito!$B9,Gabarito!$D:$D,Resumo_Gabarito!D$2)</f>
        <v>27</v>
      </c>
      <c r="E9" s="9">
        <f>COUNTIFS(Gabarito!$B:$B,Resumo_Gabarito!$B9,Gabarito!$D:$D,Resumo_Gabarito!E$2)</f>
        <v>31</v>
      </c>
    </row>
    <row r="10" spans="2:10" ht="14.25" customHeight="1" x14ac:dyDescent="0.25">
      <c r="B10" s="31" t="s">
        <v>39</v>
      </c>
      <c r="C10" s="9">
        <f>COUNTIFS(Gabarito!$B:$B,Resumo_Gabarito!$B10,Gabarito!$D:$D,Resumo_Gabarito!C$2)</f>
        <v>31</v>
      </c>
      <c r="D10" s="9">
        <f>COUNTIFS(Gabarito!$B:$B,Resumo_Gabarito!$B10,Gabarito!$D:$D,Resumo_Gabarito!D$2)</f>
        <v>14</v>
      </c>
      <c r="E10" s="9">
        <f>COUNTIFS(Gabarito!$B:$B,Resumo_Gabarito!$B10,Gabarito!$D:$D,Resumo_Gabarito!E$2)</f>
        <v>23</v>
      </c>
    </row>
    <row r="11" spans="2:10" ht="14.25" customHeight="1" x14ac:dyDescent="0.25">
      <c r="B11" s="31" t="s">
        <v>41</v>
      </c>
      <c r="C11" s="9">
        <f>COUNTIFS(Gabarito!$B:$B,Resumo_Gabarito!$B11,Gabarito!$D:$D,Resumo_Gabarito!C$2)</f>
        <v>21</v>
      </c>
      <c r="D11" s="9">
        <f>COUNTIFS(Gabarito!$B:$B,Resumo_Gabarito!$B11,Gabarito!$D:$D,Resumo_Gabarito!D$2)</f>
        <v>23</v>
      </c>
      <c r="E11" s="9">
        <f>COUNTIFS(Gabarito!$B:$B,Resumo_Gabarito!$B11,Gabarito!$D:$D,Resumo_Gabarito!E$2)</f>
        <v>22</v>
      </c>
    </row>
    <row r="12" spans="2:10" ht="14.25" customHeight="1" x14ac:dyDescent="0.25">
      <c r="B12" s="31" t="s">
        <v>46</v>
      </c>
      <c r="C12" s="9">
        <f>COUNTIFS(Gabarito!$B:$B,Resumo_Gabarito!$B12,Gabarito!$D:$D,Resumo_Gabarito!C$2)</f>
        <v>15</v>
      </c>
      <c r="D12" s="9">
        <f>COUNTIFS(Gabarito!$B:$B,Resumo_Gabarito!$B12,Gabarito!$D:$D,Resumo_Gabarito!D$2)</f>
        <v>19</v>
      </c>
      <c r="E12" s="9">
        <f>COUNTIFS(Gabarito!$B:$B,Resumo_Gabarito!$B12,Gabarito!$D:$D,Resumo_Gabarito!E$2)</f>
        <v>27</v>
      </c>
    </row>
    <row r="13" spans="2:10" ht="14.25" customHeight="1" x14ac:dyDescent="0.25">
      <c r="B13" s="31" t="s">
        <v>60</v>
      </c>
      <c r="C13" s="9">
        <f>COUNTIFS(Gabarito!$B:$B,Resumo_Gabarito!$B13,Gabarito!$D:$D,Resumo_Gabarito!C$2)</f>
        <v>22</v>
      </c>
      <c r="D13" s="9">
        <f>COUNTIFS(Gabarito!$B:$B,Resumo_Gabarito!$B13,Gabarito!$D:$D,Resumo_Gabarito!D$2)</f>
        <v>21</v>
      </c>
      <c r="E13" s="9">
        <f>COUNTIFS(Gabarito!$B:$B,Resumo_Gabarito!$B13,Gabarito!$D:$D,Resumo_Gabarito!E$2)</f>
        <v>19</v>
      </c>
    </row>
    <row r="14" spans="2:10" ht="14.25" customHeight="1" x14ac:dyDescent="0.25">
      <c r="B14" s="31" t="s">
        <v>69</v>
      </c>
      <c r="C14" s="9">
        <f>COUNTIFS(Gabarito!$B:$B,Resumo_Gabarito!$B14,Gabarito!$D:$D,Resumo_Gabarito!C$2)</f>
        <v>15</v>
      </c>
      <c r="D14" s="9">
        <f>COUNTIFS(Gabarito!$B:$B,Resumo_Gabarito!$B14,Gabarito!$D:$D,Resumo_Gabarito!D$2)</f>
        <v>17</v>
      </c>
      <c r="E14" s="9">
        <f>COUNTIFS(Gabarito!$B:$B,Resumo_Gabarito!$B14,Gabarito!$D:$D,Resumo_Gabarito!E$2)</f>
        <v>17</v>
      </c>
    </row>
    <row r="15" spans="2:10" ht="14.25" customHeight="1" x14ac:dyDescent="0.25"/>
    <row r="16" spans="2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MÁXIMOSES_MÍNIMOSES</vt:lpstr>
      <vt:lpstr>Pratica</vt:lpstr>
      <vt:lpstr>Resumo_Pratica</vt:lpstr>
      <vt:lpstr>Gabarito</vt:lpstr>
      <vt:lpstr>Resumo_Gabarito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2020-11-30T18:02:51Z</dcterms:created>
  <dcterms:modified xsi:type="dcterms:W3CDTF">2025-04-24T13:47:38Z</dcterms:modified>
</cp:coreProperties>
</file>