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a0a2f4a81bc3d9dd/Documentos/GitHub/Hashtag_AnaliseDados/Excel/Trilha Excel/Função Solver - Previsão/"/>
    </mc:Choice>
  </mc:AlternateContent>
  <xr:revisionPtr revIDLastSave="207" documentId="13_ncr:1_{6D9D96D1-EFC4-4EA8-AE66-2457D18F8CB8}" xr6:coauthVersionLast="47" xr6:coauthVersionMax="47" xr10:uidLastSave="{7220AE56-76D0-4A92-80D6-AB2790EEBF72}"/>
  <bookViews>
    <workbookView xWindow="-120" yWindow="-120" windowWidth="29040" windowHeight="15720" activeTab="1" xr2:uid="{00000000-000D-0000-FFFF-FFFF00000000}"/>
  </bookViews>
  <sheets>
    <sheet name="Exercício 1" sheetId="2" r:id="rId1"/>
    <sheet name="Exercício 2" sheetId="1" r:id="rId2"/>
  </sheets>
  <definedNames>
    <definedName name="BudgetTab">#REF!</definedName>
    <definedName name="C_">#REF!</definedName>
    <definedName name="L_">#REF!</definedName>
    <definedName name="q_t_">#REF!</definedName>
    <definedName name="q0">#REF!</definedName>
    <definedName name="R_">#REF!</definedName>
    <definedName name="solver_adj" localSheetId="0" hidden="1">'Exercício 1'!$D$7:$F$7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itr" localSheetId="0" hidden="1">100</definedName>
    <definedName name="solver_lhs1" localSheetId="0" hidden="1">'Exercício 1'!$C$9:$C$13</definedName>
    <definedName name="solver_lhs2" localSheetId="0" hidden="1">'Exercício 1'!$C$9:$C$13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um" localSheetId="0" hidden="1">1</definedName>
    <definedName name="solver_num" localSheetId="1" hidden="1">0</definedName>
    <definedName name="solver_nwt" localSheetId="0" hidden="1">1</definedName>
    <definedName name="solver_opt" localSheetId="0" hidden="1">'Exercício 1'!$D$17</definedName>
    <definedName name="solver_opt" localSheetId="1" hidden="1">'Exercício 2'!$G$7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'Exercício 1'!$B$9:$B$13</definedName>
    <definedName name="solver_rhs2" localSheetId="0" hidden="1">'Exercício 1'!$B$9:$B$13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  <definedName name="t_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F16" i="2"/>
  <c r="D16" i="2"/>
  <c r="C11" i="2"/>
  <c r="C12" i="2"/>
  <c r="C13" i="2"/>
  <c r="C10" i="2"/>
  <c r="C9" i="2"/>
  <c r="D17" i="2" l="1"/>
  <c r="I10" i="1"/>
  <c r="I11" i="1" s="1"/>
  <c r="I13" i="1" s="1"/>
  <c r="J10" i="1"/>
  <c r="J12" i="1" s="1"/>
  <c r="K10" i="1"/>
  <c r="K12" i="1" s="1"/>
  <c r="L10" i="1"/>
  <c r="L11" i="1" s="1"/>
  <c r="L13" i="1" s="1"/>
  <c r="M10" i="1"/>
  <c r="M12" i="1" s="1"/>
  <c r="H10" i="1"/>
  <c r="H11" i="1" s="1"/>
  <c r="H13" i="1" s="1"/>
  <c r="M11" i="1" l="1"/>
  <c r="M13" i="1" s="1"/>
  <c r="H12" i="1"/>
  <c r="L12" i="1"/>
  <c r="I12" i="1"/>
  <c r="K11" i="1"/>
  <c r="K13" i="1" s="1"/>
  <c r="J11" i="1"/>
  <c r="J13" i="1" s="1"/>
  <c r="H14" i="1"/>
  <c r="L14" i="1"/>
  <c r="I14" i="1"/>
  <c r="L15" i="1" l="1"/>
  <c r="I15" i="1"/>
  <c r="K14" i="1"/>
  <c r="K15" i="1" s="1"/>
  <c r="M14" i="1"/>
  <c r="M15" i="1" s="1"/>
  <c r="J14" i="1"/>
  <c r="J15" i="1" s="1"/>
  <c r="H17" i="1"/>
  <c r="H15" i="1"/>
  <c r="H18" i="1" l="1"/>
  <c r="H19" i="1" s="1"/>
</calcChain>
</file>

<file path=xl/sharedStrings.xml><?xml version="1.0" encoding="utf-8"?>
<sst xmlns="http://schemas.openxmlformats.org/spreadsheetml/2006/main" count="49" uniqueCount="45">
  <si>
    <t xml:space="preserve">Sua empresa fabrica TVs, Blu-Ray player e controles remotos usando um estoque de peças </t>
  </si>
  <si>
    <t>comuns de fontes de energia, chassis etc.  As peças possuem um estoque limitado</t>
  </si>
  <si>
    <t>Aparelho de TV</t>
  </si>
  <si>
    <t>Número a ser produzido</t>
  </si>
  <si>
    <t>Nome da peça</t>
  </si>
  <si>
    <t>Estoque</t>
  </si>
  <si>
    <t>Nº Usado</t>
  </si>
  <si>
    <t>Chassi</t>
  </si>
  <si>
    <t>Monitor LCD</t>
  </si>
  <si>
    <t>Saídas HDMI</t>
  </si>
  <si>
    <t>Fonte de energia</t>
  </si>
  <si>
    <t>Componentes eletrônicos</t>
  </si>
  <si>
    <t>Lucros:</t>
  </si>
  <si>
    <t>Por produto</t>
  </si>
  <si>
    <t xml:space="preserve">Total </t>
  </si>
  <si>
    <t>Blu-Ray</t>
  </si>
  <si>
    <t>Controle</t>
  </si>
  <si>
    <t>Unitário</t>
  </si>
  <si>
    <t>e você deve determinar a combinação mais lucrativa na montagem dos produtos.</t>
  </si>
  <si>
    <t>Quantidade</t>
  </si>
  <si>
    <t>Preço Unitário</t>
  </si>
  <si>
    <t>Custo Unitário</t>
  </si>
  <si>
    <t>Frete</t>
  </si>
  <si>
    <t>Sazonalidade</t>
  </si>
  <si>
    <t>Meses</t>
  </si>
  <si>
    <t>Receita Bruta</t>
  </si>
  <si>
    <t>Custo</t>
  </si>
  <si>
    <t>Impostos</t>
  </si>
  <si>
    <t>Lucro</t>
  </si>
  <si>
    <t>Receita Total</t>
  </si>
  <si>
    <t>LucroTotal</t>
  </si>
  <si>
    <t>Margem Lucro</t>
  </si>
  <si>
    <t>Jan</t>
  </si>
  <si>
    <t>Fev</t>
  </si>
  <si>
    <t>Mar</t>
  </si>
  <si>
    <t>Abr</t>
  </si>
  <si>
    <t>Mai</t>
  </si>
  <si>
    <t>Jun</t>
  </si>
  <si>
    <t>Otimista</t>
  </si>
  <si>
    <t>Realista</t>
  </si>
  <si>
    <t>Pessimista</t>
  </si>
  <si>
    <t>Cenário</t>
  </si>
  <si>
    <r>
      <rPr>
        <b/>
        <sz val="12"/>
        <color rgb="FFFF0000"/>
        <rFont val="Arial"/>
        <family val="2"/>
      </rPr>
      <t>1)</t>
    </r>
    <r>
      <rPr>
        <sz val="12"/>
        <color theme="1"/>
        <rFont val="Arial"/>
        <family val="2"/>
      </rPr>
      <t xml:space="preserve"> Crie 3 cenários variando a quantidade vendida, custo unitário e preço unitário conforme a tabela abaixo. Crie um resumo comparando cada cenário e suas respectivas margens de lucro.</t>
    </r>
  </si>
  <si>
    <r>
      <rPr>
        <b/>
        <sz val="12"/>
        <color rgb="FFFF0000"/>
        <rFont val="Arial"/>
        <family val="2"/>
      </rPr>
      <t>2)</t>
    </r>
    <r>
      <rPr>
        <b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Para cada um dos cenários acima, qual deveria ser o custo unitário para que a margem de lucro fosse 45%?</t>
    </r>
  </si>
  <si>
    <t>Custo 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</si>
</sst>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#,##0_);\(&quot;R$&quot;#,##0\)"/>
    <numFmt numFmtId="165" formatCode="_-&quot;R$&quot;\ * #,##0_-;\-&quot;R$&quot;\ * #,##0_-;_-&quot;R$&quot;\ 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Helv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0"/>
      <name val="Arial"/>
      <family val="2"/>
    </font>
    <font>
      <sz val="10"/>
      <name val="Calibri"/>
      <family val="2"/>
      <scheme val="minor"/>
    </font>
    <font>
      <b/>
      <sz val="12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lightUp">
        <fgColor theme="0" tint="-0.24994659260841701"/>
        <bgColor theme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theme="0" tint="-0.24994659260841701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18"/>
      </bottom>
      <diagonal/>
    </border>
    <border>
      <left style="thick">
        <color indexed="21"/>
      </left>
      <right style="thick">
        <color indexed="21"/>
      </right>
      <top style="thick">
        <color rgb="FF3333FF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>
      <alignment horizontal="left"/>
    </xf>
    <xf numFmtId="0" fontId="2" fillId="0" borderId="0">
      <alignment horizontal="left"/>
    </xf>
    <xf numFmtId="0" fontId="6" fillId="0" borderId="0"/>
  </cellStyleXfs>
  <cellXfs count="57">
    <xf numFmtId="0" fontId="0" fillId="0" borderId="0" xfId="0"/>
    <xf numFmtId="0" fontId="3" fillId="0" borderId="0" xfId="3" applyFont="1" applyAlignment="1"/>
    <xf numFmtId="0" fontId="3" fillId="0" borderId="0" xfId="3" applyFont="1">
      <alignment horizontal="left"/>
    </xf>
    <xf numFmtId="0" fontId="2" fillId="0" borderId="0" xfId="3">
      <alignment horizontal="left"/>
    </xf>
    <xf numFmtId="0" fontId="7" fillId="0" borderId="0" xfId="3" applyFont="1" applyAlignment="1"/>
    <xf numFmtId="0" fontId="2" fillId="0" borderId="0" xfId="3" applyAlignment="1"/>
    <xf numFmtId="0" fontId="5" fillId="0" borderId="0" xfId="3" applyFont="1" applyAlignment="1">
      <alignment horizontal="right"/>
    </xf>
    <xf numFmtId="164" fontId="3" fillId="0" borderId="0" xfId="3" applyNumberFormat="1" applyFont="1" applyAlignment="1"/>
    <xf numFmtId="0" fontId="4" fillId="3" borderId="0" xfId="3" applyFont="1" applyFill="1" applyAlignment="1">
      <alignment horizontal="right"/>
    </xf>
    <xf numFmtId="0" fontId="3" fillId="0" borderId="1" xfId="3" applyFont="1" applyBorder="1">
      <alignment horizontal="left"/>
    </xf>
    <xf numFmtId="0" fontId="3" fillId="0" borderId="2" xfId="3" applyFont="1" applyBorder="1">
      <alignment horizontal="left"/>
    </xf>
    <xf numFmtId="0" fontId="3" fillId="0" borderId="2" xfId="3" applyFont="1" applyBorder="1" applyAlignment="1"/>
    <xf numFmtId="0" fontId="3" fillId="0" borderId="4" xfId="3" applyFont="1" applyBorder="1" applyAlignment="1"/>
    <xf numFmtId="0" fontId="5" fillId="0" borderId="4" xfId="3" applyFont="1" applyBorder="1">
      <alignment horizontal="left"/>
    </xf>
    <xf numFmtId="0" fontId="3" fillId="0" borderId="0" xfId="3" applyFont="1" applyAlignment="1">
      <alignment horizontal="right"/>
    </xf>
    <xf numFmtId="0" fontId="3" fillId="0" borderId="5" xfId="3" applyFont="1" applyBorder="1" applyAlignment="1">
      <alignment horizontal="right"/>
    </xf>
    <xf numFmtId="0" fontId="5" fillId="0" borderId="6" xfId="3" applyFont="1" applyBorder="1">
      <alignment horizontal="left"/>
    </xf>
    <xf numFmtId="0" fontId="4" fillId="3" borderId="7" xfId="3" applyFont="1" applyFill="1" applyBorder="1" applyAlignment="1">
      <alignment horizontal="right"/>
    </xf>
    <xf numFmtId="0" fontId="3" fillId="0" borderId="7" xfId="3" applyFont="1" applyBorder="1" applyAlignment="1">
      <alignment horizontal="right"/>
    </xf>
    <xf numFmtId="0" fontId="3" fillId="0" borderId="8" xfId="3" applyFont="1" applyBorder="1" applyAlignment="1">
      <alignment horizontal="right"/>
    </xf>
    <xf numFmtId="0" fontId="5" fillId="0" borderId="1" xfId="3" applyFont="1" applyBorder="1" applyAlignment="1">
      <alignment horizontal="right"/>
    </xf>
    <xf numFmtId="164" fontId="3" fillId="0" borderId="2" xfId="3" applyNumberFormat="1" applyFont="1" applyBorder="1" applyAlignment="1"/>
    <xf numFmtId="164" fontId="3" fillId="0" borderId="3" xfId="3" applyNumberFormat="1" applyFont="1" applyBorder="1" applyAlignment="1"/>
    <xf numFmtId="0" fontId="5" fillId="0" borderId="9" xfId="3" applyFont="1" applyBorder="1" applyAlignment="1">
      <alignment horizontal="right"/>
    </xf>
    <xf numFmtId="0" fontId="4" fillId="0" borderId="6" xfId="3" applyFont="1" applyBorder="1" applyAlignment="1">
      <alignment horizontal="right"/>
    </xf>
    <xf numFmtId="164" fontId="4" fillId="2" borderId="10" xfId="4" applyNumberFormat="1" applyFont="1" applyFill="1" applyBorder="1" applyAlignment="1">
      <alignment horizontal="center"/>
    </xf>
    <xf numFmtId="0" fontId="3" fillId="0" borderId="7" xfId="3" applyFont="1" applyBorder="1" applyAlignment="1"/>
    <xf numFmtId="0" fontId="3" fillId="0" borderId="8" xfId="3" applyFont="1" applyBorder="1" applyAlignment="1"/>
    <xf numFmtId="0" fontId="3" fillId="0" borderId="3" xfId="3" applyFont="1" applyBorder="1">
      <alignment horizontal="left"/>
    </xf>
    <xf numFmtId="0" fontId="3" fillId="0" borderId="4" xfId="3" applyFont="1" applyBorder="1">
      <alignment horizontal="left"/>
    </xf>
    <xf numFmtId="0" fontId="3" fillId="0" borderId="5" xfId="3" applyFont="1" applyBorder="1">
      <alignment horizontal="left"/>
    </xf>
    <xf numFmtId="0" fontId="3" fillId="0" borderId="6" xfId="3" applyFont="1" applyBorder="1">
      <alignment horizontal="left"/>
    </xf>
    <xf numFmtId="0" fontId="3" fillId="0" borderId="7" xfId="3" applyFont="1" applyBorder="1">
      <alignment horizontal="left"/>
    </xf>
    <xf numFmtId="0" fontId="3" fillId="0" borderId="8" xfId="3" applyFont="1" applyBorder="1">
      <alignment horizontal="left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top" wrapText="1"/>
    </xf>
    <xf numFmtId="0" fontId="10" fillId="5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44" fontId="9" fillId="4" borderId="0" xfId="1" applyFont="1" applyFill="1" applyAlignment="1">
      <alignment horizontal="center"/>
    </xf>
    <xf numFmtId="0" fontId="9" fillId="0" borderId="0" xfId="0" applyFont="1" applyAlignment="1">
      <alignment horizontal="center" vertical="top" wrapText="1"/>
    </xf>
    <xf numFmtId="9" fontId="9" fillId="4" borderId="0" xfId="0" applyNumberFormat="1" applyFont="1" applyFill="1" applyAlignment="1">
      <alignment horizontal="center"/>
    </xf>
    <xf numFmtId="0" fontId="13" fillId="5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165" fontId="9" fillId="4" borderId="0" xfId="1" applyNumberFormat="1" applyFont="1" applyFill="1" applyAlignment="1">
      <alignment horizontal="center"/>
    </xf>
    <xf numFmtId="10" fontId="9" fillId="4" borderId="0" xfId="2" applyNumberFormat="1" applyFont="1" applyFill="1" applyAlignment="1">
      <alignment horizontal="center"/>
    </xf>
    <xf numFmtId="1" fontId="3" fillId="6" borderId="0" xfId="3" applyNumberFormat="1" applyFont="1" applyFill="1" applyAlignment="1">
      <alignment horizontal="right"/>
    </xf>
    <xf numFmtId="1" fontId="3" fillId="6" borderId="5" xfId="3" applyNumberFormat="1" applyFont="1" applyFill="1" applyBorder="1" applyAlignment="1">
      <alignment horizontal="right"/>
    </xf>
    <xf numFmtId="1" fontId="4" fillId="7" borderId="0" xfId="3" applyNumberFormat="1" applyFont="1" applyFill="1" applyAlignment="1">
      <alignment horizontal="right"/>
    </xf>
    <xf numFmtId="0" fontId="4" fillId="7" borderId="7" xfId="3" applyFont="1" applyFill="1" applyBorder="1" applyAlignment="1">
      <alignment horizontal="right"/>
    </xf>
    <xf numFmtId="0" fontId="5" fillId="8" borderId="0" xfId="3" applyFont="1" applyFill="1" applyAlignment="1">
      <alignment horizontal="right"/>
    </xf>
    <xf numFmtId="0" fontId="5" fillId="9" borderId="2" xfId="3" applyFont="1" applyFill="1" applyBorder="1" applyAlignment="1">
      <alignment horizontal="right"/>
    </xf>
    <xf numFmtId="0" fontId="5" fillId="9" borderId="3" xfId="3" applyFont="1" applyFill="1" applyBorder="1" applyAlignment="1">
      <alignment horizontal="right"/>
    </xf>
    <xf numFmtId="0" fontId="11" fillId="0" borderId="0" xfId="0" applyFont="1" applyAlignment="1">
      <alignment horizontal="center" vertical="top" wrapText="1"/>
    </xf>
    <xf numFmtId="44" fontId="6" fillId="4" borderId="0" xfId="0" applyNumberFormat="1" applyFont="1" applyFill="1" applyAlignment="1">
      <alignment horizontal="center"/>
    </xf>
  </cellXfs>
  <cellStyles count="6">
    <cellStyle name="Moeda" xfId="1" builtinId="4"/>
    <cellStyle name="Normal" xfId="0" builtinId="0"/>
    <cellStyle name="Normal 2" xfId="5" xr:uid="{A0C439BD-B5A4-4FEF-B69C-038F3751212D}"/>
    <cellStyle name="Normal_SOLVER1" xfId="3" xr:uid="{5494826F-5185-4E95-8451-CA0D9949AF10}"/>
    <cellStyle name="Normal_SOLVER2" xfId="4" xr:uid="{42CC7FDD-4A7B-41AA-96E3-4527A1C88897}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960E-CF91-4043-9032-E0E4D0BEFB37}">
  <dimension ref="A1:G17"/>
  <sheetViews>
    <sheetView showGridLines="0" zoomScale="160" zoomScaleNormal="160" workbookViewId="0">
      <selection activeCell="I11" sqref="I11"/>
    </sheetView>
  </sheetViews>
  <sheetFormatPr defaultColWidth="7.5703125" defaultRowHeight="10.5" x14ac:dyDescent="0.15"/>
  <cols>
    <col min="1" max="1" width="20" style="5" customWidth="1"/>
    <col min="2" max="2" width="6.7109375" style="5" customWidth="1"/>
    <col min="3" max="3" width="8.7109375" style="5" customWidth="1"/>
    <col min="4" max="4" width="12" style="5" customWidth="1"/>
    <col min="5" max="5" width="8.7109375" style="5" customWidth="1"/>
    <col min="6" max="6" width="9.5703125" style="5" bestFit="1" customWidth="1"/>
    <col min="7" max="7" width="2.42578125" style="3" customWidth="1"/>
    <col min="8" max="16384" width="7.5703125" style="3"/>
  </cols>
  <sheetData>
    <row r="1" spans="1:7" ht="12" customHeight="1" x14ac:dyDescent="0.2">
      <c r="A1" s="9" t="s">
        <v>0</v>
      </c>
      <c r="B1" s="10"/>
      <c r="C1" s="10"/>
      <c r="D1" s="10"/>
      <c r="E1" s="10"/>
      <c r="F1" s="28"/>
      <c r="G1" s="2"/>
    </row>
    <row r="2" spans="1:7" ht="10.5" customHeight="1" x14ac:dyDescent="0.2">
      <c r="A2" s="29" t="s">
        <v>1</v>
      </c>
      <c r="B2" s="2"/>
      <c r="C2" s="2"/>
      <c r="D2" s="2"/>
      <c r="E2" s="2"/>
      <c r="F2" s="30"/>
      <c r="G2" s="2"/>
    </row>
    <row r="3" spans="1:7" ht="10.5" customHeight="1" thickBot="1" x14ac:dyDescent="0.25">
      <c r="A3" s="31" t="s">
        <v>18</v>
      </c>
      <c r="B3" s="32"/>
      <c r="C3" s="32"/>
      <c r="D3" s="32"/>
      <c r="E3" s="32"/>
      <c r="F3" s="33"/>
      <c r="G3" s="2"/>
    </row>
    <row r="4" spans="1:7" ht="7.5" customHeight="1" x14ac:dyDescent="0.2">
      <c r="A4" s="2"/>
      <c r="B4" s="2"/>
      <c r="C4" s="2"/>
      <c r="D4" s="2"/>
      <c r="E4" s="2"/>
      <c r="F4" s="2"/>
      <c r="G4" s="2"/>
    </row>
    <row r="5" spans="1:7" ht="7.5" customHeight="1" thickBot="1" x14ac:dyDescent="0.25">
      <c r="A5" s="2"/>
      <c r="B5" s="2"/>
      <c r="C5" s="2"/>
      <c r="D5" s="2"/>
      <c r="E5" s="2"/>
      <c r="F5" s="2"/>
      <c r="G5" s="2"/>
    </row>
    <row r="6" spans="1:7" ht="11.25" customHeight="1" x14ac:dyDescent="0.2">
      <c r="A6" s="9"/>
      <c r="B6" s="10"/>
      <c r="C6" s="11"/>
      <c r="D6" s="53" t="s">
        <v>2</v>
      </c>
      <c r="E6" s="53" t="s">
        <v>15</v>
      </c>
      <c r="F6" s="54" t="s">
        <v>16</v>
      </c>
      <c r="G6" s="2"/>
    </row>
    <row r="7" spans="1:7" ht="11.25" customHeight="1" x14ac:dyDescent="0.2">
      <c r="A7" s="12"/>
      <c r="B7" s="2"/>
      <c r="C7" s="6" t="s">
        <v>3</v>
      </c>
      <c r="D7" s="48">
        <v>20</v>
      </c>
      <c r="E7" s="48">
        <v>20</v>
      </c>
      <c r="F7" s="49">
        <v>20</v>
      </c>
      <c r="G7" s="2"/>
    </row>
    <row r="8" spans="1:7" ht="11.25" customHeight="1" x14ac:dyDescent="0.2">
      <c r="A8" s="13" t="s">
        <v>4</v>
      </c>
      <c r="B8" s="52" t="s">
        <v>5</v>
      </c>
      <c r="C8" s="52" t="s">
        <v>6</v>
      </c>
      <c r="D8" s="14"/>
      <c r="E8" s="14"/>
      <c r="F8" s="15"/>
      <c r="G8" s="2"/>
    </row>
    <row r="9" spans="1:7" ht="11.25" customHeight="1" x14ac:dyDescent="0.2">
      <c r="A9" s="13" t="s">
        <v>7</v>
      </c>
      <c r="B9" s="8">
        <v>450</v>
      </c>
      <c r="C9" s="50">
        <f>SUMPRODUCT($D$7:$F$7,$D9:$F9)</f>
        <v>40</v>
      </c>
      <c r="D9" s="14">
        <v>1</v>
      </c>
      <c r="E9" s="14">
        <v>1</v>
      </c>
      <c r="F9" s="15">
        <v>0</v>
      </c>
      <c r="G9" s="2"/>
    </row>
    <row r="10" spans="1:7" ht="11.25" customHeight="1" x14ac:dyDescent="0.2">
      <c r="A10" s="13" t="s">
        <v>8</v>
      </c>
      <c r="B10" s="8">
        <v>250</v>
      </c>
      <c r="C10" s="50">
        <f>SUMPRODUCT($D$7:$F$7,$D10:$F10)</f>
        <v>20</v>
      </c>
      <c r="D10" s="14">
        <v>1</v>
      </c>
      <c r="E10" s="14">
        <v>0</v>
      </c>
      <c r="F10" s="15">
        <v>0</v>
      </c>
      <c r="G10" s="2"/>
    </row>
    <row r="11" spans="1:7" ht="11.25" customHeight="1" x14ac:dyDescent="0.2">
      <c r="A11" s="13" t="s">
        <v>9</v>
      </c>
      <c r="B11" s="8">
        <v>800</v>
      </c>
      <c r="C11" s="50">
        <f t="shared" ref="C11:C14" si="0">SUMPRODUCT($D$7:$F$7,$D11:$F11)</f>
        <v>100</v>
      </c>
      <c r="D11" s="14">
        <v>2</v>
      </c>
      <c r="E11" s="14">
        <v>2</v>
      </c>
      <c r="F11" s="15">
        <v>1</v>
      </c>
      <c r="G11" s="2"/>
    </row>
    <row r="12" spans="1:7" ht="11.25" customHeight="1" x14ac:dyDescent="0.2">
      <c r="A12" s="13" t="s">
        <v>10</v>
      </c>
      <c r="B12" s="8">
        <v>450</v>
      </c>
      <c r="C12" s="50">
        <f t="shared" si="0"/>
        <v>40</v>
      </c>
      <c r="D12" s="14">
        <v>1</v>
      </c>
      <c r="E12" s="14">
        <v>1</v>
      </c>
      <c r="F12" s="15">
        <v>0</v>
      </c>
      <c r="G12" s="2"/>
    </row>
    <row r="13" spans="1:7" ht="11.25" customHeight="1" thickBot="1" x14ac:dyDescent="0.25">
      <c r="A13" s="16" t="s">
        <v>11</v>
      </c>
      <c r="B13" s="17">
        <v>600</v>
      </c>
      <c r="C13" s="51">
        <f t="shared" si="0"/>
        <v>80</v>
      </c>
      <c r="D13" s="18">
        <v>2</v>
      </c>
      <c r="E13" s="18">
        <v>1</v>
      </c>
      <c r="F13" s="19">
        <v>1</v>
      </c>
      <c r="G13" s="2"/>
    </row>
    <row r="14" spans="1:7" ht="14.25" customHeight="1" thickBot="1" x14ac:dyDescent="0.25">
      <c r="A14" s="1"/>
      <c r="B14" s="1"/>
      <c r="C14" s="1"/>
      <c r="D14" s="4" t="s">
        <v>12</v>
      </c>
      <c r="E14" s="1"/>
      <c r="F14" s="1"/>
      <c r="G14" s="2"/>
    </row>
    <row r="15" spans="1:7" ht="11.25" customHeight="1" x14ac:dyDescent="0.2">
      <c r="A15" s="2"/>
      <c r="C15" s="20" t="s">
        <v>17</v>
      </c>
      <c r="D15" s="21">
        <v>75</v>
      </c>
      <c r="E15" s="21">
        <v>50</v>
      </c>
      <c r="F15" s="22">
        <v>35</v>
      </c>
      <c r="G15" s="2"/>
    </row>
    <row r="16" spans="1:7" ht="11.25" customHeight="1" thickBot="1" x14ac:dyDescent="0.25">
      <c r="A16" s="2"/>
      <c r="C16" s="23" t="s">
        <v>13</v>
      </c>
      <c r="D16" s="7">
        <f>D$15*D$7</f>
        <v>1500</v>
      </c>
      <c r="E16" s="7">
        <f t="shared" ref="E16:F16" si="1">E$15*E$7</f>
        <v>1000</v>
      </c>
      <c r="F16" s="7">
        <f t="shared" si="1"/>
        <v>700</v>
      </c>
      <c r="G16" s="2"/>
    </row>
    <row r="17" spans="3:6" ht="12.75" thickTop="1" thickBot="1" x14ac:dyDescent="0.25">
      <c r="C17" s="24" t="s">
        <v>14</v>
      </c>
      <c r="D17" s="25">
        <f>SUM($D$16:$F$16)</f>
        <v>3200</v>
      </c>
      <c r="E17" s="26"/>
      <c r="F17" s="27"/>
    </row>
  </sheetData>
  <printOptions gridLinesSet="0"/>
  <pageMargins left="0.78740157499999996" right="0.78740157499999996" top="0.984251969" bottom="0.984251969" header="0.5" footer="0.5"/>
  <pageSetup orientation="portrait" horizontalDpi="4294967292" verticalDpi="4294967292" copies="12334" r:id="rId1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showGridLines="0" tabSelected="1" zoomScale="130" zoomScaleNormal="130" workbookViewId="0">
      <selection activeCell="E12" sqref="E12"/>
    </sheetView>
  </sheetViews>
  <sheetFormatPr defaultRowHeight="15" x14ac:dyDescent="0.25"/>
  <cols>
    <col min="1" max="1" width="10.7109375" style="35" customWidth="1"/>
    <col min="2" max="2" width="11.28515625" style="35" customWidth="1"/>
    <col min="3" max="5" width="10.7109375" style="35" customWidth="1"/>
    <col min="6" max="6" width="9.140625" style="35"/>
    <col min="7" max="7" width="16.140625" style="35" bestFit="1" customWidth="1"/>
    <col min="8" max="8" width="12.85546875" style="35" bestFit="1" customWidth="1"/>
    <col min="9" max="13" width="11.85546875" style="35" bestFit="1" customWidth="1"/>
    <col min="14" max="16384" width="9.140625" style="35"/>
  </cols>
  <sheetData>
    <row r="1" spans="1:14" ht="7.15" customHeight="1" x14ac:dyDescent="0.25">
      <c r="A1" s="34"/>
      <c r="B1" s="34"/>
      <c r="C1" s="34"/>
      <c r="D1" s="34"/>
      <c r="E1" s="34"/>
      <c r="F1" s="34"/>
      <c r="N1" s="34"/>
    </row>
    <row r="2" spans="1:14" ht="14.45" customHeight="1" x14ac:dyDescent="0.25">
      <c r="A2" s="36" t="s">
        <v>42</v>
      </c>
      <c r="B2" s="36"/>
      <c r="C2" s="36"/>
      <c r="D2" s="36"/>
      <c r="E2" s="55"/>
      <c r="F2" s="34"/>
      <c r="N2" s="34"/>
    </row>
    <row r="3" spans="1:14" ht="14.45" customHeight="1" x14ac:dyDescent="0.25">
      <c r="A3" s="36"/>
      <c r="B3" s="36"/>
      <c r="C3" s="36"/>
      <c r="D3" s="36"/>
      <c r="E3" s="55"/>
      <c r="F3" s="34"/>
      <c r="G3" s="34"/>
      <c r="H3" s="34"/>
      <c r="I3" s="34"/>
      <c r="J3" s="34"/>
      <c r="K3" s="34"/>
      <c r="L3" s="34"/>
      <c r="M3" s="34"/>
      <c r="N3" s="34"/>
    </row>
    <row r="4" spans="1:14" ht="14.45" customHeight="1" x14ac:dyDescent="0.25">
      <c r="A4" s="36"/>
      <c r="B4" s="36"/>
      <c r="C4" s="36"/>
      <c r="D4" s="36"/>
      <c r="E4" s="55"/>
      <c r="F4" s="34"/>
      <c r="G4" s="37" t="s">
        <v>19</v>
      </c>
      <c r="H4" s="38">
        <v>400</v>
      </c>
      <c r="I4" s="34"/>
      <c r="J4" s="34"/>
      <c r="K4" s="34"/>
      <c r="L4" s="34"/>
      <c r="M4" s="34"/>
      <c r="N4" s="34"/>
    </row>
    <row r="5" spans="1:14" ht="14.45" customHeight="1" x14ac:dyDescent="0.25">
      <c r="A5" s="36"/>
      <c r="B5" s="36"/>
      <c r="C5" s="36"/>
      <c r="D5" s="36"/>
      <c r="E5" s="55"/>
      <c r="F5" s="34"/>
      <c r="G5" s="37" t="s">
        <v>20</v>
      </c>
      <c r="H5" s="39">
        <v>24</v>
      </c>
      <c r="I5" s="34"/>
      <c r="J5" s="34"/>
      <c r="K5" s="34"/>
      <c r="L5" s="34"/>
      <c r="M5" s="34"/>
      <c r="N5" s="34"/>
    </row>
    <row r="6" spans="1:14" ht="14.45" customHeight="1" x14ac:dyDescent="0.25">
      <c r="A6" s="36"/>
      <c r="B6" s="36"/>
      <c r="C6" s="36"/>
      <c r="D6" s="36"/>
      <c r="E6" s="55"/>
      <c r="F6" s="34"/>
      <c r="G6" s="37" t="s">
        <v>21</v>
      </c>
      <c r="H6" s="39">
        <v>7.1999999999999993</v>
      </c>
      <c r="I6" s="34"/>
      <c r="J6" s="34"/>
      <c r="K6" s="34"/>
      <c r="L6" s="34"/>
      <c r="M6" s="34"/>
      <c r="N6" s="34"/>
    </row>
    <row r="7" spans="1:14" x14ac:dyDescent="0.25">
      <c r="A7" s="36"/>
      <c r="B7" s="36"/>
      <c r="C7" s="36"/>
      <c r="D7" s="36"/>
      <c r="E7" s="55"/>
      <c r="F7" s="34"/>
      <c r="G7" s="34"/>
      <c r="H7" s="34"/>
      <c r="I7" s="34"/>
      <c r="J7" s="34"/>
      <c r="K7" s="34"/>
      <c r="L7" s="34"/>
      <c r="M7" s="34"/>
      <c r="N7" s="34"/>
    </row>
    <row r="8" spans="1:14" x14ac:dyDescent="0.25">
      <c r="A8" s="40"/>
      <c r="B8" s="40"/>
      <c r="C8" s="40"/>
      <c r="D8" s="40"/>
      <c r="E8" s="40"/>
      <c r="F8" s="34"/>
      <c r="G8" s="37" t="s">
        <v>23</v>
      </c>
      <c r="H8" s="41">
        <v>0.3</v>
      </c>
      <c r="I8" s="41">
        <v>0.1</v>
      </c>
      <c r="J8" s="41">
        <v>0.15</v>
      </c>
      <c r="K8" s="41">
        <v>0.2</v>
      </c>
      <c r="L8" s="41">
        <v>0.15</v>
      </c>
      <c r="M8" s="41">
        <v>0.1</v>
      </c>
      <c r="N8" s="34"/>
    </row>
    <row r="9" spans="1:14" ht="25.5" x14ac:dyDescent="0.25">
      <c r="A9" s="42" t="s">
        <v>41</v>
      </c>
      <c r="B9" s="43" t="s">
        <v>19</v>
      </c>
      <c r="C9" s="43" t="s">
        <v>20</v>
      </c>
      <c r="D9" s="43" t="s">
        <v>21</v>
      </c>
      <c r="E9" s="43" t="s">
        <v>44</v>
      </c>
      <c r="F9" s="34"/>
      <c r="G9" s="37" t="s">
        <v>24</v>
      </c>
      <c r="H9" s="37" t="s">
        <v>32</v>
      </c>
      <c r="I9" s="37" t="s">
        <v>33</v>
      </c>
      <c r="J9" s="37" t="s">
        <v>34</v>
      </c>
      <c r="K9" s="37" t="s">
        <v>35</v>
      </c>
      <c r="L9" s="37" t="s">
        <v>36</v>
      </c>
      <c r="M9" s="37" t="s">
        <v>37</v>
      </c>
      <c r="N9" s="34"/>
    </row>
    <row r="10" spans="1:14" x14ac:dyDescent="0.25">
      <c r="A10" s="44" t="s">
        <v>38</v>
      </c>
      <c r="B10" s="44">
        <v>800</v>
      </c>
      <c r="C10" s="44">
        <v>30</v>
      </c>
      <c r="D10" s="44">
        <v>10</v>
      </c>
      <c r="E10" s="56">
        <v>9</v>
      </c>
      <c r="F10" s="34"/>
      <c r="G10" s="37" t="s">
        <v>19</v>
      </c>
      <c r="H10" s="38">
        <f>$H$4*H8</f>
        <v>120</v>
      </c>
      <c r="I10" s="38">
        <f t="shared" ref="I10:M10" si="0">$H$4*I8</f>
        <v>40</v>
      </c>
      <c r="J10" s="38">
        <f t="shared" si="0"/>
        <v>60</v>
      </c>
      <c r="K10" s="38">
        <f t="shared" si="0"/>
        <v>80</v>
      </c>
      <c r="L10" s="38">
        <f t="shared" si="0"/>
        <v>60</v>
      </c>
      <c r="M10" s="38">
        <f t="shared" si="0"/>
        <v>40</v>
      </c>
      <c r="N10" s="34"/>
    </row>
    <row r="11" spans="1:14" x14ac:dyDescent="0.25">
      <c r="A11" s="45" t="s">
        <v>39</v>
      </c>
      <c r="B11" s="44">
        <v>600</v>
      </c>
      <c r="C11" s="44">
        <v>27</v>
      </c>
      <c r="D11" s="44">
        <v>10</v>
      </c>
      <c r="E11" s="56">
        <v>8.1000000000000014</v>
      </c>
      <c r="F11" s="34"/>
      <c r="G11" s="37" t="s">
        <v>25</v>
      </c>
      <c r="H11" s="46">
        <f>$H$5*H10</f>
        <v>2880</v>
      </c>
      <c r="I11" s="46">
        <f t="shared" ref="I11:M11" si="1">$H$5*I10</f>
        <v>960</v>
      </c>
      <c r="J11" s="46">
        <f t="shared" si="1"/>
        <v>1440</v>
      </c>
      <c r="K11" s="46">
        <f t="shared" si="1"/>
        <v>1920</v>
      </c>
      <c r="L11" s="46">
        <f t="shared" si="1"/>
        <v>1440</v>
      </c>
      <c r="M11" s="46">
        <f t="shared" si="1"/>
        <v>960</v>
      </c>
      <c r="N11" s="34"/>
    </row>
    <row r="12" spans="1:14" x14ac:dyDescent="0.25">
      <c r="A12" s="44" t="s">
        <v>40</v>
      </c>
      <c r="B12" s="44">
        <v>400</v>
      </c>
      <c r="C12" s="44">
        <v>24</v>
      </c>
      <c r="D12" s="44">
        <v>12</v>
      </c>
      <c r="E12" s="56">
        <v>7.2</v>
      </c>
      <c r="F12" s="34"/>
      <c r="G12" s="37" t="s">
        <v>26</v>
      </c>
      <c r="H12" s="46">
        <f>$H$6*H10</f>
        <v>863.99999999999989</v>
      </c>
      <c r="I12" s="46">
        <f t="shared" ref="I12:M12" si="2">$H$6*I10</f>
        <v>288</v>
      </c>
      <c r="J12" s="46">
        <f t="shared" si="2"/>
        <v>431.99999999999994</v>
      </c>
      <c r="K12" s="46">
        <f t="shared" si="2"/>
        <v>576</v>
      </c>
      <c r="L12" s="46">
        <f t="shared" si="2"/>
        <v>431.99999999999994</v>
      </c>
      <c r="M12" s="46">
        <f t="shared" si="2"/>
        <v>288</v>
      </c>
      <c r="N12" s="34"/>
    </row>
    <row r="13" spans="1:14" x14ac:dyDescent="0.25">
      <c r="A13" s="34"/>
      <c r="B13" s="34"/>
      <c r="C13" s="34"/>
      <c r="D13" s="34"/>
      <c r="E13" s="34"/>
      <c r="F13" s="34"/>
      <c r="G13" s="37" t="s">
        <v>22</v>
      </c>
      <c r="H13" s="46">
        <f>10%*H11</f>
        <v>288</v>
      </c>
      <c r="I13" s="46">
        <f t="shared" ref="I13:M13" si="3">10%*I11</f>
        <v>96</v>
      </c>
      <c r="J13" s="46">
        <f t="shared" si="3"/>
        <v>144</v>
      </c>
      <c r="K13" s="46">
        <f t="shared" si="3"/>
        <v>192</v>
      </c>
      <c r="L13" s="46">
        <f t="shared" si="3"/>
        <v>144</v>
      </c>
      <c r="M13" s="46">
        <f t="shared" si="3"/>
        <v>96</v>
      </c>
      <c r="N13" s="34"/>
    </row>
    <row r="14" spans="1:14" x14ac:dyDescent="0.25">
      <c r="A14" s="34"/>
      <c r="B14" s="34"/>
      <c r="C14" s="34"/>
      <c r="D14" s="34"/>
      <c r="E14" s="34"/>
      <c r="F14" s="34"/>
      <c r="G14" s="37" t="s">
        <v>27</v>
      </c>
      <c r="H14" s="46">
        <f>15%*H11</f>
        <v>432</v>
      </c>
      <c r="I14" s="46">
        <f t="shared" ref="I14:M14" si="4">15%*I11</f>
        <v>144</v>
      </c>
      <c r="J14" s="46">
        <f t="shared" si="4"/>
        <v>216</v>
      </c>
      <c r="K14" s="46">
        <f t="shared" si="4"/>
        <v>288</v>
      </c>
      <c r="L14" s="46">
        <f t="shared" si="4"/>
        <v>216</v>
      </c>
      <c r="M14" s="46">
        <f t="shared" si="4"/>
        <v>144</v>
      </c>
      <c r="N14" s="34"/>
    </row>
    <row r="15" spans="1:14" x14ac:dyDescent="0.25">
      <c r="A15" s="36" t="s">
        <v>43</v>
      </c>
      <c r="B15" s="36"/>
      <c r="C15" s="36"/>
      <c r="D15" s="36"/>
      <c r="E15" s="55"/>
      <c r="F15" s="34"/>
      <c r="G15" s="37" t="s">
        <v>28</v>
      </c>
      <c r="H15" s="46">
        <f>H11-SUM(H12:H14)</f>
        <v>1296</v>
      </c>
      <c r="I15" s="46">
        <f t="shared" ref="I15:M15" si="5">I11-SUM(I12:I14)</f>
        <v>432</v>
      </c>
      <c r="J15" s="46">
        <f t="shared" si="5"/>
        <v>648</v>
      </c>
      <c r="K15" s="46">
        <f t="shared" si="5"/>
        <v>864</v>
      </c>
      <c r="L15" s="46">
        <f t="shared" si="5"/>
        <v>648</v>
      </c>
      <c r="M15" s="46">
        <f t="shared" si="5"/>
        <v>432</v>
      </c>
      <c r="N15" s="34"/>
    </row>
    <row r="16" spans="1:14" x14ac:dyDescent="0.25">
      <c r="A16" s="36"/>
      <c r="B16" s="36"/>
      <c r="C16" s="36"/>
      <c r="D16" s="36"/>
      <c r="E16" s="55"/>
      <c r="F16" s="34"/>
      <c r="G16" s="34"/>
      <c r="H16" s="34"/>
      <c r="I16" s="34"/>
      <c r="J16" s="34"/>
      <c r="K16" s="34"/>
      <c r="L16" s="34"/>
      <c r="M16" s="34"/>
      <c r="N16" s="34"/>
    </row>
    <row r="17" spans="1:14" x14ac:dyDescent="0.25">
      <c r="A17" s="36"/>
      <c r="B17" s="36"/>
      <c r="C17" s="36"/>
      <c r="D17" s="36"/>
      <c r="E17" s="55"/>
      <c r="F17" s="34"/>
      <c r="G17" s="37" t="s">
        <v>29</v>
      </c>
      <c r="H17" s="46">
        <f>SUM(H11:M11)</f>
        <v>9600</v>
      </c>
      <c r="I17" s="34"/>
      <c r="J17" s="34"/>
      <c r="K17" s="34"/>
      <c r="L17" s="34"/>
      <c r="M17" s="34"/>
      <c r="N17" s="34"/>
    </row>
    <row r="18" spans="1:14" x14ac:dyDescent="0.25">
      <c r="A18" s="36"/>
      <c r="B18" s="36"/>
      <c r="C18" s="36"/>
      <c r="D18" s="36"/>
      <c r="E18" s="55"/>
      <c r="F18" s="34"/>
      <c r="G18" s="37" t="s">
        <v>30</v>
      </c>
      <c r="H18" s="46">
        <f>SUM(H15:M15)</f>
        <v>4320</v>
      </c>
      <c r="I18" s="34"/>
      <c r="J18" s="34"/>
      <c r="K18" s="34"/>
      <c r="L18" s="34"/>
      <c r="M18" s="34"/>
      <c r="N18" s="34"/>
    </row>
    <row r="19" spans="1:14" x14ac:dyDescent="0.25">
      <c r="A19" s="36"/>
      <c r="B19" s="36"/>
      <c r="C19" s="36"/>
      <c r="D19" s="36"/>
      <c r="E19" s="55"/>
      <c r="F19" s="34"/>
      <c r="G19" s="37" t="s">
        <v>31</v>
      </c>
      <c r="H19" s="47">
        <f>H18/H17</f>
        <v>0.45</v>
      </c>
      <c r="I19" s="34"/>
      <c r="J19" s="34"/>
      <c r="K19" s="34"/>
      <c r="L19" s="34"/>
      <c r="M19" s="34"/>
      <c r="N19" s="34"/>
    </row>
    <row r="20" spans="1:14" x14ac:dyDescent="0.25">
      <c r="A20" s="36"/>
      <c r="B20" s="36"/>
      <c r="C20" s="36"/>
      <c r="D20" s="36"/>
      <c r="E20" s="55"/>
      <c r="F20" s="34"/>
      <c r="G20" s="34"/>
      <c r="H20" s="34"/>
      <c r="I20" s="34"/>
      <c r="J20" s="34"/>
      <c r="K20" s="34"/>
      <c r="L20" s="34"/>
      <c r="M20" s="34"/>
      <c r="N20" s="34"/>
    </row>
    <row r="21" spans="1:14" x14ac:dyDescent="0.2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</row>
    <row r="22" spans="1:14" x14ac:dyDescent="0.25">
      <c r="G22" s="34"/>
      <c r="H22" s="34"/>
      <c r="I22" s="34"/>
      <c r="J22" s="34"/>
      <c r="K22" s="34"/>
      <c r="L22" s="34"/>
      <c r="M22" s="34"/>
    </row>
  </sheetData>
  <scenarios current="2" show="2">
    <scenario name="Otimista" locked="1" count="3" user="Matheus Lopes Lourenço" comment="Criado por Matheus Lopes Lourenço em 22/07/2025">
      <inputCells r="H4" val="800"/>
      <inputCells r="H5" val="30" numFmtId="44"/>
      <inputCells r="H6" val="10" numFmtId="44"/>
    </scenario>
    <scenario name="Realista" locked="1" count="3" user="Matheus Lopes Lourenço" comment="Criado por Matheus Lopes Lourenço em 22/07/2025_x000a_Alterado por Matheus Lopes Lourenço em 22/07/2025">
      <inputCells r="H4" val="600"/>
      <inputCells r="H5" val="27" numFmtId="44"/>
      <inputCells r="H6" val="10" numFmtId="44"/>
    </scenario>
    <scenario name="Pessimista" locked="1" count="3" user="Matheus Lopes Lourenço" comment="Criado por Matheus Lopes Lourenço em 22/07/2025">
      <inputCells r="H4" val="400"/>
      <inputCells r="H5" val="24" numFmtId="44"/>
      <inputCells r="H6" val="12" numFmtId="44"/>
    </scenario>
  </scenarios>
  <mergeCells count="2">
    <mergeCell ref="A15:D20"/>
    <mergeCell ref="A2:D7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Exercício 1</vt:lpstr>
      <vt:lpstr>Exercício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Araujo</dc:creator>
  <cp:lastModifiedBy>Matheus Lopes Lourenço</cp:lastModifiedBy>
  <dcterms:created xsi:type="dcterms:W3CDTF">2015-06-05T18:17:20Z</dcterms:created>
  <dcterms:modified xsi:type="dcterms:W3CDTF">2025-07-23T00:39:14Z</dcterms:modified>
</cp:coreProperties>
</file>