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unções de Data/"/>
    </mc:Choice>
  </mc:AlternateContent>
  <xr:revisionPtr revIDLastSave="105" documentId="13_ncr:1_{5163CA73-ADB1-44D0-9BF7-0F2197DCED10}" xr6:coauthVersionLast="47" xr6:coauthVersionMax="47" xr10:uidLastSave="{F2AAD16F-ACEC-4F75-A611-D0506FB66CE5}"/>
  <bookViews>
    <workbookView xWindow="-120" yWindow="-120" windowWidth="29040" windowHeight="15720" activeTab="4" xr2:uid="{E1CF6A28-2EB9-4772-9517-481D1F648EF1}"/>
  </bookViews>
  <sheets>
    <sheet name="Função DATADIF" sheetId="14" r:id="rId1"/>
    <sheet name="Dias Úteis" sheetId="13" r:id="rId2"/>
    <sheet name="Base Projetos" sheetId="11" r:id="rId3"/>
    <sheet name="Feriados" sheetId="10" r:id="rId4"/>
    <sheet name="Banco de Horas - Do zero" sheetId="2" r:id="rId5"/>
    <sheet name="Banco de Horas - Gabarito" sheetId="1" r:id="rId6"/>
  </sheets>
  <externalReferences>
    <externalReference r:id="rId7"/>
  </externalReferences>
  <definedNames>
    <definedName name="_xlnm._FilterDatabase" localSheetId="2" hidden="1">'Base Projetos'!$A$1:$I$176</definedName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IntNomes">OFFSET([1]Alocação!$A$23,,,COUNTA([1]Alocação!$A$23:$A$28)-COUNTBLANK([1]Alocação!$A$23:$A$28))</definedName>
    <definedName name="IntValores">OFFSET([1]Alocação!$B$23,,,COUNTA([1]Alocação!$A$23:$A$28)-COUNTBLANK([1]Alocação!$A$23:$A$28))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K6" i="2"/>
  <c r="K5" i="2"/>
  <c r="K4" i="2"/>
  <c r="G8" i="2"/>
  <c r="G4" i="2"/>
  <c r="H4" i="2" s="1"/>
  <c r="G5" i="2"/>
  <c r="H5" i="2" s="1"/>
  <c r="G6" i="2"/>
  <c r="H6" i="2" s="1"/>
  <c r="G7" i="2"/>
  <c r="H7" i="2" s="1"/>
  <c r="G3" i="2"/>
  <c r="H3" i="2" s="1"/>
  <c r="E2" i="11"/>
  <c r="J2" i="11" s="1"/>
  <c r="H3" i="11"/>
  <c r="H4" i="11"/>
  <c r="E4" i="11" s="1"/>
  <c r="J4" i="11" s="1"/>
  <c r="H5" i="11"/>
  <c r="H6" i="11"/>
  <c r="H7" i="11"/>
  <c r="H8" i="11"/>
  <c r="E8" i="11" s="1"/>
  <c r="J8" i="11" s="1"/>
  <c r="H9" i="11"/>
  <c r="H10" i="11"/>
  <c r="H11" i="11"/>
  <c r="H12" i="11"/>
  <c r="E12" i="11" s="1"/>
  <c r="J12" i="11" s="1"/>
  <c r="H13" i="11"/>
  <c r="H14" i="11"/>
  <c r="H15" i="11"/>
  <c r="H16" i="11"/>
  <c r="E16" i="11" s="1"/>
  <c r="J16" i="11" s="1"/>
  <c r="H17" i="11"/>
  <c r="H18" i="11"/>
  <c r="H19" i="11"/>
  <c r="H20" i="11"/>
  <c r="E20" i="11" s="1"/>
  <c r="J20" i="11" s="1"/>
  <c r="H21" i="11"/>
  <c r="H22" i="11"/>
  <c r="H23" i="11"/>
  <c r="H24" i="11"/>
  <c r="E24" i="11" s="1"/>
  <c r="J24" i="11" s="1"/>
  <c r="H25" i="11"/>
  <c r="H26" i="11"/>
  <c r="H27" i="11"/>
  <c r="H28" i="11"/>
  <c r="E28" i="11" s="1"/>
  <c r="J28" i="11" s="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E43" i="11" s="1"/>
  <c r="J43" i="11" s="1"/>
  <c r="H44" i="11"/>
  <c r="H45" i="11"/>
  <c r="H46" i="11"/>
  <c r="H47" i="11"/>
  <c r="E47" i="11" s="1"/>
  <c r="J47" i="11" s="1"/>
  <c r="H48" i="11"/>
  <c r="H49" i="11"/>
  <c r="H50" i="11"/>
  <c r="H51" i="11"/>
  <c r="E51" i="11" s="1"/>
  <c r="J51" i="11" s="1"/>
  <c r="H52" i="11"/>
  <c r="E52" i="11" s="1"/>
  <c r="J52" i="11" s="1"/>
  <c r="H53" i="11"/>
  <c r="H54" i="11"/>
  <c r="H55" i="11"/>
  <c r="E55" i="11" s="1"/>
  <c r="J55" i="11" s="1"/>
  <c r="H56" i="11"/>
  <c r="H57" i="11"/>
  <c r="H58" i="11"/>
  <c r="H59" i="11"/>
  <c r="E59" i="11" s="1"/>
  <c r="J59" i="11" s="1"/>
  <c r="H60" i="11"/>
  <c r="H61" i="11"/>
  <c r="H62" i="11"/>
  <c r="H63" i="11"/>
  <c r="E63" i="11" s="1"/>
  <c r="J63" i="11" s="1"/>
  <c r="H64" i="11"/>
  <c r="E64" i="11" s="1"/>
  <c r="J64" i="11" s="1"/>
  <c r="H65" i="11"/>
  <c r="H66" i="11"/>
  <c r="H67" i="11"/>
  <c r="E67" i="11" s="1"/>
  <c r="J67" i="11" s="1"/>
  <c r="H68" i="11"/>
  <c r="E68" i="11" s="1"/>
  <c r="J68" i="11" s="1"/>
  <c r="H69" i="11"/>
  <c r="H70" i="11"/>
  <c r="H71" i="11"/>
  <c r="E71" i="11" s="1"/>
  <c r="J71" i="11" s="1"/>
  <c r="H72" i="11"/>
  <c r="H73" i="11"/>
  <c r="H74" i="11"/>
  <c r="H75" i="11"/>
  <c r="E75" i="11" s="1"/>
  <c r="J75" i="11" s="1"/>
  <c r="H76" i="11"/>
  <c r="E76" i="11" s="1"/>
  <c r="J76" i="11" s="1"/>
  <c r="H77" i="11"/>
  <c r="H78" i="11"/>
  <c r="H79" i="11"/>
  <c r="E79" i="11" s="1"/>
  <c r="J79" i="11" s="1"/>
  <c r="H80" i="11"/>
  <c r="H81" i="11"/>
  <c r="H82" i="11"/>
  <c r="H83" i="11"/>
  <c r="E83" i="11" s="1"/>
  <c r="J83" i="11" s="1"/>
  <c r="H84" i="11"/>
  <c r="E84" i="11" s="1"/>
  <c r="J84" i="11" s="1"/>
  <c r="H85" i="11"/>
  <c r="H86" i="11"/>
  <c r="H87" i="11"/>
  <c r="E87" i="11" s="1"/>
  <c r="J87" i="11" s="1"/>
  <c r="H88" i="11"/>
  <c r="E88" i="11" s="1"/>
  <c r="J88" i="11" s="1"/>
  <c r="H89" i="11"/>
  <c r="H90" i="11"/>
  <c r="H91" i="11"/>
  <c r="E91" i="11" s="1"/>
  <c r="J91" i="11" s="1"/>
  <c r="H92" i="11"/>
  <c r="H93" i="11"/>
  <c r="H94" i="11"/>
  <c r="H95" i="11"/>
  <c r="E95" i="11" s="1"/>
  <c r="J95" i="11" s="1"/>
  <c r="H96" i="11"/>
  <c r="H97" i="11"/>
  <c r="H98" i="11"/>
  <c r="H99" i="11"/>
  <c r="E99" i="11" s="1"/>
  <c r="J99" i="11" s="1"/>
  <c r="H100" i="11"/>
  <c r="E100" i="11" s="1"/>
  <c r="J100" i="11" s="1"/>
  <c r="H101" i="11"/>
  <c r="H102" i="11"/>
  <c r="H103" i="11"/>
  <c r="E103" i="11" s="1"/>
  <c r="J103" i="11" s="1"/>
  <c r="H104" i="11"/>
  <c r="H105" i="11"/>
  <c r="H106" i="11"/>
  <c r="H107" i="11"/>
  <c r="E107" i="11" s="1"/>
  <c r="J107" i="11" s="1"/>
  <c r="H108" i="11"/>
  <c r="H109" i="11"/>
  <c r="H110" i="11"/>
  <c r="H111" i="11"/>
  <c r="E111" i="11" s="1"/>
  <c r="J111" i="11" s="1"/>
  <c r="H112" i="11"/>
  <c r="E112" i="11" s="1"/>
  <c r="J112" i="11" s="1"/>
  <c r="H113" i="11"/>
  <c r="H114" i="11"/>
  <c r="H115" i="11"/>
  <c r="E115" i="11" s="1"/>
  <c r="J115" i="11" s="1"/>
  <c r="H116" i="11"/>
  <c r="E116" i="11" s="1"/>
  <c r="J116" i="11" s="1"/>
  <c r="H117" i="11"/>
  <c r="H118" i="11"/>
  <c r="H119" i="11"/>
  <c r="E119" i="11" s="1"/>
  <c r="J119" i="11" s="1"/>
  <c r="H120" i="11"/>
  <c r="E120" i="11" s="1"/>
  <c r="J120" i="11" s="1"/>
  <c r="H121" i="11"/>
  <c r="H122" i="11"/>
  <c r="H123" i="11"/>
  <c r="E123" i="11" s="1"/>
  <c r="J123" i="11" s="1"/>
  <c r="H124" i="11"/>
  <c r="E124" i="11" s="1"/>
  <c r="J124" i="11" s="1"/>
  <c r="H125" i="11"/>
  <c r="H126" i="11"/>
  <c r="H127" i="11"/>
  <c r="E127" i="11" s="1"/>
  <c r="J127" i="11" s="1"/>
  <c r="H128" i="11"/>
  <c r="H129" i="11"/>
  <c r="H130" i="11"/>
  <c r="H131" i="11"/>
  <c r="E131" i="11" s="1"/>
  <c r="J131" i="11" s="1"/>
  <c r="H132" i="11"/>
  <c r="E132" i="11" s="1"/>
  <c r="J132" i="11" s="1"/>
  <c r="H133" i="11"/>
  <c r="H134" i="11"/>
  <c r="H135" i="11"/>
  <c r="E135" i="11" s="1"/>
  <c r="J135" i="11" s="1"/>
  <c r="H136" i="11"/>
  <c r="E136" i="11" s="1"/>
  <c r="J136" i="11" s="1"/>
  <c r="H137" i="11"/>
  <c r="H138" i="11"/>
  <c r="H139" i="11"/>
  <c r="E139" i="11" s="1"/>
  <c r="J139" i="11" s="1"/>
  <c r="H140" i="11"/>
  <c r="E140" i="11" s="1"/>
  <c r="J140" i="11" s="1"/>
  <c r="H141" i="11"/>
  <c r="H142" i="11"/>
  <c r="H143" i="11"/>
  <c r="E143" i="11" s="1"/>
  <c r="J143" i="11" s="1"/>
  <c r="H144" i="11"/>
  <c r="E144" i="11" s="1"/>
  <c r="J144" i="11" s="1"/>
  <c r="H145" i="11"/>
  <c r="H146" i="11"/>
  <c r="H147" i="11"/>
  <c r="E147" i="11" s="1"/>
  <c r="J147" i="11" s="1"/>
  <c r="H148" i="11"/>
  <c r="E148" i="11" s="1"/>
  <c r="J148" i="11" s="1"/>
  <c r="H149" i="11"/>
  <c r="H150" i="11"/>
  <c r="H151" i="11"/>
  <c r="E151" i="11" s="1"/>
  <c r="J151" i="11" s="1"/>
  <c r="H152" i="11"/>
  <c r="E152" i="11" s="1"/>
  <c r="J152" i="11" s="1"/>
  <c r="H153" i="11"/>
  <c r="H154" i="11"/>
  <c r="H155" i="11"/>
  <c r="E155" i="11" s="1"/>
  <c r="J155" i="11" s="1"/>
  <c r="H156" i="11"/>
  <c r="E156" i="11" s="1"/>
  <c r="J156" i="11" s="1"/>
  <c r="H157" i="11"/>
  <c r="H158" i="11"/>
  <c r="H159" i="11"/>
  <c r="E159" i="11" s="1"/>
  <c r="J159" i="11" s="1"/>
  <c r="H160" i="11"/>
  <c r="H161" i="11"/>
  <c r="H162" i="11"/>
  <c r="H163" i="11"/>
  <c r="E163" i="11" s="1"/>
  <c r="J163" i="11" s="1"/>
  <c r="H164" i="11"/>
  <c r="E164" i="11" s="1"/>
  <c r="J164" i="11" s="1"/>
  <c r="H165" i="11"/>
  <c r="H166" i="11"/>
  <c r="H167" i="11"/>
  <c r="E167" i="11" s="1"/>
  <c r="J167" i="11" s="1"/>
  <c r="H168" i="11"/>
  <c r="E168" i="11" s="1"/>
  <c r="J168" i="11" s="1"/>
  <c r="H169" i="11"/>
  <c r="H170" i="11"/>
  <c r="H171" i="11"/>
  <c r="E171" i="11" s="1"/>
  <c r="J171" i="11" s="1"/>
  <c r="H172" i="11"/>
  <c r="H173" i="11"/>
  <c r="H174" i="11"/>
  <c r="H175" i="11"/>
  <c r="E175" i="11" s="1"/>
  <c r="J175" i="11" s="1"/>
  <c r="H176" i="11"/>
  <c r="E176" i="11" s="1"/>
  <c r="J176" i="11" s="1"/>
  <c r="H2" i="11"/>
  <c r="E3" i="11"/>
  <c r="J3" i="11" s="1"/>
  <c r="E5" i="11"/>
  <c r="J5" i="11" s="1"/>
  <c r="E6" i="11"/>
  <c r="J6" i="11" s="1"/>
  <c r="E7" i="11"/>
  <c r="J7" i="11" s="1"/>
  <c r="E9" i="11"/>
  <c r="J9" i="11" s="1"/>
  <c r="E10" i="11"/>
  <c r="J10" i="11" s="1"/>
  <c r="E11" i="11"/>
  <c r="J11" i="11" s="1"/>
  <c r="E13" i="11"/>
  <c r="J13" i="11" s="1"/>
  <c r="E14" i="11"/>
  <c r="J14" i="11" s="1"/>
  <c r="E15" i="11"/>
  <c r="J15" i="11" s="1"/>
  <c r="E17" i="11"/>
  <c r="J17" i="11" s="1"/>
  <c r="E18" i="11"/>
  <c r="J18" i="11" s="1"/>
  <c r="E19" i="11"/>
  <c r="J19" i="11" s="1"/>
  <c r="E21" i="11"/>
  <c r="J21" i="11" s="1"/>
  <c r="E22" i="11"/>
  <c r="J22" i="11" s="1"/>
  <c r="E23" i="11"/>
  <c r="J23" i="11" s="1"/>
  <c r="E25" i="11"/>
  <c r="J25" i="11" s="1"/>
  <c r="E26" i="11"/>
  <c r="J26" i="11" s="1"/>
  <c r="E27" i="11"/>
  <c r="J27" i="11" s="1"/>
  <c r="E29" i="11"/>
  <c r="J29" i="11" s="1"/>
  <c r="E30" i="11"/>
  <c r="J30" i="11" s="1"/>
  <c r="E31" i="11"/>
  <c r="J31" i="11" s="1"/>
  <c r="E32" i="11"/>
  <c r="J32" i="11" s="1"/>
  <c r="E33" i="11"/>
  <c r="J33" i="11" s="1"/>
  <c r="E34" i="11"/>
  <c r="J34" i="11" s="1"/>
  <c r="E35" i="11"/>
  <c r="J35" i="11" s="1"/>
  <c r="E36" i="11"/>
  <c r="J36" i="11" s="1"/>
  <c r="E37" i="11"/>
  <c r="J37" i="11" s="1"/>
  <c r="E38" i="11"/>
  <c r="J38" i="11" s="1"/>
  <c r="E39" i="11"/>
  <c r="J39" i="11" s="1"/>
  <c r="E40" i="11"/>
  <c r="J40" i="11" s="1"/>
  <c r="E41" i="11"/>
  <c r="J41" i="11" s="1"/>
  <c r="E42" i="11"/>
  <c r="J42" i="11" s="1"/>
  <c r="E44" i="11"/>
  <c r="J44" i="11" s="1"/>
  <c r="E45" i="11"/>
  <c r="J45" i="11" s="1"/>
  <c r="E46" i="11"/>
  <c r="J46" i="11" s="1"/>
  <c r="E48" i="11"/>
  <c r="J48" i="11" s="1"/>
  <c r="E49" i="11"/>
  <c r="J49" i="11" s="1"/>
  <c r="E50" i="11"/>
  <c r="J50" i="11" s="1"/>
  <c r="E53" i="11"/>
  <c r="J53" i="11" s="1"/>
  <c r="E54" i="11"/>
  <c r="J54" i="11" s="1"/>
  <c r="E56" i="11"/>
  <c r="J56" i="11" s="1"/>
  <c r="E57" i="11"/>
  <c r="J57" i="11" s="1"/>
  <c r="E58" i="11"/>
  <c r="J58" i="11" s="1"/>
  <c r="E60" i="11"/>
  <c r="J60" i="11" s="1"/>
  <c r="E61" i="11"/>
  <c r="J61" i="11" s="1"/>
  <c r="E62" i="11"/>
  <c r="J62" i="11" s="1"/>
  <c r="E65" i="11"/>
  <c r="J65" i="11" s="1"/>
  <c r="E66" i="11"/>
  <c r="J66" i="11" s="1"/>
  <c r="E69" i="11"/>
  <c r="J69" i="11" s="1"/>
  <c r="E70" i="11"/>
  <c r="J70" i="11" s="1"/>
  <c r="E72" i="11"/>
  <c r="J72" i="11" s="1"/>
  <c r="E73" i="11"/>
  <c r="J73" i="11" s="1"/>
  <c r="E74" i="11"/>
  <c r="J74" i="11" s="1"/>
  <c r="E77" i="11"/>
  <c r="J77" i="11" s="1"/>
  <c r="E78" i="11"/>
  <c r="J78" i="11" s="1"/>
  <c r="E80" i="11"/>
  <c r="J80" i="11" s="1"/>
  <c r="E81" i="11"/>
  <c r="J81" i="11" s="1"/>
  <c r="E82" i="11"/>
  <c r="J82" i="11" s="1"/>
  <c r="E85" i="11"/>
  <c r="J85" i="11" s="1"/>
  <c r="E86" i="11"/>
  <c r="J86" i="11" s="1"/>
  <c r="E89" i="11"/>
  <c r="J89" i="11" s="1"/>
  <c r="E90" i="11"/>
  <c r="J90" i="11" s="1"/>
  <c r="E92" i="11"/>
  <c r="J92" i="11" s="1"/>
  <c r="E93" i="11"/>
  <c r="J93" i="11" s="1"/>
  <c r="E94" i="11"/>
  <c r="J94" i="11" s="1"/>
  <c r="E96" i="11"/>
  <c r="J96" i="11" s="1"/>
  <c r="E97" i="11"/>
  <c r="J97" i="11" s="1"/>
  <c r="E98" i="11"/>
  <c r="J98" i="11" s="1"/>
  <c r="E101" i="11"/>
  <c r="J101" i="11" s="1"/>
  <c r="E102" i="11"/>
  <c r="J102" i="11" s="1"/>
  <c r="E104" i="11"/>
  <c r="J104" i="11" s="1"/>
  <c r="E105" i="11"/>
  <c r="J105" i="11" s="1"/>
  <c r="E106" i="11"/>
  <c r="J106" i="11" s="1"/>
  <c r="E108" i="11"/>
  <c r="J108" i="11" s="1"/>
  <c r="E109" i="11"/>
  <c r="J109" i="11" s="1"/>
  <c r="E110" i="11"/>
  <c r="J110" i="11" s="1"/>
  <c r="E113" i="11"/>
  <c r="J113" i="11" s="1"/>
  <c r="E114" i="11"/>
  <c r="J114" i="11" s="1"/>
  <c r="E117" i="11"/>
  <c r="J117" i="11" s="1"/>
  <c r="E118" i="11"/>
  <c r="J118" i="11" s="1"/>
  <c r="E121" i="11"/>
  <c r="J121" i="11" s="1"/>
  <c r="E122" i="11"/>
  <c r="J122" i="11" s="1"/>
  <c r="E125" i="11"/>
  <c r="J125" i="11" s="1"/>
  <c r="E126" i="11"/>
  <c r="J126" i="11" s="1"/>
  <c r="E128" i="11"/>
  <c r="J128" i="11" s="1"/>
  <c r="E129" i="11"/>
  <c r="J129" i="11" s="1"/>
  <c r="E130" i="11"/>
  <c r="J130" i="11" s="1"/>
  <c r="E133" i="11"/>
  <c r="J133" i="11" s="1"/>
  <c r="E134" i="11"/>
  <c r="J134" i="11" s="1"/>
  <c r="E137" i="11"/>
  <c r="J137" i="11" s="1"/>
  <c r="E138" i="11"/>
  <c r="J138" i="11" s="1"/>
  <c r="E141" i="11"/>
  <c r="J141" i="11" s="1"/>
  <c r="E142" i="11"/>
  <c r="J142" i="11" s="1"/>
  <c r="E145" i="11"/>
  <c r="J145" i="11" s="1"/>
  <c r="E146" i="11"/>
  <c r="J146" i="11" s="1"/>
  <c r="E149" i="11"/>
  <c r="J149" i="11" s="1"/>
  <c r="E150" i="11"/>
  <c r="J150" i="11" s="1"/>
  <c r="E153" i="11"/>
  <c r="J153" i="11" s="1"/>
  <c r="E154" i="11"/>
  <c r="J154" i="11" s="1"/>
  <c r="E157" i="11"/>
  <c r="J157" i="11" s="1"/>
  <c r="E158" i="11"/>
  <c r="J158" i="11" s="1"/>
  <c r="E160" i="11"/>
  <c r="J160" i="11" s="1"/>
  <c r="E161" i="11"/>
  <c r="J161" i="11" s="1"/>
  <c r="E162" i="11"/>
  <c r="J162" i="11" s="1"/>
  <c r="E165" i="11"/>
  <c r="J165" i="11" s="1"/>
  <c r="E166" i="11"/>
  <c r="J166" i="11" s="1"/>
  <c r="E169" i="11"/>
  <c r="J169" i="11" s="1"/>
  <c r="E170" i="11"/>
  <c r="J170" i="11" s="1"/>
  <c r="E172" i="11"/>
  <c r="J172" i="11" s="1"/>
  <c r="E173" i="11"/>
  <c r="J173" i="11" s="1"/>
  <c r="E174" i="11"/>
  <c r="J174" i="11" s="1"/>
  <c r="D10" i="13"/>
  <c r="E5" i="13"/>
  <c r="D5" i="13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301" i="14"/>
  <c r="F301" i="14" s="1"/>
  <c r="E302" i="14"/>
  <c r="F302" i="14" s="1"/>
  <c r="E303" i="14"/>
  <c r="F303" i="14" s="1"/>
  <c r="E304" i="14"/>
  <c r="F304" i="14" s="1"/>
  <c r="E305" i="14"/>
  <c r="F305" i="14" s="1"/>
  <c r="E306" i="14"/>
  <c r="F306" i="14" s="1"/>
  <c r="E307" i="14"/>
  <c r="F307" i="14" s="1"/>
  <c r="E308" i="14"/>
  <c r="F308" i="14" s="1"/>
  <c r="E309" i="14"/>
  <c r="F309" i="14" s="1"/>
  <c r="E310" i="14"/>
  <c r="F310" i="14" s="1"/>
  <c r="E311" i="14"/>
  <c r="F311" i="14" s="1"/>
  <c r="E312" i="14"/>
  <c r="F312" i="14" s="1"/>
  <c r="E313" i="14"/>
  <c r="F313" i="14" s="1"/>
  <c r="E314" i="14"/>
  <c r="F314" i="14" s="1"/>
  <c r="E315" i="14"/>
  <c r="F315" i="14" s="1"/>
  <c r="E316" i="14"/>
  <c r="F316" i="14" s="1"/>
  <c r="E317" i="14"/>
  <c r="F317" i="14" s="1"/>
  <c r="E318" i="14"/>
  <c r="F318" i="14" s="1"/>
  <c r="E319" i="14"/>
  <c r="F319" i="14" s="1"/>
  <c r="E320" i="14"/>
  <c r="F320" i="14" s="1"/>
  <c r="E321" i="14"/>
  <c r="F321" i="14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K4" i="1" l="1"/>
  <c r="K5" i="1" s="1"/>
  <c r="K6" i="1" s="1"/>
  <c r="G7" i="1" l="1"/>
  <c r="H7" i="1" s="1"/>
  <c r="G5" i="1"/>
  <c r="H5" i="1" s="1"/>
  <c r="G3" i="1"/>
  <c r="H3" i="1" s="1"/>
  <c r="G4" i="1"/>
  <c r="H4" i="1" s="1"/>
  <c r="G6" i="1"/>
  <c r="H6" i="1" s="1"/>
  <c r="H8" i="1" l="1"/>
  <c r="H9" i="1" s="1"/>
  <c r="G8" i="1"/>
</calcChain>
</file>

<file path=xl/sharedStrings.xml><?xml version="1.0" encoding="utf-8"?>
<sst xmlns="http://schemas.openxmlformats.org/spreadsheetml/2006/main" count="2427" uniqueCount="410">
  <si>
    <t>Entrada</t>
  </si>
  <si>
    <t>Saída</t>
  </si>
  <si>
    <t>Horas Trabalhadas</t>
  </si>
  <si>
    <t>Hora Extra</t>
  </si>
  <si>
    <t>Jornada</t>
  </si>
  <si>
    <t>Saída Almoço</t>
  </si>
  <si>
    <t>Retorno Almoço</t>
  </si>
  <si>
    <t>Dia da Semana</t>
  </si>
  <si>
    <t>Segunda-feira</t>
  </si>
  <si>
    <t>Terça-feira</t>
  </si>
  <si>
    <t>Quarta-feira</t>
  </si>
  <si>
    <t>Quinta-feira</t>
  </si>
  <si>
    <t>Sexta-feira</t>
  </si>
  <si>
    <t>Total</t>
  </si>
  <si>
    <t>Salário</t>
  </si>
  <si>
    <t>Valor/Hora</t>
  </si>
  <si>
    <t>Horas/Mês</t>
  </si>
  <si>
    <t>Valor Hora Extra</t>
  </si>
  <si>
    <t>Salário Extra</t>
  </si>
  <si>
    <t>Cliente</t>
  </si>
  <si>
    <t>Henrique Santos</t>
  </si>
  <si>
    <t>Maria Vieira</t>
  </si>
  <si>
    <t>Carolina Silva</t>
  </si>
  <si>
    <t>Lucas Dantas</t>
  </si>
  <si>
    <t>Ulisses Santos</t>
  </si>
  <si>
    <t>Luiza Silva</t>
  </si>
  <si>
    <t>Eduardo Silva</t>
  </si>
  <si>
    <t>Beatriz Martins</t>
  </si>
  <si>
    <t>Pedro Gonçalves</t>
  </si>
  <si>
    <t>Luis Mello</t>
  </si>
  <si>
    <t>Processo</t>
  </si>
  <si>
    <t>Data de Início</t>
  </si>
  <si>
    <t>Prazo (Dias Úteis)</t>
  </si>
  <si>
    <t>Data Final Prazo</t>
  </si>
  <si>
    <t>Início Pendência</t>
  </si>
  <si>
    <t>Final Pendência</t>
  </si>
  <si>
    <t>Atraso (Dias Úteis)</t>
  </si>
  <si>
    <t>Cliente 32</t>
  </si>
  <si>
    <t>Cliente 30</t>
  </si>
  <si>
    <t>Cliente 1</t>
  </si>
  <si>
    <t>Cliente 13</t>
  </si>
  <si>
    <t>Cliente 6</t>
  </si>
  <si>
    <t>Cliente 20</t>
  </si>
  <si>
    <t>Cliente 21</t>
  </si>
  <si>
    <t>Cliente 33</t>
  </si>
  <si>
    <t>Cliente 29</t>
  </si>
  <si>
    <t>Cliente 2</t>
  </si>
  <si>
    <t>Cliente 14</t>
  </si>
  <si>
    <t>Cliente 12</t>
  </si>
  <si>
    <t>Cliente 9</t>
  </si>
  <si>
    <t>Cliente 16</t>
  </si>
  <si>
    <t>Cliente 31</t>
  </si>
  <si>
    <t>Cliente 4</t>
  </si>
  <si>
    <t>Cliente 11</t>
  </si>
  <si>
    <t>Cliente 15</t>
  </si>
  <si>
    <t>Cliente 28</t>
  </si>
  <si>
    <t>Cliente 34</t>
  </si>
  <si>
    <t>Cliente 3</t>
  </si>
  <si>
    <t>Cliente 17</t>
  </si>
  <si>
    <t>Cliente 18</t>
  </si>
  <si>
    <t>Cliente 24</t>
  </si>
  <si>
    <t>Cliente 25</t>
  </si>
  <si>
    <t>Cliente 22</t>
  </si>
  <si>
    <t>Cliente 8</t>
  </si>
  <si>
    <t>Cliente 7</t>
  </si>
  <si>
    <t>Cliente 23</t>
  </si>
  <si>
    <t>Cliente 19</t>
  </si>
  <si>
    <t>Cliente 35</t>
  </si>
  <si>
    <t>Cliente 26</t>
  </si>
  <si>
    <t>Cliente 27</t>
  </si>
  <si>
    <t>Cliente 10</t>
  </si>
  <si>
    <t>Cliente 5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</si>
  <si>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</si>
  <si>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</si>
  <si>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</si>
  <si>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</si>
  <si>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</si>
  <si>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</si>
  <si>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</si>
  <si>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</si>
  <si>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</si>
  <si>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</si>
  <si>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</si>
  <si>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</si>
  <si>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r>
      <t>Nossa Sr.</t>
    </r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Aparecida - Padroeira do Brasil</t>
    </r>
  </si>
  <si>
    <t>Finados</t>
  </si>
  <si>
    <t>Proclamação da República</t>
  </si>
  <si>
    <t>Natal</t>
  </si>
  <si>
    <t>domingo</t>
  </si>
  <si>
    <t>quarta-feira</t>
  </si>
  <si>
    <t>Finalizado</t>
  </si>
  <si>
    <t>Data Compra</t>
  </si>
  <si>
    <t>Data Entrega</t>
  </si>
  <si>
    <t>Dias Úteis</t>
  </si>
  <si>
    <t>ID Cliente</t>
  </si>
  <si>
    <t>Valor Contrato Anual</t>
  </si>
  <si>
    <t>Teixeira Gonçalves</t>
  </si>
  <si>
    <t>Souza Santos</t>
  </si>
  <si>
    <t>Emídio Alves</t>
  </si>
  <si>
    <t>Santos Costa</t>
  </si>
  <si>
    <t>Do Monteiro</t>
  </si>
  <si>
    <t>Soares Lobo</t>
  </si>
  <si>
    <t>Maria Dantas</t>
  </si>
  <si>
    <t>Peres Koch</t>
  </si>
  <si>
    <t>Pacheco Guimaraes</t>
  </si>
  <si>
    <t>Felipe Sobanski</t>
  </si>
  <si>
    <t>Gonçalves Machado</t>
  </si>
  <si>
    <t>Augusto Oliva</t>
  </si>
  <si>
    <t>Vitorino Pallotta</t>
  </si>
  <si>
    <t>Silva Quintana</t>
  </si>
  <si>
    <t>Nogueira Wancelotti</t>
  </si>
  <si>
    <t>Antunes Amaro</t>
  </si>
  <si>
    <t>Alberto Martins</t>
  </si>
  <si>
    <t>Viana Blanquez</t>
  </si>
  <si>
    <t>Braga Andrade</t>
  </si>
  <si>
    <t>Ambrósio Wassem</t>
  </si>
  <si>
    <t>Gonçalves Alves</t>
  </si>
  <si>
    <t>Elisa Cordeiro</t>
  </si>
  <si>
    <t>Batista Pretti</t>
  </si>
  <si>
    <t>Lopes Araújo</t>
  </si>
  <si>
    <t>Alves Cardozo</t>
  </si>
  <si>
    <t>Peres Magalhães</t>
  </si>
  <si>
    <t>Pontes Quintana</t>
  </si>
  <si>
    <t>Malacarne Condé</t>
  </si>
  <si>
    <t>Bugan Rodrigues</t>
  </si>
  <si>
    <t>Mahmoud Cotta</t>
  </si>
  <si>
    <t>Fernandes Silveira</t>
  </si>
  <si>
    <t>Dos Goncalves</t>
  </si>
  <si>
    <t>Hugo Grippe</t>
  </si>
  <si>
    <t>Do Therezo</t>
  </si>
  <si>
    <t>Luiza Andrade</t>
  </si>
  <si>
    <t>Kellen Porto</t>
  </si>
  <si>
    <t>Rodrigo Rossini</t>
  </si>
  <si>
    <t>Arruda Faccin</t>
  </si>
  <si>
    <t>Belmonte Pires</t>
  </si>
  <si>
    <t>Fernando Walter</t>
  </si>
  <si>
    <t>Bergamo Ferreira</t>
  </si>
  <si>
    <t>Vieira Feliciano</t>
  </si>
  <si>
    <t>Gomes Arruda</t>
  </si>
  <si>
    <t>Leal Favoretto</t>
  </si>
  <si>
    <t>Colaço Nohara</t>
  </si>
  <si>
    <t>Inês Simões</t>
  </si>
  <si>
    <t>Martins Barbosa</t>
  </si>
  <si>
    <t>Bonardo Lemos</t>
  </si>
  <si>
    <t>Freitas Oliveira</t>
  </si>
  <si>
    <t>Lopes Braun</t>
  </si>
  <si>
    <t>Santos Diniz</t>
  </si>
  <si>
    <t>Francisco Mayer</t>
  </si>
  <si>
    <t>Ferreira Ribeiro</t>
  </si>
  <si>
    <t>Nunes Wiener</t>
  </si>
  <si>
    <t>Gonzaga Oliva</t>
  </si>
  <si>
    <t>Vellado Fernandes</t>
  </si>
  <si>
    <t>Carbone Figueira</t>
  </si>
  <si>
    <t>Luis Junqueira</t>
  </si>
  <si>
    <t>Campos Ferreira</t>
  </si>
  <si>
    <t>Vellado Santana</t>
  </si>
  <si>
    <t>Batista Martins</t>
  </si>
  <si>
    <t>Stivanin Resende</t>
  </si>
  <si>
    <t>Vitor Junqueira</t>
  </si>
  <si>
    <t>Oliveira Grecco</t>
  </si>
  <si>
    <t>Pereira Mello</t>
  </si>
  <si>
    <t xml:space="preserve">Fernandes </t>
  </si>
  <si>
    <t>Silva Amaral</t>
  </si>
  <si>
    <t>De Valverde</t>
  </si>
  <si>
    <t>Barboza Gonçalves</t>
  </si>
  <si>
    <t>Pereira Araújo</t>
  </si>
  <si>
    <t>Jacinto Gonçalves</t>
  </si>
  <si>
    <t>Hugo Feliciano</t>
  </si>
  <si>
    <t>Serra Almeida</t>
  </si>
  <si>
    <t>Celeste Costa</t>
  </si>
  <si>
    <t>Maria Vanin</t>
  </si>
  <si>
    <t>Eduardo Resende</t>
  </si>
  <si>
    <t>Bugan Ribeiro</t>
  </si>
  <si>
    <t>Martins Vazquez</t>
  </si>
  <si>
    <t>Carvalho Santos</t>
  </si>
  <si>
    <t>Mendes Neves</t>
  </si>
  <si>
    <t>Emídio Peres</t>
  </si>
  <si>
    <t>Henrique Felipe</t>
  </si>
  <si>
    <t>Coval Ferreira</t>
  </si>
  <si>
    <t>Maria Battaglini</t>
  </si>
  <si>
    <t>Drummond Bueno</t>
  </si>
  <si>
    <t>Felipe Figueira</t>
  </si>
  <si>
    <t>Minhoto Granuzzi</t>
  </si>
  <si>
    <t>Roberto Gonçalves</t>
  </si>
  <si>
    <t>Vita Cordeiro</t>
  </si>
  <si>
    <t>Angelo Bettoni</t>
  </si>
  <si>
    <t>Manoel Soares</t>
  </si>
  <si>
    <t>Formaggini Lemos</t>
  </si>
  <si>
    <t>Miranda Wiener</t>
  </si>
  <si>
    <t>De Wille</t>
  </si>
  <si>
    <t>De Goncalves</t>
  </si>
  <si>
    <t>Lopes Lellis</t>
  </si>
  <si>
    <t>Figueira Neto</t>
  </si>
  <si>
    <t>Barbosa Moreira</t>
  </si>
  <si>
    <t>Rodrigues Mendes</t>
  </si>
  <si>
    <t>Lima Peres</t>
  </si>
  <si>
    <t>Fonseca Borges</t>
  </si>
  <si>
    <t>Terra Dias</t>
  </si>
  <si>
    <t>Silva Bragard</t>
  </si>
  <si>
    <t>Da Grecco</t>
  </si>
  <si>
    <t>Barbosa Noronha</t>
  </si>
  <si>
    <t>Marcos Schmidt</t>
  </si>
  <si>
    <t>Godoy Sberci</t>
  </si>
  <si>
    <t>Fernando Pereira</t>
  </si>
  <si>
    <t>De Lellis</t>
  </si>
  <si>
    <t>Inês Felipe</t>
  </si>
  <si>
    <t>De Dourado</t>
  </si>
  <si>
    <t>De Santos</t>
  </si>
  <si>
    <t>Souza Barbosa</t>
  </si>
  <si>
    <t>Sales Silva</t>
  </si>
  <si>
    <t>Flores Gonçalves</t>
  </si>
  <si>
    <t>Guimarães Walter</t>
  </si>
  <si>
    <t>Gomes Oliveira</t>
  </si>
  <si>
    <t>Oliveira Amaral</t>
  </si>
  <si>
    <t>Rebouças Canicali</t>
  </si>
  <si>
    <t>Emanuel Custódio</t>
  </si>
  <si>
    <t>Silva Gonçalves</t>
  </si>
  <si>
    <t>Fernandes Andrade</t>
  </si>
  <si>
    <t>De Machado</t>
  </si>
  <si>
    <t>Rheinheimer Mota</t>
  </si>
  <si>
    <t>De Mayer</t>
  </si>
  <si>
    <t>De Macau</t>
  </si>
  <si>
    <t>Brigagao Ferreira</t>
  </si>
  <si>
    <t>Malacarne Onishi</t>
  </si>
  <si>
    <t>Fernando Amaro</t>
  </si>
  <si>
    <t>Da Braun</t>
  </si>
  <si>
    <t>Vinicius Sousa</t>
  </si>
  <si>
    <t>Almeida Magalhães</t>
  </si>
  <si>
    <t>Soares Lima</t>
  </si>
  <si>
    <t>Mendes Gonçalves</t>
  </si>
  <si>
    <t>Guilherme Arruda</t>
  </si>
  <si>
    <t>Megumi Iwai</t>
  </si>
  <si>
    <t>Félix Cotta</t>
  </si>
  <si>
    <t>Alexandre Favoretto</t>
  </si>
  <si>
    <t>Araldi Mendes</t>
  </si>
  <si>
    <t>Krohling Vilela</t>
  </si>
  <si>
    <t>Dantas Pereira</t>
  </si>
  <si>
    <t>Marques Ifanger</t>
  </si>
  <si>
    <t>Dantas Nohara</t>
  </si>
  <si>
    <t>Caliman Peres</t>
  </si>
  <si>
    <t>Siqueira Santos</t>
  </si>
  <si>
    <t>Inês Grippe</t>
  </si>
  <si>
    <t>Vieira Lemos</t>
  </si>
  <si>
    <t>Monteiro Ling</t>
  </si>
  <si>
    <t>Lara Dias</t>
  </si>
  <si>
    <t>Geiger Sousa</t>
  </si>
  <si>
    <t>Barboza Yamashita</t>
  </si>
  <si>
    <t>Geiger Cardozo</t>
  </si>
  <si>
    <t>Umbelino Bueno</t>
  </si>
  <si>
    <t>Lustosa Capistrano</t>
  </si>
  <si>
    <t>Junior Gonçalves</t>
  </si>
  <si>
    <t>Paula Yamashita</t>
  </si>
  <si>
    <t>Pontes Kuroiwa</t>
  </si>
  <si>
    <t>Arruda Vieira</t>
  </si>
  <si>
    <t>Costa Santos</t>
  </si>
  <si>
    <t>Firmino Soares</t>
  </si>
  <si>
    <t>Barboza Peres</t>
  </si>
  <si>
    <t>Alves Cintra</t>
  </si>
  <si>
    <t>Oliveira Vilela</t>
  </si>
  <si>
    <t>Souza Castor</t>
  </si>
  <si>
    <t>Cavazzana Grippe</t>
  </si>
  <si>
    <t>Comparato Lima</t>
  </si>
  <si>
    <t>Fernandes Goncalves</t>
  </si>
  <si>
    <t>Belluci Rocha</t>
  </si>
  <si>
    <t>Fernandes Rossini</t>
  </si>
  <si>
    <t>Silveira Yamashita</t>
  </si>
  <si>
    <t>Vilhena Rossini</t>
  </si>
  <si>
    <t>Sanchez Favoretto</t>
  </si>
  <si>
    <t>De Andrade</t>
  </si>
  <si>
    <t>Silva Capistrano</t>
  </si>
  <si>
    <t>Vilhena Lamoglia</t>
  </si>
  <si>
    <t>De Macedo</t>
  </si>
  <si>
    <t>Mauricio Ferreira</t>
  </si>
  <si>
    <t>Prado Amaral</t>
  </si>
  <si>
    <t>Lobato Celestino</t>
  </si>
  <si>
    <t>Leite Rimes</t>
  </si>
  <si>
    <t>Grilanda Martins</t>
  </si>
  <si>
    <t>Luiz Gonçalves</t>
  </si>
  <si>
    <t>Bergamaschi Nawa</t>
  </si>
  <si>
    <t>César Pires</t>
  </si>
  <si>
    <t>Sasseron Bonazza</t>
  </si>
  <si>
    <t>Ferreira Pereira</t>
  </si>
  <si>
    <t>Lourenço Guimarães</t>
  </si>
  <si>
    <t>Rodrigues Bretas</t>
  </si>
  <si>
    <t>Akemi Goncalves</t>
  </si>
  <si>
    <t>Ricardo Onishi</t>
  </si>
  <si>
    <t>Paulo Vanin</t>
  </si>
  <si>
    <t>Krohling Onishi</t>
  </si>
  <si>
    <t>Nunes Sousa</t>
  </si>
  <si>
    <t>Temponi Soares</t>
  </si>
  <si>
    <t>Beiral Silveira</t>
  </si>
  <si>
    <t>Batista Pires</t>
  </si>
  <si>
    <t>Pimentel Isau</t>
  </si>
  <si>
    <t>Oliveira Mariano</t>
  </si>
  <si>
    <t>Julia Telles</t>
  </si>
  <si>
    <t>César Arruda</t>
  </si>
  <si>
    <t>Guimarães Magalhães</t>
  </si>
  <si>
    <t>Corrêa Vazquez</t>
  </si>
  <si>
    <t>Roncalle Wancelotti</t>
  </si>
  <si>
    <t>Aquer Gomide</t>
  </si>
  <si>
    <t>Dos Gonçalves</t>
  </si>
  <si>
    <t>Sasseron Minatel</t>
  </si>
  <si>
    <t>Thainá Rodrigues</t>
  </si>
  <si>
    <t>Luis Grippe</t>
  </si>
  <si>
    <t>Pereira Costa</t>
  </si>
  <si>
    <t>Daniel Zolini</t>
  </si>
  <si>
    <t>Leal Zimerer</t>
  </si>
  <si>
    <t>Rodrigues Rasteira</t>
  </si>
  <si>
    <t>Pereira Klain</t>
  </si>
  <si>
    <t>Geiger Cassettari</t>
  </si>
  <si>
    <t>Antunes Moreira</t>
  </si>
  <si>
    <t>Augusto Favoretto</t>
  </si>
  <si>
    <t>Gonçalves Santos</t>
  </si>
  <si>
    <t>De Santana</t>
  </si>
  <si>
    <t>Roberto Alves</t>
  </si>
  <si>
    <t>Bitencourt Mayer</t>
  </si>
  <si>
    <t>Yi Silveira</t>
  </si>
  <si>
    <t>Pedrete Junqueira</t>
  </si>
  <si>
    <t>Jubelini Baldini</t>
  </si>
  <si>
    <t>Pereira Barbosa</t>
  </si>
  <si>
    <t>Junio Azuma</t>
  </si>
  <si>
    <t>Vitorino Turri</t>
  </si>
  <si>
    <t>Clara Bueno</t>
  </si>
  <si>
    <t>Regina Sousa</t>
  </si>
  <si>
    <t>Athanasio Ivanaga</t>
  </si>
  <si>
    <t>Vinicius Monteiro</t>
  </si>
  <si>
    <t>De Perciavalle</t>
  </si>
  <si>
    <t>Táboas Sousa</t>
  </si>
  <si>
    <t>Barone Paschoarelli</t>
  </si>
  <si>
    <t>Macêdo Gaiotto</t>
  </si>
  <si>
    <t>Carlos Perciavalle</t>
  </si>
  <si>
    <t>De Martins</t>
  </si>
  <si>
    <t>Castello Neves</t>
  </si>
  <si>
    <t>Alves Falkenbach</t>
  </si>
  <si>
    <t>Lopes Gonçalves</t>
  </si>
  <si>
    <t>Souza Martins</t>
  </si>
  <si>
    <t>Pereira Santos</t>
  </si>
  <si>
    <t>Corrêa Moreira</t>
  </si>
  <si>
    <t>Ávila Gaiotto</t>
  </si>
  <si>
    <t>De Freitas</t>
  </si>
  <si>
    <t>De Favoretto</t>
  </si>
  <si>
    <t>De Amaro</t>
  </si>
  <si>
    <t>Alves Bretas</t>
  </si>
  <si>
    <t>Da Rodrigues</t>
  </si>
  <si>
    <t>Pacheco Peres</t>
  </si>
  <si>
    <t>Lopes Braga</t>
  </si>
  <si>
    <t>Naiara Borges</t>
  </si>
  <si>
    <t>De Vieira</t>
  </si>
  <si>
    <t>De Guimarães</t>
  </si>
  <si>
    <t>Cristina Tavares</t>
  </si>
  <si>
    <t>Fernandes Neto</t>
  </si>
  <si>
    <t>Guilmar Oliva</t>
  </si>
  <si>
    <t>Kellen Tavares</t>
  </si>
  <si>
    <t>Emídio Simões</t>
  </si>
  <si>
    <t>Minhoto Araújo</t>
  </si>
  <si>
    <t>Augusto Martins</t>
  </si>
  <si>
    <t>Santos Minatel</t>
  </si>
  <si>
    <t>Gomes Wancelotti</t>
  </si>
  <si>
    <t>Alves Costa</t>
  </si>
  <si>
    <t>Azeredo Mayer</t>
  </si>
  <si>
    <t>Thiemy Alves</t>
  </si>
  <si>
    <t>Silva Marinho</t>
  </si>
  <si>
    <t>Guimarães Isau</t>
  </si>
  <si>
    <t>Alexandre Accorsi</t>
  </si>
  <si>
    <t>Feliciano Falkenbach</t>
  </si>
  <si>
    <t>De Rasteira</t>
  </si>
  <si>
    <t>Filgueiras Rossini</t>
  </si>
  <si>
    <t>Keiji Cunha</t>
  </si>
  <si>
    <t>Gambirazio Onishi</t>
  </si>
  <si>
    <t>Lauria Nawa</t>
  </si>
  <si>
    <t>Terra Aurélio</t>
  </si>
  <si>
    <t>Campos Sousa</t>
  </si>
  <si>
    <t>Augusto Bonazza</t>
  </si>
  <si>
    <t>Fernanda Gonçalves</t>
  </si>
  <si>
    <t>Carvalho Noronha</t>
  </si>
  <si>
    <t>Antunes Wassem</t>
  </si>
  <si>
    <t>Arruda Sousa</t>
  </si>
  <si>
    <t>Da Lima</t>
  </si>
  <si>
    <t>De Ribeiro</t>
  </si>
  <si>
    <t>Emídio Guimarães</t>
  </si>
  <si>
    <t>Félix Vieira</t>
  </si>
  <si>
    <t>Barreto Martins</t>
  </si>
  <si>
    <t>Augusto Coral</t>
  </si>
  <si>
    <t>Amorim Ribeiro</t>
  </si>
  <si>
    <t>Fernandes Cotta</t>
  </si>
  <si>
    <t>Lorena Costa</t>
  </si>
  <si>
    <t>Malacarne Barbosa</t>
  </si>
  <si>
    <t>Pereira Noronha</t>
  </si>
  <si>
    <t>Ricardo Ling</t>
  </si>
  <si>
    <t>Da Oliveira</t>
  </si>
  <si>
    <t>Celeste Silva</t>
  </si>
  <si>
    <t>Colaço Lellis</t>
  </si>
  <si>
    <t>Félix Vazquez</t>
  </si>
  <si>
    <t>Manoel Rimes</t>
  </si>
  <si>
    <t>Arlindo Amorim</t>
  </si>
  <si>
    <t>Kenji Espinha</t>
  </si>
  <si>
    <t>Fadel Capistrano</t>
  </si>
  <si>
    <t>Luiza Therezo</t>
  </si>
  <si>
    <t>Nunes Cintra</t>
  </si>
  <si>
    <t>Iauch Hack</t>
  </si>
  <si>
    <t>Americo Bomfim</t>
  </si>
  <si>
    <t>Manoel Costa</t>
  </si>
  <si>
    <t>Gomes Machado</t>
  </si>
  <si>
    <t>Alkindar Cardozo</t>
  </si>
  <si>
    <t>Pereira Fazenda</t>
  </si>
  <si>
    <t>Americo Damasceno</t>
  </si>
  <si>
    <t>Data Início Contrato</t>
  </si>
  <si>
    <t>Valor Total Pago</t>
  </si>
  <si>
    <t>Status</t>
  </si>
  <si>
    <t>Tempo de Contrato -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</si>
</sst>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h]:mm;@"/>
    <numFmt numFmtId="165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1" xfId="1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" fontId="6" fillId="0" borderId="1" xfId="0" applyNumberFormat="1" applyFont="1" applyBorder="1" applyAlignment="1" applyProtection="1">
      <alignment horizontal="center" vertical="center"/>
      <protection locked="0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3" fontId="8" fillId="0" borderId="1" xfId="2" applyNumberFormat="1" applyFont="1" applyFill="1" applyBorder="1" applyAlignment="1" applyProtection="1">
      <alignment horizontal="center" vertical="center"/>
      <protection locked="0"/>
    </xf>
    <xf numFmtId="16" fontId="8" fillId="0" borderId="1" xfId="2" applyNumberFormat="1" applyFont="1" applyFill="1" applyBorder="1" applyAlignment="1" applyProtection="1">
      <alignment horizontal="center" vertical="center"/>
      <protection locked="0"/>
    </xf>
    <xf numFmtId="14" fontId="8" fillId="0" borderId="1" xfId="2" applyNumberFormat="1" applyFont="1" applyFill="1" applyBorder="1" applyAlignment="1" applyProtection="1">
      <alignment horizontal="center" vertical="center"/>
      <protection locked="0"/>
    </xf>
    <xf numFmtId="3" fontId="0" fillId="0" borderId="1" xfId="0" applyNumberFormat="1" applyBorder="1" applyAlignment="1" applyProtection="1">
      <alignment horizontal="center" vertical="center"/>
      <protection locked="0"/>
    </xf>
    <xf numFmtId="16" fontId="0" fillId="0" borderId="1" xfId="0" applyNumberFormat="1" applyBorder="1" applyAlignment="1" applyProtection="1">
      <alignment horizontal="center" vertical="center"/>
      <protection locked="0"/>
    </xf>
    <xf numFmtId="15" fontId="0" fillId="0" borderId="0" xfId="0" applyNumberFormat="1"/>
    <xf numFmtId="14" fontId="0" fillId="0" borderId="0" xfId="0" applyNumberFormat="1"/>
    <xf numFmtId="3" fontId="5" fillId="5" borderId="4" xfId="0" applyNumberFormat="1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14" fontId="5" fillId="5" borderId="4" xfId="0" applyNumberFormat="1" applyFont="1" applyFill="1" applyBorder="1" applyAlignment="1" applyProtection="1">
      <alignment horizontal="center" vertical="center"/>
      <protection locked="0"/>
    </xf>
    <xf numFmtId="14" fontId="0" fillId="0" borderId="6" xfId="0" applyNumberFormat="1" applyBorder="1"/>
    <xf numFmtId="0" fontId="0" fillId="0" borderId="10" xfId="0" applyBorder="1"/>
    <xf numFmtId="0" fontId="0" fillId="3" borderId="7" xfId="0" applyFill="1" applyBorder="1"/>
    <xf numFmtId="14" fontId="0" fillId="0" borderId="8" xfId="0" applyNumberFormat="1" applyBorder="1"/>
    <xf numFmtId="0" fontId="0" fillId="3" borderId="9" xfId="0" applyFill="1" applyBorder="1"/>
    <xf numFmtId="0" fontId="0" fillId="6" borderId="5" xfId="0" applyFill="1" applyBorder="1"/>
    <xf numFmtId="0" fontId="0" fillId="0" borderId="6" xfId="0" applyBorder="1"/>
    <xf numFmtId="14" fontId="0" fillId="0" borderId="10" xfId="0" applyNumberFormat="1" applyBorder="1"/>
    <xf numFmtId="0" fontId="11" fillId="7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11" fillId="7" borderId="4" xfId="0" applyNumberFormat="1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8" xfId="0" applyNumberFormat="1" applyBorder="1"/>
    <xf numFmtId="3" fontId="6" fillId="8" borderId="1" xfId="0" applyNumberFormat="1" applyFont="1" applyFill="1" applyBorder="1" applyAlignment="1" applyProtection="1">
      <alignment horizontal="center" vertical="center"/>
      <protection locked="0"/>
    </xf>
    <xf numFmtId="14" fontId="6" fillId="8" borderId="1" xfId="0" applyNumberFormat="1" applyFont="1" applyFill="1" applyBorder="1" applyAlignment="1" applyProtection="1">
      <alignment horizontal="center" vertical="center"/>
      <protection locked="0"/>
    </xf>
    <xf numFmtId="0" fontId="0" fillId="8" borderId="1" xfId="0" applyFill="1" applyBorder="1"/>
    <xf numFmtId="44" fontId="0" fillId="8" borderId="1" xfId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</cellXfs>
  <cellStyles count="3">
    <cellStyle name="Bom" xfId="2" builtinId="26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8d1182545d76c74/Documentos/Investimentos%20Alon/Investimentos%20Al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ocação"/>
      <sheetName val="Movimentações"/>
      <sheetName val="Notas de Corretagem"/>
      <sheetName val="Notas de Corretagem D.T."/>
      <sheetName val="Corretagem em dólar"/>
      <sheetName val="Saldo Internacional"/>
      <sheetName val="Palavra do Estrategista"/>
      <sheetName val="Microcap Alert"/>
      <sheetName val="Outras"/>
      <sheetName val="Fundos Imobiliários"/>
      <sheetName val="R. V. Internacional"/>
      <sheetName val="Mov. Estratégias"/>
      <sheetName val="Lucro"/>
      <sheetName val="Lucro I."/>
      <sheetName val="Lucro D.T."/>
      <sheetName val="IR"/>
      <sheetName val="IR I."/>
      <sheetName val="IR FIIs"/>
      <sheetName val="IR D.T."/>
      <sheetName val="IRPF"/>
      <sheetName val="Feriados"/>
      <sheetName val="Google Finance"/>
    </sheetNames>
    <sheetDataSet>
      <sheetData sheetId="0">
        <row r="23">
          <cell r="A23" t="str">
            <v>Ações Nacionais</v>
          </cell>
          <cell r="B23">
            <v>275159.7</v>
          </cell>
        </row>
        <row r="24">
          <cell r="A24" t="str">
            <v>Renda Fixa</v>
          </cell>
        </row>
        <row r="25">
          <cell r="A25" t="str">
            <v>FIIs</v>
          </cell>
        </row>
        <row r="26">
          <cell r="A26" t="str">
            <v>Ações Internacionais</v>
          </cell>
        </row>
        <row r="27">
          <cell r="A27" t="str">
            <v>Criptomoedas</v>
          </cell>
        </row>
        <row r="28">
          <cell r="A28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2775-711E-4DA2-BE02-0B516EC8A8D5}">
  <dimension ref="A1:F321"/>
  <sheetViews>
    <sheetView showGridLines="0" zoomScale="98" zoomScaleNormal="98" workbookViewId="0">
      <selection activeCell="G6" sqref="G6"/>
    </sheetView>
  </sheetViews>
  <sheetFormatPr defaultRowHeight="15" x14ac:dyDescent="0.25"/>
  <cols>
    <col min="1" max="1" width="8.85546875" bestFit="1" customWidth="1"/>
    <col min="2" max="2" width="19.42578125" bestFit="1" customWidth="1"/>
    <col min="3" max="3" width="18.42578125" bestFit="1" customWidth="1"/>
    <col min="4" max="4" width="18.42578125" style="25" bestFit="1" customWidth="1"/>
    <col min="5" max="5" width="24.42578125" bestFit="1" customWidth="1"/>
    <col min="6" max="6" width="15.85546875" bestFit="1" customWidth="1"/>
  </cols>
  <sheetData>
    <row r="1" spans="1:6" x14ac:dyDescent="0.25">
      <c r="A1" s="37" t="s">
        <v>94</v>
      </c>
      <c r="B1" s="37" t="s">
        <v>19</v>
      </c>
      <c r="C1" s="37" t="s">
        <v>95</v>
      </c>
      <c r="D1" s="39" t="s">
        <v>406</v>
      </c>
      <c r="E1" s="40" t="s">
        <v>409</v>
      </c>
      <c r="F1" s="40" t="s">
        <v>407</v>
      </c>
    </row>
    <row r="2" spans="1:6" x14ac:dyDescent="0.25">
      <c r="A2" s="12">
        <v>1</v>
      </c>
      <c r="B2" s="12" t="s">
        <v>96</v>
      </c>
      <c r="C2" s="38">
        <v>54000</v>
      </c>
      <c r="D2" s="13">
        <v>42125</v>
      </c>
      <c r="E2" s="1">
        <f ca="1">DATEDIF($D2,TODAY(),"Y")</f>
        <v>6</v>
      </c>
      <c r="F2" s="44">
        <f ca="1">C2*E2</f>
        <v>324000</v>
      </c>
    </row>
    <row r="3" spans="1:6" x14ac:dyDescent="0.25">
      <c r="A3" s="12">
        <v>2</v>
      </c>
      <c r="B3" s="12" t="s">
        <v>97</v>
      </c>
      <c r="C3" s="38">
        <v>126000</v>
      </c>
      <c r="D3" s="13">
        <v>41975</v>
      </c>
      <c r="E3" s="1">
        <f t="shared" ref="E3:E66" ca="1" si="0">DATEDIF($D3,TODAY(),"Y")</f>
        <v>6</v>
      </c>
      <c r="F3" s="44">
        <f t="shared" ref="F3:F66" ca="1" si="1">C3*E3</f>
        <v>756000</v>
      </c>
    </row>
    <row r="4" spans="1:6" x14ac:dyDescent="0.25">
      <c r="A4" s="12">
        <v>3</v>
      </c>
      <c r="B4" s="12" t="s">
        <v>98</v>
      </c>
      <c r="C4" s="38">
        <v>319500</v>
      </c>
      <c r="D4" s="13">
        <v>44226</v>
      </c>
      <c r="E4" s="1">
        <f t="shared" ca="1" si="0"/>
        <v>0</v>
      </c>
      <c r="F4" s="44">
        <f t="shared" ca="1" si="1"/>
        <v>0</v>
      </c>
    </row>
    <row r="5" spans="1:6" x14ac:dyDescent="0.25">
      <c r="A5" s="12">
        <v>4</v>
      </c>
      <c r="B5" s="12" t="s">
        <v>99</v>
      </c>
      <c r="C5" s="38">
        <v>252000</v>
      </c>
      <c r="D5" s="13">
        <v>41642</v>
      </c>
      <c r="E5" s="1">
        <f t="shared" ca="1" si="0"/>
        <v>7</v>
      </c>
      <c r="F5" s="44">
        <f t="shared" ca="1" si="1"/>
        <v>1764000</v>
      </c>
    </row>
    <row r="6" spans="1:6" x14ac:dyDescent="0.25">
      <c r="A6" s="12">
        <v>5</v>
      </c>
      <c r="B6" s="12" t="s">
        <v>100</v>
      </c>
      <c r="C6" s="38">
        <v>351000</v>
      </c>
      <c r="D6" s="13">
        <v>42073</v>
      </c>
      <c r="E6" s="1">
        <f t="shared" ca="1" si="0"/>
        <v>6</v>
      </c>
      <c r="F6" s="44">
        <f t="shared" ca="1" si="1"/>
        <v>2106000</v>
      </c>
    </row>
    <row r="7" spans="1:6" x14ac:dyDescent="0.25">
      <c r="A7" s="12">
        <v>6</v>
      </c>
      <c r="B7" s="12" t="s">
        <v>101</v>
      </c>
      <c r="C7" s="38">
        <v>234000</v>
      </c>
      <c r="D7" s="13">
        <v>42730</v>
      </c>
      <c r="E7" s="1">
        <f t="shared" ca="1" si="0"/>
        <v>4</v>
      </c>
      <c r="F7" s="44">
        <f t="shared" ca="1" si="1"/>
        <v>936000</v>
      </c>
    </row>
    <row r="8" spans="1:6" x14ac:dyDescent="0.25">
      <c r="A8" s="12">
        <v>7</v>
      </c>
      <c r="B8" s="12" t="s">
        <v>102</v>
      </c>
      <c r="C8" s="38">
        <v>135000</v>
      </c>
      <c r="D8" s="13">
        <v>43496</v>
      </c>
      <c r="E8" s="1">
        <f t="shared" ca="1" si="0"/>
        <v>2</v>
      </c>
      <c r="F8" s="44">
        <f t="shared" ca="1" si="1"/>
        <v>270000</v>
      </c>
    </row>
    <row r="9" spans="1:6" x14ac:dyDescent="0.25">
      <c r="A9" s="12">
        <v>8</v>
      </c>
      <c r="B9" s="12" t="s">
        <v>103</v>
      </c>
      <c r="C9" s="38">
        <v>306000</v>
      </c>
      <c r="D9" s="13">
        <v>43468</v>
      </c>
      <c r="E9" s="1">
        <f t="shared" ca="1" si="0"/>
        <v>2</v>
      </c>
      <c r="F9" s="44">
        <f t="shared" ca="1" si="1"/>
        <v>612000</v>
      </c>
    </row>
    <row r="10" spans="1:6" x14ac:dyDescent="0.25">
      <c r="A10" s="12">
        <v>9</v>
      </c>
      <c r="B10" s="12" t="s">
        <v>104</v>
      </c>
      <c r="C10" s="38">
        <v>112500</v>
      </c>
      <c r="D10" s="13">
        <v>41877</v>
      </c>
      <c r="E10" s="1">
        <f t="shared" ca="1" si="0"/>
        <v>6</v>
      </c>
      <c r="F10" s="44">
        <f t="shared" ca="1" si="1"/>
        <v>675000</v>
      </c>
    </row>
    <row r="11" spans="1:6" x14ac:dyDescent="0.25">
      <c r="A11" s="12">
        <v>10</v>
      </c>
      <c r="B11" s="12" t="s">
        <v>105</v>
      </c>
      <c r="C11" s="38">
        <v>328500</v>
      </c>
      <c r="D11" s="13">
        <v>42208</v>
      </c>
      <c r="E11" s="1">
        <f t="shared" ca="1" si="0"/>
        <v>5</v>
      </c>
      <c r="F11" s="44">
        <f t="shared" ca="1" si="1"/>
        <v>1642500</v>
      </c>
    </row>
    <row r="12" spans="1:6" x14ac:dyDescent="0.25">
      <c r="A12" s="12">
        <v>11</v>
      </c>
      <c r="B12" s="12" t="s">
        <v>106</v>
      </c>
      <c r="C12" s="38">
        <v>436500</v>
      </c>
      <c r="D12" s="13">
        <v>42713</v>
      </c>
      <c r="E12" s="1">
        <f t="shared" ca="1" si="0"/>
        <v>4</v>
      </c>
      <c r="F12" s="44">
        <f t="shared" ca="1" si="1"/>
        <v>1746000</v>
      </c>
    </row>
    <row r="13" spans="1:6" x14ac:dyDescent="0.25">
      <c r="A13" s="12">
        <v>12</v>
      </c>
      <c r="B13" s="12" t="s">
        <v>107</v>
      </c>
      <c r="C13" s="38">
        <v>418500</v>
      </c>
      <c r="D13" s="13">
        <v>42295</v>
      </c>
      <c r="E13" s="1">
        <f t="shared" ca="1" si="0"/>
        <v>5</v>
      </c>
      <c r="F13" s="44">
        <f t="shared" ca="1" si="1"/>
        <v>2092500</v>
      </c>
    </row>
    <row r="14" spans="1:6" x14ac:dyDescent="0.25">
      <c r="A14" s="12">
        <v>13</v>
      </c>
      <c r="B14" s="12" t="s">
        <v>108</v>
      </c>
      <c r="C14" s="38">
        <v>184500</v>
      </c>
      <c r="D14" s="13">
        <v>42111</v>
      </c>
      <c r="E14" s="1">
        <f t="shared" ca="1" si="0"/>
        <v>6</v>
      </c>
      <c r="F14" s="44">
        <f t="shared" ca="1" si="1"/>
        <v>1107000</v>
      </c>
    </row>
    <row r="15" spans="1:6" x14ac:dyDescent="0.25">
      <c r="A15" s="12">
        <v>14</v>
      </c>
      <c r="B15" s="12" t="s">
        <v>109</v>
      </c>
      <c r="C15" s="38">
        <v>450000</v>
      </c>
      <c r="D15" s="13">
        <v>44168</v>
      </c>
      <c r="E15" s="1">
        <f t="shared" ca="1" si="0"/>
        <v>0</v>
      </c>
      <c r="F15" s="44">
        <f t="shared" ca="1" si="1"/>
        <v>0</v>
      </c>
    </row>
    <row r="16" spans="1:6" x14ac:dyDescent="0.25">
      <c r="A16" s="12">
        <v>15</v>
      </c>
      <c r="B16" s="12" t="s">
        <v>110</v>
      </c>
      <c r="C16" s="38">
        <v>54000</v>
      </c>
      <c r="D16" s="13">
        <v>44148</v>
      </c>
      <c r="E16" s="1">
        <f t="shared" ca="1" si="0"/>
        <v>0</v>
      </c>
      <c r="F16" s="44">
        <f t="shared" ca="1" si="1"/>
        <v>0</v>
      </c>
    </row>
    <row r="17" spans="1:6" x14ac:dyDescent="0.25">
      <c r="A17" s="12">
        <v>16</v>
      </c>
      <c r="B17" s="12" t="s">
        <v>111</v>
      </c>
      <c r="C17" s="38">
        <v>180000</v>
      </c>
      <c r="D17" s="13">
        <v>42409</v>
      </c>
      <c r="E17" s="1">
        <f t="shared" ca="1" si="0"/>
        <v>5</v>
      </c>
      <c r="F17" s="44">
        <f t="shared" ca="1" si="1"/>
        <v>900000</v>
      </c>
    </row>
    <row r="18" spans="1:6" x14ac:dyDescent="0.25">
      <c r="A18" s="12">
        <v>17</v>
      </c>
      <c r="B18" s="12" t="s">
        <v>112</v>
      </c>
      <c r="C18" s="38">
        <v>378000</v>
      </c>
      <c r="D18" s="13">
        <v>43022</v>
      </c>
      <c r="E18" s="1">
        <f t="shared" ca="1" si="0"/>
        <v>3</v>
      </c>
      <c r="F18" s="44">
        <f t="shared" ca="1" si="1"/>
        <v>1134000</v>
      </c>
    </row>
    <row r="19" spans="1:6" x14ac:dyDescent="0.25">
      <c r="A19" s="12">
        <v>18</v>
      </c>
      <c r="B19" s="12" t="s">
        <v>113</v>
      </c>
      <c r="C19" s="38">
        <v>85500</v>
      </c>
      <c r="D19" s="13">
        <v>43663</v>
      </c>
      <c r="E19" s="1">
        <f t="shared" ca="1" si="0"/>
        <v>1</v>
      </c>
      <c r="F19" s="44">
        <f t="shared" ca="1" si="1"/>
        <v>85500</v>
      </c>
    </row>
    <row r="20" spans="1:6" x14ac:dyDescent="0.25">
      <c r="A20" s="12">
        <v>19</v>
      </c>
      <c r="B20" s="12" t="s">
        <v>20</v>
      </c>
      <c r="C20" s="38">
        <v>45000</v>
      </c>
      <c r="D20" s="13">
        <v>43487</v>
      </c>
      <c r="E20" s="1">
        <f t="shared" ca="1" si="0"/>
        <v>2</v>
      </c>
      <c r="F20" s="44">
        <f t="shared" ca="1" si="1"/>
        <v>90000</v>
      </c>
    </row>
    <row r="21" spans="1:6" x14ac:dyDescent="0.25">
      <c r="A21" s="12">
        <v>20</v>
      </c>
      <c r="B21" s="12" t="s">
        <v>114</v>
      </c>
      <c r="C21" s="38">
        <v>211500</v>
      </c>
      <c r="D21" s="13">
        <v>42896</v>
      </c>
      <c r="E21" s="1">
        <f t="shared" ca="1" si="0"/>
        <v>4</v>
      </c>
      <c r="F21" s="44">
        <f t="shared" ca="1" si="1"/>
        <v>846000</v>
      </c>
    </row>
    <row r="22" spans="1:6" x14ac:dyDescent="0.25">
      <c r="A22" s="12">
        <v>21</v>
      </c>
      <c r="B22" s="12" t="s">
        <v>115</v>
      </c>
      <c r="C22" s="38">
        <v>414000</v>
      </c>
      <c r="D22" s="13">
        <v>42983</v>
      </c>
      <c r="E22" s="1">
        <f t="shared" ca="1" si="0"/>
        <v>3</v>
      </c>
      <c r="F22" s="44">
        <f t="shared" ca="1" si="1"/>
        <v>1242000</v>
      </c>
    </row>
    <row r="23" spans="1:6" x14ac:dyDescent="0.25">
      <c r="A23" s="12">
        <v>22</v>
      </c>
      <c r="B23" s="12" t="s">
        <v>116</v>
      </c>
      <c r="C23" s="38">
        <v>207000</v>
      </c>
      <c r="D23" s="13">
        <v>41651</v>
      </c>
      <c r="E23" s="1">
        <f t="shared" ca="1" si="0"/>
        <v>7</v>
      </c>
      <c r="F23" s="44">
        <f t="shared" ca="1" si="1"/>
        <v>1449000</v>
      </c>
    </row>
    <row r="24" spans="1:6" x14ac:dyDescent="0.25">
      <c r="A24" s="12">
        <v>23</v>
      </c>
      <c r="B24" s="12" t="s">
        <v>117</v>
      </c>
      <c r="C24" s="38">
        <v>378000</v>
      </c>
      <c r="D24" s="13">
        <v>41285</v>
      </c>
      <c r="E24" s="1">
        <f t="shared" ca="1" si="0"/>
        <v>8</v>
      </c>
      <c r="F24" s="44">
        <f t="shared" ca="1" si="1"/>
        <v>3024000</v>
      </c>
    </row>
    <row r="25" spans="1:6" x14ac:dyDescent="0.25">
      <c r="A25" s="12">
        <v>24</v>
      </c>
      <c r="B25" s="12" t="s">
        <v>118</v>
      </c>
      <c r="C25" s="38">
        <v>315000</v>
      </c>
      <c r="D25" s="13">
        <v>42726</v>
      </c>
      <c r="E25" s="1">
        <f t="shared" ca="1" si="0"/>
        <v>4</v>
      </c>
      <c r="F25" s="44">
        <f t="shared" ca="1" si="1"/>
        <v>1260000</v>
      </c>
    </row>
    <row r="26" spans="1:6" x14ac:dyDescent="0.25">
      <c r="A26" s="12">
        <v>25</v>
      </c>
      <c r="B26" s="12" t="s">
        <v>119</v>
      </c>
      <c r="C26" s="38">
        <v>364500</v>
      </c>
      <c r="D26" s="13">
        <v>44213</v>
      </c>
      <c r="E26" s="1">
        <f t="shared" ca="1" si="0"/>
        <v>0</v>
      </c>
      <c r="F26" s="44">
        <f t="shared" ca="1" si="1"/>
        <v>0</v>
      </c>
    </row>
    <row r="27" spans="1:6" x14ac:dyDescent="0.25">
      <c r="A27" s="12">
        <v>26</v>
      </c>
      <c r="B27" s="12" t="s">
        <v>120</v>
      </c>
      <c r="C27" s="38">
        <v>445500</v>
      </c>
      <c r="D27" s="13">
        <v>41981</v>
      </c>
      <c r="E27" s="1">
        <f t="shared" ca="1" si="0"/>
        <v>6</v>
      </c>
      <c r="F27" s="44">
        <f t="shared" ca="1" si="1"/>
        <v>2673000</v>
      </c>
    </row>
    <row r="28" spans="1:6" x14ac:dyDescent="0.25">
      <c r="A28" s="12">
        <v>27</v>
      </c>
      <c r="B28" s="12" t="s">
        <v>121</v>
      </c>
      <c r="C28" s="38">
        <v>364500</v>
      </c>
      <c r="D28" s="13">
        <v>43190</v>
      </c>
      <c r="E28" s="1">
        <f t="shared" ca="1" si="0"/>
        <v>3</v>
      </c>
      <c r="F28" s="44">
        <f t="shared" ca="1" si="1"/>
        <v>1093500</v>
      </c>
    </row>
    <row r="29" spans="1:6" x14ac:dyDescent="0.25">
      <c r="A29" s="12">
        <v>28</v>
      </c>
      <c r="B29" s="12" t="s">
        <v>122</v>
      </c>
      <c r="C29" s="38">
        <v>400500</v>
      </c>
      <c r="D29" s="13">
        <v>42023</v>
      </c>
      <c r="E29" s="1">
        <f t="shared" ca="1" si="0"/>
        <v>6</v>
      </c>
      <c r="F29" s="44">
        <f t="shared" ca="1" si="1"/>
        <v>2403000</v>
      </c>
    </row>
    <row r="30" spans="1:6" x14ac:dyDescent="0.25">
      <c r="A30" s="12">
        <v>29</v>
      </c>
      <c r="B30" s="12" t="s">
        <v>123</v>
      </c>
      <c r="C30" s="38">
        <v>103500</v>
      </c>
      <c r="D30" s="13">
        <v>41960</v>
      </c>
      <c r="E30" s="1">
        <f t="shared" ca="1" si="0"/>
        <v>6</v>
      </c>
      <c r="F30" s="44">
        <f t="shared" ca="1" si="1"/>
        <v>621000</v>
      </c>
    </row>
    <row r="31" spans="1:6" x14ac:dyDescent="0.25">
      <c r="A31" s="12">
        <v>30</v>
      </c>
      <c r="B31" s="12" t="s">
        <v>124</v>
      </c>
      <c r="C31" s="38">
        <v>328500</v>
      </c>
      <c r="D31" s="13">
        <v>44037</v>
      </c>
      <c r="E31" s="1">
        <f t="shared" ca="1" si="0"/>
        <v>0</v>
      </c>
      <c r="F31" s="44">
        <f t="shared" ca="1" si="1"/>
        <v>0</v>
      </c>
    </row>
    <row r="32" spans="1:6" x14ac:dyDescent="0.25">
      <c r="A32" s="12">
        <v>31</v>
      </c>
      <c r="B32" s="12" t="s">
        <v>125</v>
      </c>
      <c r="C32" s="38">
        <v>355500</v>
      </c>
      <c r="D32" s="13">
        <v>43973</v>
      </c>
      <c r="E32" s="1">
        <f t="shared" ca="1" si="0"/>
        <v>1</v>
      </c>
      <c r="F32" s="44">
        <f t="shared" ca="1" si="1"/>
        <v>355500</v>
      </c>
    </row>
    <row r="33" spans="1:6" x14ac:dyDescent="0.25">
      <c r="A33" s="12">
        <v>32</v>
      </c>
      <c r="B33" s="12" t="s">
        <v>126</v>
      </c>
      <c r="C33" s="38">
        <v>207000</v>
      </c>
      <c r="D33" s="13">
        <v>41522</v>
      </c>
      <c r="E33" s="1">
        <f t="shared" ca="1" si="0"/>
        <v>7</v>
      </c>
      <c r="F33" s="44">
        <f t="shared" ca="1" si="1"/>
        <v>1449000</v>
      </c>
    </row>
    <row r="34" spans="1:6" x14ac:dyDescent="0.25">
      <c r="A34" s="12">
        <v>33</v>
      </c>
      <c r="B34" s="12" t="s">
        <v>127</v>
      </c>
      <c r="C34" s="38">
        <v>382500</v>
      </c>
      <c r="D34" s="13">
        <v>41290</v>
      </c>
      <c r="E34" s="1">
        <f t="shared" ca="1" si="0"/>
        <v>8</v>
      </c>
      <c r="F34" s="44">
        <f t="shared" ca="1" si="1"/>
        <v>3060000</v>
      </c>
    </row>
    <row r="35" spans="1:6" x14ac:dyDescent="0.25">
      <c r="A35" s="12">
        <v>34</v>
      </c>
      <c r="B35" s="12" t="s">
        <v>128</v>
      </c>
      <c r="C35" s="38">
        <v>189000</v>
      </c>
      <c r="D35" s="13">
        <v>42696</v>
      </c>
      <c r="E35" s="1">
        <f t="shared" ca="1" si="0"/>
        <v>4</v>
      </c>
      <c r="F35" s="44">
        <f t="shared" ca="1" si="1"/>
        <v>756000</v>
      </c>
    </row>
    <row r="36" spans="1:6" x14ac:dyDescent="0.25">
      <c r="A36" s="12">
        <v>35</v>
      </c>
      <c r="B36" s="12" t="s">
        <v>129</v>
      </c>
      <c r="C36" s="38">
        <v>256500</v>
      </c>
      <c r="D36" s="13">
        <v>41458</v>
      </c>
      <c r="E36" s="1">
        <f t="shared" ca="1" si="0"/>
        <v>8</v>
      </c>
      <c r="F36" s="44">
        <f t="shared" ca="1" si="1"/>
        <v>2052000</v>
      </c>
    </row>
    <row r="37" spans="1:6" x14ac:dyDescent="0.25">
      <c r="A37" s="12">
        <v>36</v>
      </c>
      <c r="B37" s="12" t="s">
        <v>130</v>
      </c>
      <c r="C37" s="38">
        <v>369000</v>
      </c>
      <c r="D37" s="13">
        <v>42154</v>
      </c>
      <c r="E37" s="1">
        <f t="shared" ca="1" si="0"/>
        <v>6</v>
      </c>
      <c r="F37" s="44">
        <f t="shared" ca="1" si="1"/>
        <v>2214000</v>
      </c>
    </row>
    <row r="38" spans="1:6" x14ac:dyDescent="0.25">
      <c r="A38" s="12">
        <v>37</v>
      </c>
      <c r="B38" s="12" t="s">
        <v>131</v>
      </c>
      <c r="C38" s="38">
        <v>270000</v>
      </c>
      <c r="D38" s="13">
        <v>43963</v>
      </c>
      <c r="E38" s="1">
        <f t="shared" ca="1" si="0"/>
        <v>1</v>
      </c>
      <c r="F38" s="44">
        <f t="shared" ca="1" si="1"/>
        <v>270000</v>
      </c>
    </row>
    <row r="39" spans="1:6" x14ac:dyDescent="0.25">
      <c r="A39" s="12">
        <v>38</v>
      </c>
      <c r="B39" s="12" t="s">
        <v>132</v>
      </c>
      <c r="C39" s="38">
        <v>283500</v>
      </c>
      <c r="D39" s="13">
        <v>43018</v>
      </c>
      <c r="E39" s="1">
        <f t="shared" ca="1" si="0"/>
        <v>3</v>
      </c>
      <c r="F39" s="44">
        <f t="shared" ca="1" si="1"/>
        <v>850500</v>
      </c>
    </row>
    <row r="40" spans="1:6" x14ac:dyDescent="0.25">
      <c r="A40" s="12">
        <v>39</v>
      </c>
      <c r="B40" s="12" t="s">
        <v>133</v>
      </c>
      <c r="C40" s="38">
        <v>238500</v>
      </c>
      <c r="D40" s="13">
        <v>41969</v>
      </c>
      <c r="E40" s="1">
        <f t="shared" ca="1" si="0"/>
        <v>6</v>
      </c>
      <c r="F40" s="44">
        <f t="shared" ca="1" si="1"/>
        <v>1431000</v>
      </c>
    </row>
    <row r="41" spans="1:6" x14ac:dyDescent="0.25">
      <c r="A41" s="12">
        <v>40</v>
      </c>
      <c r="B41" s="12" t="s">
        <v>134</v>
      </c>
      <c r="C41" s="38">
        <v>283500</v>
      </c>
      <c r="D41" s="13">
        <v>44111</v>
      </c>
      <c r="E41" s="1">
        <f t="shared" ca="1" si="0"/>
        <v>0</v>
      </c>
      <c r="F41" s="44">
        <f t="shared" ca="1" si="1"/>
        <v>0</v>
      </c>
    </row>
    <row r="42" spans="1:6" x14ac:dyDescent="0.25">
      <c r="A42" s="12">
        <v>41</v>
      </c>
      <c r="B42" s="12" t="s">
        <v>135</v>
      </c>
      <c r="C42" s="38">
        <v>90000</v>
      </c>
      <c r="D42" s="13">
        <v>43537</v>
      </c>
      <c r="E42" s="1">
        <f t="shared" ca="1" si="0"/>
        <v>2</v>
      </c>
      <c r="F42" s="44">
        <f t="shared" ca="1" si="1"/>
        <v>180000</v>
      </c>
    </row>
    <row r="43" spans="1:6" x14ac:dyDescent="0.25">
      <c r="A43" s="12">
        <v>42</v>
      </c>
      <c r="B43" s="12" t="s">
        <v>136</v>
      </c>
      <c r="C43" s="38">
        <v>234000</v>
      </c>
      <c r="D43" s="13">
        <v>42934</v>
      </c>
      <c r="E43" s="1">
        <f t="shared" ca="1" si="0"/>
        <v>3</v>
      </c>
      <c r="F43" s="44">
        <f t="shared" ca="1" si="1"/>
        <v>702000</v>
      </c>
    </row>
    <row r="44" spans="1:6" x14ac:dyDescent="0.25">
      <c r="A44" s="12">
        <v>43</v>
      </c>
      <c r="B44" s="12" t="s">
        <v>137</v>
      </c>
      <c r="C44" s="38">
        <v>148500</v>
      </c>
      <c r="D44" s="13">
        <v>43829</v>
      </c>
      <c r="E44" s="1">
        <f t="shared" ca="1" si="0"/>
        <v>1</v>
      </c>
      <c r="F44" s="44">
        <f t="shared" ca="1" si="1"/>
        <v>148500</v>
      </c>
    </row>
    <row r="45" spans="1:6" x14ac:dyDescent="0.25">
      <c r="A45" s="12">
        <v>44</v>
      </c>
      <c r="B45" s="12" t="s">
        <v>138</v>
      </c>
      <c r="C45" s="38">
        <v>126000</v>
      </c>
      <c r="D45" s="13">
        <v>42870</v>
      </c>
      <c r="E45" s="1">
        <f t="shared" ca="1" si="0"/>
        <v>4</v>
      </c>
      <c r="F45" s="44">
        <f t="shared" ca="1" si="1"/>
        <v>504000</v>
      </c>
    </row>
    <row r="46" spans="1:6" x14ac:dyDescent="0.25">
      <c r="A46" s="12">
        <v>45</v>
      </c>
      <c r="B46" s="12" t="s">
        <v>139</v>
      </c>
      <c r="C46" s="38">
        <v>342000</v>
      </c>
      <c r="D46" s="13">
        <v>43329</v>
      </c>
      <c r="E46" s="1">
        <f t="shared" ca="1" si="0"/>
        <v>2</v>
      </c>
      <c r="F46" s="44">
        <f t="shared" ca="1" si="1"/>
        <v>684000</v>
      </c>
    </row>
    <row r="47" spans="1:6" x14ac:dyDescent="0.25">
      <c r="A47" s="12">
        <v>46</v>
      </c>
      <c r="B47" s="12" t="s">
        <v>140</v>
      </c>
      <c r="C47" s="38">
        <v>274500</v>
      </c>
      <c r="D47" s="13">
        <v>42515</v>
      </c>
      <c r="E47" s="1">
        <f t="shared" ca="1" si="0"/>
        <v>5</v>
      </c>
      <c r="F47" s="44">
        <f t="shared" ca="1" si="1"/>
        <v>1372500</v>
      </c>
    </row>
    <row r="48" spans="1:6" x14ac:dyDescent="0.25">
      <c r="A48" s="12">
        <v>47</v>
      </c>
      <c r="B48" s="12" t="s">
        <v>141</v>
      </c>
      <c r="C48" s="38">
        <v>337500</v>
      </c>
      <c r="D48" s="13">
        <v>41868</v>
      </c>
      <c r="E48" s="1">
        <f t="shared" ca="1" si="0"/>
        <v>6</v>
      </c>
      <c r="F48" s="44">
        <f t="shared" ca="1" si="1"/>
        <v>2025000</v>
      </c>
    </row>
    <row r="49" spans="1:6" x14ac:dyDescent="0.25">
      <c r="A49" s="12">
        <v>48</v>
      </c>
      <c r="B49" s="12" t="s">
        <v>142</v>
      </c>
      <c r="C49" s="38">
        <v>387000</v>
      </c>
      <c r="D49" s="13">
        <v>43406</v>
      </c>
      <c r="E49" s="1">
        <f t="shared" ca="1" si="0"/>
        <v>2</v>
      </c>
      <c r="F49" s="44">
        <f t="shared" ca="1" si="1"/>
        <v>774000</v>
      </c>
    </row>
    <row r="50" spans="1:6" x14ac:dyDescent="0.25">
      <c r="A50" s="12">
        <v>49</v>
      </c>
      <c r="B50" s="12" t="s">
        <v>143</v>
      </c>
      <c r="C50" s="38">
        <v>126000</v>
      </c>
      <c r="D50" s="13">
        <v>43144</v>
      </c>
      <c r="E50" s="1">
        <f t="shared" ca="1" si="0"/>
        <v>3</v>
      </c>
      <c r="F50" s="44">
        <f t="shared" ca="1" si="1"/>
        <v>378000</v>
      </c>
    </row>
    <row r="51" spans="1:6" x14ac:dyDescent="0.25">
      <c r="A51" s="12">
        <v>50</v>
      </c>
      <c r="B51" s="12" t="s">
        <v>144</v>
      </c>
      <c r="C51" s="38">
        <v>301500</v>
      </c>
      <c r="D51" s="13">
        <v>41371</v>
      </c>
      <c r="E51" s="1">
        <f t="shared" ca="1" si="0"/>
        <v>8</v>
      </c>
      <c r="F51" s="44">
        <f t="shared" ca="1" si="1"/>
        <v>2412000</v>
      </c>
    </row>
    <row r="52" spans="1:6" x14ac:dyDescent="0.25">
      <c r="A52" s="12">
        <v>51</v>
      </c>
      <c r="B52" s="12" t="s">
        <v>145</v>
      </c>
      <c r="C52" s="38">
        <v>274500</v>
      </c>
      <c r="D52" s="13">
        <v>41702</v>
      </c>
      <c r="E52" s="1">
        <f t="shared" ca="1" si="0"/>
        <v>7</v>
      </c>
      <c r="F52" s="44">
        <f t="shared" ca="1" si="1"/>
        <v>1921500</v>
      </c>
    </row>
    <row r="53" spans="1:6" x14ac:dyDescent="0.25">
      <c r="A53" s="12">
        <v>52</v>
      </c>
      <c r="B53" s="12" t="s">
        <v>146</v>
      </c>
      <c r="C53" s="38">
        <v>189000</v>
      </c>
      <c r="D53" s="13">
        <v>42194</v>
      </c>
      <c r="E53" s="1">
        <f t="shared" ca="1" si="0"/>
        <v>5</v>
      </c>
      <c r="F53" s="44">
        <f t="shared" ca="1" si="1"/>
        <v>945000</v>
      </c>
    </row>
    <row r="54" spans="1:6" x14ac:dyDescent="0.25">
      <c r="A54" s="12">
        <v>53</v>
      </c>
      <c r="B54" s="12" t="s">
        <v>147</v>
      </c>
      <c r="C54" s="38">
        <v>67500</v>
      </c>
      <c r="D54" s="13">
        <v>44228</v>
      </c>
      <c r="E54" s="1">
        <f t="shared" ca="1" si="0"/>
        <v>0</v>
      </c>
      <c r="F54" s="44">
        <f t="shared" ca="1" si="1"/>
        <v>0</v>
      </c>
    </row>
    <row r="55" spans="1:6" x14ac:dyDescent="0.25">
      <c r="A55" s="12">
        <v>54</v>
      </c>
      <c r="B55" s="12" t="s">
        <v>148</v>
      </c>
      <c r="C55" s="38">
        <v>220500</v>
      </c>
      <c r="D55" s="13">
        <v>41547</v>
      </c>
      <c r="E55" s="1">
        <f t="shared" ca="1" si="0"/>
        <v>7</v>
      </c>
      <c r="F55" s="44">
        <f t="shared" ca="1" si="1"/>
        <v>1543500</v>
      </c>
    </row>
    <row r="56" spans="1:6" x14ac:dyDescent="0.25">
      <c r="A56" s="12">
        <v>55</v>
      </c>
      <c r="B56" s="12" t="s">
        <v>149</v>
      </c>
      <c r="C56" s="38">
        <v>441000</v>
      </c>
      <c r="D56" s="13">
        <v>44305</v>
      </c>
      <c r="E56" s="1">
        <f t="shared" ca="1" si="0"/>
        <v>0</v>
      </c>
      <c r="F56" s="44">
        <f t="shared" ca="1" si="1"/>
        <v>0</v>
      </c>
    </row>
    <row r="57" spans="1:6" x14ac:dyDescent="0.25">
      <c r="A57" s="12">
        <v>56</v>
      </c>
      <c r="B57" s="12" t="s">
        <v>150</v>
      </c>
      <c r="C57" s="38">
        <v>283500</v>
      </c>
      <c r="D57" s="13">
        <v>43472</v>
      </c>
      <c r="E57" s="1">
        <f t="shared" ca="1" si="0"/>
        <v>2</v>
      </c>
      <c r="F57" s="44">
        <f t="shared" ca="1" si="1"/>
        <v>567000</v>
      </c>
    </row>
    <row r="58" spans="1:6" x14ac:dyDescent="0.25">
      <c r="A58" s="12">
        <v>57</v>
      </c>
      <c r="B58" s="12" t="s">
        <v>151</v>
      </c>
      <c r="C58" s="38">
        <v>436500</v>
      </c>
      <c r="D58" s="13">
        <v>42231</v>
      </c>
      <c r="E58" s="1">
        <f t="shared" ca="1" si="0"/>
        <v>5</v>
      </c>
      <c r="F58" s="44">
        <f t="shared" ca="1" si="1"/>
        <v>2182500</v>
      </c>
    </row>
    <row r="59" spans="1:6" x14ac:dyDescent="0.25">
      <c r="A59" s="12">
        <v>58</v>
      </c>
      <c r="B59" s="12" t="s">
        <v>152</v>
      </c>
      <c r="C59" s="38">
        <v>256500</v>
      </c>
      <c r="D59" s="13">
        <v>42291</v>
      </c>
      <c r="E59" s="1">
        <f t="shared" ca="1" si="0"/>
        <v>5</v>
      </c>
      <c r="F59" s="44">
        <f t="shared" ca="1" si="1"/>
        <v>1282500</v>
      </c>
    </row>
    <row r="60" spans="1:6" x14ac:dyDescent="0.25">
      <c r="A60" s="12">
        <v>59</v>
      </c>
      <c r="B60" s="12" t="s">
        <v>153</v>
      </c>
      <c r="C60" s="38">
        <v>175500</v>
      </c>
      <c r="D60" s="13">
        <v>43889</v>
      </c>
      <c r="E60" s="1">
        <f t="shared" ca="1" si="0"/>
        <v>1</v>
      </c>
      <c r="F60" s="44">
        <f t="shared" ca="1" si="1"/>
        <v>175500</v>
      </c>
    </row>
    <row r="61" spans="1:6" x14ac:dyDescent="0.25">
      <c r="A61" s="12">
        <v>60</v>
      </c>
      <c r="B61" s="12" t="s">
        <v>154</v>
      </c>
      <c r="C61" s="38">
        <v>436500</v>
      </c>
      <c r="D61" s="13">
        <v>42810</v>
      </c>
      <c r="E61" s="1">
        <f t="shared" ca="1" si="0"/>
        <v>4</v>
      </c>
      <c r="F61" s="44">
        <f t="shared" ca="1" si="1"/>
        <v>1746000</v>
      </c>
    </row>
    <row r="62" spans="1:6" x14ac:dyDescent="0.25">
      <c r="A62" s="12">
        <v>61</v>
      </c>
      <c r="B62" s="12" t="s">
        <v>155</v>
      </c>
      <c r="C62" s="38">
        <v>400500</v>
      </c>
      <c r="D62" s="13">
        <v>41925</v>
      </c>
      <c r="E62" s="1">
        <f t="shared" ca="1" si="0"/>
        <v>6</v>
      </c>
      <c r="F62" s="44">
        <f t="shared" ca="1" si="1"/>
        <v>2403000</v>
      </c>
    </row>
    <row r="63" spans="1:6" x14ac:dyDescent="0.25">
      <c r="A63" s="12">
        <v>62</v>
      </c>
      <c r="B63" s="12" t="s">
        <v>156</v>
      </c>
      <c r="C63" s="38">
        <v>54000</v>
      </c>
      <c r="D63" s="13">
        <v>41963</v>
      </c>
      <c r="E63" s="1">
        <f t="shared" ca="1" si="0"/>
        <v>6</v>
      </c>
      <c r="F63" s="44">
        <f t="shared" ca="1" si="1"/>
        <v>324000</v>
      </c>
    </row>
    <row r="64" spans="1:6" x14ac:dyDescent="0.25">
      <c r="A64" s="12">
        <v>63</v>
      </c>
      <c r="B64" s="12" t="s">
        <v>28</v>
      </c>
      <c r="C64" s="38">
        <v>139500</v>
      </c>
      <c r="D64" s="13">
        <v>43820</v>
      </c>
      <c r="E64" s="1">
        <f t="shared" ca="1" si="0"/>
        <v>1</v>
      </c>
      <c r="F64" s="44">
        <f t="shared" ca="1" si="1"/>
        <v>139500</v>
      </c>
    </row>
    <row r="65" spans="1:6" x14ac:dyDescent="0.25">
      <c r="A65" s="12">
        <v>64</v>
      </c>
      <c r="B65" s="12" t="s">
        <v>157</v>
      </c>
      <c r="C65" s="38">
        <v>409500</v>
      </c>
      <c r="D65" s="13">
        <v>43055</v>
      </c>
      <c r="E65" s="1">
        <f t="shared" ca="1" si="0"/>
        <v>3</v>
      </c>
      <c r="F65" s="44">
        <f t="shared" ca="1" si="1"/>
        <v>1228500</v>
      </c>
    </row>
    <row r="66" spans="1:6" x14ac:dyDescent="0.25">
      <c r="A66" s="12">
        <v>65</v>
      </c>
      <c r="B66" s="12" t="s">
        <v>158</v>
      </c>
      <c r="C66" s="38">
        <v>103500</v>
      </c>
      <c r="D66" s="13">
        <v>43829</v>
      </c>
      <c r="E66" s="1">
        <f t="shared" ca="1" si="0"/>
        <v>1</v>
      </c>
      <c r="F66" s="44">
        <f t="shared" ca="1" si="1"/>
        <v>103500</v>
      </c>
    </row>
    <row r="67" spans="1:6" x14ac:dyDescent="0.25">
      <c r="A67" s="12">
        <v>66</v>
      </c>
      <c r="B67" s="12" t="s">
        <v>159</v>
      </c>
      <c r="C67" s="38">
        <v>117000</v>
      </c>
      <c r="D67" s="13">
        <v>42323</v>
      </c>
      <c r="E67" s="1">
        <f t="shared" ref="E67:E130" ca="1" si="2">DATEDIF($D67,TODAY(),"Y")</f>
        <v>5</v>
      </c>
      <c r="F67" s="44">
        <f t="shared" ref="F67:F130" ca="1" si="3">C67*E67</f>
        <v>585000</v>
      </c>
    </row>
    <row r="68" spans="1:6" x14ac:dyDescent="0.25">
      <c r="A68" s="12">
        <v>67</v>
      </c>
      <c r="B68" s="12" t="s">
        <v>160</v>
      </c>
      <c r="C68" s="38">
        <v>432000</v>
      </c>
      <c r="D68" s="13">
        <v>42261</v>
      </c>
      <c r="E68" s="1">
        <f t="shared" ca="1" si="2"/>
        <v>5</v>
      </c>
      <c r="F68" s="44">
        <f t="shared" ca="1" si="3"/>
        <v>2160000</v>
      </c>
    </row>
    <row r="69" spans="1:6" x14ac:dyDescent="0.25">
      <c r="A69" s="12">
        <v>68</v>
      </c>
      <c r="B69" s="12" t="s">
        <v>161</v>
      </c>
      <c r="C69" s="38">
        <v>193500</v>
      </c>
      <c r="D69" s="13">
        <v>42388</v>
      </c>
      <c r="E69" s="1">
        <f t="shared" ca="1" si="2"/>
        <v>5</v>
      </c>
      <c r="F69" s="44">
        <f t="shared" ca="1" si="3"/>
        <v>967500</v>
      </c>
    </row>
    <row r="70" spans="1:6" x14ac:dyDescent="0.25">
      <c r="A70" s="12">
        <v>69</v>
      </c>
      <c r="B70" s="12" t="s">
        <v>162</v>
      </c>
      <c r="C70" s="38">
        <v>261000</v>
      </c>
      <c r="D70" s="13">
        <v>42941</v>
      </c>
      <c r="E70" s="1">
        <f t="shared" ca="1" si="2"/>
        <v>3</v>
      </c>
      <c r="F70" s="44">
        <f t="shared" ca="1" si="3"/>
        <v>783000</v>
      </c>
    </row>
    <row r="71" spans="1:6" x14ac:dyDescent="0.25">
      <c r="A71" s="12">
        <v>70</v>
      </c>
      <c r="B71" s="12" t="s">
        <v>163</v>
      </c>
      <c r="C71" s="38">
        <v>310500</v>
      </c>
      <c r="D71" s="13">
        <v>41984</v>
      </c>
      <c r="E71" s="1">
        <f t="shared" ca="1" si="2"/>
        <v>6</v>
      </c>
      <c r="F71" s="44">
        <f t="shared" ca="1" si="3"/>
        <v>1863000</v>
      </c>
    </row>
    <row r="72" spans="1:6" x14ac:dyDescent="0.25">
      <c r="A72" s="12">
        <v>71</v>
      </c>
      <c r="B72" s="12" t="s">
        <v>164</v>
      </c>
      <c r="C72" s="38">
        <v>391500</v>
      </c>
      <c r="D72" s="13">
        <v>43195</v>
      </c>
      <c r="E72" s="1">
        <f t="shared" ca="1" si="2"/>
        <v>3</v>
      </c>
      <c r="F72" s="44">
        <f t="shared" ca="1" si="3"/>
        <v>1174500</v>
      </c>
    </row>
    <row r="73" spans="1:6" x14ac:dyDescent="0.25">
      <c r="A73" s="12">
        <v>72</v>
      </c>
      <c r="B73" s="12" t="s">
        <v>165</v>
      </c>
      <c r="C73" s="38">
        <v>373500</v>
      </c>
      <c r="D73" s="13">
        <v>42745</v>
      </c>
      <c r="E73" s="1">
        <f t="shared" ca="1" si="2"/>
        <v>4</v>
      </c>
      <c r="F73" s="44">
        <f t="shared" ca="1" si="3"/>
        <v>1494000</v>
      </c>
    </row>
    <row r="74" spans="1:6" x14ac:dyDescent="0.25">
      <c r="A74" s="12">
        <v>73</v>
      </c>
      <c r="B74" s="12" t="s">
        <v>166</v>
      </c>
      <c r="C74" s="38">
        <v>45000</v>
      </c>
      <c r="D74" s="13">
        <v>43067</v>
      </c>
      <c r="E74" s="1">
        <f t="shared" ca="1" si="2"/>
        <v>3</v>
      </c>
      <c r="F74" s="44">
        <f t="shared" ca="1" si="3"/>
        <v>135000</v>
      </c>
    </row>
    <row r="75" spans="1:6" x14ac:dyDescent="0.25">
      <c r="A75" s="12">
        <v>74</v>
      </c>
      <c r="B75" s="12" t="s">
        <v>167</v>
      </c>
      <c r="C75" s="38">
        <v>297000</v>
      </c>
      <c r="D75" s="13">
        <v>42218</v>
      </c>
      <c r="E75" s="1">
        <f t="shared" ca="1" si="2"/>
        <v>5</v>
      </c>
      <c r="F75" s="44">
        <f t="shared" ca="1" si="3"/>
        <v>1485000</v>
      </c>
    </row>
    <row r="76" spans="1:6" x14ac:dyDescent="0.25">
      <c r="A76" s="12">
        <v>75</v>
      </c>
      <c r="B76" s="12" t="s">
        <v>168</v>
      </c>
      <c r="C76" s="38">
        <v>189000</v>
      </c>
      <c r="D76" s="13">
        <v>41654</v>
      </c>
      <c r="E76" s="1">
        <f t="shared" ca="1" si="2"/>
        <v>7</v>
      </c>
      <c r="F76" s="44">
        <f t="shared" ca="1" si="3"/>
        <v>1323000</v>
      </c>
    </row>
    <row r="77" spans="1:6" x14ac:dyDescent="0.25">
      <c r="A77" s="12">
        <v>76</v>
      </c>
      <c r="B77" s="12" t="s">
        <v>169</v>
      </c>
      <c r="C77" s="38">
        <v>436500</v>
      </c>
      <c r="D77" s="13">
        <v>41808</v>
      </c>
      <c r="E77" s="1">
        <f t="shared" ca="1" si="2"/>
        <v>7</v>
      </c>
      <c r="F77" s="44">
        <f t="shared" ca="1" si="3"/>
        <v>3055500</v>
      </c>
    </row>
    <row r="78" spans="1:6" x14ac:dyDescent="0.25">
      <c r="A78" s="12">
        <v>77</v>
      </c>
      <c r="B78" s="12" t="s">
        <v>170</v>
      </c>
      <c r="C78" s="38">
        <v>283500</v>
      </c>
      <c r="D78" s="13">
        <v>44186</v>
      </c>
      <c r="E78" s="1">
        <f t="shared" ca="1" si="2"/>
        <v>0</v>
      </c>
      <c r="F78" s="44">
        <f t="shared" ca="1" si="3"/>
        <v>0</v>
      </c>
    </row>
    <row r="79" spans="1:6" x14ac:dyDescent="0.25">
      <c r="A79" s="12">
        <v>78</v>
      </c>
      <c r="B79" s="12" t="s">
        <v>171</v>
      </c>
      <c r="C79" s="38">
        <v>171000</v>
      </c>
      <c r="D79" s="13">
        <v>43351</v>
      </c>
      <c r="E79" s="1">
        <f t="shared" ca="1" si="2"/>
        <v>2</v>
      </c>
      <c r="F79" s="44">
        <f t="shared" ca="1" si="3"/>
        <v>342000</v>
      </c>
    </row>
    <row r="80" spans="1:6" x14ac:dyDescent="0.25">
      <c r="A80" s="12">
        <v>79</v>
      </c>
      <c r="B80" s="12" t="s">
        <v>172</v>
      </c>
      <c r="C80" s="38">
        <v>121500</v>
      </c>
      <c r="D80" s="13">
        <v>43554</v>
      </c>
      <c r="E80" s="1">
        <f t="shared" ca="1" si="2"/>
        <v>2</v>
      </c>
      <c r="F80" s="44">
        <f t="shared" ca="1" si="3"/>
        <v>243000</v>
      </c>
    </row>
    <row r="81" spans="1:6" x14ac:dyDescent="0.25">
      <c r="A81" s="12">
        <v>80</v>
      </c>
      <c r="B81" s="12" t="s">
        <v>173</v>
      </c>
      <c r="C81" s="38">
        <v>427500</v>
      </c>
      <c r="D81" s="13">
        <v>44293</v>
      </c>
      <c r="E81" s="1">
        <f t="shared" ca="1" si="2"/>
        <v>0</v>
      </c>
      <c r="F81" s="44">
        <f t="shared" ca="1" si="3"/>
        <v>0</v>
      </c>
    </row>
    <row r="82" spans="1:6" x14ac:dyDescent="0.25">
      <c r="A82" s="12">
        <v>81</v>
      </c>
      <c r="B82" s="12" t="s">
        <v>174</v>
      </c>
      <c r="C82" s="38">
        <v>301500</v>
      </c>
      <c r="D82" s="13">
        <v>42666</v>
      </c>
      <c r="E82" s="1">
        <f t="shared" ca="1" si="2"/>
        <v>4</v>
      </c>
      <c r="F82" s="44">
        <f t="shared" ca="1" si="3"/>
        <v>1206000</v>
      </c>
    </row>
    <row r="83" spans="1:6" x14ac:dyDescent="0.25">
      <c r="A83" s="12">
        <v>82</v>
      </c>
      <c r="B83" s="12" t="s">
        <v>175</v>
      </c>
      <c r="C83" s="38">
        <v>144000</v>
      </c>
      <c r="D83" s="13">
        <v>43464</v>
      </c>
      <c r="E83" s="1">
        <f t="shared" ca="1" si="2"/>
        <v>2</v>
      </c>
      <c r="F83" s="44">
        <f t="shared" ca="1" si="3"/>
        <v>288000</v>
      </c>
    </row>
    <row r="84" spans="1:6" x14ac:dyDescent="0.25">
      <c r="A84" s="12">
        <v>83</v>
      </c>
      <c r="B84" s="12" t="s">
        <v>176</v>
      </c>
      <c r="C84" s="38">
        <v>247500</v>
      </c>
      <c r="D84" s="13">
        <v>42789</v>
      </c>
      <c r="E84" s="1">
        <f t="shared" ca="1" si="2"/>
        <v>4</v>
      </c>
      <c r="F84" s="44">
        <f t="shared" ca="1" si="3"/>
        <v>990000</v>
      </c>
    </row>
    <row r="85" spans="1:6" x14ac:dyDescent="0.25">
      <c r="A85" s="12">
        <v>84</v>
      </c>
      <c r="B85" s="12" t="s">
        <v>177</v>
      </c>
      <c r="C85" s="38">
        <v>405000</v>
      </c>
      <c r="D85" s="13">
        <v>43185</v>
      </c>
      <c r="E85" s="1">
        <f t="shared" ca="1" si="2"/>
        <v>3</v>
      </c>
      <c r="F85" s="44">
        <f t="shared" ca="1" si="3"/>
        <v>1215000</v>
      </c>
    </row>
    <row r="86" spans="1:6" x14ac:dyDescent="0.25">
      <c r="A86" s="12">
        <v>85</v>
      </c>
      <c r="B86" s="12" t="s">
        <v>178</v>
      </c>
      <c r="C86" s="38">
        <v>193500</v>
      </c>
      <c r="D86" s="13">
        <v>41956</v>
      </c>
      <c r="E86" s="1">
        <f t="shared" ca="1" si="2"/>
        <v>6</v>
      </c>
      <c r="F86" s="44">
        <f t="shared" ca="1" si="3"/>
        <v>1161000</v>
      </c>
    </row>
    <row r="87" spans="1:6" x14ac:dyDescent="0.25">
      <c r="A87" s="12">
        <v>86</v>
      </c>
      <c r="B87" s="12" t="s">
        <v>179</v>
      </c>
      <c r="C87" s="38">
        <v>58500</v>
      </c>
      <c r="D87" s="13">
        <v>41808</v>
      </c>
      <c r="E87" s="1">
        <f t="shared" ca="1" si="2"/>
        <v>7</v>
      </c>
      <c r="F87" s="44">
        <f t="shared" ca="1" si="3"/>
        <v>409500</v>
      </c>
    </row>
    <row r="88" spans="1:6" x14ac:dyDescent="0.25">
      <c r="A88" s="12">
        <v>87</v>
      </c>
      <c r="B88" s="12" t="s">
        <v>180</v>
      </c>
      <c r="C88" s="38">
        <v>207000</v>
      </c>
      <c r="D88" s="13">
        <v>44255</v>
      </c>
      <c r="E88" s="1">
        <f t="shared" ca="1" si="2"/>
        <v>0</v>
      </c>
      <c r="F88" s="44">
        <f t="shared" ca="1" si="3"/>
        <v>0</v>
      </c>
    </row>
    <row r="89" spans="1:6" x14ac:dyDescent="0.25">
      <c r="A89" s="12">
        <v>88</v>
      </c>
      <c r="B89" s="12" t="s">
        <v>181</v>
      </c>
      <c r="C89" s="38">
        <v>319500</v>
      </c>
      <c r="D89" s="13">
        <v>44086</v>
      </c>
      <c r="E89" s="1">
        <f t="shared" ca="1" si="2"/>
        <v>0</v>
      </c>
      <c r="F89" s="44">
        <f t="shared" ca="1" si="3"/>
        <v>0</v>
      </c>
    </row>
    <row r="90" spans="1:6" x14ac:dyDescent="0.25">
      <c r="A90" s="12">
        <v>89</v>
      </c>
      <c r="B90" s="12" t="s">
        <v>182</v>
      </c>
      <c r="C90" s="38">
        <v>247500</v>
      </c>
      <c r="D90" s="13">
        <v>41833</v>
      </c>
      <c r="E90" s="1">
        <f t="shared" ca="1" si="2"/>
        <v>6</v>
      </c>
      <c r="F90" s="44">
        <f t="shared" ca="1" si="3"/>
        <v>1485000</v>
      </c>
    </row>
    <row r="91" spans="1:6" x14ac:dyDescent="0.25">
      <c r="A91" s="12">
        <v>90</v>
      </c>
      <c r="B91" s="12" t="s">
        <v>183</v>
      </c>
      <c r="C91" s="38">
        <v>144000</v>
      </c>
      <c r="D91" s="13">
        <v>42073</v>
      </c>
      <c r="E91" s="1">
        <f t="shared" ca="1" si="2"/>
        <v>6</v>
      </c>
      <c r="F91" s="44">
        <f t="shared" ca="1" si="3"/>
        <v>864000</v>
      </c>
    </row>
    <row r="92" spans="1:6" x14ac:dyDescent="0.25">
      <c r="A92" s="12">
        <v>91</v>
      </c>
      <c r="B92" s="12" t="s">
        <v>184</v>
      </c>
      <c r="C92" s="38">
        <v>252000</v>
      </c>
      <c r="D92" s="13">
        <v>41980</v>
      </c>
      <c r="E92" s="1">
        <f t="shared" ca="1" si="2"/>
        <v>6</v>
      </c>
      <c r="F92" s="44">
        <f t="shared" ca="1" si="3"/>
        <v>1512000</v>
      </c>
    </row>
    <row r="93" spans="1:6" x14ac:dyDescent="0.25">
      <c r="A93" s="12">
        <v>92</v>
      </c>
      <c r="B93" s="12" t="s">
        <v>185</v>
      </c>
      <c r="C93" s="38">
        <v>229500</v>
      </c>
      <c r="D93" s="13">
        <v>43374</v>
      </c>
      <c r="E93" s="1">
        <f t="shared" ca="1" si="2"/>
        <v>2</v>
      </c>
      <c r="F93" s="44">
        <f t="shared" ca="1" si="3"/>
        <v>459000</v>
      </c>
    </row>
    <row r="94" spans="1:6" x14ac:dyDescent="0.25">
      <c r="A94" s="12">
        <v>93</v>
      </c>
      <c r="B94" s="12" t="s">
        <v>186</v>
      </c>
      <c r="C94" s="38">
        <v>279000</v>
      </c>
      <c r="D94" s="13">
        <v>41697</v>
      </c>
      <c r="E94" s="1">
        <f t="shared" ca="1" si="2"/>
        <v>7</v>
      </c>
      <c r="F94" s="44">
        <f t="shared" ca="1" si="3"/>
        <v>1953000</v>
      </c>
    </row>
    <row r="95" spans="1:6" x14ac:dyDescent="0.25">
      <c r="A95" s="12">
        <v>94</v>
      </c>
      <c r="B95" s="12" t="s">
        <v>187</v>
      </c>
      <c r="C95" s="38">
        <v>247500</v>
      </c>
      <c r="D95" s="13">
        <v>42785</v>
      </c>
      <c r="E95" s="1">
        <f t="shared" ca="1" si="2"/>
        <v>4</v>
      </c>
      <c r="F95" s="44">
        <f t="shared" ca="1" si="3"/>
        <v>990000</v>
      </c>
    </row>
    <row r="96" spans="1:6" x14ac:dyDescent="0.25">
      <c r="A96" s="12">
        <v>95</v>
      </c>
      <c r="B96" s="12" t="s">
        <v>188</v>
      </c>
      <c r="C96" s="38">
        <v>382500</v>
      </c>
      <c r="D96" s="13">
        <v>44246</v>
      </c>
      <c r="E96" s="1">
        <f t="shared" ca="1" si="2"/>
        <v>0</v>
      </c>
      <c r="F96" s="44">
        <f t="shared" ca="1" si="3"/>
        <v>0</v>
      </c>
    </row>
    <row r="97" spans="1:6" x14ac:dyDescent="0.25">
      <c r="A97" s="12">
        <v>96</v>
      </c>
      <c r="B97" s="12" t="s">
        <v>189</v>
      </c>
      <c r="C97" s="38">
        <v>346500</v>
      </c>
      <c r="D97" s="13">
        <v>43154</v>
      </c>
      <c r="E97" s="1">
        <f t="shared" ca="1" si="2"/>
        <v>3</v>
      </c>
      <c r="F97" s="44">
        <f t="shared" ca="1" si="3"/>
        <v>1039500</v>
      </c>
    </row>
    <row r="98" spans="1:6" x14ac:dyDescent="0.25">
      <c r="A98" s="12">
        <v>97</v>
      </c>
      <c r="B98" s="12" t="s">
        <v>190</v>
      </c>
      <c r="C98" s="38">
        <v>310500</v>
      </c>
      <c r="D98" s="13">
        <v>42831</v>
      </c>
      <c r="E98" s="1">
        <f t="shared" ca="1" si="2"/>
        <v>4</v>
      </c>
      <c r="F98" s="44">
        <f t="shared" ca="1" si="3"/>
        <v>1242000</v>
      </c>
    </row>
    <row r="99" spans="1:6" x14ac:dyDescent="0.25">
      <c r="A99" s="12">
        <v>98</v>
      </c>
      <c r="B99" s="12" t="s">
        <v>191</v>
      </c>
      <c r="C99" s="38">
        <v>81000</v>
      </c>
      <c r="D99" s="13">
        <v>44102</v>
      </c>
      <c r="E99" s="1">
        <f t="shared" ca="1" si="2"/>
        <v>0</v>
      </c>
      <c r="F99" s="44">
        <f t="shared" ca="1" si="3"/>
        <v>0</v>
      </c>
    </row>
    <row r="100" spans="1:6" x14ac:dyDescent="0.25">
      <c r="A100" s="12">
        <v>99</v>
      </c>
      <c r="B100" s="12" t="s">
        <v>192</v>
      </c>
      <c r="C100" s="38">
        <v>409500</v>
      </c>
      <c r="D100" s="13">
        <v>41595</v>
      </c>
      <c r="E100" s="1">
        <f t="shared" ca="1" si="2"/>
        <v>7</v>
      </c>
      <c r="F100" s="44">
        <f t="shared" ca="1" si="3"/>
        <v>2866500</v>
      </c>
    </row>
    <row r="101" spans="1:6" x14ac:dyDescent="0.25">
      <c r="A101" s="12">
        <v>100</v>
      </c>
      <c r="B101" s="12" t="s">
        <v>193</v>
      </c>
      <c r="C101" s="38">
        <v>378000</v>
      </c>
      <c r="D101" s="13">
        <v>42901</v>
      </c>
      <c r="E101" s="1">
        <f t="shared" ca="1" si="2"/>
        <v>4</v>
      </c>
      <c r="F101" s="44">
        <f t="shared" ca="1" si="3"/>
        <v>1512000</v>
      </c>
    </row>
    <row r="102" spans="1:6" x14ac:dyDescent="0.25">
      <c r="A102" s="12">
        <v>101</v>
      </c>
      <c r="B102" s="12" t="s">
        <v>194</v>
      </c>
      <c r="C102" s="38">
        <v>436500</v>
      </c>
      <c r="D102" s="13">
        <v>43460</v>
      </c>
      <c r="E102" s="1">
        <f t="shared" ca="1" si="2"/>
        <v>2</v>
      </c>
      <c r="F102" s="44">
        <f t="shared" ca="1" si="3"/>
        <v>873000</v>
      </c>
    </row>
    <row r="103" spans="1:6" x14ac:dyDescent="0.25">
      <c r="A103" s="12">
        <v>102</v>
      </c>
      <c r="B103" s="12" t="s">
        <v>195</v>
      </c>
      <c r="C103" s="38">
        <v>292500</v>
      </c>
      <c r="D103" s="13">
        <v>41592</v>
      </c>
      <c r="E103" s="1">
        <f t="shared" ca="1" si="2"/>
        <v>7</v>
      </c>
      <c r="F103" s="44">
        <f t="shared" ca="1" si="3"/>
        <v>2047500</v>
      </c>
    </row>
    <row r="104" spans="1:6" x14ac:dyDescent="0.25">
      <c r="A104" s="12">
        <v>103</v>
      </c>
      <c r="B104" s="12" t="s">
        <v>196</v>
      </c>
      <c r="C104" s="38">
        <v>76500</v>
      </c>
      <c r="D104" s="13">
        <v>42987</v>
      </c>
      <c r="E104" s="1">
        <f t="shared" ca="1" si="2"/>
        <v>3</v>
      </c>
      <c r="F104" s="44">
        <f t="shared" ca="1" si="3"/>
        <v>229500</v>
      </c>
    </row>
    <row r="105" spans="1:6" x14ac:dyDescent="0.25">
      <c r="A105" s="12">
        <v>104</v>
      </c>
      <c r="B105" s="12" t="s">
        <v>197</v>
      </c>
      <c r="C105" s="38">
        <v>369000</v>
      </c>
      <c r="D105" s="13">
        <v>42245</v>
      </c>
      <c r="E105" s="1">
        <f t="shared" ca="1" si="2"/>
        <v>5</v>
      </c>
      <c r="F105" s="44">
        <f t="shared" ca="1" si="3"/>
        <v>1845000</v>
      </c>
    </row>
    <row r="106" spans="1:6" x14ac:dyDescent="0.25">
      <c r="A106" s="12">
        <v>105</v>
      </c>
      <c r="B106" s="12" t="s">
        <v>198</v>
      </c>
      <c r="C106" s="38">
        <v>193500</v>
      </c>
      <c r="D106" s="13">
        <v>44256</v>
      </c>
      <c r="E106" s="1">
        <f t="shared" ca="1" si="2"/>
        <v>0</v>
      </c>
      <c r="F106" s="44">
        <f t="shared" ca="1" si="3"/>
        <v>0</v>
      </c>
    </row>
    <row r="107" spans="1:6" x14ac:dyDescent="0.25">
      <c r="A107" s="12">
        <v>106</v>
      </c>
      <c r="B107" s="12" t="s">
        <v>199</v>
      </c>
      <c r="C107" s="38">
        <v>297000</v>
      </c>
      <c r="D107" s="13">
        <v>42737</v>
      </c>
      <c r="E107" s="1">
        <f t="shared" ca="1" si="2"/>
        <v>4</v>
      </c>
      <c r="F107" s="44">
        <f t="shared" ca="1" si="3"/>
        <v>1188000</v>
      </c>
    </row>
    <row r="108" spans="1:6" x14ac:dyDescent="0.25">
      <c r="A108" s="12">
        <v>107</v>
      </c>
      <c r="B108" s="12" t="s">
        <v>200</v>
      </c>
      <c r="C108" s="38">
        <v>189000</v>
      </c>
      <c r="D108" s="13">
        <v>42691</v>
      </c>
      <c r="E108" s="1">
        <f t="shared" ca="1" si="2"/>
        <v>4</v>
      </c>
      <c r="F108" s="44">
        <f t="shared" ca="1" si="3"/>
        <v>756000</v>
      </c>
    </row>
    <row r="109" spans="1:6" x14ac:dyDescent="0.25">
      <c r="A109" s="12">
        <v>108</v>
      </c>
      <c r="B109" s="12" t="s">
        <v>201</v>
      </c>
      <c r="C109" s="38">
        <v>229500</v>
      </c>
      <c r="D109" s="13">
        <v>42698</v>
      </c>
      <c r="E109" s="1">
        <f t="shared" ca="1" si="2"/>
        <v>4</v>
      </c>
      <c r="F109" s="44">
        <f t="shared" ca="1" si="3"/>
        <v>918000</v>
      </c>
    </row>
    <row r="110" spans="1:6" x14ac:dyDescent="0.25">
      <c r="A110" s="12">
        <v>109</v>
      </c>
      <c r="B110" s="12" t="s">
        <v>202</v>
      </c>
      <c r="C110" s="38">
        <v>355500</v>
      </c>
      <c r="D110" s="13">
        <v>44267</v>
      </c>
      <c r="E110" s="1">
        <f t="shared" ca="1" si="2"/>
        <v>0</v>
      </c>
      <c r="F110" s="44">
        <f t="shared" ca="1" si="3"/>
        <v>0</v>
      </c>
    </row>
    <row r="111" spans="1:6" x14ac:dyDescent="0.25">
      <c r="A111" s="12">
        <v>110</v>
      </c>
      <c r="B111" s="12" t="s">
        <v>203</v>
      </c>
      <c r="C111" s="38">
        <v>58500</v>
      </c>
      <c r="D111" s="13">
        <v>42400</v>
      </c>
      <c r="E111" s="1">
        <f t="shared" ca="1" si="2"/>
        <v>5</v>
      </c>
      <c r="F111" s="44">
        <f t="shared" ca="1" si="3"/>
        <v>292500</v>
      </c>
    </row>
    <row r="112" spans="1:6" x14ac:dyDescent="0.25">
      <c r="A112" s="12">
        <v>111</v>
      </c>
      <c r="B112" s="12" t="s">
        <v>204</v>
      </c>
      <c r="C112" s="38">
        <v>126000</v>
      </c>
      <c r="D112" s="13">
        <v>42289</v>
      </c>
      <c r="E112" s="1">
        <f t="shared" ca="1" si="2"/>
        <v>5</v>
      </c>
      <c r="F112" s="44">
        <f t="shared" ca="1" si="3"/>
        <v>630000</v>
      </c>
    </row>
    <row r="113" spans="1:6" x14ac:dyDescent="0.25">
      <c r="A113" s="12">
        <v>112</v>
      </c>
      <c r="B113" s="12" t="s">
        <v>205</v>
      </c>
      <c r="C113" s="38">
        <v>148500</v>
      </c>
      <c r="D113" s="13">
        <v>41975</v>
      </c>
      <c r="E113" s="1">
        <f t="shared" ca="1" si="2"/>
        <v>6</v>
      </c>
      <c r="F113" s="44">
        <f t="shared" ca="1" si="3"/>
        <v>891000</v>
      </c>
    </row>
    <row r="114" spans="1:6" x14ac:dyDescent="0.25">
      <c r="A114" s="12">
        <v>113</v>
      </c>
      <c r="B114" s="12" t="s">
        <v>206</v>
      </c>
      <c r="C114" s="38">
        <v>189000</v>
      </c>
      <c r="D114" s="13">
        <v>42854</v>
      </c>
      <c r="E114" s="1">
        <f t="shared" ca="1" si="2"/>
        <v>4</v>
      </c>
      <c r="F114" s="44">
        <f t="shared" ca="1" si="3"/>
        <v>756000</v>
      </c>
    </row>
    <row r="115" spans="1:6" x14ac:dyDescent="0.25">
      <c r="A115" s="12">
        <v>114</v>
      </c>
      <c r="B115" s="12" t="s">
        <v>207</v>
      </c>
      <c r="C115" s="38">
        <v>279000</v>
      </c>
      <c r="D115" s="13">
        <v>41917</v>
      </c>
      <c r="E115" s="1">
        <f t="shared" ca="1" si="2"/>
        <v>6</v>
      </c>
      <c r="F115" s="44">
        <f t="shared" ca="1" si="3"/>
        <v>1674000</v>
      </c>
    </row>
    <row r="116" spans="1:6" x14ac:dyDescent="0.25">
      <c r="A116" s="12">
        <v>115</v>
      </c>
      <c r="B116" s="12" t="s">
        <v>208</v>
      </c>
      <c r="C116" s="38">
        <v>270000</v>
      </c>
      <c r="D116" s="13">
        <v>43588</v>
      </c>
      <c r="E116" s="1">
        <f t="shared" ca="1" si="2"/>
        <v>2</v>
      </c>
      <c r="F116" s="44">
        <f t="shared" ca="1" si="3"/>
        <v>540000</v>
      </c>
    </row>
    <row r="117" spans="1:6" x14ac:dyDescent="0.25">
      <c r="A117" s="12">
        <v>116</v>
      </c>
      <c r="B117" s="12" t="s">
        <v>209</v>
      </c>
      <c r="C117" s="38">
        <v>342000</v>
      </c>
      <c r="D117" s="13">
        <v>43652</v>
      </c>
      <c r="E117" s="1">
        <f t="shared" ca="1" si="2"/>
        <v>2</v>
      </c>
      <c r="F117" s="44">
        <f t="shared" ca="1" si="3"/>
        <v>684000</v>
      </c>
    </row>
    <row r="118" spans="1:6" x14ac:dyDescent="0.25">
      <c r="A118" s="12">
        <v>117</v>
      </c>
      <c r="B118" s="12" t="s">
        <v>210</v>
      </c>
      <c r="C118" s="38">
        <v>144000</v>
      </c>
      <c r="D118" s="13">
        <v>43487</v>
      </c>
      <c r="E118" s="1">
        <f t="shared" ca="1" si="2"/>
        <v>2</v>
      </c>
      <c r="F118" s="44">
        <f t="shared" ca="1" si="3"/>
        <v>288000</v>
      </c>
    </row>
    <row r="119" spans="1:6" x14ac:dyDescent="0.25">
      <c r="A119" s="12">
        <v>118</v>
      </c>
      <c r="B119" s="12" t="s">
        <v>211</v>
      </c>
      <c r="C119" s="38">
        <v>270000</v>
      </c>
      <c r="D119" s="13">
        <v>44086</v>
      </c>
      <c r="E119" s="1">
        <f t="shared" ca="1" si="2"/>
        <v>0</v>
      </c>
      <c r="F119" s="44">
        <f t="shared" ca="1" si="3"/>
        <v>0</v>
      </c>
    </row>
    <row r="120" spans="1:6" x14ac:dyDescent="0.25">
      <c r="A120" s="12">
        <v>119</v>
      </c>
      <c r="B120" s="12" t="s">
        <v>212</v>
      </c>
      <c r="C120" s="38">
        <v>441000</v>
      </c>
      <c r="D120" s="13">
        <v>41691</v>
      </c>
      <c r="E120" s="1">
        <f t="shared" ca="1" si="2"/>
        <v>7</v>
      </c>
      <c r="F120" s="44">
        <f t="shared" ca="1" si="3"/>
        <v>3087000</v>
      </c>
    </row>
    <row r="121" spans="1:6" x14ac:dyDescent="0.25">
      <c r="A121" s="12">
        <v>120</v>
      </c>
      <c r="B121" s="12" t="s">
        <v>213</v>
      </c>
      <c r="C121" s="38">
        <v>418500</v>
      </c>
      <c r="D121" s="13">
        <v>44212</v>
      </c>
      <c r="E121" s="1">
        <f t="shared" ca="1" si="2"/>
        <v>0</v>
      </c>
      <c r="F121" s="44">
        <f t="shared" ca="1" si="3"/>
        <v>0</v>
      </c>
    </row>
    <row r="122" spans="1:6" x14ac:dyDescent="0.25">
      <c r="A122" s="12">
        <v>121</v>
      </c>
      <c r="B122" s="12" t="s">
        <v>214</v>
      </c>
      <c r="C122" s="38">
        <v>130500</v>
      </c>
      <c r="D122" s="13">
        <v>42248</v>
      </c>
      <c r="E122" s="1">
        <f t="shared" ca="1" si="2"/>
        <v>5</v>
      </c>
      <c r="F122" s="44">
        <f t="shared" ca="1" si="3"/>
        <v>652500</v>
      </c>
    </row>
    <row r="123" spans="1:6" x14ac:dyDescent="0.25">
      <c r="A123" s="12">
        <v>122</v>
      </c>
      <c r="B123" s="12" t="s">
        <v>215</v>
      </c>
      <c r="C123" s="38">
        <v>211500</v>
      </c>
      <c r="D123" s="13">
        <v>42951</v>
      </c>
      <c r="E123" s="1">
        <f t="shared" ca="1" si="2"/>
        <v>3</v>
      </c>
      <c r="F123" s="44">
        <f t="shared" ca="1" si="3"/>
        <v>634500</v>
      </c>
    </row>
    <row r="124" spans="1:6" x14ac:dyDescent="0.25">
      <c r="A124" s="12">
        <v>123</v>
      </c>
      <c r="B124" s="12" t="s">
        <v>216</v>
      </c>
      <c r="C124" s="38">
        <v>58500</v>
      </c>
      <c r="D124" s="13">
        <v>42447</v>
      </c>
      <c r="E124" s="1">
        <f t="shared" ca="1" si="2"/>
        <v>5</v>
      </c>
      <c r="F124" s="44">
        <f t="shared" ca="1" si="3"/>
        <v>292500</v>
      </c>
    </row>
    <row r="125" spans="1:6" x14ac:dyDescent="0.25">
      <c r="A125" s="12">
        <v>124</v>
      </c>
      <c r="B125" s="12" t="s">
        <v>217</v>
      </c>
      <c r="C125" s="38">
        <v>49500</v>
      </c>
      <c r="D125" s="13">
        <v>43043</v>
      </c>
      <c r="E125" s="1">
        <f t="shared" ca="1" si="2"/>
        <v>3</v>
      </c>
      <c r="F125" s="44">
        <f t="shared" ca="1" si="3"/>
        <v>148500</v>
      </c>
    </row>
    <row r="126" spans="1:6" x14ac:dyDescent="0.25">
      <c r="A126" s="12">
        <v>125</v>
      </c>
      <c r="B126" s="12" t="s">
        <v>218</v>
      </c>
      <c r="C126" s="38">
        <v>171000</v>
      </c>
      <c r="D126" s="13">
        <v>43524</v>
      </c>
      <c r="E126" s="1">
        <f t="shared" ca="1" si="2"/>
        <v>2</v>
      </c>
      <c r="F126" s="44">
        <f t="shared" ca="1" si="3"/>
        <v>342000</v>
      </c>
    </row>
    <row r="127" spans="1:6" x14ac:dyDescent="0.25">
      <c r="A127" s="12">
        <v>126</v>
      </c>
      <c r="B127" s="12" t="s">
        <v>219</v>
      </c>
      <c r="C127" s="38">
        <v>409500</v>
      </c>
      <c r="D127" s="13">
        <v>42815</v>
      </c>
      <c r="E127" s="1">
        <f t="shared" ca="1" si="2"/>
        <v>4</v>
      </c>
      <c r="F127" s="44">
        <f t="shared" ca="1" si="3"/>
        <v>1638000</v>
      </c>
    </row>
    <row r="128" spans="1:6" x14ac:dyDescent="0.25">
      <c r="A128" s="12">
        <v>127</v>
      </c>
      <c r="B128" s="12" t="s">
        <v>220</v>
      </c>
      <c r="C128" s="38">
        <v>441000</v>
      </c>
      <c r="D128" s="13">
        <v>44292</v>
      </c>
      <c r="E128" s="1">
        <f t="shared" ca="1" si="2"/>
        <v>0</v>
      </c>
      <c r="F128" s="44">
        <f t="shared" ca="1" si="3"/>
        <v>0</v>
      </c>
    </row>
    <row r="129" spans="1:6" x14ac:dyDescent="0.25">
      <c r="A129" s="12">
        <v>128</v>
      </c>
      <c r="B129" s="12" t="s">
        <v>29</v>
      </c>
      <c r="C129" s="38">
        <v>409500</v>
      </c>
      <c r="D129" s="13">
        <v>43533</v>
      </c>
      <c r="E129" s="1">
        <f t="shared" ca="1" si="2"/>
        <v>2</v>
      </c>
      <c r="F129" s="44">
        <f t="shared" ca="1" si="3"/>
        <v>819000</v>
      </c>
    </row>
    <row r="130" spans="1:6" x14ac:dyDescent="0.25">
      <c r="A130" s="12">
        <v>129</v>
      </c>
      <c r="B130" s="12" t="s">
        <v>221</v>
      </c>
      <c r="C130" s="38">
        <v>279000</v>
      </c>
      <c r="D130" s="13">
        <v>42382</v>
      </c>
      <c r="E130" s="1">
        <f t="shared" ca="1" si="2"/>
        <v>5</v>
      </c>
      <c r="F130" s="44">
        <f t="shared" ca="1" si="3"/>
        <v>1395000</v>
      </c>
    </row>
    <row r="131" spans="1:6" x14ac:dyDescent="0.25">
      <c r="A131" s="12">
        <v>130</v>
      </c>
      <c r="B131" s="12" t="s">
        <v>222</v>
      </c>
      <c r="C131" s="38">
        <v>247500</v>
      </c>
      <c r="D131" s="13">
        <v>42390</v>
      </c>
      <c r="E131" s="1">
        <f t="shared" ref="E131:E194" ca="1" si="4">DATEDIF($D131,TODAY(),"Y")</f>
        <v>5</v>
      </c>
      <c r="F131" s="44">
        <f t="shared" ref="F131:F194" ca="1" si="5">C131*E131</f>
        <v>1237500</v>
      </c>
    </row>
    <row r="132" spans="1:6" x14ac:dyDescent="0.25">
      <c r="A132" s="12">
        <v>131</v>
      </c>
      <c r="B132" s="12" t="s">
        <v>223</v>
      </c>
      <c r="C132" s="38">
        <v>94500</v>
      </c>
      <c r="D132" s="13">
        <v>42519</v>
      </c>
      <c r="E132" s="1">
        <f t="shared" ca="1" si="4"/>
        <v>5</v>
      </c>
      <c r="F132" s="44">
        <f t="shared" ca="1" si="5"/>
        <v>472500</v>
      </c>
    </row>
    <row r="133" spans="1:6" x14ac:dyDescent="0.25">
      <c r="A133" s="12">
        <v>132</v>
      </c>
      <c r="B133" s="12" t="s">
        <v>224</v>
      </c>
      <c r="C133" s="38">
        <v>409500</v>
      </c>
      <c r="D133" s="13">
        <v>41733</v>
      </c>
      <c r="E133" s="1">
        <f t="shared" ca="1" si="4"/>
        <v>7</v>
      </c>
      <c r="F133" s="44">
        <f t="shared" ca="1" si="5"/>
        <v>2866500</v>
      </c>
    </row>
    <row r="134" spans="1:6" x14ac:dyDescent="0.25">
      <c r="A134" s="12">
        <v>133</v>
      </c>
      <c r="B134" s="12" t="s">
        <v>225</v>
      </c>
      <c r="C134" s="38">
        <v>202500</v>
      </c>
      <c r="D134" s="13">
        <v>43672</v>
      </c>
      <c r="E134" s="1">
        <f t="shared" ca="1" si="4"/>
        <v>1</v>
      </c>
      <c r="F134" s="44">
        <f t="shared" ca="1" si="5"/>
        <v>202500</v>
      </c>
    </row>
    <row r="135" spans="1:6" x14ac:dyDescent="0.25">
      <c r="A135" s="12">
        <v>134</v>
      </c>
      <c r="B135" s="12" t="s">
        <v>226</v>
      </c>
      <c r="C135" s="38">
        <v>346500</v>
      </c>
      <c r="D135" s="13">
        <v>42417</v>
      </c>
      <c r="E135" s="1">
        <f t="shared" ca="1" si="4"/>
        <v>5</v>
      </c>
      <c r="F135" s="44">
        <f t="shared" ca="1" si="5"/>
        <v>1732500</v>
      </c>
    </row>
    <row r="136" spans="1:6" x14ac:dyDescent="0.25">
      <c r="A136" s="12">
        <v>135</v>
      </c>
      <c r="B136" s="12" t="s">
        <v>227</v>
      </c>
      <c r="C136" s="38">
        <v>90000</v>
      </c>
      <c r="D136" s="13">
        <v>42331</v>
      </c>
      <c r="E136" s="1">
        <f t="shared" ca="1" si="4"/>
        <v>5</v>
      </c>
      <c r="F136" s="44">
        <f t="shared" ca="1" si="5"/>
        <v>450000</v>
      </c>
    </row>
    <row r="137" spans="1:6" x14ac:dyDescent="0.25">
      <c r="A137" s="12">
        <v>136</v>
      </c>
      <c r="B137" s="12" t="s">
        <v>228</v>
      </c>
      <c r="C137" s="38">
        <v>85500</v>
      </c>
      <c r="D137" s="13">
        <v>42341</v>
      </c>
      <c r="E137" s="1">
        <f t="shared" ca="1" si="4"/>
        <v>5</v>
      </c>
      <c r="F137" s="44">
        <f t="shared" ca="1" si="5"/>
        <v>427500</v>
      </c>
    </row>
    <row r="138" spans="1:6" x14ac:dyDescent="0.25">
      <c r="A138" s="12">
        <v>137</v>
      </c>
      <c r="B138" s="12" t="s">
        <v>229</v>
      </c>
      <c r="C138" s="38">
        <v>337500</v>
      </c>
      <c r="D138" s="13">
        <v>42422</v>
      </c>
      <c r="E138" s="1">
        <f t="shared" ca="1" si="4"/>
        <v>5</v>
      </c>
      <c r="F138" s="44">
        <f t="shared" ca="1" si="5"/>
        <v>1687500</v>
      </c>
    </row>
    <row r="139" spans="1:6" x14ac:dyDescent="0.25">
      <c r="A139" s="12">
        <v>138</v>
      </c>
      <c r="B139" s="12" t="s">
        <v>230</v>
      </c>
      <c r="C139" s="38">
        <v>310500</v>
      </c>
      <c r="D139" s="13">
        <v>43546</v>
      </c>
      <c r="E139" s="1">
        <f t="shared" ca="1" si="4"/>
        <v>2</v>
      </c>
      <c r="F139" s="44">
        <f t="shared" ca="1" si="5"/>
        <v>621000</v>
      </c>
    </row>
    <row r="140" spans="1:6" x14ac:dyDescent="0.25">
      <c r="A140" s="12">
        <v>139</v>
      </c>
      <c r="B140" s="12" t="s">
        <v>231</v>
      </c>
      <c r="C140" s="38">
        <v>274500</v>
      </c>
      <c r="D140" s="13">
        <v>41387</v>
      </c>
      <c r="E140" s="1">
        <f t="shared" ca="1" si="4"/>
        <v>8</v>
      </c>
      <c r="F140" s="44">
        <f t="shared" ca="1" si="5"/>
        <v>2196000</v>
      </c>
    </row>
    <row r="141" spans="1:6" x14ac:dyDescent="0.25">
      <c r="A141" s="12">
        <v>140</v>
      </c>
      <c r="B141" s="12" t="s">
        <v>232</v>
      </c>
      <c r="C141" s="38">
        <v>315000</v>
      </c>
      <c r="D141" s="13">
        <v>41694</v>
      </c>
      <c r="E141" s="1">
        <f t="shared" ca="1" si="4"/>
        <v>7</v>
      </c>
      <c r="F141" s="44">
        <f t="shared" ca="1" si="5"/>
        <v>2205000</v>
      </c>
    </row>
    <row r="142" spans="1:6" x14ac:dyDescent="0.25">
      <c r="A142" s="12">
        <v>141</v>
      </c>
      <c r="B142" s="12" t="s">
        <v>233</v>
      </c>
      <c r="C142" s="38">
        <v>270000</v>
      </c>
      <c r="D142" s="13">
        <v>43528</v>
      </c>
      <c r="E142" s="1">
        <f t="shared" ca="1" si="4"/>
        <v>2</v>
      </c>
      <c r="F142" s="44">
        <f t="shared" ca="1" si="5"/>
        <v>540000</v>
      </c>
    </row>
    <row r="143" spans="1:6" x14ac:dyDescent="0.25">
      <c r="A143" s="12">
        <v>142</v>
      </c>
      <c r="B143" s="12" t="s">
        <v>22</v>
      </c>
      <c r="C143" s="38">
        <v>108000</v>
      </c>
      <c r="D143" s="13">
        <v>43015</v>
      </c>
      <c r="E143" s="1">
        <f t="shared" ca="1" si="4"/>
        <v>3</v>
      </c>
      <c r="F143" s="44">
        <f t="shared" ca="1" si="5"/>
        <v>324000</v>
      </c>
    </row>
    <row r="144" spans="1:6" x14ac:dyDescent="0.25">
      <c r="A144" s="12">
        <v>143</v>
      </c>
      <c r="B144" s="12" t="s">
        <v>234</v>
      </c>
      <c r="C144" s="38">
        <v>130500</v>
      </c>
      <c r="D144" s="13">
        <v>43964</v>
      </c>
      <c r="E144" s="1">
        <f t="shared" ca="1" si="4"/>
        <v>1</v>
      </c>
      <c r="F144" s="44">
        <f t="shared" ca="1" si="5"/>
        <v>130500</v>
      </c>
    </row>
    <row r="145" spans="1:6" x14ac:dyDescent="0.25">
      <c r="A145" s="12">
        <v>144</v>
      </c>
      <c r="B145" s="12" t="s">
        <v>235</v>
      </c>
      <c r="C145" s="38">
        <v>103500</v>
      </c>
      <c r="D145" s="13">
        <v>42924</v>
      </c>
      <c r="E145" s="1">
        <f t="shared" ca="1" si="4"/>
        <v>4</v>
      </c>
      <c r="F145" s="44">
        <f t="shared" ca="1" si="5"/>
        <v>414000</v>
      </c>
    </row>
    <row r="146" spans="1:6" x14ac:dyDescent="0.25">
      <c r="A146" s="12">
        <v>145</v>
      </c>
      <c r="B146" s="12" t="s">
        <v>236</v>
      </c>
      <c r="C146" s="38">
        <v>198000</v>
      </c>
      <c r="D146" s="13">
        <v>43252</v>
      </c>
      <c r="E146" s="1">
        <f t="shared" ca="1" si="4"/>
        <v>3</v>
      </c>
      <c r="F146" s="44">
        <f t="shared" ca="1" si="5"/>
        <v>594000</v>
      </c>
    </row>
    <row r="147" spans="1:6" x14ac:dyDescent="0.25">
      <c r="A147" s="12">
        <v>146</v>
      </c>
      <c r="B147" s="12" t="s">
        <v>237</v>
      </c>
      <c r="C147" s="38">
        <v>288000</v>
      </c>
      <c r="D147" s="13">
        <v>43151</v>
      </c>
      <c r="E147" s="1">
        <f t="shared" ca="1" si="4"/>
        <v>3</v>
      </c>
      <c r="F147" s="44">
        <f t="shared" ca="1" si="5"/>
        <v>864000</v>
      </c>
    </row>
    <row r="148" spans="1:6" x14ac:dyDescent="0.25">
      <c r="A148" s="12">
        <v>147</v>
      </c>
      <c r="B148" s="12" t="s">
        <v>238</v>
      </c>
      <c r="C148" s="38">
        <v>243000</v>
      </c>
      <c r="D148" s="13">
        <v>43497</v>
      </c>
      <c r="E148" s="1">
        <f t="shared" ca="1" si="4"/>
        <v>2</v>
      </c>
      <c r="F148" s="44">
        <f t="shared" ca="1" si="5"/>
        <v>486000</v>
      </c>
    </row>
    <row r="149" spans="1:6" x14ac:dyDescent="0.25">
      <c r="A149" s="12">
        <v>148</v>
      </c>
      <c r="B149" s="12" t="s">
        <v>239</v>
      </c>
      <c r="C149" s="38">
        <v>99000</v>
      </c>
      <c r="D149" s="13">
        <v>43550</v>
      </c>
      <c r="E149" s="1">
        <f t="shared" ca="1" si="4"/>
        <v>2</v>
      </c>
      <c r="F149" s="44">
        <f t="shared" ca="1" si="5"/>
        <v>198000</v>
      </c>
    </row>
    <row r="150" spans="1:6" x14ac:dyDescent="0.25">
      <c r="A150" s="12">
        <v>149</v>
      </c>
      <c r="B150" s="12" t="s">
        <v>240</v>
      </c>
      <c r="C150" s="38">
        <v>360000</v>
      </c>
      <c r="D150" s="13">
        <v>42641</v>
      </c>
      <c r="E150" s="1">
        <f t="shared" ca="1" si="4"/>
        <v>4</v>
      </c>
      <c r="F150" s="44">
        <f t="shared" ca="1" si="5"/>
        <v>1440000</v>
      </c>
    </row>
    <row r="151" spans="1:6" x14ac:dyDescent="0.25">
      <c r="A151" s="12">
        <v>150</v>
      </c>
      <c r="B151" s="12" t="s">
        <v>241</v>
      </c>
      <c r="C151" s="38">
        <v>67500</v>
      </c>
      <c r="D151" s="13">
        <v>42662</v>
      </c>
      <c r="E151" s="1">
        <f t="shared" ca="1" si="4"/>
        <v>4</v>
      </c>
      <c r="F151" s="44">
        <f t="shared" ca="1" si="5"/>
        <v>270000</v>
      </c>
    </row>
    <row r="152" spans="1:6" x14ac:dyDescent="0.25">
      <c r="A152" s="12">
        <v>151</v>
      </c>
      <c r="B152" s="12" t="s">
        <v>242</v>
      </c>
      <c r="C152" s="38">
        <v>328500</v>
      </c>
      <c r="D152" s="13">
        <v>43476</v>
      </c>
      <c r="E152" s="1">
        <f t="shared" ca="1" si="4"/>
        <v>2</v>
      </c>
      <c r="F152" s="44">
        <f t="shared" ca="1" si="5"/>
        <v>657000</v>
      </c>
    </row>
    <row r="153" spans="1:6" x14ac:dyDescent="0.25">
      <c r="A153" s="12">
        <v>152</v>
      </c>
      <c r="B153" s="12" t="s">
        <v>243</v>
      </c>
      <c r="C153" s="38">
        <v>396000</v>
      </c>
      <c r="D153" s="13">
        <v>41452</v>
      </c>
      <c r="E153" s="1">
        <f t="shared" ca="1" si="4"/>
        <v>8</v>
      </c>
      <c r="F153" s="44">
        <f t="shared" ca="1" si="5"/>
        <v>3168000</v>
      </c>
    </row>
    <row r="154" spans="1:6" x14ac:dyDescent="0.25">
      <c r="A154" s="12">
        <v>153</v>
      </c>
      <c r="B154" s="12" t="s">
        <v>244</v>
      </c>
      <c r="C154" s="38">
        <v>265500</v>
      </c>
      <c r="D154" s="13">
        <v>42376</v>
      </c>
      <c r="E154" s="1">
        <f t="shared" ca="1" si="4"/>
        <v>5</v>
      </c>
      <c r="F154" s="44">
        <f t="shared" ca="1" si="5"/>
        <v>1327500</v>
      </c>
    </row>
    <row r="155" spans="1:6" x14ac:dyDescent="0.25">
      <c r="A155" s="12">
        <v>154</v>
      </c>
      <c r="B155" s="12" t="s">
        <v>245</v>
      </c>
      <c r="C155" s="38">
        <v>67500</v>
      </c>
      <c r="D155" s="13">
        <v>43522</v>
      </c>
      <c r="E155" s="1">
        <f t="shared" ca="1" si="4"/>
        <v>2</v>
      </c>
      <c r="F155" s="44">
        <f t="shared" ca="1" si="5"/>
        <v>135000</v>
      </c>
    </row>
    <row r="156" spans="1:6" x14ac:dyDescent="0.25">
      <c r="A156" s="12">
        <v>155</v>
      </c>
      <c r="B156" s="12" t="s">
        <v>246</v>
      </c>
      <c r="C156" s="38">
        <v>63000</v>
      </c>
      <c r="D156" s="13">
        <v>43585</v>
      </c>
      <c r="E156" s="1">
        <f t="shared" ca="1" si="4"/>
        <v>2</v>
      </c>
      <c r="F156" s="44">
        <f t="shared" ca="1" si="5"/>
        <v>126000</v>
      </c>
    </row>
    <row r="157" spans="1:6" x14ac:dyDescent="0.25">
      <c r="A157" s="12">
        <v>156</v>
      </c>
      <c r="B157" s="12" t="s">
        <v>247</v>
      </c>
      <c r="C157" s="38">
        <v>225000</v>
      </c>
      <c r="D157" s="13">
        <v>42388</v>
      </c>
      <c r="E157" s="1">
        <f t="shared" ca="1" si="4"/>
        <v>5</v>
      </c>
      <c r="F157" s="44">
        <f t="shared" ca="1" si="5"/>
        <v>1125000</v>
      </c>
    </row>
    <row r="158" spans="1:6" x14ac:dyDescent="0.25">
      <c r="A158" s="12">
        <v>157</v>
      </c>
      <c r="B158" s="12" t="s">
        <v>248</v>
      </c>
      <c r="C158" s="38">
        <v>81000</v>
      </c>
      <c r="D158" s="13">
        <v>44291</v>
      </c>
      <c r="E158" s="1">
        <f t="shared" ca="1" si="4"/>
        <v>0</v>
      </c>
      <c r="F158" s="44">
        <f t="shared" ca="1" si="5"/>
        <v>0</v>
      </c>
    </row>
    <row r="159" spans="1:6" x14ac:dyDescent="0.25">
      <c r="A159" s="12">
        <v>158</v>
      </c>
      <c r="B159" s="12" t="s">
        <v>249</v>
      </c>
      <c r="C159" s="38">
        <v>346500</v>
      </c>
      <c r="D159" s="13">
        <v>42369</v>
      </c>
      <c r="E159" s="1">
        <f t="shared" ca="1" si="4"/>
        <v>5</v>
      </c>
      <c r="F159" s="44">
        <f t="shared" ca="1" si="5"/>
        <v>1732500</v>
      </c>
    </row>
    <row r="160" spans="1:6" x14ac:dyDescent="0.25">
      <c r="A160" s="12">
        <v>159</v>
      </c>
      <c r="B160" s="12" t="s">
        <v>250</v>
      </c>
      <c r="C160" s="38">
        <v>400500</v>
      </c>
      <c r="D160" s="13">
        <v>43228</v>
      </c>
      <c r="E160" s="1">
        <f t="shared" ca="1" si="4"/>
        <v>3</v>
      </c>
      <c r="F160" s="44">
        <f t="shared" ca="1" si="5"/>
        <v>1201500</v>
      </c>
    </row>
    <row r="161" spans="1:6" x14ac:dyDescent="0.25">
      <c r="A161" s="12">
        <v>160</v>
      </c>
      <c r="B161" s="12" t="s">
        <v>251</v>
      </c>
      <c r="C161" s="38">
        <v>297000</v>
      </c>
      <c r="D161" s="13">
        <v>42142</v>
      </c>
      <c r="E161" s="1">
        <f t="shared" ca="1" si="4"/>
        <v>6</v>
      </c>
      <c r="F161" s="44">
        <f t="shared" ca="1" si="5"/>
        <v>1782000</v>
      </c>
    </row>
    <row r="162" spans="1:6" x14ac:dyDescent="0.25">
      <c r="A162" s="12">
        <v>161</v>
      </c>
      <c r="B162" s="12" t="s">
        <v>252</v>
      </c>
      <c r="C162" s="38">
        <v>166500</v>
      </c>
      <c r="D162" s="13">
        <v>42505</v>
      </c>
      <c r="E162" s="1">
        <f t="shared" ca="1" si="4"/>
        <v>5</v>
      </c>
      <c r="F162" s="44">
        <f t="shared" ca="1" si="5"/>
        <v>832500</v>
      </c>
    </row>
    <row r="163" spans="1:6" x14ac:dyDescent="0.25">
      <c r="A163" s="12">
        <v>162</v>
      </c>
      <c r="B163" s="12" t="s">
        <v>253</v>
      </c>
      <c r="C163" s="38">
        <v>180000</v>
      </c>
      <c r="D163" s="13">
        <v>43023</v>
      </c>
      <c r="E163" s="1">
        <f t="shared" ca="1" si="4"/>
        <v>3</v>
      </c>
      <c r="F163" s="44">
        <f t="shared" ca="1" si="5"/>
        <v>540000</v>
      </c>
    </row>
    <row r="164" spans="1:6" x14ac:dyDescent="0.25">
      <c r="A164" s="12">
        <v>163</v>
      </c>
      <c r="B164" s="12" t="s">
        <v>254</v>
      </c>
      <c r="C164" s="38">
        <v>387000</v>
      </c>
      <c r="D164" s="13">
        <v>41842</v>
      </c>
      <c r="E164" s="1">
        <f t="shared" ca="1" si="4"/>
        <v>6</v>
      </c>
      <c r="F164" s="44">
        <f t="shared" ca="1" si="5"/>
        <v>2322000</v>
      </c>
    </row>
    <row r="165" spans="1:6" x14ac:dyDescent="0.25">
      <c r="A165" s="12">
        <v>164</v>
      </c>
      <c r="B165" s="12" t="s">
        <v>255</v>
      </c>
      <c r="C165" s="38">
        <v>256500</v>
      </c>
      <c r="D165" s="13">
        <v>43519</v>
      </c>
      <c r="E165" s="1">
        <f t="shared" ca="1" si="4"/>
        <v>2</v>
      </c>
      <c r="F165" s="44">
        <f t="shared" ca="1" si="5"/>
        <v>513000</v>
      </c>
    </row>
    <row r="166" spans="1:6" x14ac:dyDescent="0.25">
      <c r="A166" s="12">
        <v>165</v>
      </c>
      <c r="B166" s="12" t="s">
        <v>256</v>
      </c>
      <c r="C166" s="38">
        <v>117000</v>
      </c>
      <c r="D166" s="13">
        <v>42276</v>
      </c>
      <c r="E166" s="1">
        <f t="shared" ca="1" si="4"/>
        <v>5</v>
      </c>
      <c r="F166" s="44">
        <f t="shared" ca="1" si="5"/>
        <v>585000</v>
      </c>
    </row>
    <row r="167" spans="1:6" x14ac:dyDescent="0.25">
      <c r="A167" s="12">
        <v>166</v>
      </c>
      <c r="B167" s="12" t="s">
        <v>257</v>
      </c>
      <c r="C167" s="38">
        <v>211500</v>
      </c>
      <c r="D167" s="13">
        <v>42395</v>
      </c>
      <c r="E167" s="1">
        <f t="shared" ca="1" si="4"/>
        <v>5</v>
      </c>
      <c r="F167" s="44">
        <f t="shared" ca="1" si="5"/>
        <v>1057500</v>
      </c>
    </row>
    <row r="168" spans="1:6" x14ac:dyDescent="0.25">
      <c r="A168" s="12">
        <v>167</v>
      </c>
      <c r="B168" s="12" t="s">
        <v>258</v>
      </c>
      <c r="C168" s="38">
        <v>301500</v>
      </c>
      <c r="D168" s="13">
        <v>44009</v>
      </c>
      <c r="E168" s="1">
        <f t="shared" ca="1" si="4"/>
        <v>1</v>
      </c>
      <c r="F168" s="44">
        <f t="shared" ca="1" si="5"/>
        <v>301500</v>
      </c>
    </row>
    <row r="169" spans="1:6" x14ac:dyDescent="0.25">
      <c r="A169" s="12">
        <v>168</v>
      </c>
      <c r="B169" s="12" t="s">
        <v>259</v>
      </c>
      <c r="C169" s="38">
        <v>117000</v>
      </c>
      <c r="D169" s="13">
        <v>44244</v>
      </c>
      <c r="E169" s="1">
        <f t="shared" ca="1" si="4"/>
        <v>0</v>
      </c>
      <c r="F169" s="44">
        <f t="shared" ca="1" si="5"/>
        <v>0</v>
      </c>
    </row>
    <row r="170" spans="1:6" x14ac:dyDescent="0.25">
      <c r="A170" s="12">
        <v>169</v>
      </c>
      <c r="B170" s="12" t="s">
        <v>260</v>
      </c>
      <c r="C170" s="38">
        <v>144000</v>
      </c>
      <c r="D170" s="13">
        <v>42813</v>
      </c>
      <c r="E170" s="1">
        <f t="shared" ca="1" si="4"/>
        <v>4</v>
      </c>
      <c r="F170" s="44">
        <f t="shared" ca="1" si="5"/>
        <v>576000</v>
      </c>
    </row>
    <row r="171" spans="1:6" x14ac:dyDescent="0.25">
      <c r="A171" s="12">
        <v>170</v>
      </c>
      <c r="B171" s="12" t="s">
        <v>261</v>
      </c>
      <c r="C171" s="38">
        <v>445500</v>
      </c>
      <c r="D171" s="13">
        <v>41405</v>
      </c>
      <c r="E171" s="1">
        <f t="shared" ca="1" si="4"/>
        <v>8</v>
      </c>
      <c r="F171" s="44">
        <f t="shared" ca="1" si="5"/>
        <v>3564000</v>
      </c>
    </row>
    <row r="172" spans="1:6" x14ac:dyDescent="0.25">
      <c r="A172" s="12">
        <v>171</v>
      </c>
      <c r="B172" s="12" t="s">
        <v>262</v>
      </c>
      <c r="C172" s="38">
        <v>112500</v>
      </c>
      <c r="D172" s="13">
        <v>41574</v>
      </c>
      <c r="E172" s="1">
        <f t="shared" ca="1" si="4"/>
        <v>7</v>
      </c>
      <c r="F172" s="44">
        <f t="shared" ca="1" si="5"/>
        <v>787500</v>
      </c>
    </row>
    <row r="173" spans="1:6" x14ac:dyDescent="0.25">
      <c r="A173" s="12">
        <v>172</v>
      </c>
      <c r="B173" s="12" t="s">
        <v>263</v>
      </c>
      <c r="C173" s="38">
        <v>238500</v>
      </c>
      <c r="D173" s="13">
        <v>41697</v>
      </c>
      <c r="E173" s="1">
        <f t="shared" ca="1" si="4"/>
        <v>7</v>
      </c>
      <c r="F173" s="44">
        <f t="shared" ca="1" si="5"/>
        <v>1669500</v>
      </c>
    </row>
    <row r="174" spans="1:6" x14ac:dyDescent="0.25">
      <c r="A174" s="12">
        <v>173</v>
      </c>
      <c r="B174" s="12" t="s">
        <v>264</v>
      </c>
      <c r="C174" s="38">
        <v>184500</v>
      </c>
      <c r="D174" s="13">
        <v>43648</v>
      </c>
      <c r="E174" s="1">
        <f t="shared" ca="1" si="4"/>
        <v>2</v>
      </c>
      <c r="F174" s="44">
        <f t="shared" ca="1" si="5"/>
        <v>369000</v>
      </c>
    </row>
    <row r="175" spans="1:6" x14ac:dyDescent="0.25">
      <c r="A175" s="12">
        <v>174</v>
      </c>
      <c r="B175" s="12" t="s">
        <v>265</v>
      </c>
      <c r="C175" s="38">
        <v>382500</v>
      </c>
      <c r="D175" s="13">
        <v>43004</v>
      </c>
      <c r="E175" s="1">
        <f t="shared" ca="1" si="4"/>
        <v>3</v>
      </c>
      <c r="F175" s="44">
        <f t="shared" ca="1" si="5"/>
        <v>1147500</v>
      </c>
    </row>
    <row r="176" spans="1:6" x14ac:dyDescent="0.25">
      <c r="A176" s="12">
        <v>175</v>
      </c>
      <c r="B176" s="12" t="s">
        <v>266</v>
      </c>
      <c r="C176" s="38">
        <v>94500</v>
      </c>
      <c r="D176" s="13">
        <v>41674</v>
      </c>
      <c r="E176" s="1">
        <f t="shared" ca="1" si="4"/>
        <v>7</v>
      </c>
      <c r="F176" s="44">
        <f t="shared" ca="1" si="5"/>
        <v>661500</v>
      </c>
    </row>
    <row r="177" spans="1:6" x14ac:dyDescent="0.25">
      <c r="A177" s="12">
        <v>176</v>
      </c>
      <c r="B177" s="12" t="s">
        <v>267</v>
      </c>
      <c r="C177" s="38">
        <v>310500</v>
      </c>
      <c r="D177" s="13">
        <v>42019</v>
      </c>
      <c r="E177" s="1">
        <f t="shared" ca="1" si="4"/>
        <v>6</v>
      </c>
      <c r="F177" s="44">
        <f t="shared" ca="1" si="5"/>
        <v>1863000</v>
      </c>
    </row>
    <row r="178" spans="1:6" x14ac:dyDescent="0.25">
      <c r="A178" s="12">
        <v>177</v>
      </c>
      <c r="B178" s="12" t="s">
        <v>268</v>
      </c>
      <c r="C178" s="38">
        <v>234000</v>
      </c>
      <c r="D178" s="13">
        <v>42037</v>
      </c>
      <c r="E178" s="1">
        <f t="shared" ca="1" si="4"/>
        <v>6</v>
      </c>
      <c r="F178" s="44">
        <f t="shared" ca="1" si="5"/>
        <v>1404000</v>
      </c>
    </row>
    <row r="179" spans="1:6" x14ac:dyDescent="0.25">
      <c r="A179" s="12">
        <v>178</v>
      </c>
      <c r="B179" s="12" t="s">
        <v>269</v>
      </c>
      <c r="C179" s="38">
        <v>85500</v>
      </c>
      <c r="D179" s="13">
        <v>43109</v>
      </c>
      <c r="E179" s="1">
        <f t="shared" ca="1" si="4"/>
        <v>3</v>
      </c>
      <c r="F179" s="44">
        <f t="shared" ca="1" si="5"/>
        <v>256500</v>
      </c>
    </row>
    <row r="180" spans="1:6" x14ac:dyDescent="0.25">
      <c r="A180" s="12">
        <v>179</v>
      </c>
      <c r="B180" s="12" t="s">
        <v>270</v>
      </c>
      <c r="C180" s="38">
        <v>58500</v>
      </c>
      <c r="D180" s="13">
        <v>43324</v>
      </c>
      <c r="E180" s="1">
        <f t="shared" ca="1" si="4"/>
        <v>2</v>
      </c>
      <c r="F180" s="44">
        <f t="shared" ca="1" si="5"/>
        <v>117000</v>
      </c>
    </row>
    <row r="181" spans="1:6" x14ac:dyDescent="0.25">
      <c r="A181" s="12">
        <v>180</v>
      </c>
      <c r="B181" s="12" t="s">
        <v>271</v>
      </c>
      <c r="C181" s="38">
        <v>198000</v>
      </c>
      <c r="D181" s="13">
        <v>43795</v>
      </c>
      <c r="E181" s="1">
        <f t="shared" ca="1" si="4"/>
        <v>1</v>
      </c>
      <c r="F181" s="44">
        <f t="shared" ca="1" si="5"/>
        <v>198000</v>
      </c>
    </row>
    <row r="182" spans="1:6" x14ac:dyDescent="0.25">
      <c r="A182" s="12">
        <v>181</v>
      </c>
      <c r="B182" s="12" t="s">
        <v>272</v>
      </c>
      <c r="C182" s="38">
        <v>405000</v>
      </c>
      <c r="D182" s="13">
        <v>42911</v>
      </c>
      <c r="E182" s="1">
        <f t="shared" ca="1" si="4"/>
        <v>4</v>
      </c>
      <c r="F182" s="44">
        <f t="shared" ca="1" si="5"/>
        <v>1620000</v>
      </c>
    </row>
    <row r="183" spans="1:6" x14ac:dyDescent="0.25">
      <c r="A183" s="12">
        <v>182</v>
      </c>
      <c r="B183" s="12" t="s">
        <v>273</v>
      </c>
      <c r="C183" s="38">
        <v>261000</v>
      </c>
      <c r="D183" s="13">
        <v>42365</v>
      </c>
      <c r="E183" s="1">
        <f t="shared" ca="1" si="4"/>
        <v>5</v>
      </c>
      <c r="F183" s="44">
        <f t="shared" ca="1" si="5"/>
        <v>1305000</v>
      </c>
    </row>
    <row r="184" spans="1:6" x14ac:dyDescent="0.25">
      <c r="A184" s="12">
        <v>183</v>
      </c>
      <c r="B184" s="12" t="s">
        <v>274</v>
      </c>
      <c r="C184" s="38">
        <v>450000</v>
      </c>
      <c r="D184" s="13">
        <v>43563</v>
      </c>
      <c r="E184" s="1">
        <f t="shared" ca="1" si="4"/>
        <v>2</v>
      </c>
      <c r="F184" s="44">
        <f t="shared" ca="1" si="5"/>
        <v>900000</v>
      </c>
    </row>
    <row r="185" spans="1:6" x14ac:dyDescent="0.25">
      <c r="A185" s="12">
        <v>184</v>
      </c>
      <c r="B185" s="12" t="s">
        <v>275</v>
      </c>
      <c r="C185" s="38">
        <v>400500</v>
      </c>
      <c r="D185" s="13">
        <v>43686</v>
      </c>
      <c r="E185" s="1">
        <f t="shared" ca="1" si="4"/>
        <v>1</v>
      </c>
      <c r="F185" s="44">
        <f t="shared" ca="1" si="5"/>
        <v>400500</v>
      </c>
    </row>
    <row r="186" spans="1:6" x14ac:dyDescent="0.25">
      <c r="A186" s="12">
        <v>185</v>
      </c>
      <c r="B186" s="12" t="s">
        <v>276</v>
      </c>
      <c r="C186" s="38">
        <v>405000</v>
      </c>
      <c r="D186" s="13">
        <v>41760</v>
      </c>
      <c r="E186" s="1">
        <f t="shared" ca="1" si="4"/>
        <v>7</v>
      </c>
      <c r="F186" s="44">
        <f t="shared" ca="1" si="5"/>
        <v>2835000</v>
      </c>
    </row>
    <row r="187" spans="1:6" x14ac:dyDescent="0.25">
      <c r="A187" s="12">
        <v>186</v>
      </c>
      <c r="B187" s="12" t="s">
        <v>277</v>
      </c>
      <c r="C187" s="38">
        <v>427500</v>
      </c>
      <c r="D187" s="13">
        <v>41501</v>
      </c>
      <c r="E187" s="1">
        <f t="shared" ca="1" si="4"/>
        <v>7</v>
      </c>
      <c r="F187" s="44">
        <f t="shared" ca="1" si="5"/>
        <v>2992500</v>
      </c>
    </row>
    <row r="188" spans="1:6" x14ac:dyDescent="0.25">
      <c r="A188" s="12">
        <v>187</v>
      </c>
      <c r="B188" s="12" t="s">
        <v>24</v>
      </c>
      <c r="C188" s="38">
        <v>72000</v>
      </c>
      <c r="D188" s="13">
        <v>42916</v>
      </c>
      <c r="E188" s="1">
        <f t="shared" ca="1" si="4"/>
        <v>4</v>
      </c>
      <c r="F188" s="44">
        <f t="shared" ca="1" si="5"/>
        <v>288000</v>
      </c>
    </row>
    <row r="189" spans="1:6" x14ac:dyDescent="0.25">
      <c r="A189" s="12">
        <v>188</v>
      </c>
      <c r="B189" s="12" t="s">
        <v>278</v>
      </c>
      <c r="C189" s="38">
        <v>108000</v>
      </c>
      <c r="D189" s="13">
        <v>44213</v>
      </c>
      <c r="E189" s="1">
        <f t="shared" ca="1" si="4"/>
        <v>0</v>
      </c>
      <c r="F189" s="44">
        <f t="shared" ca="1" si="5"/>
        <v>0</v>
      </c>
    </row>
    <row r="190" spans="1:6" x14ac:dyDescent="0.25">
      <c r="A190" s="12">
        <v>189</v>
      </c>
      <c r="B190" s="12" t="s">
        <v>279</v>
      </c>
      <c r="C190" s="38">
        <v>369000</v>
      </c>
      <c r="D190" s="13">
        <v>41286</v>
      </c>
      <c r="E190" s="1">
        <f t="shared" ca="1" si="4"/>
        <v>8</v>
      </c>
      <c r="F190" s="44">
        <f t="shared" ca="1" si="5"/>
        <v>2952000</v>
      </c>
    </row>
    <row r="191" spans="1:6" x14ac:dyDescent="0.25">
      <c r="A191" s="12">
        <v>190</v>
      </c>
      <c r="B191" s="12" t="s">
        <v>280</v>
      </c>
      <c r="C191" s="38">
        <v>108000</v>
      </c>
      <c r="D191" s="13">
        <v>42782</v>
      </c>
      <c r="E191" s="1">
        <f t="shared" ca="1" si="4"/>
        <v>4</v>
      </c>
      <c r="F191" s="44">
        <f t="shared" ca="1" si="5"/>
        <v>432000</v>
      </c>
    </row>
    <row r="192" spans="1:6" x14ac:dyDescent="0.25">
      <c r="A192" s="12">
        <v>191</v>
      </c>
      <c r="B192" s="12" t="s">
        <v>281</v>
      </c>
      <c r="C192" s="38">
        <v>202500</v>
      </c>
      <c r="D192" s="13">
        <v>42151</v>
      </c>
      <c r="E192" s="1">
        <f t="shared" ca="1" si="4"/>
        <v>6</v>
      </c>
      <c r="F192" s="44">
        <f t="shared" ca="1" si="5"/>
        <v>1215000</v>
      </c>
    </row>
    <row r="193" spans="1:6" x14ac:dyDescent="0.25">
      <c r="A193" s="12">
        <v>192</v>
      </c>
      <c r="B193" s="12" t="s">
        <v>282</v>
      </c>
      <c r="C193" s="38">
        <v>103500</v>
      </c>
      <c r="D193" s="13">
        <v>42598</v>
      </c>
      <c r="E193" s="1">
        <f t="shared" ca="1" si="4"/>
        <v>4</v>
      </c>
      <c r="F193" s="44">
        <f t="shared" ca="1" si="5"/>
        <v>414000</v>
      </c>
    </row>
    <row r="194" spans="1:6" x14ac:dyDescent="0.25">
      <c r="A194" s="12">
        <v>193</v>
      </c>
      <c r="B194" s="12" t="s">
        <v>283</v>
      </c>
      <c r="C194" s="38">
        <v>382500</v>
      </c>
      <c r="D194" s="13">
        <v>43737</v>
      </c>
      <c r="E194" s="1">
        <f t="shared" ca="1" si="4"/>
        <v>1</v>
      </c>
      <c r="F194" s="44">
        <f t="shared" ca="1" si="5"/>
        <v>382500</v>
      </c>
    </row>
    <row r="195" spans="1:6" x14ac:dyDescent="0.25">
      <c r="A195" s="12">
        <v>194</v>
      </c>
      <c r="B195" s="12" t="s">
        <v>284</v>
      </c>
      <c r="C195" s="38">
        <v>378000</v>
      </c>
      <c r="D195" s="13">
        <v>41684</v>
      </c>
      <c r="E195" s="1">
        <f t="shared" ref="E195:E258" ca="1" si="6">DATEDIF($D195,TODAY(),"Y")</f>
        <v>7</v>
      </c>
      <c r="F195" s="44">
        <f t="shared" ref="F195:F258" ca="1" si="7">C195*E195</f>
        <v>2646000</v>
      </c>
    </row>
    <row r="196" spans="1:6" x14ac:dyDescent="0.25">
      <c r="A196" s="12">
        <v>195</v>
      </c>
      <c r="B196" s="12" t="s">
        <v>285</v>
      </c>
      <c r="C196" s="38">
        <v>400500</v>
      </c>
      <c r="D196" s="13">
        <v>43043</v>
      </c>
      <c r="E196" s="1">
        <f t="shared" ca="1" si="6"/>
        <v>3</v>
      </c>
      <c r="F196" s="44">
        <f t="shared" ca="1" si="7"/>
        <v>1201500</v>
      </c>
    </row>
    <row r="197" spans="1:6" x14ac:dyDescent="0.25">
      <c r="A197" s="12">
        <v>196</v>
      </c>
      <c r="B197" s="12" t="s">
        <v>286</v>
      </c>
      <c r="C197" s="38">
        <v>405000</v>
      </c>
      <c r="D197" s="13">
        <v>43480</v>
      </c>
      <c r="E197" s="1">
        <f t="shared" ca="1" si="6"/>
        <v>2</v>
      </c>
      <c r="F197" s="44">
        <f t="shared" ca="1" si="7"/>
        <v>810000</v>
      </c>
    </row>
    <row r="198" spans="1:6" x14ac:dyDescent="0.25">
      <c r="A198" s="12">
        <v>197</v>
      </c>
      <c r="B198" s="12" t="s">
        <v>287</v>
      </c>
      <c r="C198" s="38">
        <v>90000</v>
      </c>
      <c r="D198" s="13">
        <v>43690</v>
      </c>
      <c r="E198" s="1">
        <f t="shared" ca="1" si="6"/>
        <v>1</v>
      </c>
      <c r="F198" s="44">
        <f t="shared" ca="1" si="7"/>
        <v>90000</v>
      </c>
    </row>
    <row r="199" spans="1:6" x14ac:dyDescent="0.25">
      <c r="A199" s="12">
        <v>198</v>
      </c>
      <c r="B199" s="12" t="s">
        <v>288</v>
      </c>
      <c r="C199" s="38">
        <v>90000</v>
      </c>
      <c r="D199" s="13">
        <v>41312</v>
      </c>
      <c r="E199" s="1">
        <f t="shared" ca="1" si="6"/>
        <v>8</v>
      </c>
      <c r="F199" s="44">
        <f t="shared" ca="1" si="7"/>
        <v>720000</v>
      </c>
    </row>
    <row r="200" spans="1:6" x14ac:dyDescent="0.25">
      <c r="A200" s="12">
        <v>199</v>
      </c>
      <c r="B200" s="12" t="s">
        <v>289</v>
      </c>
      <c r="C200" s="38">
        <v>193500</v>
      </c>
      <c r="D200" s="13">
        <v>42155</v>
      </c>
      <c r="E200" s="1">
        <f t="shared" ca="1" si="6"/>
        <v>6</v>
      </c>
      <c r="F200" s="44">
        <f t="shared" ca="1" si="7"/>
        <v>1161000</v>
      </c>
    </row>
    <row r="201" spans="1:6" x14ac:dyDescent="0.25">
      <c r="A201" s="12">
        <v>200</v>
      </c>
      <c r="B201" s="12" t="s">
        <v>290</v>
      </c>
      <c r="C201" s="38">
        <v>238500</v>
      </c>
      <c r="D201" s="13">
        <v>41401</v>
      </c>
      <c r="E201" s="1">
        <f t="shared" ca="1" si="6"/>
        <v>8</v>
      </c>
      <c r="F201" s="44">
        <f t="shared" ca="1" si="7"/>
        <v>1908000</v>
      </c>
    </row>
    <row r="202" spans="1:6" x14ac:dyDescent="0.25">
      <c r="A202" s="12">
        <v>201</v>
      </c>
      <c r="B202" s="12" t="s">
        <v>291</v>
      </c>
      <c r="C202" s="38">
        <v>112500</v>
      </c>
      <c r="D202" s="13">
        <v>42746</v>
      </c>
      <c r="E202" s="1">
        <f t="shared" ca="1" si="6"/>
        <v>4</v>
      </c>
      <c r="F202" s="44">
        <f t="shared" ca="1" si="7"/>
        <v>450000</v>
      </c>
    </row>
    <row r="203" spans="1:6" x14ac:dyDescent="0.25">
      <c r="A203" s="12">
        <v>202</v>
      </c>
      <c r="B203" s="12" t="s">
        <v>292</v>
      </c>
      <c r="C203" s="38">
        <v>63000</v>
      </c>
      <c r="D203" s="13">
        <v>43501</v>
      </c>
      <c r="E203" s="1">
        <f t="shared" ca="1" si="6"/>
        <v>2</v>
      </c>
      <c r="F203" s="44">
        <f t="shared" ca="1" si="7"/>
        <v>126000</v>
      </c>
    </row>
    <row r="204" spans="1:6" x14ac:dyDescent="0.25">
      <c r="A204" s="12">
        <v>203</v>
      </c>
      <c r="B204" s="12" t="s">
        <v>293</v>
      </c>
      <c r="C204" s="38">
        <v>279000</v>
      </c>
      <c r="D204" s="13">
        <v>44251</v>
      </c>
      <c r="E204" s="1">
        <f t="shared" ca="1" si="6"/>
        <v>0</v>
      </c>
      <c r="F204" s="44">
        <f t="shared" ca="1" si="7"/>
        <v>0</v>
      </c>
    </row>
    <row r="205" spans="1:6" x14ac:dyDescent="0.25">
      <c r="A205" s="12">
        <v>204</v>
      </c>
      <c r="B205" s="12" t="s">
        <v>294</v>
      </c>
      <c r="C205" s="38">
        <v>189000</v>
      </c>
      <c r="D205" s="13">
        <v>42899</v>
      </c>
      <c r="E205" s="1">
        <f t="shared" ca="1" si="6"/>
        <v>4</v>
      </c>
      <c r="F205" s="44">
        <f t="shared" ca="1" si="7"/>
        <v>756000</v>
      </c>
    </row>
    <row r="206" spans="1:6" x14ac:dyDescent="0.25">
      <c r="A206" s="12">
        <v>205</v>
      </c>
      <c r="B206" s="12" t="s">
        <v>295</v>
      </c>
      <c r="C206" s="38">
        <v>301500</v>
      </c>
      <c r="D206" s="13">
        <v>41737</v>
      </c>
      <c r="E206" s="1">
        <f t="shared" ca="1" si="6"/>
        <v>7</v>
      </c>
      <c r="F206" s="44">
        <f t="shared" ca="1" si="7"/>
        <v>2110500</v>
      </c>
    </row>
    <row r="207" spans="1:6" x14ac:dyDescent="0.25">
      <c r="A207" s="12">
        <v>206</v>
      </c>
      <c r="B207" s="12" t="s">
        <v>296</v>
      </c>
      <c r="C207" s="38">
        <v>121500</v>
      </c>
      <c r="D207" s="13">
        <v>43224</v>
      </c>
      <c r="E207" s="1">
        <f t="shared" ca="1" si="6"/>
        <v>3</v>
      </c>
      <c r="F207" s="44">
        <f t="shared" ca="1" si="7"/>
        <v>364500</v>
      </c>
    </row>
    <row r="208" spans="1:6" x14ac:dyDescent="0.25">
      <c r="A208" s="12">
        <v>207</v>
      </c>
      <c r="B208" s="12" t="s">
        <v>297</v>
      </c>
      <c r="C208" s="38">
        <v>324000</v>
      </c>
      <c r="D208" s="13">
        <v>42438</v>
      </c>
      <c r="E208" s="1">
        <f t="shared" ca="1" si="6"/>
        <v>5</v>
      </c>
      <c r="F208" s="44">
        <f t="shared" ca="1" si="7"/>
        <v>1620000</v>
      </c>
    </row>
    <row r="209" spans="1:6" x14ac:dyDescent="0.25">
      <c r="A209" s="12">
        <v>208</v>
      </c>
      <c r="B209" s="12" t="s">
        <v>298</v>
      </c>
      <c r="C209" s="38">
        <v>418500</v>
      </c>
      <c r="D209" s="13">
        <v>42779</v>
      </c>
      <c r="E209" s="1">
        <f t="shared" ca="1" si="6"/>
        <v>4</v>
      </c>
      <c r="F209" s="44">
        <f t="shared" ca="1" si="7"/>
        <v>1674000</v>
      </c>
    </row>
    <row r="210" spans="1:6" x14ac:dyDescent="0.25">
      <c r="A210" s="12">
        <v>209</v>
      </c>
      <c r="B210" s="12" t="s">
        <v>299</v>
      </c>
      <c r="C210" s="38">
        <v>234000</v>
      </c>
      <c r="D210" s="13">
        <v>44293</v>
      </c>
      <c r="E210" s="1">
        <f t="shared" ca="1" si="6"/>
        <v>0</v>
      </c>
      <c r="F210" s="44">
        <f t="shared" ca="1" si="7"/>
        <v>0</v>
      </c>
    </row>
    <row r="211" spans="1:6" x14ac:dyDescent="0.25">
      <c r="A211" s="12">
        <v>210</v>
      </c>
      <c r="B211" s="12" t="s">
        <v>300</v>
      </c>
      <c r="C211" s="38">
        <v>270000</v>
      </c>
      <c r="D211" s="13">
        <v>41706</v>
      </c>
      <c r="E211" s="1">
        <f t="shared" ca="1" si="6"/>
        <v>7</v>
      </c>
      <c r="F211" s="44">
        <f t="shared" ca="1" si="7"/>
        <v>1890000</v>
      </c>
    </row>
    <row r="212" spans="1:6" x14ac:dyDescent="0.25">
      <c r="A212" s="12">
        <v>211</v>
      </c>
      <c r="B212" s="12" t="s">
        <v>301</v>
      </c>
      <c r="C212" s="38">
        <v>373500</v>
      </c>
      <c r="D212" s="13">
        <v>43686</v>
      </c>
      <c r="E212" s="1">
        <f t="shared" ca="1" si="6"/>
        <v>1</v>
      </c>
      <c r="F212" s="44">
        <f t="shared" ca="1" si="7"/>
        <v>373500</v>
      </c>
    </row>
    <row r="213" spans="1:6" x14ac:dyDescent="0.25">
      <c r="A213" s="12">
        <v>212</v>
      </c>
      <c r="B213" s="12" t="s">
        <v>302</v>
      </c>
      <c r="C213" s="38">
        <v>405000</v>
      </c>
      <c r="D213" s="13">
        <v>41812</v>
      </c>
      <c r="E213" s="1">
        <f t="shared" ca="1" si="6"/>
        <v>7</v>
      </c>
      <c r="F213" s="44">
        <f t="shared" ca="1" si="7"/>
        <v>2835000</v>
      </c>
    </row>
    <row r="214" spans="1:6" x14ac:dyDescent="0.25">
      <c r="A214" s="12">
        <v>213</v>
      </c>
      <c r="B214" s="12" t="s">
        <v>303</v>
      </c>
      <c r="C214" s="38">
        <v>76500</v>
      </c>
      <c r="D214" s="13">
        <v>42011</v>
      </c>
      <c r="E214" s="1">
        <f t="shared" ca="1" si="6"/>
        <v>6</v>
      </c>
      <c r="F214" s="44">
        <f t="shared" ca="1" si="7"/>
        <v>459000</v>
      </c>
    </row>
    <row r="215" spans="1:6" x14ac:dyDescent="0.25">
      <c r="A215" s="12">
        <v>214</v>
      </c>
      <c r="B215" s="12" t="s">
        <v>304</v>
      </c>
      <c r="C215" s="38">
        <v>108000</v>
      </c>
      <c r="D215" s="13">
        <v>42155</v>
      </c>
      <c r="E215" s="1">
        <f t="shared" ca="1" si="6"/>
        <v>6</v>
      </c>
      <c r="F215" s="44">
        <f t="shared" ca="1" si="7"/>
        <v>648000</v>
      </c>
    </row>
    <row r="216" spans="1:6" x14ac:dyDescent="0.25">
      <c r="A216" s="12">
        <v>215</v>
      </c>
      <c r="B216" s="12" t="s">
        <v>25</v>
      </c>
      <c r="C216" s="38">
        <v>355500</v>
      </c>
      <c r="D216" s="13">
        <v>42487</v>
      </c>
      <c r="E216" s="1">
        <f t="shared" ca="1" si="6"/>
        <v>5</v>
      </c>
      <c r="F216" s="44">
        <f t="shared" ca="1" si="7"/>
        <v>1777500</v>
      </c>
    </row>
    <row r="217" spans="1:6" x14ac:dyDescent="0.25">
      <c r="A217" s="12">
        <v>216</v>
      </c>
      <c r="B217" s="12" t="s">
        <v>305</v>
      </c>
      <c r="C217" s="38">
        <v>378000</v>
      </c>
      <c r="D217" s="13">
        <v>43980</v>
      </c>
      <c r="E217" s="1">
        <f t="shared" ca="1" si="6"/>
        <v>1</v>
      </c>
      <c r="F217" s="44">
        <f t="shared" ca="1" si="7"/>
        <v>378000</v>
      </c>
    </row>
    <row r="218" spans="1:6" x14ac:dyDescent="0.25">
      <c r="A218" s="12">
        <v>217</v>
      </c>
      <c r="B218" s="12" t="s">
        <v>306</v>
      </c>
      <c r="C218" s="38">
        <v>54000</v>
      </c>
      <c r="D218" s="13">
        <v>43218</v>
      </c>
      <c r="E218" s="1">
        <f t="shared" ca="1" si="6"/>
        <v>3</v>
      </c>
      <c r="F218" s="44">
        <f t="shared" ca="1" si="7"/>
        <v>162000</v>
      </c>
    </row>
    <row r="219" spans="1:6" x14ac:dyDescent="0.25">
      <c r="A219" s="12">
        <v>218</v>
      </c>
      <c r="B219" s="12" t="s">
        <v>307</v>
      </c>
      <c r="C219" s="38">
        <v>72000</v>
      </c>
      <c r="D219" s="13">
        <v>41564</v>
      </c>
      <c r="E219" s="1">
        <f t="shared" ca="1" si="6"/>
        <v>7</v>
      </c>
      <c r="F219" s="44">
        <f t="shared" ca="1" si="7"/>
        <v>504000</v>
      </c>
    </row>
    <row r="220" spans="1:6" x14ac:dyDescent="0.25">
      <c r="A220" s="12">
        <v>219</v>
      </c>
      <c r="B220" s="12" t="s">
        <v>308</v>
      </c>
      <c r="C220" s="38">
        <v>184500</v>
      </c>
      <c r="D220" s="13">
        <v>43742</v>
      </c>
      <c r="E220" s="1">
        <f t="shared" ca="1" si="6"/>
        <v>1</v>
      </c>
      <c r="F220" s="44">
        <f t="shared" ca="1" si="7"/>
        <v>184500</v>
      </c>
    </row>
    <row r="221" spans="1:6" x14ac:dyDescent="0.25">
      <c r="A221" s="12">
        <v>220</v>
      </c>
      <c r="B221" s="12" t="s">
        <v>309</v>
      </c>
      <c r="C221" s="38">
        <v>261000</v>
      </c>
      <c r="D221" s="13">
        <v>41644</v>
      </c>
      <c r="E221" s="1">
        <f t="shared" ca="1" si="6"/>
        <v>7</v>
      </c>
      <c r="F221" s="44">
        <f t="shared" ca="1" si="7"/>
        <v>1827000</v>
      </c>
    </row>
    <row r="222" spans="1:6" x14ac:dyDescent="0.25">
      <c r="A222" s="12">
        <v>221</v>
      </c>
      <c r="B222" s="12" t="s">
        <v>310</v>
      </c>
      <c r="C222" s="38">
        <v>441000</v>
      </c>
      <c r="D222" s="13">
        <v>42285</v>
      </c>
      <c r="E222" s="1">
        <f t="shared" ca="1" si="6"/>
        <v>5</v>
      </c>
      <c r="F222" s="44">
        <f t="shared" ca="1" si="7"/>
        <v>2205000</v>
      </c>
    </row>
    <row r="223" spans="1:6" x14ac:dyDescent="0.25">
      <c r="A223" s="12">
        <v>222</v>
      </c>
      <c r="B223" s="12" t="s">
        <v>311</v>
      </c>
      <c r="C223" s="38">
        <v>180000</v>
      </c>
      <c r="D223" s="13">
        <v>41345</v>
      </c>
      <c r="E223" s="1">
        <f t="shared" ca="1" si="6"/>
        <v>8</v>
      </c>
      <c r="F223" s="44">
        <f t="shared" ca="1" si="7"/>
        <v>1440000</v>
      </c>
    </row>
    <row r="224" spans="1:6" x14ac:dyDescent="0.25">
      <c r="A224" s="12">
        <v>223</v>
      </c>
      <c r="B224" s="12" t="s">
        <v>312</v>
      </c>
      <c r="C224" s="38">
        <v>171000</v>
      </c>
      <c r="D224" s="13">
        <v>43782</v>
      </c>
      <c r="E224" s="1">
        <f t="shared" ca="1" si="6"/>
        <v>1</v>
      </c>
      <c r="F224" s="44">
        <f t="shared" ca="1" si="7"/>
        <v>171000</v>
      </c>
    </row>
    <row r="225" spans="1:6" x14ac:dyDescent="0.25">
      <c r="A225" s="12">
        <v>224</v>
      </c>
      <c r="B225" s="12" t="s">
        <v>313</v>
      </c>
      <c r="C225" s="38">
        <v>229500</v>
      </c>
      <c r="D225" s="13">
        <v>41718</v>
      </c>
      <c r="E225" s="1">
        <f t="shared" ca="1" si="6"/>
        <v>7</v>
      </c>
      <c r="F225" s="44">
        <f t="shared" ca="1" si="7"/>
        <v>1606500</v>
      </c>
    </row>
    <row r="226" spans="1:6" x14ac:dyDescent="0.25">
      <c r="A226" s="12">
        <v>225</v>
      </c>
      <c r="B226" s="12" t="s">
        <v>314</v>
      </c>
      <c r="C226" s="38">
        <v>279000</v>
      </c>
      <c r="D226" s="13">
        <v>43669</v>
      </c>
      <c r="E226" s="1">
        <f t="shared" ca="1" si="6"/>
        <v>1</v>
      </c>
      <c r="F226" s="44">
        <f t="shared" ca="1" si="7"/>
        <v>279000</v>
      </c>
    </row>
    <row r="227" spans="1:6" x14ac:dyDescent="0.25">
      <c r="A227" s="12">
        <v>226</v>
      </c>
      <c r="B227" s="12" t="s">
        <v>315</v>
      </c>
      <c r="C227" s="38">
        <v>315000</v>
      </c>
      <c r="D227" s="13">
        <v>43063</v>
      </c>
      <c r="E227" s="1">
        <f t="shared" ca="1" si="6"/>
        <v>3</v>
      </c>
      <c r="F227" s="44">
        <f t="shared" ca="1" si="7"/>
        <v>945000</v>
      </c>
    </row>
    <row r="228" spans="1:6" x14ac:dyDescent="0.25">
      <c r="A228" s="12">
        <v>227</v>
      </c>
      <c r="B228" s="12" t="s">
        <v>316</v>
      </c>
      <c r="C228" s="38">
        <v>99000</v>
      </c>
      <c r="D228" s="13">
        <v>42854</v>
      </c>
      <c r="E228" s="1">
        <f t="shared" ca="1" si="6"/>
        <v>4</v>
      </c>
      <c r="F228" s="44">
        <f t="shared" ca="1" si="7"/>
        <v>396000</v>
      </c>
    </row>
    <row r="229" spans="1:6" x14ac:dyDescent="0.25">
      <c r="A229" s="12">
        <v>228</v>
      </c>
      <c r="B229" s="12" t="s">
        <v>317</v>
      </c>
      <c r="C229" s="38">
        <v>364500</v>
      </c>
      <c r="D229" s="13">
        <v>42131</v>
      </c>
      <c r="E229" s="1">
        <f t="shared" ca="1" si="6"/>
        <v>6</v>
      </c>
      <c r="F229" s="44">
        <f t="shared" ca="1" si="7"/>
        <v>2187000</v>
      </c>
    </row>
    <row r="230" spans="1:6" x14ac:dyDescent="0.25">
      <c r="A230" s="12">
        <v>229</v>
      </c>
      <c r="B230" s="12" t="s">
        <v>318</v>
      </c>
      <c r="C230" s="38">
        <v>63000</v>
      </c>
      <c r="D230" s="13">
        <v>43904</v>
      </c>
      <c r="E230" s="1">
        <f t="shared" ca="1" si="6"/>
        <v>1</v>
      </c>
      <c r="F230" s="44">
        <f t="shared" ca="1" si="7"/>
        <v>63000</v>
      </c>
    </row>
    <row r="231" spans="1:6" x14ac:dyDescent="0.25">
      <c r="A231" s="12">
        <v>230</v>
      </c>
      <c r="B231" s="12" t="s">
        <v>319</v>
      </c>
      <c r="C231" s="38">
        <v>171000</v>
      </c>
      <c r="D231" s="13">
        <v>43952</v>
      </c>
      <c r="E231" s="1">
        <f t="shared" ca="1" si="6"/>
        <v>1</v>
      </c>
      <c r="F231" s="44">
        <f t="shared" ca="1" si="7"/>
        <v>171000</v>
      </c>
    </row>
    <row r="232" spans="1:6" x14ac:dyDescent="0.25">
      <c r="A232" s="12">
        <v>231</v>
      </c>
      <c r="B232" s="12" t="s">
        <v>320</v>
      </c>
      <c r="C232" s="38">
        <v>432000</v>
      </c>
      <c r="D232" s="13">
        <v>42457</v>
      </c>
      <c r="E232" s="1">
        <f t="shared" ca="1" si="6"/>
        <v>5</v>
      </c>
      <c r="F232" s="44">
        <f t="shared" ca="1" si="7"/>
        <v>2160000</v>
      </c>
    </row>
    <row r="233" spans="1:6" x14ac:dyDescent="0.25">
      <c r="A233" s="12">
        <v>232</v>
      </c>
      <c r="B233" s="12" t="s">
        <v>321</v>
      </c>
      <c r="C233" s="38">
        <v>445500</v>
      </c>
      <c r="D233" s="13">
        <v>42795</v>
      </c>
      <c r="E233" s="1">
        <f t="shared" ca="1" si="6"/>
        <v>4</v>
      </c>
      <c r="F233" s="44">
        <f t="shared" ca="1" si="7"/>
        <v>1782000</v>
      </c>
    </row>
    <row r="234" spans="1:6" x14ac:dyDescent="0.25">
      <c r="A234" s="12">
        <v>233</v>
      </c>
      <c r="B234" s="12" t="s">
        <v>322</v>
      </c>
      <c r="C234" s="38">
        <v>207000</v>
      </c>
      <c r="D234" s="13">
        <v>42001</v>
      </c>
      <c r="E234" s="1">
        <f t="shared" ca="1" si="6"/>
        <v>6</v>
      </c>
      <c r="F234" s="44">
        <f t="shared" ca="1" si="7"/>
        <v>1242000</v>
      </c>
    </row>
    <row r="235" spans="1:6" x14ac:dyDescent="0.25">
      <c r="A235" s="12">
        <v>234</v>
      </c>
      <c r="B235" s="12" t="s">
        <v>23</v>
      </c>
      <c r="C235" s="38">
        <v>81000</v>
      </c>
      <c r="D235" s="13">
        <v>43492</v>
      </c>
      <c r="E235" s="1">
        <f t="shared" ca="1" si="6"/>
        <v>2</v>
      </c>
      <c r="F235" s="44">
        <f t="shared" ca="1" si="7"/>
        <v>162000</v>
      </c>
    </row>
    <row r="236" spans="1:6" x14ac:dyDescent="0.25">
      <c r="A236" s="12">
        <v>235</v>
      </c>
      <c r="B236" s="12" t="s">
        <v>323</v>
      </c>
      <c r="C236" s="38">
        <v>364500</v>
      </c>
      <c r="D236" s="13">
        <v>42126</v>
      </c>
      <c r="E236" s="1">
        <f t="shared" ca="1" si="6"/>
        <v>6</v>
      </c>
      <c r="F236" s="44">
        <f t="shared" ca="1" si="7"/>
        <v>2187000</v>
      </c>
    </row>
    <row r="237" spans="1:6" x14ac:dyDescent="0.25">
      <c r="A237" s="12">
        <v>236</v>
      </c>
      <c r="B237" s="12" t="s">
        <v>21</v>
      </c>
      <c r="C237" s="38">
        <v>148500</v>
      </c>
      <c r="D237" s="13">
        <v>42984</v>
      </c>
      <c r="E237" s="1">
        <f t="shared" ca="1" si="6"/>
        <v>3</v>
      </c>
      <c r="F237" s="44">
        <f t="shared" ca="1" si="7"/>
        <v>445500</v>
      </c>
    </row>
    <row r="238" spans="1:6" x14ac:dyDescent="0.25">
      <c r="A238" s="12">
        <v>237</v>
      </c>
      <c r="B238" s="12" t="s">
        <v>324</v>
      </c>
      <c r="C238" s="38">
        <v>189000</v>
      </c>
      <c r="D238" s="13">
        <v>43195</v>
      </c>
      <c r="E238" s="1">
        <f t="shared" ca="1" si="6"/>
        <v>3</v>
      </c>
      <c r="F238" s="44">
        <f t="shared" ca="1" si="7"/>
        <v>567000</v>
      </c>
    </row>
    <row r="239" spans="1:6" x14ac:dyDescent="0.25">
      <c r="A239" s="12">
        <v>238</v>
      </c>
      <c r="B239" s="12" t="s">
        <v>325</v>
      </c>
      <c r="C239" s="38">
        <v>270000</v>
      </c>
      <c r="D239" s="13">
        <v>43341</v>
      </c>
      <c r="E239" s="1">
        <f t="shared" ca="1" si="6"/>
        <v>2</v>
      </c>
      <c r="F239" s="44">
        <f t="shared" ca="1" si="7"/>
        <v>540000</v>
      </c>
    </row>
    <row r="240" spans="1:6" x14ac:dyDescent="0.25">
      <c r="A240" s="12">
        <v>239</v>
      </c>
      <c r="B240" s="12" t="s">
        <v>326</v>
      </c>
      <c r="C240" s="38">
        <v>229500</v>
      </c>
      <c r="D240" s="13">
        <v>41781</v>
      </c>
      <c r="E240" s="1">
        <f t="shared" ca="1" si="6"/>
        <v>7</v>
      </c>
      <c r="F240" s="44">
        <f t="shared" ca="1" si="7"/>
        <v>1606500</v>
      </c>
    </row>
    <row r="241" spans="1:6" x14ac:dyDescent="0.25">
      <c r="A241" s="12">
        <v>240</v>
      </c>
      <c r="B241" s="12" t="s">
        <v>327</v>
      </c>
      <c r="C241" s="38">
        <v>373500</v>
      </c>
      <c r="D241" s="13">
        <v>41527</v>
      </c>
      <c r="E241" s="1">
        <f t="shared" ca="1" si="6"/>
        <v>7</v>
      </c>
      <c r="F241" s="44">
        <f t="shared" ca="1" si="7"/>
        <v>2614500</v>
      </c>
    </row>
    <row r="242" spans="1:6" x14ac:dyDescent="0.25">
      <c r="A242" s="12">
        <v>241</v>
      </c>
      <c r="B242" s="12" t="s">
        <v>328</v>
      </c>
      <c r="C242" s="38">
        <v>423000</v>
      </c>
      <c r="D242" s="13">
        <v>42725</v>
      </c>
      <c r="E242" s="1">
        <f t="shared" ca="1" si="6"/>
        <v>4</v>
      </c>
      <c r="F242" s="44">
        <f t="shared" ca="1" si="7"/>
        <v>1692000</v>
      </c>
    </row>
    <row r="243" spans="1:6" x14ac:dyDescent="0.25">
      <c r="A243" s="12">
        <v>242</v>
      </c>
      <c r="B243" s="12" t="s">
        <v>329</v>
      </c>
      <c r="C243" s="38">
        <v>171000</v>
      </c>
      <c r="D243" s="13">
        <v>43077</v>
      </c>
      <c r="E243" s="1">
        <f t="shared" ca="1" si="6"/>
        <v>3</v>
      </c>
      <c r="F243" s="44">
        <f t="shared" ca="1" si="7"/>
        <v>513000</v>
      </c>
    </row>
    <row r="244" spans="1:6" x14ac:dyDescent="0.25">
      <c r="A244" s="12">
        <v>243</v>
      </c>
      <c r="B244" s="12" t="s">
        <v>330</v>
      </c>
      <c r="C244" s="38">
        <v>225000</v>
      </c>
      <c r="D244" s="13">
        <v>43402</v>
      </c>
      <c r="E244" s="1">
        <f t="shared" ca="1" si="6"/>
        <v>2</v>
      </c>
      <c r="F244" s="44">
        <f t="shared" ca="1" si="7"/>
        <v>450000</v>
      </c>
    </row>
    <row r="245" spans="1:6" x14ac:dyDescent="0.25">
      <c r="A245" s="12">
        <v>244</v>
      </c>
      <c r="B245" s="12" t="s">
        <v>331</v>
      </c>
      <c r="C245" s="38">
        <v>139500</v>
      </c>
      <c r="D245" s="13">
        <v>43795</v>
      </c>
      <c r="E245" s="1">
        <f t="shared" ca="1" si="6"/>
        <v>1</v>
      </c>
      <c r="F245" s="44">
        <f t="shared" ca="1" si="7"/>
        <v>139500</v>
      </c>
    </row>
    <row r="246" spans="1:6" x14ac:dyDescent="0.25">
      <c r="A246" s="12">
        <v>245</v>
      </c>
      <c r="B246" s="12" t="s">
        <v>332</v>
      </c>
      <c r="C246" s="38">
        <v>58500</v>
      </c>
      <c r="D246" s="13">
        <v>41592</v>
      </c>
      <c r="E246" s="1">
        <f t="shared" ca="1" si="6"/>
        <v>7</v>
      </c>
      <c r="F246" s="44">
        <f t="shared" ca="1" si="7"/>
        <v>409500</v>
      </c>
    </row>
    <row r="247" spans="1:6" x14ac:dyDescent="0.25">
      <c r="A247" s="12">
        <v>246</v>
      </c>
      <c r="B247" s="12" t="s">
        <v>333</v>
      </c>
      <c r="C247" s="38">
        <v>58500</v>
      </c>
      <c r="D247" s="13">
        <v>43589</v>
      </c>
      <c r="E247" s="1">
        <f t="shared" ca="1" si="6"/>
        <v>2</v>
      </c>
      <c r="F247" s="44">
        <f t="shared" ca="1" si="7"/>
        <v>117000</v>
      </c>
    </row>
    <row r="248" spans="1:6" x14ac:dyDescent="0.25">
      <c r="A248" s="12">
        <v>247</v>
      </c>
      <c r="B248" s="12" t="s">
        <v>334</v>
      </c>
      <c r="C248" s="38">
        <v>288000</v>
      </c>
      <c r="D248" s="13">
        <v>41833</v>
      </c>
      <c r="E248" s="1">
        <f t="shared" ca="1" si="6"/>
        <v>6</v>
      </c>
      <c r="F248" s="44">
        <f t="shared" ca="1" si="7"/>
        <v>1728000</v>
      </c>
    </row>
    <row r="249" spans="1:6" x14ac:dyDescent="0.25">
      <c r="A249" s="12">
        <v>248</v>
      </c>
      <c r="B249" s="12" t="s">
        <v>335</v>
      </c>
      <c r="C249" s="38">
        <v>103500</v>
      </c>
      <c r="D249" s="13">
        <v>43963</v>
      </c>
      <c r="E249" s="1">
        <f t="shared" ca="1" si="6"/>
        <v>1</v>
      </c>
      <c r="F249" s="44">
        <f t="shared" ca="1" si="7"/>
        <v>103500</v>
      </c>
    </row>
    <row r="250" spans="1:6" x14ac:dyDescent="0.25">
      <c r="A250" s="12">
        <v>249</v>
      </c>
      <c r="B250" s="12" t="s">
        <v>336</v>
      </c>
      <c r="C250" s="38">
        <v>355500</v>
      </c>
      <c r="D250" s="13">
        <v>43980</v>
      </c>
      <c r="E250" s="1">
        <f t="shared" ca="1" si="6"/>
        <v>1</v>
      </c>
      <c r="F250" s="44">
        <f t="shared" ca="1" si="7"/>
        <v>355500</v>
      </c>
    </row>
    <row r="251" spans="1:6" x14ac:dyDescent="0.25">
      <c r="A251" s="12">
        <v>250</v>
      </c>
      <c r="B251" s="12" t="s">
        <v>337</v>
      </c>
      <c r="C251" s="38">
        <v>387000</v>
      </c>
      <c r="D251" s="13">
        <v>43879</v>
      </c>
      <c r="E251" s="1">
        <f t="shared" ca="1" si="6"/>
        <v>1</v>
      </c>
      <c r="F251" s="44">
        <f t="shared" ca="1" si="7"/>
        <v>387000</v>
      </c>
    </row>
    <row r="252" spans="1:6" x14ac:dyDescent="0.25">
      <c r="A252" s="12">
        <v>251</v>
      </c>
      <c r="B252" s="12" t="s">
        <v>338</v>
      </c>
      <c r="C252" s="38">
        <v>441000</v>
      </c>
      <c r="D252" s="13">
        <v>43768</v>
      </c>
      <c r="E252" s="1">
        <f t="shared" ca="1" si="6"/>
        <v>1</v>
      </c>
      <c r="F252" s="44">
        <f t="shared" ca="1" si="7"/>
        <v>441000</v>
      </c>
    </row>
    <row r="253" spans="1:6" x14ac:dyDescent="0.25">
      <c r="A253" s="12">
        <v>252</v>
      </c>
      <c r="B253" s="12" t="s">
        <v>339</v>
      </c>
      <c r="C253" s="38">
        <v>99000</v>
      </c>
      <c r="D253" s="13">
        <v>44037</v>
      </c>
      <c r="E253" s="1">
        <f t="shared" ca="1" si="6"/>
        <v>0</v>
      </c>
      <c r="F253" s="44">
        <f t="shared" ca="1" si="7"/>
        <v>0</v>
      </c>
    </row>
    <row r="254" spans="1:6" x14ac:dyDescent="0.25">
      <c r="A254" s="12">
        <v>253</v>
      </c>
      <c r="B254" s="12" t="s">
        <v>340</v>
      </c>
      <c r="C254" s="38">
        <v>216000</v>
      </c>
      <c r="D254" s="13">
        <v>42345</v>
      </c>
      <c r="E254" s="1">
        <f t="shared" ca="1" si="6"/>
        <v>5</v>
      </c>
      <c r="F254" s="44">
        <f t="shared" ca="1" si="7"/>
        <v>1080000</v>
      </c>
    </row>
    <row r="255" spans="1:6" x14ac:dyDescent="0.25">
      <c r="A255" s="12">
        <v>254</v>
      </c>
      <c r="B255" s="12" t="s">
        <v>26</v>
      </c>
      <c r="C255" s="38">
        <v>396000</v>
      </c>
      <c r="D255" s="13">
        <v>43820</v>
      </c>
      <c r="E255" s="1">
        <f t="shared" ca="1" si="6"/>
        <v>1</v>
      </c>
      <c r="F255" s="44">
        <f t="shared" ca="1" si="7"/>
        <v>396000</v>
      </c>
    </row>
    <row r="256" spans="1:6" x14ac:dyDescent="0.25">
      <c r="A256" s="12">
        <v>255</v>
      </c>
      <c r="B256" s="12" t="s">
        <v>341</v>
      </c>
      <c r="C256" s="38">
        <v>256500</v>
      </c>
      <c r="D256" s="13">
        <v>41631</v>
      </c>
      <c r="E256" s="1">
        <f t="shared" ca="1" si="6"/>
        <v>7</v>
      </c>
      <c r="F256" s="44">
        <f t="shared" ca="1" si="7"/>
        <v>1795500</v>
      </c>
    </row>
    <row r="257" spans="1:6" x14ac:dyDescent="0.25">
      <c r="A257" s="12">
        <v>256</v>
      </c>
      <c r="B257" s="12" t="s">
        <v>342</v>
      </c>
      <c r="C257" s="38">
        <v>279000</v>
      </c>
      <c r="D257" s="13">
        <v>44173</v>
      </c>
      <c r="E257" s="1">
        <f t="shared" ca="1" si="6"/>
        <v>0</v>
      </c>
      <c r="F257" s="44">
        <f t="shared" ca="1" si="7"/>
        <v>0</v>
      </c>
    </row>
    <row r="258" spans="1:6" x14ac:dyDescent="0.25">
      <c r="A258" s="12">
        <v>257</v>
      </c>
      <c r="B258" s="12" t="s">
        <v>343</v>
      </c>
      <c r="C258" s="38">
        <v>76500</v>
      </c>
      <c r="D258" s="13">
        <v>43443</v>
      </c>
      <c r="E258" s="1">
        <f t="shared" ca="1" si="6"/>
        <v>2</v>
      </c>
      <c r="F258" s="44">
        <f t="shared" ca="1" si="7"/>
        <v>153000</v>
      </c>
    </row>
    <row r="259" spans="1:6" x14ac:dyDescent="0.25">
      <c r="A259" s="12">
        <v>258</v>
      </c>
      <c r="B259" s="12" t="s">
        <v>344</v>
      </c>
      <c r="C259" s="38">
        <v>103500</v>
      </c>
      <c r="D259" s="13">
        <v>43722</v>
      </c>
      <c r="E259" s="1">
        <f t="shared" ref="E259:E321" ca="1" si="8">DATEDIF($D259,TODAY(),"Y")</f>
        <v>1</v>
      </c>
      <c r="F259" s="44">
        <f t="shared" ref="F259:F321" ca="1" si="9">C259*E259</f>
        <v>103500</v>
      </c>
    </row>
    <row r="260" spans="1:6" x14ac:dyDescent="0.25">
      <c r="A260" s="12">
        <v>259</v>
      </c>
      <c r="B260" s="12" t="s">
        <v>345</v>
      </c>
      <c r="C260" s="38">
        <v>274500</v>
      </c>
      <c r="D260" s="13">
        <v>42070</v>
      </c>
      <c r="E260" s="1">
        <f t="shared" ca="1" si="8"/>
        <v>6</v>
      </c>
      <c r="F260" s="44">
        <f t="shared" ca="1" si="9"/>
        <v>1647000</v>
      </c>
    </row>
    <row r="261" spans="1:6" x14ac:dyDescent="0.25">
      <c r="A261" s="12">
        <v>260</v>
      </c>
      <c r="B261" s="12" t="s">
        <v>346</v>
      </c>
      <c r="C261" s="38">
        <v>189000</v>
      </c>
      <c r="D261" s="13">
        <v>43201</v>
      </c>
      <c r="E261" s="1">
        <f t="shared" ca="1" si="8"/>
        <v>3</v>
      </c>
      <c r="F261" s="44">
        <f t="shared" ca="1" si="9"/>
        <v>567000</v>
      </c>
    </row>
    <row r="262" spans="1:6" x14ac:dyDescent="0.25">
      <c r="A262" s="12">
        <v>261</v>
      </c>
      <c r="B262" s="12" t="s">
        <v>347</v>
      </c>
      <c r="C262" s="38">
        <v>355500</v>
      </c>
      <c r="D262" s="13">
        <v>43264</v>
      </c>
      <c r="E262" s="1">
        <f t="shared" ca="1" si="8"/>
        <v>3</v>
      </c>
      <c r="F262" s="44">
        <f t="shared" ca="1" si="9"/>
        <v>1066500</v>
      </c>
    </row>
    <row r="263" spans="1:6" x14ac:dyDescent="0.25">
      <c r="A263" s="12">
        <v>262</v>
      </c>
      <c r="B263" s="12" t="s">
        <v>348</v>
      </c>
      <c r="C263" s="38">
        <v>414000</v>
      </c>
      <c r="D263" s="13">
        <v>41450</v>
      </c>
      <c r="E263" s="1">
        <f t="shared" ca="1" si="8"/>
        <v>8</v>
      </c>
      <c r="F263" s="44">
        <f t="shared" ca="1" si="9"/>
        <v>3312000</v>
      </c>
    </row>
    <row r="264" spans="1:6" x14ac:dyDescent="0.25">
      <c r="A264" s="12">
        <v>263</v>
      </c>
      <c r="B264" s="12" t="s">
        <v>349</v>
      </c>
      <c r="C264" s="38">
        <v>108000</v>
      </c>
      <c r="D264" s="13">
        <v>43978</v>
      </c>
      <c r="E264" s="1">
        <f t="shared" ca="1" si="8"/>
        <v>1</v>
      </c>
      <c r="F264" s="44">
        <f t="shared" ca="1" si="9"/>
        <v>108000</v>
      </c>
    </row>
    <row r="265" spans="1:6" x14ac:dyDescent="0.25">
      <c r="A265" s="12">
        <v>264</v>
      </c>
      <c r="B265" s="12" t="s">
        <v>350</v>
      </c>
      <c r="C265" s="38">
        <v>364500</v>
      </c>
      <c r="D265" s="13">
        <v>41759</v>
      </c>
      <c r="E265" s="1">
        <f t="shared" ca="1" si="8"/>
        <v>7</v>
      </c>
      <c r="F265" s="44">
        <f t="shared" ca="1" si="9"/>
        <v>2551500</v>
      </c>
    </row>
    <row r="266" spans="1:6" x14ac:dyDescent="0.25">
      <c r="A266" s="12">
        <v>265</v>
      </c>
      <c r="B266" s="12" t="s">
        <v>27</v>
      </c>
      <c r="C266" s="38">
        <v>243000</v>
      </c>
      <c r="D266" s="13">
        <v>44258</v>
      </c>
      <c r="E266" s="1">
        <f t="shared" ca="1" si="8"/>
        <v>0</v>
      </c>
      <c r="F266" s="44">
        <f t="shared" ca="1" si="9"/>
        <v>0</v>
      </c>
    </row>
    <row r="267" spans="1:6" x14ac:dyDescent="0.25">
      <c r="A267" s="12">
        <v>266</v>
      </c>
      <c r="B267" s="12" t="s">
        <v>351</v>
      </c>
      <c r="C267" s="38">
        <v>436500</v>
      </c>
      <c r="D267" s="13">
        <v>41874</v>
      </c>
      <c r="E267" s="1">
        <f t="shared" ca="1" si="8"/>
        <v>6</v>
      </c>
      <c r="F267" s="44">
        <f t="shared" ca="1" si="9"/>
        <v>2619000</v>
      </c>
    </row>
    <row r="268" spans="1:6" x14ac:dyDescent="0.25">
      <c r="A268" s="12">
        <v>267</v>
      </c>
      <c r="B268" s="12" t="s">
        <v>352</v>
      </c>
      <c r="C268" s="38">
        <v>310500</v>
      </c>
      <c r="D268" s="13">
        <v>42339</v>
      </c>
      <c r="E268" s="1">
        <f t="shared" ca="1" si="8"/>
        <v>5</v>
      </c>
      <c r="F268" s="44">
        <f t="shared" ca="1" si="9"/>
        <v>1552500</v>
      </c>
    </row>
    <row r="269" spans="1:6" x14ac:dyDescent="0.25">
      <c r="A269" s="12">
        <v>268</v>
      </c>
      <c r="B269" s="12" t="s">
        <v>353</v>
      </c>
      <c r="C269" s="38">
        <v>193500</v>
      </c>
      <c r="D269" s="13">
        <v>42881</v>
      </c>
      <c r="E269" s="1">
        <f t="shared" ca="1" si="8"/>
        <v>4</v>
      </c>
      <c r="F269" s="44">
        <f t="shared" ca="1" si="9"/>
        <v>774000</v>
      </c>
    </row>
    <row r="270" spans="1:6" x14ac:dyDescent="0.25">
      <c r="A270" s="12">
        <v>269</v>
      </c>
      <c r="B270" s="12" t="s">
        <v>354</v>
      </c>
      <c r="C270" s="38">
        <v>117000</v>
      </c>
      <c r="D270" s="13">
        <v>43932</v>
      </c>
      <c r="E270" s="1">
        <f t="shared" ca="1" si="8"/>
        <v>1</v>
      </c>
      <c r="F270" s="44">
        <f t="shared" ca="1" si="9"/>
        <v>117000</v>
      </c>
    </row>
    <row r="271" spans="1:6" x14ac:dyDescent="0.25">
      <c r="A271" s="12">
        <v>270</v>
      </c>
      <c r="B271" s="12" t="s">
        <v>355</v>
      </c>
      <c r="C271" s="38">
        <v>436500</v>
      </c>
      <c r="D271" s="13">
        <v>42967</v>
      </c>
      <c r="E271" s="1">
        <f t="shared" ca="1" si="8"/>
        <v>3</v>
      </c>
      <c r="F271" s="44">
        <f t="shared" ca="1" si="9"/>
        <v>1309500</v>
      </c>
    </row>
    <row r="272" spans="1:6" x14ac:dyDescent="0.25">
      <c r="A272" s="12">
        <v>271</v>
      </c>
      <c r="B272" s="12" t="s">
        <v>356</v>
      </c>
      <c r="C272" s="38">
        <v>63000</v>
      </c>
      <c r="D272" s="13">
        <v>41785</v>
      </c>
      <c r="E272" s="1">
        <f t="shared" ca="1" si="8"/>
        <v>7</v>
      </c>
      <c r="F272" s="44">
        <f t="shared" ca="1" si="9"/>
        <v>441000</v>
      </c>
    </row>
    <row r="273" spans="1:6" x14ac:dyDescent="0.25">
      <c r="A273" s="12">
        <v>272</v>
      </c>
      <c r="B273" s="12" t="s">
        <v>357</v>
      </c>
      <c r="C273" s="38">
        <v>130500</v>
      </c>
      <c r="D273" s="13">
        <v>43323</v>
      </c>
      <c r="E273" s="1">
        <f t="shared" ca="1" si="8"/>
        <v>2</v>
      </c>
      <c r="F273" s="44">
        <f t="shared" ca="1" si="9"/>
        <v>261000</v>
      </c>
    </row>
    <row r="274" spans="1:6" x14ac:dyDescent="0.25">
      <c r="A274" s="12">
        <v>273</v>
      </c>
      <c r="B274" s="12" t="s">
        <v>358</v>
      </c>
      <c r="C274" s="38">
        <v>108000</v>
      </c>
      <c r="D274" s="13">
        <v>43432</v>
      </c>
      <c r="E274" s="1">
        <f t="shared" ca="1" si="8"/>
        <v>2</v>
      </c>
      <c r="F274" s="44">
        <f t="shared" ca="1" si="9"/>
        <v>216000</v>
      </c>
    </row>
    <row r="275" spans="1:6" x14ac:dyDescent="0.25">
      <c r="A275" s="12">
        <v>274</v>
      </c>
      <c r="B275" s="12" t="s">
        <v>359</v>
      </c>
      <c r="C275" s="38">
        <v>355500</v>
      </c>
      <c r="D275" s="13">
        <v>43470</v>
      </c>
      <c r="E275" s="1">
        <f t="shared" ca="1" si="8"/>
        <v>2</v>
      </c>
      <c r="F275" s="44">
        <f t="shared" ca="1" si="9"/>
        <v>711000</v>
      </c>
    </row>
    <row r="276" spans="1:6" x14ac:dyDescent="0.25">
      <c r="A276" s="12">
        <v>275</v>
      </c>
      <c r="B276" s="12" t="s">
        <v>360</v>
      </c>
      <c r="C276" s="38">
        <v>387000</v>
      </c>
      <c r="D276" s="13">
        <v>43951</v>
      </c>
      <c r="E276" s="1">
        <f t="shared" ca="1" si="8"/>
        <v>1</v>
      </c>
      <c r="F276" s="44">
        <f t="shared" ca="1" si="9"/>
        <v>387000</v>
      </c>
    </row>
    <row r="277" spans="1:6" x14ac:dyDescent="0.25">
      <c r="A277" s="12">
        <v>276</v>
      </c>
      <c r="B277" s="12" t="s">
        <v>361</v>
      </c>
      <c r="C277" s="38">
        <v>108000</v>
      </c>
      <c r="D277" s="13">
        <v>44222</v>
      </c>
      <c r="E277" s="1">
        <f t="shared" ca="1" si="8"/>
        <v>0</v>
      </c>
      <c r="F277" s="44">
        <f t="shared" ca="1" si="9"/>
        <v>0</v>
      </c>
    </row>
    <row r="278" spans="1:6" x14ac:dyDescent="0.25">
      <c r="A278" s="12">
        <v>277</v>
      </c>
      <c r="B278" s="12" t="s">
        <v>362</v>
      </c>
      <c r="C278" s="38">
        <v>207000</v>
      </c>
      <c r="D278" s="13">
        <v>41750</v>
      </c>
      <c r="E278" s="1">
        <f t="shared" ca="1" si="8"/>
        <v>7</v>
      </c>
      <c r="F278" s="44">
        <f t="shared" ca="1" si="9"/>
        <v>1449000</v>
      </c>
    </row>
    <row r="279" spans="1:6" x14ac:dyDescent="0.25">
      <c r="A279" s="12">
        <v>278</v>
      </c>
      <c r="B279" s="12" t="s">
        <v>363</v>
      </c>
      <c r="C279" s="38">
        <v>247500</v>
      </c>
      <c r="D279" s="13">
        <v>42342</v>
      </c>
      <c r="E279" s="1">
        <f t="shared" ca="1" si="8"/>
        <v>5</v>
      </c>
      <c r="F279" s="44">
        <f t="shared" ca="1" si="9"/>
        <v>1237500</v>
      </c>
    </row>
    <row r="280" spans="1:6" x14ac:dyDescent="0.25">
      <c r="A280" s="12">
        <v>279</v>
      </c>
      <c r="B280" s="12" t="s">
        <v>364</v>
      </c>
      <c r="C280" s="38">
        <v>90000</v>
      </c>
      <c r="D280" s="13">
        <v>42864</v>
      </c>
      <c r="E280" s="1">
        <f t="shared" ca="1" si="8"/>
        <v>4</v>
      </c>
      <c r="F280" s="44">
        <f t="shared" ca="1" si="9"/>
        <v>360000</v>
      </c>
    </row>
    <row r="281" spans="1:6" x14ac:dyDescent="0.25">
      <c r="A281" s="12">
        <v>280</v>
      </c>
      <c r="B281" s="12" t="s">
        <v>365</v>
      </c>
      <c r="C281" s="38">
        <v>315000</v>
      </c>
      <c r="D281" s="13">
        <v>43199</v>
      </c>
      <c r="E281" s="1">
        <f t="shared" ca="1" si="8"/>
        <v>3</v>
      </c>
      <c r="F281" s="44">
        <f t="shared" ca="1" si="9"/>
        <v>945000</v>
      </c>
    </row>
    <row r="282" spans="1:6" x14ac:dyDescent="0.25">
      <c r="A282" s="12">
        <v>281</v>
      </c>
      <c r="B282" s="12" t="s">
        <v>366</v>
      </c>
      <c r="C282" s="38">
        <v>216000</v>
      </c>
      <c r="D282" s="13">
        <v>44043</v>
      </c>
      <c r="E282" s="1">
        <f t="shared" ca="1" si="8"/>
        <v>0</v>
      </c>
      <c r="F282" s="44">
        <f t="shared" ca="1" si="9"/>
        <v>0</v>
      </c>
    </row>
    <row r="283" spans="1:6" x14ac:dyDescent="0.25">
      <c r="A283" s="12">
        <v>282</v>
      </c>
      <c r="B283" s="12" t="s">
        <v>367</v>
      </c>
      <c r="C283" s="38">
        <v>400500</v>
      </c>
      <c r="D283" s="13">
        <v>42448</v>
      </c>
      <c r="E283" s="1">
        <f t="shared" ca="1" si="8"/>
        <v>5</v>
      </c>
      <c r="F283" s="44">
        <f t="shared" ca="1" si="9"/>
        <v>2002500</v>
      </c>
    </row>
    <row r="284" spans="1:6" x14ac:dyDescent="0.25">
      <c r="A284" s="12">
        <v>283</v>
      </c>
      <c r="B284" s="12" t="s">
        <v>368</v>
      </c>
      <c r="C284" s="38">
        <v>396000</v>
      </c>
      <c r="D284" s="13">
        <v>43107</v>
      </c>
      <c r="E284" s="1">
        <f t="shared" ca="1" si="8"/>
        <v>3</v>
      </c>
      <c r="F284" s="44">
        <f t="shared" ca="1" si="9"/>
        <v>1188000</v>
      </c>
    </row>
    <row r="285" spans="1:6" x14ac:dyDescent="0.25">
      <c r="A285" s="12">
        <v>284</v>
      </c>
      <c r="B285" s="12" t="s">
        <v>369</v>
      </c>
      <c r="C285" s="38">
        <v>207000</v>
      </c>
      <c r="D285" s="13">
        <v>42118</v>
      </c>
      <c r="E285" s="1">
        <f t="shared" ca="1" si="8"/>
        <v>6</v>
      </c>
      <c r="F285" s="44">
        <f t="shared" ca="1" si="9"/>
        <v>1242000</v>
      </c>
    </row>
    <row r="286" spans="1:6" x14ac:dyDescent="0.25">
      <c r="A286" s="12">
        <v>285</v>
      </c>
      <c r="B286" s="12" t="s">
        <v>370</v>
      </c>
      <c r="C286" s="38">
        <v>445500</v>
      </c>
      <c r="D286" s="13">
        <v>41931</v>
      </c>
      <c r="E286" s="1">
        <f t="shared" ca="1" si="8"/>
        <v>6</v>
      </c>
      <c r="F286" s="44">
        <f t="shared" ca="1" si="9"/>
        <v>2673000</v>
      </c>
    </row>
    <row r="287" spans="1:6" x14ac:dyDescent="0.25">
      <c r="A287" s="12">
        <v>286</v>
      </c>
      <c r="B287" s="12" t="s">
        <v>371</v>
      </c>
      <c r="C287" s="38">
        <v>85500</v>
      </c>
      <c r="D287" s="13">
        <v>43944</v>
      </c>
      <c r="E287" s="1">
        <f t="shared" ca="1" si="8"/>
        <v>1</v>
      </c>
      <c r="F287" s="44">
        <f t="shared" ca="1" si="9"/>
        <v>85500</v>
      </c>
    </row>
    <row r="288" spans="1:6" x14ac:dyDescent="0.25">
      <c r="A288" s="12">
        <v>287</v>
      </c>
      <c r="B288" s="12" t="s">
        <v>372</v>
      </c>
      <c r="C288" s="38">
        <v>54000</v>
      </c>
      <c r="D288" s="13">
        <v>42984</v>
      </c>
      <c r="E288" s="1">
        <f t="shared" ca="1" si="8"/>
        <v>3</v>
      </c>
      <c r="F288" s="44">
        <f t="shared" ca="1" si="9"/>
        <v>162000</v>
      </c>
    </row>
    <row r="289" spans="1:6" x14ac:dyDescent="0.25">
      <c r="A289" s="12">
        <v>288</v>
      </c>
      <c r="B289" s="12" t="s">
        <v>373</v>
      </c>
      <c r="C289" s="38">
        <v>72000</v>
      </c>
      <c r="D289" s="13">
        <v>43271</v>
      </c>
      <c r="E289" s="1">
        <f t="shared" ca="1" si="8"/>
        <v>3</v>
      </c>
      <c r="F289" s="44">
        <f t="shared" ca="1" si="9"/>
        <v>216000</v>
      </c>
    </row>
    <row r="290" spans="1:6" x14ac:dyDescent="0.25">
      <c r="A290" s="12">
        <v>289</v>
      </c>
      <c r="B290" s="12" t="s">
        <v>374</v>
      </c>
      <c r="C290" s="38">
        <v>292500</v>
      </c>
      <c r="D290" s="13">
        <v>42258</v>
      </c>
      <c r="E290" s="1">
        <f t="shared" ca="1" si="8"/>
        <v>5</v>
      </c>
      <c r="F290" s="44">
        <f t="shared" ca="1" si="9"/>
        <v>1462500</v>
      </c>
    </row>
    <row r="291" spans="1:6" x14ac:dyDescent="0.25">
      <c r="A291" s="12">
        <v>290</v>
      </c>
      <c r="B291" s="12" t="s">
        <v>375</v>
      </c>
      <c r="C291" s="38">
        <v>351000</v>
      </c>
      <c r="D291" s="13">
        <v>43587</v>
      </c>
      <c r="E291" s="1">
        <f t="shared" ca="1" si="8"/>
        <v>2</v>
      </c>
      <c r="F291" s="44">
        <f t="shared" ca="1" si="9"/>
        <v>702000</v>
      </c>
    </row>
    <row r="292" spans="1:6" x14ac:dyDescent="0.25">
      <c r="A292" s="12">
        <v>291</v>
      </c>
      <c r="B292" s="12" t="s">
        <v>376</v>
      </c>
      <c r="C292" s="38">
        <v>58500</v>
      </c>
      <c r="D292" s="13">
        <v>42150</v>
      </c>
      <c r="E292" s="1">
        <f t="shared" ca="1" si="8"/>
        <v>6</v>
      </c>
      <c r="F292" s="44">
        <f t="shared" ca="1" si="9"/>
        <v>351000</v>
      </c>
    </row>
    <row r="293" spans="1:6" x14ac:dyDescent="0.25">
      <c r="A293" s="12">
        <v>292</v>
      </c>
      <c r="B293" s="12" t="s">
        <v>377</v>
      </c>
      <c r="C293" s="38">
        <v>315000</v>
      </c>
      <c r="D293" s="13">
        <v>41751</v>
      </c>
      <c r="E293" s="1">
        <f t="shared" ca="1" si="8"/>
        <v>7</v>
      </c>
      <c r="F293" s="44">
        <f t="shared" ca="1" si="9"/>
        <v>2205000</v>
      </c>
    </row>
    <row r="294" spans="1:6" x14ac:dyDescent="0.25">
      <c r="A294" s="12">
        <v>293</v>
      </c>
      <c r="B294" s="12" t="s">
        <v>378</v>
      </c>
      <c r="C294" s="38">
        <v>355500</v>
      </c>
      <c r="D294" s="13">
        <v>42270</v>
      </c>
      <c r="E294" s="1">
        <f t="shared" ca="1" si="8"/>
        <v>5</v>
      </c>
      <c r="F294" s="44">
        <f t="shared" ca="1" si="9"/>
        <v>1777500</v>
      </c>
    </row>
    <row r="295" spans="1:6" x14ac:dyDescent="0.25">
      <c r="A295" s="12">
        <v>294</v>
      </c>
      <c r="B295" s="12" t="s">
        <v>379</v>
      </c>
      <c r="C295" s="38">
        <v>94500</v>
      </c>
      <c r="D295" s="13">
        <v>42521</v>
      </c>
      <c r="E295" s="1">
        <f t="shared" ca="1" si="8"/>
        <v>5</v>
      </c>
      <c r="F295" s="44">
        <f t="shared" ca="1" si="9"/>
        <v>472500</v>
      </c>
    </row>
    <row r="296" spans="1:6" x14ac:dyDescent="0.25">
      <c r="A296" s="12">
        <v>295</v>
      </c>
      <c r="B296" s="12" t="s">
        <v>380</v>
      </c>
      <c r="C296" s="38">
        <v>441000</v>
      </c>
      <c r="D296" s="13">
        <v>43613</v>
      </c>
      <c r="E296" s="1">
        <f t="shared" ca="1" si="8"/>
        <v>2</v>
      </c>
      <c r="F296" s="44">
        <f t="shared" ca="1" si="9"/>
        <v>882000</v>
      </c>
    </row>
    <row r="297" spans="1:6" x14ac:dyDescent="0.25">
      <c r="A297" s="12">
        <v>296</v>
      </c>
      <c r="B297" s="12" t="s">
        <v>381</v>
      </c>
      <c r="C297" s="38">
        <v>220500</v>
      </c>
      <c r="D297" s="13">
        <v>41626</v>
      </c>
      <c r="E297" s="1">
        <f t="shared" ca="1" si="8"/>
        <v>7</v>
      </c>
      <c r="F297" s="44">
        <f t="shared" ca="1" si="9"/>
        <v>1543500</v>
      </c>
    </row>
    <row r="298" spans="1:6" x14ac:dyDescent="0.25">
      <c r="A298" s="12">
        <v>297</v>
      </c>
      <c r="B298" s="12" t="s">
        <v>382</v>
      </c>
      <c r="C298" s="38">
        <v>126000</v>
      </c>
      <c r="D298" s="13">
        <v>43891</v>
      </c>
      <c r="E298" s="1">
        <f t="shared" ca="1" si="8"/>
        <v>1</v>
      </c>
      <c r="F298" s="44">
        <f t="shared" ca="1" si="9"/>
        <v>126000</v>
      </c>
    </row>
    <row r="299" spans="1:6" x14ac:dyDescent="0.25">
      <c r="A299" s="12">
        <v>298</v>
      </c>
      <c r="B299" s="12" t="s">
        <v>383</v>
      </c>
      <c r="C299" s="38">
        <v>405000</v>
      </c>
      <c r="D299" s="13">
        <v>43675</v>
      </c>
      <c r="E299" s="1">
        <f t="shared" ca="1" si="8"/>
        <v>1</v>
      </c>
      <c r="F299" s="44">
        <f t="shared" ca="1" si="9"/>
        <v>405000</v>
      </c>
    </row>
    <row r="300" spans="1:6" x14ac:dyDescent="0.25">
      <c r="A300" s="12">
        <v>299</v>
      </c>
      <c r="B300" s="12" t="s">
        <v>384</v>
      </c>
      <c r="C300" s="38">
        <v>373500</v>
      </c>
      <c r="D300" s="13">
        <v>44072</v>
      </c>
      <c r="E300" s="1">
        <f t="shared" ca="1" si="8"/>
        <v>0</v>
      </c>
      <c r="F300" s="44">
        <f t="shared" ca="1" si="9"/>
        <v>0</v>
      </c>
    </row>
    <row r="301" spans="1:6" x14ac:dyDescent="0.25">
      <c r="A301" s="12">
        <v>300</v>
      </c>
      <c r="B301" s="12" t="s">
        <v>385</v>
      </c>
      <c r="C301" s="38">
        <v>265500</v>
      </c>
      <c r="D301" s="13">
        <v>43626</v>
      </c>
      <c r="E301" s="1">
        <f t="shared" ca="1" si="8"/>
        <v>2</v>
      </c>
      <c r="F301" s="44">
        <f t="shared" ca="1" si="9"/>
        <v>531000</v>
      </c>
    </row>
    <row r="302" spans="1:6" x14ac:dyDescent="0.25">
      <c r="A302" s="12">
        <v>301</v>
      </c>
      <c r="B302" s="12" t="s">
        <v>386</v>
      </c>
      <c r="C302" s="38">
        <v>58500</v>
      </c>
      <c r="D302" s="13">
        <v>43601</v>
      </c>
      <c r="E302" s="1">
        <f t="shared" ca="1" si="8"/>
        <v>2</v>
      </c>
      <c r="F302" s="44">
        <f t="shared" ca="1" si="9"/>
        <v>117000</v>
      </c>
    </row>
    <row r="303" spans="1:6" x14ac:dyDescent="0.25">
      <c r="A303" s="12">
        <v>302</v>
      </c>
      <c r="B303" s="12" t="s">
        <v>387</v>
      </c>
      <c r="C303" s="38">
        <v>405000</v>
      </c>
      <c r="D303" s="13">
        <v>43987</v>
      </c>
      <c r="E303" s="1">
        <f t="shared" ca="1" si="8"/>
        <v>1</v>
      </c>
      <c r="F303" s="44">
        <f t="shared" ca="1" si="9"/>
        <v>405000</v>
      </c>
    </row>
    <row r="304" spans="1:6" x14ac:dyDescent="0.25">
      <c r="A304" s="12">
        <v>303</v>
      </c>
      <c r="B304" s="12" t="s">
        <v>388</v>
      </c>
      <c r="C304" s="38">
        <v>396000</v>
      </c>
      <c r="D304" s="13">
        <v>43543</v>
      </c>
      <c r="E304" s="1">
        <f t="shared" ca="1" si="8"/>
        <v>2</v>
      </c>
      <c r="F304" s="44">
        <f t="shared" ca="1" si="9"/>
        <v>792000</v>
      </c>
    </row>
    <row r="305" spans="1:6" x14ac:dyDescent="0.25">
      <c r="A305" s="12">
        <v>304</v>
      </c>
      <c r="B305" s="12" t="s">
        <v>389</v>
      </c>
      <c r="C305" s="38">
        <v>81000</v>
      </c>
      <c r="D305" s="13">
        <v>43948</v>
      </c>
      <c r="E305" s="1">
        <f t="shared" ca="1" si="8"/>
        <v>1</v>
      </c>
      <c r="F305" s="44">
        <f t="shared" ca="1" si="9"/>
        <v>81000</v>
      </c>
    </row>
    <row r="306" spans="1:6" x14ac:dyDescent="0.25">
      <c r="A306" s="12">
        <v>305</v>
      </c>
      <c r="B306" s="12" t="s">
        <v>390</v>
      </c>
      <c r="C306" s="38">
        <v>189000</v>
      </c>
      <c r="D306" s="13">
        <v>41437</v>
      </c>
      <c r="E306" s="1">
        <f t="shared" ca="1" si="8"/>
        <v>8</v>
      </c>
      <c r="F306" s="44">
        <f t="shared" ca="1" si="9"/>
        <v>1512000</v>
      </c>
    </row>
    <row r="307" spans="1:6" x14ac:dyDescent="0.25">
      <c r="A307" s="12">
        <v>306</v>
      </c>
      <c r="B307" s="12" t="s">
        <v>391</v>
      </c>
      <c r="C307" s="38">
        <v>112500</v>
      </c>
      <c r="D307" s="13">
        <v>41372</v>
      </c>
      <c r="E307" s="1">
        <f t="shared" ca="1" si="8"/>
        <v>8</v>
      </c>
      <c r="F307" s="44">
        <f t="shared" ca="1" si="9"/>
        <v>900000</v>
      </c>
    </row>
    <row r="308" spans="1:6" x14ac:dyDescent="0.25">
      <c r="A308" s="12">
        <v>307</v>
      </c>
      <c r="B308" s="12" t="s">
        <v>392</v>
      </c>
      <c r="C308" s="38">
        <v>283500</v>
      </c>
      <c r="D308" s="13">
        <v>42977</v>
      </c>
      <c r="E308" s="1">
        <f t="shared" ca="1" si="8"/>
        <v>3</v>
      </c>
      <c r="F308" s="44">
        <f t="shared" ca="1" si="9"/>
        <v>850500</v>
      </c>
    </row>
    <row r="309" spans="1:6" x14ac:dyDescent="0.25">
      <c r="A309" s="12">
        <v>308</v>
      </c>
      <c r="B309" s="12" t="s">
        <v>393</v>
      </c>
      <c r="C309" s="38">
        <v>193500</v>
      </c>
      <c r="D309" s="13">
        <v>41839</v>
      </c>
      <c r="E309" s="1">
        <f t="shared" ca="1" si="8"/>
        <v>6</v>
      </c>
      <c r="F309" s="44">
        <f t="shared" ca="1" si="9"/>
        <v>1161000</v>
      </c>
    </row>
    <row r="310" spans="1:6" x14ac:dyDescent="0.25">
      <c r="A310" s="12">
        <v>309</v>
      </c>
      <c r="B310" s="12" t="s">
        <v>394</v>
      </c>
      <c r="C310" s="38">
        <v>373500</v>
      </c>
      <c r="D310" s="13">
        <v>43291</v>
      </c>
      <c r="E310" s="1">
        <f t="shared" ca="1" si="8"/>
        <v>2</v>
      </c>
      <c r="F310" s="44">
        <f t="shared" ca="1" si="9"/>
        <v>747000</v>
      </c>
    </row>
    <row r="311" spans="1:6" x14ac:dyDescent="0.25">
      <c r="A311" s="12">
        <v>310</v>
      </c>
      <c r="B311" s="12" t="s">
        <v>395</v>
      </c>
      <c r="C311" s="38">
        <v>373500</v>
      </c>
      <c r="D311" s="13">
        <v>43952</v>
      </c>
      <c r="E311" s="1">
        <f t="shared" ca="1" si="8"/>
        <v>1</v>
      </c>
      <c r="F311" s="44">
        <f t="shared" ca="1" si="9"/>
        <v>373500</v>
      </c>
    </row>
    <row r="312" spans="1:6" x14ac:dyDescent="0.25">
      <c r="A312" s="12">
        <v>311</v>
      </c>
      <c r="B312" s="12" t="s">
        <v>396</v>
      </c>
      <c r="C312" s="38">
        <v>306000</v>
      </c>
      <c r="D312" s="13">
        <v>42518</v>
      </c>
      <c r="E312" s="1">
        <f t="shared" ca="1" si="8"/>
        <v>5</v>
      </c>
      <c r="F312" s="44">
        <f t="shared" ca="1" si="9"/>
        <v>1530000</v>
      </c>
    </row>
    <row r="313" spans="1:6" x14ac:dyDescent="0.25">
      <c r="A313" s="12">
        <v>312</v>
      </c>
      <c r="B313" s="12" t="s">
        <v>397</v>
      </c>
      <c r="C313" s="38">
        <v>387000</v>
      </c>
      <c r="D313" s="13">
        <v>42372</v>
      </c>
      <c r="E313" s="1">
        <f t="shared" ca="1" si="8"/>
        <v>5</v>
      </c>
      <c r="F313" s="44">
        <f t="shared" ca="1" si="9"/>
        <v>1935000</v>
      </c>
    </row>
    <row r="314" spans="1:6" x14ac:dyDescent="0.25">
      <c r="A314" s="12">
        <v>313</v>
      </c>
      <c r="B314" s="12" t="s">
        <v>398</v>
      </c>
      <c r="C314" s="38">
        <v>72000</v>
      </c>
      <c r="D314" s="13">
        <v>41951</v>
      </c>
      <c r="E314" s="1">
        <f t="shared" ca="1" si="8"/>
        <v>6</v>
      </c>
      <c r="F314" s="44">
        <f t="shared" ca="1" si="9"/>
        <v>432000</v>
      </c>
    </row>
    <row r="315" spans="1:6" x14ac:dyDescent="0.25">
      <c r="A315" s="12">
        <v>314</v>
      </c>
      <c r="B315" s="12" t="s">
        <v>399</v>
      </c>
      <c r="C315" s="38">
        <v>373500</v>
      </c>
      <c r="D315" s="13">
        <v>43579</v>
      </c>
      <c r="E315" s="1">
        <f t="shared" ca="1" si="8"/>
        <v>2</v>
      </c>
      <c r="F315" s="44">
        <f t="shared" ca="1" si="9"/>
        <v>747000</v>
      </c>
    </row>
    <row r="316" spans="1:6" x14ac:dyDescent="0.25">
      <c r="A316" s="12">
        <v>315</v>
      </c>
      <c r="B316" s="12" t="s">
        <v>400</v>
      </c>
      <c r="C316" s="38">
        <v>157500</v>
      </c>
      <c r="D316" s="13">
        <v>43358</v>
      </c>
      <c r="E316" s="1">
        <f t="shared" ca="1" si="8"/>
        <v>2</v>
      </c>
      <c r="F316" s="44">
        <f t="shared" ca="1" si="9"/>
        <v>315000</v>
      </c>
    </row>
    <row r="317" spans="1:6" x14ac:dyDescent="0.25">
      <c r="A317" s="12">
        <v>316</v>
      </c>
      <c r="B317" s="12" t="s">
        <v>401</v>
      </c>
      <c r="C317" s="38">
        <v>369000</v>
      </c>
      <c r="D317" s="13">
        <v>41867</v>
      </c>
      <c r="E317" s="1">
        <f t="shared" ca="1" si="8"/>
        <v>6</v>
      </c>
      <c r="F317" s="44">
        <f t="shared" ca="1" si="9"/>
        <v>2214000</v>
      </c>
    </row>
    <row r="318" spans="1:6" x14ac:dyDescent="0.25">
      <c r="A318" s="12">
        <v>317</v>
      </c>
      <c r="B318" s="12" t="s">
        <v>402</v>
      </c>
      <c r="C318" s="38">
        <v>238500</v>
      </c>
      <c r="D318" s="13">
        <v>42860</v>
      </c>
      <c r="E318" s="1">
        <f t="shared" ca="1" si="8"/>
        <v>4</v>
      </c>
      <c r="F318" s="44">
        <f t="shared" ca="1" si="9"/>
        <v>954000</v>
      </c>
    </row>
    <row r="319" spans="1:6" x14ac:dyDescent="0.25">
      <c r="A319" s="12">
        <v>318</v>
      </c>
      <c r="B319" s="12" t="s">
        <v>403</v>
      </c>
      <c r="C319" s="38">
        <v>351000</v>
      </c>
      <c r="D319" s="13">
        <v>43049</v>
      </c>
      <c r="E319" s="1">
        <f t="shared" ca="1" si="8"/>
        <v>3</v>
      </c>
      <c r="F319" s="44">
        <f t="shared" ca="1" si="9"/>
        <v>1053000</v>
      </c>
    </row>
    <row r="320" spans="1:6" x14ac:dyDescent="0.25">
      <c r="A320" s="12">
        <v>319</v>
      </c>
      <c r="B320" s="12" t="s">
        <v>404</v>
      </c>
      <c r="C320" s="38">
        <v>418500</v>
      </c>
      <c r="D320" s="13">
        <v>42960</v>
      </c>
      <c r="E320" s="1">
        <f t="shared" ca="1" si="8"/>
        <v>3</v>
      </c>
      <c r="F320" s="44">
        <f t="shared" ca="1" si="9"/>
        <v>1255500</v>
      </c>
    </row>
    <row r="321" spans="1:6" x14ac:dyDescent="0.25">
      <c r="A321" s="12">
        <v>320</v>
      </c>
      <c r="B321" s="12" t="s">
        <v>405</v>
      </c>
      <c r="C321" s="38">
        <v>243000</v>
      </c>
      <c r="D321" s="13">
        <v>41566</v>
      </c>
      <c r="E321" s="1">
        <f t="shared" ca="1" si="8"/>
        <v>7</v>
      </c>
      <c r="F321" s="44">
        <f t="shared" ca="1" si="9"/>
        <v>1701000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1941-EC27-47DE-94B3-FF370E801F49}">
  <dimension ref="B1:E10"/>
  <sheetViews>
    <sheetView showGridLines="0" zoomScale="220" zoomScaleNormal="220" workbookViewId="0">
      <selection activeCell="D8" sqref="D8"/>
    </sheetView>
  </sheetViews>
  <sheetFormatPr defaultRowHeight="15" x14ac:dyDescent="0.25"/>
  <cols>
    <col min="1" max="1" width="0.5703125" customWidth="1"/>
    <col min="2" max="2" width="13.28515625" bestFit="1" customWidth="1"/>
    <col min="3" max="3" width="10.42578125" bestFit="1" customWidth="1"/>
    <col min="4" max="4" width="13.140625" customWidth="1"/>
    <col min="5" max="5" width="10.7109375" bestFit="1" customWidth="1"/>
  </cols>
  <sheetData>
    <row r="1" spans="2:5" ht="3.6" customHeight="1" thickBot="1" x14ac:dyDescent="0.3"/>
    <row r="2" spans="2:5" x14ac:dyDescent="0.25">
      <c r="B2" s="31" t="s">
        <v>91</v>
      </c>
      <c r="C2" s="32">
        <v>44288</v>
      </c>
    </row>
    <row r="3" spans="2:5" ht="15.75" thickBot="1" x14ac:dyDescent="0.3">
      <c r="B3" s="33" t="s">
        <v>93</v>
      </c>
      <c r="C3" s="30">
        <v>10</v>
      </c>
    </row>
    <row r="4" spans="2:5" ht="15.75" thickBot="1" x14ac:dyDescent="0.3"/>
    <row r="5" spans="2:5" ht="15.75" thickBot="1" x14ac:dyDescent="0.3">
      <c r="B5" s="34" t="s">
        <v>92</v>
      </c>
      <c r="C5" s="29"/>
      <c r="D5" s="32">
        <f>WORKDAY(C2,C3,Feriados!$A$1:$A$936)</f>
        <v>44302</v>
      </c>
      <c r="E5" s="32">
        <f>WORKDAY.INTL(C2,C3,12,Feriados!$A$1:$A$936)</f>
        <v>44300</v>
      </c>
    </row>
    <row r="6" spans="2:5" ht="15.75" thickBot="1" x14ac:dyDescent="0.3"/>
    <row r="7" spans="2:5" x14ac:dyDescent="0.25">
      <c r="B7" s="31" t="s">
        <v>91</v>
      </c>
      <c r="C7" s="32">
        <v>44288</v>
      </c>
    </row>
    <row r="8" spans="2:5" ht="15.75" thickBot="1" x14ac:dyDescent="0.3">
      <c r="B8" s="33" t="s">
        <v>92</v>
      </c>
      <c r="C8" s="36">
        <v>44308</v>
      </c>
    </row>
    <row r="9" spans="2:5" ht="15.75" thickBot="1" x14ac:dyDescent="0.3"/>
    <row r="10" spans="2:5" ht="15.75" thickBot="1" x14ac:dyDescent="0.3">
      <c r="B10" s="34" t="s">
        <v>93</v>
      </c>
      <c r="C10" s="35"/>
      <c r="D10" s="47">
        <f>NETWORKDAYS(C2,C8,Feriados!$A$1:$A$936)</f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6054-F6E6-4C10-8C19-BE27BB341B62}">
  <dimension ref="A1:J177"/>
  <sheetViews>
    <sheetView showGridLines="0" zoomScale="115" zoomScaleNormal="115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4.42578125" bestFit="1" customWidth="1"/>
    <col min="2" max="2" width="12.5703125" bestFit="1" customWidth="1"/>
    <col min="3" max="3" width="18.5703125" bestFit="1" customWidth="1"/>
    <col min="4" max="4" width="22.42578125" bestFit="1" customWidth="1"/>
    <col min="5" max="6" width="21" bestFit="1" customWidth="1"/>
    <col min="7" max="7" width="20.42578125" style="25" bestFit="1" customWidth="1"/>
    <col min="8" max="8" width="23.42578125" bestFit="1" customWidth="1"/>
    <col min="9" max="9" width="30.7109375" bestFit="1" customWidth="1"/>
    <col min="10" max="10" width="15.5703125" bestFit="1" customWidth="1"/>
  </cols>
  <sheetData>
    <row r="1" spans="1:10" ht="15.75" x14ac:dyDescent="0.25">
      <c r="A1" s="26" t="s">
        <v>30</v>
      </c>
      <c r="B1" s="27" t="s">
        <v>19</v>
      </c>
      <c r="C1" s="27" t="s">
        <v>31</v>
      </c>
      <c r="D1" s="26" t="s">
        <v>32</v>
      </c>
      <c r="E1" s="27" t="s">
        <v>33</v>
      </c>
      <c r="F1" s="27" t="s">
        <v>34</v>
      </c>
      <c r="G1" s="28" t="s">
        <v>35</v>
      </c>
      <c r="H1" s="26" t="s">
        <v>36</v>
      </c>
      <c r="I1" s="27" t="s">
        <v>90</v>
      </c>
      <c r="J1" s="41" t="s">
        <v>408</v>
      </c>
    </row>
    <row r="2" spans="1:10" ht="15" customHeight="1" x14ac:dyDescent="0.25">
      <c r="A2" s="14">
        <v>1</v>
      </c>
      <c r="B2" s="15" t="s">
        <v>37</v>
      </c>
      <c r="C2" s="16">
        <v>44088</v>
      </c>
      <c r="D2" s="14">
        <v>10</v>
      </c>
      <c r="E2" s="49">
        <f>WORKDAY(C2,D2,Feriados!$A$1:$A$936)</f>
        <v>44100</v>
      </c>
      <c r="F2" s="16">
        <v>44089</v>
      </c>
      <c r="G2" s="16">
        <v>44099</v>
      </c>
      <c r="H2" s="48">
        <f>IF(G2&lt;&gt;"",NETWORKDAYS(F2,G2,Feriados!$A$1:$A$936),0)</f>
        <v>9</v>
      </c>
      <c r="I2" s="16">
        <v>44101</v>
      </c>
      <c r="J2" s="50" t="str">
        <f>IF(I2&lt;&gt;"",IF($I2&lt;=E2,"OK","FORA DO PRAZO"),"")</f>
        <v>FORA DO PRAZO</v>
      </c>
    </row>
    <row r="3" spans="1:10" ht="15" customHeight="1" x14ac:dyDescent="0.25">
      <c r="A3" s="14">
        <f t="shared" ref="A3:A66" si="0">A2+1</f>
        <v>2</v>
      </c>
      <c r="B3" s="15" t="s">
        <v>38</v>
      </c>
      <c r="C3" s="16">
        <v>44089</v>
      </c>
      <c r="D3" s="14">
        <v>9</v>
      </c>
      <c r="E3" s="16">
        <f>WORKDAY(C3,D3+H3,Feriados!$A$1:$A$936)</f>
        <v>44112</v>
      </c>
      <c r="F3" s="16">
        <v>44091</v>
      </c>
      <c r="G3" s="16">
        <v>44102</v>
      </c>
      <c r="H3" s="14">
        <f>IF(G3&lt;&gt;"",NETWORKDAYS(F3,G3,Feriados!$A$1:$A$936),0)</f>
        <v>8</v>
      </c>
      <c r="I3" s="16">
        <v>44114</v>
      </c>
      <c r="J3" s="1" t="str">
        <f t="shared" ref="J3:J66" si="1">IF(I3&lt;&gt;"",IF($I3&lt;=E3,"OK","FORA DO PRAZO"),"")</f>
        <v>FORA DO PRAZO</v>
      </c>
    </row>
    <row r="4" spans="1:10" ht="15" customHeight="1" x14ac:dyDescent="0.25">
      <c r="A4" s="14">
        <f t="shared" si="0"/>
        <v>3</v>
      </c>
      <c r="B4" s="15" t="s">
        <v>39</v>
      </c>
      <c r="C4" s="16">
        <v>44088</v>
      </c>
      <c r="D4" s="14">
        <v>10</v>
      </c>
      <c r="E4" s="16">
        <f>WORKDAY(C4,D4+H4,Feriados!$A$1:$A$936)</f>
        <v>44114</v>
      </c>
      <c r="F4" s="16">
        <v>44088</v>
      </c>
      <c r="G4" s="16">
        <v>44102</v>
      </c>
      <c r="H4" s="14">
        <f>IF(G4&lt;&gt;"",NETWORKDAYS(F4,G4,Feriados!$A$1:$A$936),0)</f>
        <v>10</v>
      </c>
      <c r="I4" s="16">
        <v>44111</v>
      </c>
      <c r="J4" s="1" t="str">
        <f t="shared" si="1"/>
        <v>OK</v>
      </c>
    </row>
    <row r="5" spans="1:10" ht="15" customHeight="1" x14ac:dyDescent="0.25">
      <c r="A5" s="14">
        <f t="shared" si="0"/>
        <v>4</v>
      </c>
      <c r="B5" s="15" t="s">
        <v>40</v>
      </c>
      <c r="C5" s="16">
        <v>44088</v>
      </c>
      <c r="D5" s="14">
        <v>10</v>
      </c>
      <c r="E5" s="16">
        <f>WORKDAY(C5,D5+H5,Feriados!$A$1:$A$936)</f>
        <v>44117</v>
      </c>
      <c r="F5" s="16">
        <v>44089</v>
      </c>
      <c r="G5" s="16">
        <v>44103</v>
      </c>
      <c r="H5" s="14">
        <f>IF(G5&lt;&gt;"",NETWORKDAYS(F5,G5,Feriados!$A$1:$A$936),0)</f>
        <v>11</v>
      </c>
      <c r="I5" s="16">
        <v>44114</v>
      </c>
      <c r="J5" s="1" t="str">
        <f t="shared" si="1"/>
        <v>OK</v>
      </c>
    </row>
    <row r="6" spans="1:10" ht="15" customHeight="1" x14ac:dyDescent="0.25">
      <c r="A6" s="14">
        <f t="shared" si="0"/>
        <v>5</v>
      </c>
      <c r="B6" s="15" t="s">
        <v>41</v>
      </c>
      <c r="C6" s="16">
        <v>44090</v>
      </c>
      <c r="D6" s="14">
        <v>9</v>
      </c>
      <c r="E6" s="16">
        <f>WORKDAY(C6,D6+H6,Feriados!$A$1:$A$936)</f>
        <v>44104</v>
      </c>
      <c r="F6" s="16">
        <v>44093</v>
      </c>
      <c r="G6" s="16">
        <v>44095</v>
      </c>
      <c r="H6" s="14">
        <f>IF(G6&lt;&gt;"",NETWORKDAYS(F6,G6,Feriados!$A$1:$A$936),0)</f>
        <v>1</v>
      </c>
      <c r="I6" s="16">
        <v>44108</v>
      </c>
      <c r="J6" s="1" t="str">
        <f t="shared" si="1"/>
        <v>FORA DO PRAZO</v>
      </c>
    </row>
    <row r="7" spans="1:10" ht="15" customHeight="1" x14ac:dyDescent="0.25">
      <c r="A7" s="14">
        <f t="shared" si="0"/>
        <v>6</v>
      </c>
      <c r="B7" s="15" t="s">
        <v>42</v>
      </c>
      <c r="C7" s="16">
        <v>44090</v>
      </c>
      <c r="D7" s="14">
        <v>10</v>
      </c>
      <c r="E7" s="16">
        <f>WORKDAY(C7,D7+H7,Feriados!$A$1:$A$936)</f>
        <v>44104</v>
      </c>
      <c r="F7" s="16"/>
      <c r="G7" s="16"/>
      <c r="H7" s="14">
        <f>IF(G7&lt;&gt;"",NETWORKDAYS(F7,G7,Feriados!$A$1:$A$936),0)</f>
        <v>0</v>
      </c>
      <c r="I7" s="16">
        <v>44107</v>
      </c>
      <c r="J7" s="1" t="str">
        <f t="shared" si="1"/>
        <v>FORA DO PRAZO</v>
      </c>
    </row>
    <row r="8" spans="1:10" ht="15" customHeight="1" x14ac:dyDescent="0.25">
      <c r="A8" s="14">
        <f t="shared" si="0"/>
        <v>7</v>
      </c>
      <c r="B8" s="15" t="s">
        <v>43</v>
      </c>
      <c r="C8" s="16">
        <v>44069</v>
      </c>
      <c r="D8" s="14">
        <v>8</v>
      </c>
      <c r="E8" s="16">
        <f>WORKDAY(C8,D8+H8,Feriados!$A$1:$A$936)</f>
        <v>44120</v>
      </c>
      <c r="F8" s="16">
        <v>44069</v>
      </c>
      <c r="G8" s="16">
        <v>44107</v>
      </c>
      <c r="H8" s="14">
        <f>IF(G8&lt;&gt;"",NETWORKDAYS(F8,G8,Feriados!$A$1:$A$936),0)</f>
        <v>29</v>
      </c>
      <c r="I8" s="18">
        <v>44114</v>
      </c>
      <c r="J8" s="1" t="str">
        <f t="shared" si="1"/>
        <v>OK</v>
      </c>
    </row>
    <row r="9" spans="1:10" ht="15" customHeight="1" x14ac:dyDescent="0.25">
      <c r="A9" s="14">
        <f t="shared" si="0"/>
        <v>8</v>
      </c>
      <c r="B9" s="15" t="s">
        <v>44</v>
      </c>
      <c r="C9" s="16">
        <v>44069</v>
      </c>
      <c r="D9" s="14">
        <v>8</v>
      </c>
      <c r="E9" s="16">
        <f>WORKDAY(C9,D9+H9,Feriados!$A$1:$A$936)</f>
        <v>44121</v>
      </c>
      <c r="F9" s="16">
        <v>44069</v>
      </c>
      <c r="G9" s="16">
        <v>44110</v>
      </c>
      <c r="H9" s="14">
        <f>IF(G9&lt;&gt;"",NETWORKDAYS(F9,G9,Feriados!$A$1:$A$936),0)</f>
        <v>30</v>
      </c>
      <c r="I9" s="16">
        <v>44117</v>
      </c>
      <c r="J9" s="1" t="str">
        <f t="shared" si="1"/>
        <v>OK</v>
      </c>
    </row>
    <row r="10" spans="1:10" ht="15" customHeight="1" x14ac:dyDescent="0.25">
      <c r="A10" s="14">
        <f t="shared" si="0"/>
        <v>9</v>
      </c>
      <c r="B10" s="15" t="s">
        <v>45</v>
      </c>
      <c r="C10" s="16">
        <v>44069</v>
      </c>
      <c r="D10" s="14">
        <v>10</v>
      </c>
      <c r="E10" s="16">
        <f>WORKDAY(C10,D10+H10,Feriados!$A$1:$A$936)</f>
        <v>44124</v>
      </c>
      <c r="F10" s="16">
        <v>44069</v>
      </c>
      <c r="G10" s="16">
        <v>44108</v>
      </c>
      <c r="H10" s="14">
        <f>IF(G10&lt;&gt;"",NETWORKDAYS(F10,G10,Feriados!$A$1:$A$936),0)</f>
        <v>29</v>
      </c>
      <c r="I10" s="16">
        <v>44125</v>
      </c>
      <c r="J10" s="1" t="str">
        <f t="shared" si="1"/>
        <v>FORA DO PRAZO</v>
      </c>
    </row>
    <row r="11" spans="1:10" ht="15" customHeight="1" x14ac:dyDescent="0.25">
      <c r="A11" s="14">
        <f t="shared" si="0"/>
        <v>10</v>
      </c>
      <c r="B11" s="15" t="s">
        <v>46</v>
      </c>
      <c r="C11" s="16">
        <v>44069</v>
      </c>
      <c r="D11" s="14">
        <v>8</v>
      </c>
      <c r="E11" s="16">
        <f>WORKDAY(C11,D11+H11,Feriados!$A$1:$A$936)</f>
        <v>44121</v>
      </c>
      <c r="F11" s="16">
        <v>44069</v>
      </c>
      <c r="G11" s="16">
        <v>44110</v>
      </c>
      <c r="H11" s="14">
        <f>IF(G11&lt;&gt;"",NETWORKDAYS(F11,G11,Feriados!$A$1:$A$936),0)</f>
        <v>30</v>
      </c>
      <c r="I11" s="16">
        <v>44122</v>
      </c>
      <c r="J11" s="1" t="str">
        <f t="shared" si="1"/>
        <v>FORA DO PRAZO</v>
      </c>
    </row>
    <row r="12" spans="1:10" ht="15" customHeight="1" x14ac:dyDescent="0.25">
      <c r="A12" s="14">
        <f t="shared" si="0"/>
        <v>11</v>
      </c>
      <c r="B12" s="15" t="s">
        <v>47</v>
      </c>
      <c r="C12" s="16">
        <v>44069</v>
      </c>
      <c r="D12" s="14">
        <v>8</v>
      </c>
      <c r="E12" s="16">
        <f>WORKDAY(C12,D12+H12,Feriados!$A$1:$A$936)</f>
        <v>44120</v>
      </c>
      <c r="F12" s="16">
        <v>44069</v>
      </c>
      <c r="G12" s="16">
        <v>44108</v>
      </c>
      <c r="H12" s="14">
        <f>IF(G12&lt;&gt;"",NETWORKDAYS(F12,G12,Feriados!$A$1:$A$936),0)</f>
        <v>29</v>
      </c>
      <c r="I12" s="16">
        <v>44122</v>
      </c>
      <c r="J12" s="1" t="str">
        <f t="shared" si="1"/>
        <v>FORA DO PRAZO</v>
      </c>
    </row>
    <row r="13" spans="1:10" ht="15" customHeight="1" x14ac:dyDescent="0.25">
      <c r="A13" s="14">
        <f t="shared" si="0"/>
        <v>12</v>
      </c>
      <c r="B13" s="15" t="s">
        <v>48</v>
      </c>
      <c r="C13" s="16">
        <v>44069</v>
      </c>
      <c r="D13" s="14">
        <v>8</v>
      </c>
      <c r="E13" s="16">
        <f>WORKDAY(C13,D13+H13,Feriados!$A$1:$A$936)</f>
        <v>44124</v>
      </c>
      <c r="F13" s="16">
        <v>44069</v>
      </c>
      <c r="G13" s="16">
        <v>44111</v>
      </c>
      <c r="H13" s="14">
        <f>IF(G13&lt;&gt;"",NETWORKDAYS(F13,G13,Feriados!$A$1:$A$936),0)</f>
        <v>31</v>
      </c>
      <c r="I13" s="16">
        <v>44122</v>
      </c>
      <c r="J13" s="1" t="str">
        <f t="shared" si="1"/>
        <v>OK</v>
      </c>
    </row>
    <row r="14" spans="1:10" ht="15" customHeight="1" x14ac:dyDescent="0.25">
      <c r="A14" s="14">
        <f t="shared" si="0"/>
        <v>13</v>
      </c>
      <c r="B14" s="15" t="s">
        <v>49</v>
      </c>
      <c r="C14" s="16">
        <v>44069</v>
      </c>
      <c r="D14" s="14">
        <v>7</v>
      </c>
      <c r="E14" s="16">
        <f>WORKDAY(C14,D14+H14,Feriados!$A$1:$A$936)</f>
        <v>44127</v>
      </c>
      <c r="F14" s="16">
        <v>44069</v>
      </c>
      <c r="G14" s="16">
        <v>44117</v>
      </c>
      <c r="H14" s="14">
        <f>IF(G14&lt;&gt;"",NETWORKDAYS(F14,G14,Feriados!$A$1:$A$936),0)</f>
        <v>35</v>
      </c>
      <c r="I14" s="16">
        <v>44122</v>
      </c>
      <c r="J14" s="1" t="str">
        <f t="shared" si="1"/>
        <v>OK</v>
      </c>
    </row>
    <row r="15" spans="1:10" ht="15" customHeight="1" x14ac:dyDescent="0.25">
      <c r="A15" s="14">
        <f t="shared" si="0"/>
        <v>14</v>
      </c>
      <c r="B15" s="15" t="s">
        <v>50</v>
      </c>
      <c r="C15" s="16">
        <v>44069</v>
      </c>
      <c r="D15" s="14">
        <v>7</v>
      </c>
      <c r="E15" s="16">
        <f>WORKDAY(C15,D15+H15,Feriados!$A$1:$A$936)</f>
        <v>44127</v>
      </c>
      <c r="F15" s="16">
        <v>44069</v>
      </c>
      <c r="G15" s="16">
        <v>44117</v>
      </c>
      <c r="H15" s="14">
        <f>IF(G15&lt;&gt;"",NETWORKDAYS(F15,G15,Feriados!$A$1:$A$936),0)</f>
        <v>35</v>
      </c>
      <c r="I15" s="16">
        <v>44122</v>
      </c>
      <c r="J15" s="1" t="str">
        <f t="shared" si="1"/>
        <v>OK</v>
      </c>
    </row>
    <row r="16" spans="1:10" ht="15" customHeight="1" x14ac:dyDescent="0.25">
      <c r="A16" s="14">
        <f t="shared" si="0"/>
        <v>15</v>
      </c>
      <c r="B16" s="15" t="s">
        <v>42</v>
      </c>
      <c r="C16" s="16">
        <v>44069</v>
      </c>
      <c r="D16" s="14">
        <v>8</v>
      </c>
      <c r="E16" s="16">
        <f>WORKDAY(C16,D16+H16,Feriados!$A$1:$A$936)</f>
        <v>44120</v>
      </c>
      <c r="F16" s="16">
        <v>44069</v>
      </c>
      <c r="G16" s="16">
        <v>44108</v>
      </c>
      <c r="H16" s="14">
        <f>IF(G16&lt;&gt;"",NETWORKDAYS(F16,G16,Feriados!$A$1:$A$936),0)</f>
        <v>29</v>
      </c>
      <c r="I16" s="16">
        <v>44122</v>
      </c>
      <c r="J16" s="1" t="str">
        <f t="shared" si="1"/>
        <v>FORA DO PRAZO</v>
      </c>
    </row>
    <row r="17" spans="1:10" ht="15" customHeight="1" x14ac:dyDescent="0.25">
      <c r="A17" s="14">
        <f t="shared" si="0"/>
        <v>16</v>
      </c>
      <c r="B17" s="15" t="s">
        <v>51</v>
      </c>
      <c r="C17" s="16">
        <v>44069</v>
      </c>
      <c r="D17" s="14">
        <v>8</v>
      </c>
      <c r="E17" s="16">
        <f>WORKDAY(C17,D17+H17,Feriados!$A$1:$A$936)</f>
        <v>44124</v>
      </c>
      <c r="F17" s="16">
        <v>44069</v>
      </c>
      <c r="G17" s="16">
        <v>44111</v>
      </c>
      <c r="H17" s="14">
        <f>IF(G17&lt;&gt;"",NETWORKDAYS(F17,G17,Feriados!$A$1:$A$936),0)</f>
        <v>31</v>
      </c>
      <c r="I17" s="16">
        <v>44122</v>
      </c>
      <c r="J17" s="1" t="str">
        <f t="shared" si="1"/>
        <v>OK</v>
      </c>
    </row>
    <row r="18" spans="1:10" ht="15" customHeight="1" x14ac:dyDescent="0.25">
      <c r="A18" s="14">
        <f t="shared" si="0"/>
        <v>17</v>
      </c>
      <c r="B18" s="15" t="s">
        <v>40</v>
      </c>
      <c r="C18" s="16">
        <v>44069</v>
      </c>
      <c r="D18" s="14">
        <v>7</v>
      </c>
      <c r="E18" s="16">
        <f>WORKDAY(C18,D18+H18,Feriados!$A$1:$A$936)</f>
        <v>44133</v>
      </c>
      <c r="F18" s="16">
        <v>44069</v>
      </c>
      <c r="G18" s="16">
        <v>44121</v>
      </c>
      <c r="H18" s="14">
        <f>IF(G18&lt;&gt;"",NETWORKDAYS(F18,G18,Feriados!$A$1:$A$936),0)</f>
        <v>39</v>
      </c>
      <c r="I18" s="16">
        <v>44124</v>
      </c>
      <c r="J18" s="1" t="str">
        <f t="shared" si="1"/>
        <v>OK</v>
      </c>
    </row>
    <row r="19" spans="1:10" ht="15" customHeight="1" x14ac:dyDescent="0.25">
      <c r="A19" s="14">
        <f t="shared" si="0"/>
        <v>18</v>
      </c>
      <c r="B19" s="15" t="s">
        <v>47</v>
      </c>
      <c r="C19" s="16">
        <v>44069</v>
      </c>
      <c r="D19" s="14">
        <v>8</v>
      </c>
      <c r="E19" s="16">
        <f>WORKDAY(C19,D19+H19,Feriados!$A$1:$A$936)</f>
        <v>44124</v>
      </c>
      <c r="F19" s="16">
        <v>44069</v>
      </c>
      <c r="G19" s="16">
        <v>44111</v>
      </c>
      <c r="H19" s="14">
        <f>IF(G19&lt;&gt;"",NETWORKDAYS(F19,G19,Feriados!$A$1:$A$936),0)</f>
        <v>31</v>
      </c>
      <c r="I19" s="16">
        <v>44122</v>
      </c>
      <c r="J19" s="1" t="str">
        <f t="shared" si="1"/>
        <v>OK</v>
      </c>
    </row>
    <row r="20" spans="1:10" ht="15" customHeight="1" x14ac:dyDescent="0.25">
      <c r="A20" s="14">
        <f t="shared" si="0"/>
        <v>19</v>
      </c>
      <c r="B20" s="15" t="s">
        <v>42</v>
      </c>
      <c r="C20" s="16">
        <v>44069</v>
      </c>
      <c r="D20" s="14">
        <v>7</v>
      </c>
      <c r="E20" s="16">
        <f>WORKDAY(C20,D20+H20,Feriados!$A$1:$A$936)</f>
        <v>44133</v>
      </c>
      <c r="F20" s="16">
        <v>44069</v>
      </c>
      <c r="G20" s="16">
        <v>44121</v>
      </c>
      <c r="H20" s="14">
        <f>IF(G20&lt;&gt;"",NETWORKDAYS(F20,G20,Feriados!$A$1:$A$936),0)</f>
        <v>39</v>
      </c>
      <c r="I20" s="16">
        <v>44122</v>
      </c>
      <c r="J20" s="1" t="str">
        <f t="shared" si="1"/>
        <v>OK</v>
      </c>
    </row>
    <row r="21" spans="1:10" ht="15" customHeight="1" x14ac:dyDescent="0.25">
      <c r="A21" s="14">
        <f t="shared" si="0"/>
        <v>20</v>
      </c>
      <c r="B21" s="15" t="s">
        <v>50</v>
      </c>
      <c r="C21" s="16">
        <v>44069</v>
      </c>
      <c r="D21" s="14">
        <v>10</v>
      </c>
      <c r="E21" s="16">
        <f>WORKDAY(C21,D21+H21,Feriados!$A$1:$A$936)</f>
        <v>44096</v>
      </c>
      <c r="F21" s="16">
        <v>44069</v>
      </c>
      <c r="G21" s="16">
        <v>44081</v>
      </c>
      <c r="H21" s="14">
        <f>IF(G21&lt;&gt;"",NETWORKDAYS(F21,G21,Feriados!$A$1:$A$936),0)</f>
        <v>9</v>
      </c>
      <c r="I21" s="16">
        <v>44090</v>
      </c>
      <c r="J21" s="1" t="str">
        <f t="shared" si="1"/>
        <v>OK</v>
      </c>
    </row>
    <row r="22" spans="1:10" ht="15" customHeight="1" x14ac:dyDescent="0.25">
      <c r="A22" s="14">
        <f t="shared" si="0"/>
        <v>21</v>
      </c>
      <c r="B22" s="15" t="s">
        <v>45</v>
      </c>
      <c r="C22" s="16">
        <v>44069</v>
      </c>
      <c r="D22" s="14">
        <v>7</v>
      </c>
      <c r="E22" s="16">
        <f>WORKDAY(C22,D22+H22,Feriados!$A$1:$A$936)</f>
        <v>44133</v>
      </c>
      <c r="F22" s="16">
        <v>44069</v>
      </c>
      <c r="G22" s="16">
        <v>44121</v>
      </c>
      <c r="H22" s="14">
        <f>IF(G22&lt;&gt;"",NETWORKDAYS(F22,G22,Feriados!$A$1:$A$936),0)</f>
        <v>39</v>
      </c>
      <c r="I22" s="16">
        <v>44122</v>
      </c>
      <c r="J22" s="1" t="str">
        <f t="shared" si="1"/>
        <v>OK</v>
      </c>
    </row>
    <row r="23" spans="1:10" ht="15" customHeight="1" x14ac:dyDescent="0.25">
      <c r="A23" s="14">
        <f t="shared" si="0"/>
        <v>22</v>
      </c>
      <c r="B23" s="15" t="s">
        <v>52</v>
      </c>
      <c r="C23" s="16">
        <v>44069</v>
      </c>
      <c r="D23" s="14">
        <v>7</v>
      </c>
      <c r="E23" s="16">
        <f>WORKDAY(C23,D23+H23,Feriados!$A$1:$A$936)</f>
        <v>44127</v>
      </c>
      <c r="F23" s="16">
        <v>44069</v>
      </c>
      <c r="G23" s="16">
        <v>44117</v>
      </c>
      <c r="H23" s="14">
        <f>IF(G23&lt;&gt;"",NETWORKDAYS(F23,G23,Feriados!$A$1:$A$936),0)</f>
        <v>35</v>
      </c>
      <c r="I23" s="16">
        <v>44124</v>
      </c>
      <c r="J23" s="1" t="str">
        <f t="shared" si="1"/>
        <v>OK</v>
      </c>
    </row>
    <row r="24" spans="1:10" ht="15" customHeight="1" x14ac:dyDescent="0.25">
      <c r="A24" s="14">
        <f t="shared" si="0"/>
        <v>23</v>
      </c>
      <c r="B24" s="15" t="s">
        <v>53</v>
      </c>
      <c r="C24" s="16">
        <v>44069</v>
      </c>
      <c r="D24" s="14">
        <v>7</v>
      </c>
      <c r="E24" s="16">
        <f>WORKDAY(C24,D24+H24,Feriados!$A$1:$A$936)</f>
        <v>44133</v>
      </c>
      <c r="F24" s="16">
        <v>44069</v>
      </c>
      <c r="G24" s="16">
        <v>44121</v>
      </c>
      <c r="H24" s="14">
        <f>IF(G24&lt;&gt;"",NETWORKDAYS(F24,G24,Feriados!$A$1:$A$936),0)</f>
        <v>39</v>
      </c>
      <c r="I24" s="16">
        <v>44130</v>
      </c>
      <c r="J24" s="1" t="str">
        <f t="shared" si="1"/>
        <v>OK</v>
      </c>
    </row>
    <row r="25" spans="1:10" ht="15" customHeight="1" x14ac:dyDescent="0.25">
      <c r="A25" s="14">
        <f t="shared" si="0"/>
        <v>24</v>
      </c>
      <c r="B25" s="15" t="s">
        <v>49</v>
      </c>
      <c r="C25" s="16">
        <v>44069</v>
      </c>
      <c r="D25" s="14">
        <v>8</v>
      </c>
      <c r="E25" s="16">
        <f>WORKDAY(C25,D25+H25,Feriados!$A$1:$A$936)</f>
        <v>44127</v>
      </c>
      <c r="F25" s="16">
        <v>44069</v>
      </c>
      <c r="G25" s="16">
        <v>44115</v>
      </c>
      <c r="H25" s="14">
        <f>IF(G25&lt;&gt;"",NETWORKDAYS(F25,G25,Feriados!$A$1:$A$936),0)</f>
        <v>34</v>
      </c>
      <c r="I25" s="16">
        <v>44122</v>
      </c>
      <c r="J25" s="1" t="str">
        <f t="shared" si="1"/>
        <v>OK</v>
      </c>
    </row>
    <row r="26" spans="1:10" ht="15" customHeight="1" x14ac:dyDescent="0.25">
      <c r="A26" s="19">
        <f t="shared" si="0"/>
        <v>25</v>
      </c>
      <c r="B26" s="20" t="s">
        <v>46</v>
      </c>
      <c r="C26" s="21">
        <v>44069</v>
      </c>
      <c r="D26" s="19">
        <v>8</v>
      </c>
      <c r="E26" s="16">
        <f>WORKDAY(C26,D26+H26,Feriados!$A$1:$A$936)</f>
        <v>44127</v>
      </c>
      <c r="F26" s="21">
        <v>44069</v>
      </c>
      <c r="G26" s="21">
        <v>44114</v>
      </c>
      <c r="H26" s="14">
        <f>IF(G26&lt;&gt;"",NETWORKDAYS(F26,G26,Feriados!$A$1:$A$936),0)</f>
        <v>34</v>
      </c>
      <c r="I26" s="16">
        <v>44124</v>
      </c>
      <c r="J26" s="1" t="str">
        <f t="shared" si="1"/>
        <v>OK</v>
      </c>
    </row>
    <row r="27" spans="1:10" ht="15" customHeight="1" x14ac:dyDescent="0.25">
      <c r="A27" s="14">
        <f t="shared" si="0"/>
        <v>26</v>
      </c>
      <c r="B27" s="15" t="s">
        <v>54</v>
      </c>
      <c r="C27" s="16">
        <v>44069</v>
      </c>
      <c r="D27" s="14">
        <v>7</v>
      </c>
      <c r="E27" s="16">
        <f>WORKDAY(C27,D27+H27,Feriados!$A$1:$A$936)</f>
        <v>44133</v>
      </c>
      <c r="F27" s="16">
        <v>44069</v>
      </c>
      <c r="G27" s="16">
        <v>44121</v>
      </c>
      <c r="H27" s="14">
        <f>IF(G27&lt;&gt;"",NETWORKDAYS(F27,G27,Feriados!$A$1:$A$936),0)</f>
        <v>39</v>
      </c>
      <c r="I27" s="16">
        <v>44131</v>
      </c>
      <c r="J27" s="1" t="str">
        <f t="shared" si="1"/>
        <v>OK</v>
      </c>
    </row>
    <row r="28" spans="1:10" ht="15" customHeight="1" x14ac:dyDescent="0.25">
      <c r="A28" s="14">
        <f t="shared" si="0"/>
        <v>27</v>
      </c>
      <c r="B28" s="15" t="s">
        <v>49</v>
      </c>
      <c r="C28" s="16">
        <v>44069</v>
      </c>
      <c r="D28" s="14">
        <v>7</v>
      </c>
      <c r="E28" s="16">
        <f>WORKDAY(C28,D28+H28,Feriados!$A$1:$A$936)</f>
        <v>44127</v>
      </c>
      <c r="F28" s="16">
        <v>44069</v>
      </c>
      <c r="G28" s="16">
        <v>44117</v>
      </c>
      <c r="H28" s="14">
        <f>IF(G28&lt;&gt;"",NETWORKDAYS(F28,G28,Feriados!$A$1:$A$936),0)</f>
        <v>35</v>
      </c>
      <c r="I28" s="16">
        <v>44124</v>
      </c>
      <c r="J28" s="1" t="str">
        <f t="shared" si="1"/>
        <v>OK</v>
      </c>
    </row>
    <row r="29" spans="1:10" ht="15" customHeight="1" x14ac:dyDescent="0.25">
      <c r="A29" s="14">
        <f t="shared" si="0"/>
        <v>28</v>
      </c>
      <c r="B29" s="15" t="s">
        <v>41</v>
      </c>
      <c r="C29" s="16">
        <v>44069</v>
      </c>
      <c r="D29" s="14">
        <v>8</v>
      </c>
      <c r="E29" s="16">
        <f>WORKDAY(C29,D29+H29,Feriados!$A$1:$A$936)</f>
        <v>44127</v>
      </c>
      <c r="F29" s="16">
        <v>44069</v>
      </c>
      <c r="G29" s="16">
        <v>44114</v>
      </c>
      <c r="H29" s="14">
        <f>IF(G29&lt;&gt;"",NETWORKDAYS(F29,G29,Feriados!$A$1:$A$936),0)</f>
        <v>34</v>
      </c>
      <c r="I29" s="16">
        <v>44122</v>
      </c>
      <c r="J29" s="1" t="str">
        <f t="shared" si="1"/>
        <v>OK</v>
      </c>
    </row>
    <row r="30" spans="1:10" ht="15" customHeight="1" x14ac:dyDescent="0.25">
      <c r="A30" s="14">
        <f t="shared" si="0"/>
        <v>29</v>
      </c>
      <c r="B30" s="15" t="s">
        <v>40</v>
      </c>
      <c r="C30" s="16">
        <v>44069</v>
      </c>
      <c r="D30" s="14">
        <v>7</v>
      </c>
      <c r="E30" s="16">
        <f>WORKDAY(C30,D30+H30,Feriados!$A$1:$A$936)</f>
        <v>44126</v>
      </c>
      <c r="F30" s="16">
        <v>44069</v>
      </c>
      <c r="G30" s="16">
        <v>44115</v>
      </c>
      <c r="H30" s="14">
        <f>IF(G30&lt;&gt;"",NETWORKDAYS(F30,G30,Feriados!$A$1:$A$936),0)</f>
        <v>34</v>
      </c>
      <c r="I30" s="16">
        <v>44122</v>
      </c>
      <c r="J30" s="1" t="str">
        <f t="shared" si="1"/>
        <v>OK</v>
      </c>
    </row>
    <row r="31" spans="1:10" ht="15" customHeight="1" x14ac:dyDescent="0.25">
      <c r="A31" s="22">
        <f t="shared" si="0"/>
        <v>30</v>
      </c>
      <c r="B31" s="23" t="s">
        <v>55</v>
      </c>
      <c r="C31" s="17">
        <v>44107</v>
      </c>
      <c r="D31" s="22">
        <v>10</v>
      </c>
      <c r="E31" s="16">
        <f>WORKDAY(C31,D31+H31,Feriados!$A$1:$A$936)</f>
        <v>44161</v>
      </c>
      <c r="F31" s="17">
        <v>44165</v>
      </c>
      <c r="G31" s="17">
        <v>44206</v>
      </c>
      <c r="H31" s="14">
        <f>IF(G31&lt;&gt;"",NETWORKDAYS(F31,G31,Feriados!$A$1:$A$936),0)</f>
        <v>28</v>
      </c>
      <c r="I31" s="16">
        <v>44121</v>
      </c>
      <c r="J31" s="1" t="str">
        <f t="shared" si="1"/>
        <v>OK</v>
      </c>
    </row>
    <row r="32" spans="1:10" ht="15" customHeight="1" x14ac:dyDescent="0.25">
      <c r="A32" s="14">
        <f t="shared" si="0"/>
        <v>31</v>
      </c>
      <c r="B32" s="15" t="s">
        <v>56</v>
      </c>
      <c r="C32" s="16">
        <v>44102</v>
      </c>
      <c r="D32" s="14">
        <v>10</v>
      </c>
      <c r="E32" s="16">
        <f>WORKDAY(C32,D32+H32,Feriados!$A$1:$A$936)</f>
        <v>44154</v>
      </c>
      <c r="F32" s="16">
        <v>44165</v>
      </c>
      <c r="G32" s="16">
        <v>44206</v>
      </c>
      <c r="H32" s="14">
        <f>IF(G32&lt;&gt;"",NETWORKDAYS(F32,G32,Feriados!$A$1:$A$936),0)</f>
        <v>28</v>
      </c>
      <c r="I32" s="16">
        <v>44144</v>
      </c>
      <c r="J32" s="1" t="str">
        <f t="shared" si="1"/>
        <v>OK</v>
      </c>
    </row>
    <row r="33" spans="1:10" ht="15" customHeight="1" x14ac:dyDescent="0.25">
      <c r="A33" s="14">
        <f t="shared" si="0"/>
        <v>32</v>
      </c>
      <c r="B33" s="15" t="s">
        <v>57</v>
      </c>
      <c r="C33" s="16">
        <v>44102</v>
      </c>
      <c r="D33" s="14">
        <v>10</v>
      </c>
      <c r="E33" s="16">
        <f>WORKDAY(C33,D33+H33,Feriados!$A$1:$A$936)</f>
        <v>44154</v>
      </c>
      <c r="F33" s="16">
        <v>44165</v>
      </c>
      <c r="G33" s="16">
        <v>44206</v>
      </c>
      <c r="H33" s="14">
        <f>IF(G33&lt;&gt;"",NETWORKDAYS(F33,G33,Feriados!$A$1:$A$936),0)</f>
        <v>28</v>
      </c>
      <c r="I33" s="16">
        <v>44144</v>
      </c>
      <c r="J33" s="1" t="str">
        <f t="shared" si="1"/>
        <v>OK</v>
      </c>
    </row>
    <row r="34" spans="1:10" ht="15" customHeight="1" x14ac:dyDescent="0.25">
      <c r="A34" s="14">
        <f t="shared" si="0"/>
        <v>33</v>
      </c>
      <c r="B34" s="15" t="s">
        <v>40</v>
      </c>
      <c r="C34" s="16">
        <v>44102</v>
      </c>
      <c r="D34" s="14">
        <v>10</v>
      </c>
      <c r="E34" s="16">
        <f>WORKDAY(C34,D34+H34,Feriados!$A$1:$A$936)</f>
        <v>44154</v>
      </c>
      <c r="F34" s="16">
        <v>44165</v>
      </c>
      <c r="G34" s="16">
        <v>44206</v>
      </c>
      <c r="H34" s="14">
        <f>IF(G34&lt;&gt;"",NETWORKDAYS(F34,G34,Feriados!$A$1:$A$936),0)</f>
        <v>28</v>
      </c>
      <c r="I34" s="16">
        <v>44144</v>
      </c>
      <c r="J34" s="1" t="str">
        <f t="shared" si="1"/>
        <v>OK</v>
      </c>
    </row>
    <row r="35" spans="1:10" ht="15" customHeight="1" x14ac:dyDescent="0.25">
      <c r="A35" s="14">
        <f t="shared" si="0"/>
        <v>34</v>
      </c>
      <c r="B35" s="15" t="s">
        <v>58</v>
      </c>
      <c r="C35" s="16">
        <v>44102</v>
      </c>
      <c r="D35" s="14">
        <v>10</v>
      </c>
      <c r="E35" s="16">
        <f>WORKDAY(C35,D35+H35,Feriados!$A$1:$A$936)</f>
        <v>44154</v>
      </c>
      <c r="F35" s="16">
        <v>44165</v>
      </c>
      <c r="G35" s="16">
        <v>44206</v>
      </c>
      <c r="H35" s="14">
        <f>IF(G35&lt;&gt;"",NETWORKDAYS(F35,G35,Feriados!$A$1:$A$936),0)</f>
        <v>28</v>
      </c>
      <c r="I35" s="16">
        <v>44144</v>
      </c>
      <c r="J35" s="1" t="str">
        <f t="shared" si="1"/>
        <v>OK</v>
      </c>
    </row>
    <row r="36" spans="1:10" ht="15" customHeight="1" x14ac:dyDescent="0.25">
      <c r="A36" s="14">
        <f t="shared" si="0"/>
        <v>35</v>
      </c>
      <c r="B36" s="15" t="s">
        <v>40</v>
      </c>
      <c r="C36" s="16">
        <v>44102</v>
      </c>
      <c r="D36" s="14">
        <v>10</v>
      </c>
      <c r="E36" s="16">
        <f>WORKDAY(C36,D36+H36,Feriados!$A$1:$A$936)</f>
        <v>44154</v>
      </c>
      <c r="F36" s="16">
        <v>44165</v>
      </c>
      <c r="G36" s="16">
        <v>44206</v>
      </c>
      <c r="H36" s="14">
        <f>IF(G36&lt;&gt;"",NETWORKDAYS(F36,G36,Feriados!$A$1:$A$936),0)</f>
        <v>28</v>
      </c>
      <c r="I36" s="16">
        <v>44144</v>
      </c>
      <c r="J36" s="1" t="str">
        <f t="shared" si="1"/>
        <v>OK</v>
      </c>
    </row>
    <row r="37" spans="1:10" ht="15" customHeight="1" x14ac:dyDescent="0.25">
      <c r="A37" s="14">
        <f t="shared" si="0"/>
        <v>36</v>
      </c>
      <c r="B37" s="15" t="s">
        <v>59</v>
      </c>
      <c r="C37" s="16">
        <v>44102</v>
      </c>
      <c r="D37" s="14">
        <v>10</v>
      </c>
      <c r="E37" s="16">
        <f>WORKDAY(C37,D37+H37,Feriados!$A$1:$A$936)</f>
        <v>44154</v>
      </c>
      <c r="F37" s="16">
        <v>44165</v>
      </c>
      <c r="G37" s="16">
        <v>44206</v>
      </c>
      <c r="H37" s="14">
        <f>IF(G37&lt;&gt;"",NETWORKDAYS(F37,G37,Feriados!$A$1:$A$936),0)</f>
        <v>28</v>
      </c>
      <c r="I37" s="16">
        <v>44144</v>
      </c>
      <c r="J37" s="1" t="str">
        <f t="shared" si="1"/>
        <v>OK</v>
      </c>
    </row>
    <row r="38" spans="1:10" ht="15" customHeight="1" x14ac:dyDescent="0.25">
      <c r="A38" s="14">
        <f t="shared" si="0"/>
        <v>37</v>
      </c>
      <c r="B38" s="15" t="s">
        <v>52</v>
      </c>
      <c r="C38" s="16">
        <v>44102</v>
      </c>
      <c r="D38" s="14">
        <v>10</v>
      </c>
      <c r="E38" s="16">
        <f>WORKDAY(C38,D38+H38,Feriados!$A$1:$A$936)</f>
        <v>44154</v>
      </c>
      <c r="F38" s="16">
        <v>44165</v>
      </c>
      <c r="G38" s="16">
        <v>44206</v>
      </c>
      <c r="H38" s="14">
        <f>IF(G38&lt;&gt;"",NETWORKDAYS(F38,G38,Feriados!$A$1:$A$936),0)</f>
        <v>28</v>
      </c>
      <c r="I38" s="16">
        <v>44144</v>
      </c>
      <c r="J38" s="1" t="str">
        <f t="shared" si="1"/>
        <v>OK</v>
      </c>
    </row>
    <row r="39" spans="1:10" ht="15" customHeight="1" x14ac:dyDescent="0.25">
      <c r="A39" s="14">
        <f t="shared" si="0"/>
        <v>38</v>
      </c>
      <c r="B39" s="15" t="s">
        <v>52</v>
      </c>
      <c r="C39" s="16">
        <v>44110</v>
      </c>
      <c r="D39" s="14">
        <v>8</v>
      </c>
      <c r="E39" s="16">
        <f>WORKDAY(C39,D39+H39,Feriados!$A$1:$A$936)</f>
        <v>44125</v>
      </c>
      <c r="F39" s="16">
        <v>44114</v>
      </c>
      <c r="G39" s="16">
        <v>44118</v>
      </c>
      <c r="H39" s="14">
        <f>IF(G39&lt;&gt;"",NETWORKDAYS(F39,G39,Feriados!$A$1:$A$936),0)</f>
        <v>3</v>
      </c>
      <c r="I39" s="16">
        <v>44122</v>
      </c>
      <c r="J39" s="1" t="str">
        <f t="shared" si="1"/>
        <v>OK</v>
      </c>
    </row>
    <row r="40" spans="1:10" ht="15" customHeight="1" x14ac:dyDescent="0.25">
      <c r="A40" s="14">
        <f t="shared" si="0"/>
        <v>39</v>
      </c>
      <c r="B40" s="15" t="s">
        <v>60</v>
      </c>
      <c r="C40" s="16">
        <v>44114</v>
      </c>
      <c r="D40" s="14">
        <v>9</v>
      </c>
      <c r="E40" s="16">
        <f>WORKDAY(C40,D40+H40,Feriados!$A$1:$A$936)</f>
        <v>44128</v>
      </c>
      <c r="F40" s="16">
        <v>44121</v>
      </c>
      <c r="G40" s="16">
        <v>44122</v>
      </c>
      <c r="H40" s="14">
        <f>IF(G40&lt;&gt;"",NETWORKDAYS(F40,G40,Feriados!$A$1:$A$936),0)</f>
        <v>1</v>
      </c>
      <c r="I40" s="16">
        <v>44130</v>
      </c>
      <c r="J40" s="1" t="str">
        <f t="shared" si="1"/>
        <v>FORA DO PRAZO</v>
      </c>
    </row>
    <row r="41" spans="1:10" ht="15" customHeight="1" x14ac:dyDescent="0.25">
      <c r="A41" s="14">
        <f t="shared" si="0"/>
        <v>40</v>
      </c>
      <c r="B41" s="15" t="s">
        <v>61</v>
      </c>
      <c r="C41" s="16">
        <v>44109</v>
      </c>
      <c r="D41" s="14">
        <v>9</v>
      </c>
      <c r="E41" s="16">
        <f>WORKDAY(C41,D41+H41,Feriados!$A$1:$A$936)</f>
        <v>44127</v>
      </c>
      <c r="F41" s="16">
        <v>44109</v>
      </c>
      <c r="G41" s="16">
        <v>44115</v>
      </c>
      <c r="H41" s="14">
        <f>IF(G41&lt;&gt;"",NETWORKDAYS(F41,G41,Feriados!$A$1:$A$936),0)</f>
        <v>5</v>
      </c>
      <c r="I41" s="16">
        <v>44129</v>
      </c>
      <c r="J41" s="1" t="str">
        <f t="shared" si="1"/>
        <v>FORA DO PRAZO</v>
      </c>
    </row>
    <row r="42" spans="1:10" ht="15" customHeight="1" x14ac:dyDescent="0.25">
      <c r="A42" s="14">
        <f t="shared" si="0"/>
        <v>41</v>
      </c>
      <c r="B42" s="15" t="s">
        <v>62</v>
      </c>
      <c r="C42" s="16">
        <v>44069</v>
      </c>
      <c r="D42" s="14">
        <v>7</v>
      </c>
      <c r="E42" s="16">
        <f>WORKDAY(C42,D42+H42,Feriados!$A$1:$A$936)</f>
        <v>44128</v>
      </c>
      <c r="F42" s="16">
        <v>44069</v>
      </c>
      <c r="G42" s="16">
        <v>44118</v>
      </c>
      <c r="H42" s="14">
        <f>IF(G42&lt;&gt;"",NETWORKDAYS(F42,G42,Feriados!$A$1:$A$936),0)</f>
        <v>36</v>
      </c>
      <c r="I42" s="16">
        <v>44131</v>
      </c>
      <c r="J42" s="1" t="str">
        <f t="shared" si="1"/>
        <v>FORA DO PRAZO</v>
      </c>
    </row>
    <row r="43" spans="1:10" ht="15" customHeight="1" x14ac:dyDescent="0.25">
      <c r="A43" s="14">
        <f t="shared" si="0"/>
        <v>42</v>
      </c>
      <c r="B43" s="15" t="s">
        <v>41</v>
      </c>
      <c r="C43" s="16">
        <v>44069</v>
      </c>
      <c r="D43" s="14">
        <v>7</v>
      </c>
      <c r="E43" s="16">
        <f>WORKDAY(C43,D43+H43,Feriados!$A$1:$A$936)</f>
        <v>44133</v>
      </c>
      <c r="F43" s="16">
        <v>44069</v>
      </c>
      <c r="G43" s="16">
        <v>44121</v>
      </c>
      <c r="H43" s="14">
        <f>IF(G43&lt;&gt;"",NETWORKDAYS(F43,G43,Feriados!$A$1:$A$936),0)</f>
        <v>39</v>
      </c>
      <c r="I43" s="16">
        <v>44125</v>
      </c>
      <c r="J43" s="1" t="str">
        <f t="shared" si="1"/>
        <v>OK</v>
      </c>
    </row>
    <row r="44" spans="1:10" ht="15" customHeight="1" x14ac:dyDescent="0.25">
      <c r="A44" s="14">
        <f t="shared" si="0"/>
        <v>43</v>
      </c>
      <c r="B44" s="15" t="s">
        <v>63</v>
      </c>
      <c r="C44" s="16">
        <v>44069</v>
      </c>
      <c r="D44" s="14">
        <v>7</v>
      </c>
      <c r="E44" s="16">
        <f>WORKDAY(C44,D44+H44,Feriados!$A$1:$A$936)</f>
        <v>44133</v>
      </c>
      <c r="F44" s="16">
        <v>44069</v>
      </c>
      <c r="G44" s="16">
        <v>44121</v>
      </c>
      <c r="H44" s="14">
        <f>IF(G44&lt;&gt;"",NETWORKDAYS(F44,G44,Feriados!$A$1:$A$936),0)</f>
        <v>39</v>
      </c>
      <c r="I44" s="16">
        <v>44135</v>
      </c>
      <c r="J44" s="1" t="str">
        <f t="shared" si="1"/>
        <v>FORA DO PRAZO</v>
      </c>
    </row>
    <row r="45" spans="1:10" ht="15" customHeight="1" x14ac:dyDescent="0.25">
      <c r="A45" s="14">
        <f t="shared" si="0"/>
        <v>44</v>
      </c>
      <c r="B45" s="15" t="s">
        <v>44</v>
      </c>
      <c r="C45" s="16">
        <v>44069</v>
      </c>
      <c r="D45" s="14">
        <v>7</v>
      </c>
      <c r="E45" s="16">
        <f>WORKDAY(C45,D45+H45,Feriados!$A$1:$A$936)</f>
        <v>44128</v>
      </c>
      <c r="F45" s="16">
        <v>44069</v>
      </c>
      <c r="G45" s="16">
        <v>44118</v>
      </c>
      <c r="H45" s="14">
        <f>IF(G45&lt;&gt;"",NETWORKDAYS(F45,G45,Feriados!$A$1:$A$936),0)</f>
        <v>36</v>
      </c>
      <c r="I45" s="16">
        <v>44135</v>
      </c>
      <c r="J45" s="1" t="str">
        <f t="shared" si="1"/>
        <v>FORA DO PRAZO</v>
      </c>
    </row>
    <row r="46" spans="1:10" ht="15" customHeight="1" x14ac:dyDescent="0.25">
      <c r="A46" s="14">
        <f t="shared" si="0"/>
        <v>45</v>
      </c>
      <c r="B46" s="15" t="s">
        <v>64</v>
      </c>
      <c r="C46" s="16">
        <v>44069</v>
      </c>
      <c r="D46" s="14">
        <v>7</v>
      </c>
      <c r="E46" s="16">
        <f>WORKDAY(C46,D46+H46,Feriados!$A$1:$A$936)</f>
        <v>44133</v>
      </c>
      <c r="F46" s="16">
        <v>44069</v>
      </c>
      <c r="G46" s="16">
        <v>44121</v>
      </c>
      <c r="H46" s="14">
        <f>IF(G46&lt;&gt;"",NETWORKDAYS(F46,G46,Feriados!$A$1:$A$936),0)</f>
        <v>39</v>
      </c>
      <c r="I46" s="16">
        <v>44131</v>
      </c>
      <c r="J46" s="1" t="str">
        <f t="shared" si="1"/>
        <v>OK</v>
      </c>
    </row>
    <row r="47" spans="1:10" ht="15" customHeight="1" x14ac:dyDescent="0.25">
      <c r="A47" s="14">
        <f t="shared" si="0"/>
        <v>46</v>
      </c>
      <c r="B47" s="15" t="s">
        <v>65</v>
      </c>
      <c r="C47" s="16">
        <v>44109</v>
      </c>
      <c r="D47" s="14">
        <v>8</v>
      </c>
      <c r="E47" s="16">
        <f>WORKDAY(C47,D47+H47,Feriados!$A$1:$A$936)</f>
        <v>44127</v>
      </c>
      <c r="F47" s="16">
        <v>44109</v>
      </c>
      <c r="G47" s="16">
        <v>44117</v>
      </c>
      <c r="H47" s="14">
        <f>IF(G47&lt;&gt;"",NETWORKDAYS(F47,G47,Feriados!$A$1:$A$936),0)</f>
        <v>6</v>
      </c>
      <c r="I47" s="16">
        <v>44124</v>
      </c>
      <c r="J47" s="1" t="str">
        <f t="shared" si="1"/>
        <v>OK</v>
      </c>
    </row>
    <row r="48" spans="1:10" ht="15" customHeight="1" x14ac:dyDescent="0.25">
      <c r="A48" s="14">
        <f t="shared" si="0"/>
        <v>47</v>
      </c>
      <c r="B48" s="15" t="s">
        <v>62</v>
      </c>
      <c r="C48" s="16">
        <v>44115</v>
      </c>
      <c r="D48" s="14">
        <v>8</v>
      </c>
      <c r="E48" s="16">
        <f>WORKDAY(C48,D48+H48,Feriados!$A$1:$A$936)</f>
        <v>44135</v>
      </c>
      <c r="F48" s="16">
        <v>44115</v>
      </c>
      <c r="G48" s="16">
        <v>44125</v>
      </c>
      <c r="H48" s="14">
        <f>IF(G48&lt;&gt;"",NETWORKDAYS(F48,G48,Feriados!$A$1:$A$936),0)</f>
        <v>7</v>
      </c>
      <c r="I48" s="16">
        <v>44129</v>
      </c>
      <c r="J48" s="1" t="str">
        <f t="shared" si="1"/>
        <v>OK</v>
      </c>
    </row>
    <row r="49" spans="1:10" ht="15" customHeight="1" x14ac:dyDescent="0.25">
      <c r="A49" s="14">
        <f t="shared" si="0"/>
        <v>48</v>
      </c>
      <c r="B49" s="15" t="s">
        <v>49</v>
      </c>
      <c r="C49" s="16">
        <v>44128</v>
      </c>
      <c r="D49" s="14">
        <v>7</v>
      </c>
      <c r="E49" s="16">
        <f>WORKDAY(C49,D49+H49,Feriados!$A$1:$A$936)</f>
        <v>44204</v>
      </c>
      <c r="F49" s="16">
        <v>44131</v>
      </c>
      <c r="G49" s="16">
        <v>44194</v>
      </c>
      <c r="H49" s="14">
        <f>IF(G49&lt;&gt;"",NETWORKDAYS(F49,G49,Feriados!$A$1:$A$936),0)</f>
        <v>45</v>
      </c>
      <c r="I49" s="16">
        <v>44144</v>
      </c>
      <c r="J49" s="1" t="str">
        <f t="shared" si="1"/>
        <v>OK</v>
      </c>
    </row>
    <row r="50" spans="1:10" ht="15" customHeight="1" x14ac:dyDescent="0.25">
      <c r="A50" s="14">
        <f t="shared" si="0"/>
        <v>49</v>
      </c>
      <c r="B50" s="15" t="s">
        <v>62</v>
      </c>
      <c r="C50" s="16">
        <v>44129</v>
      </c>
      <c r="D50" s="14">
        <v>10</v>
      </c>
      <c r="E50" s="16">
        <f>WORKDAY(C50,D50+H50,Feriados!$A$1:$A$936)</f>
        <v>44142</v>
      </c>
      <c r="F50" s="16"/>
      <c r="G50" s="16"/>
      <c r="H50" s="14">
        <f>IF(G50&lt;&gt;"",NETWORKDAYS(F50,G50,Feriados!$A$1:$A$936),0)</f>
        <v>0</v>
      </c>
      <c r="I50" s="16">
        <v>44132</v>
      </c>
      <c r="J50" s="1" t="str">
        <f t="shared" si="1"/>
        <v>OK</v>
      </c>
    </row>
    <row r="51" spans="1:10" ht="15" customHeight="1" x14ac:dyDescent="0.25">
      <c r="A51" s="14">
        <f t="shared" si="0"/>
        <v>50</v>
      </c>
      <c r="B51" s="15" t="s">
        <v>42</v>
      </c>
      <c r="C51" s="16">
        <v>44129</v>
      </c>
      <c r="D51" s="14">
        <v>10</v>
      </c>
      <c r="E51" s="16">
        <f>WORKDAY(C51,D51+H51,Feriados!$A$1:$A$936)</f>
        <v>44142</v>
      </c>
      <c r="F51" s="16"/>
      <c r="G51" s="16"/>
      <c r="H51" s="14">
        <f>IF(G51&lt;&gt;"",NETWORKDAYS(F51,G51,Feriados!$A$1:$A$936),0)</f>
        <v>0</v>
      </c>
      <c r="I51" s="16">
        <v>44132</v>
      </c>
      <c r="J51" s="1" t="str">
        <f t="shared" si="1"/>
        <v>OK</v>
      </c>
    </row>
    <row r="52" spans="1:10" ht="15" customHeight="1" x14ac:dyDescent="0.25">
      <c r="A52" s="14">
        <f t="shared" si="0"/>
        <v>51</v>
      </c>
      <c r="B52" s="15" t="s">
        <v>39</v>
      </c>
      <c r="C52" s="16">
        <v>44129</v>
      </c>
      <c r="D52" s="14">
        <v>8</v>
      </c>
      <c r="E52" s="16">
        <f>WORKDAY(C52,D52+H52,Feriados!$A$1:$A$936)</f>
        <v>44149</v>
      </c>
      <c r="F52" s="16">
        <v>44129</v>
      </c>
      <c r="G52" s="16">
        <v>44139</v>
      </c>
      <c r="H52" s="14">
        <f>IF(G52&lt;&gt;"",NETWORKDAYS(F52,G52,Feriados!$A$1:$A$936),0)</f>
        <v>7</v>
      </c>
      <c r="I52" s="16">
        <v>44145</v>
      </c>
      <c r="J52" s="1" t="str">
        <f t="shared" si="1"/>
        <v>OK</v>
      </c>
    </row>
    <row r="53" spans="1:10" ht="15" customHeight="1" x14ac:dyDescent="0.25">
      <c r="A53" s="22">
        <f t="shared" si="0"/>
        <v>52</v>
      </c>
      <c r="B53" s="23" t="s">
        <v>40</v>
      </c>
      <c r="C53" s="17">
        <v>44130</v>
      </c>
      <c r="D53" s="22">
        <v>10</v>
      </c>
      <c r="E53" s="16">
        <f>WORKDAY(C53,D53+H53,Feriados!$A$1:$A$936)</f>
        <v>44142</v>
      </c>
      <c r="F53" s="17"/>
      <c r="G53" s="17"/>
      <c r="H53" s="14">
        <f>IF(G53&lt;&gt;"",NETWORKDAYS(F53,G53,Feriados!$A$1:$A$936),0)</f>
        <v>0</v>
      </c>
      <c r="I53" s="16">
        <v>44142</v>
      </c>
      <c r="J53" s="1" t="str">
        <f t="shared" si="1"/>
        <v>OK</v>
      </c>
    </row>
    <row r="54" spans="1:10" ht="15" customHeight="1" x14ac:dyDescent="0.25">
      <c r="A54" s="14">
        <f t="shared" si="0"/>
        <v>53</v>
      </c>
      <c r="B54" s="15" t="s">
        <v>62</v>
      </c>
      <c r="C54" s="16">
        <v>44121</v>
      </c>
      <c r="D54" s="14">
        <v>11</v>
      </c>
      <c r="E54" s="16">
        <f>WORKDAY(C54,D54+H54,Feriados!$A$1:$A$936)</f>
        <v>44198</v>
      </c>
      <c r="F54" s="16">
        <v>44121</v>
      </c>
      <c r="G54" s="16">
        <v>44180</v>
      </c>
      <c r="H54" s="14">
        <f>IF(G54&lt;&gt;"",NETWORKDAYS(F54,G54,Feriados!$A$1:$A$936),0)</f>
        <v>42</v>
      </c>
      <c r="I54" s="16">
        <v>44198</v>
      </c>
      <c r="J54" s="1" t="str">
        <f t="shared" si="1"/>
        <v>OK</v>
      </c>
    </row>
    <row r="55" spans="1:10" ht="15" customHeight="1" x14ac:dyDescent="0.25">
      <c r="A55" s="22">
        <f t="shared" si="0"/>
        <v>54</v>
      </c>
      <c r="B55" s="23" t="s">
        <v>37</v>
      </c>
      <c r="C55" s="17">
        <v>44132</v>
      </c>
      <c r="D55" s="22">
        <v>11</v>
      </c>
      <c r="E55" s="16">
        <f>WORKDAY(C55,D55+H55,Feriados!$A$1:$A$936)</f>
        <v>44147</v>
      </c>
      <c r="F55" s="17"/>
      <c r="G55" s="17"/>
      <c r="H55" s="14">
        <f>IF(G55&lt;&gt;"",NETWORKDAYS(F55,G55,Feriados!$A$1:$A$936),0)</f>
        <v>0</v>
      </c>
      <c r="I55" s="16">
        <v>44144</v>
      </c>
      <c r="J55" s="1" t="str">
        <f t="shared" si="1"/>
        <v>OK</v>
      </c>
    </row>
    <row r="56" spans="1:10" ht="15" customHeight="1" x14ac:dyDescent="0.25">
      <c r="A56" s="22">
        <f t="shared" si="0"/>
        <v>55</v>
      </c>
      <c r="B56" s="23" t="s">
        <v>65</v>
      </c>
      <c r="C56" s="17">
        <v>44130</v>
      </c>
      <c r="D56" s="22">
        <v>11</v>
      </c>
      <c r="E56" s="16">
        <f>WORKDAY(C56,D56+H56,Feriados!$A$1:$A$936)</f>
        <v>44145</v>
      </c>
      <c r="F56" s="17"/>
      <c r="G56" s="17"/>
      <c r="H56" s="14">
        <f>IF(G56&lt;&gt;"",NETWORKDAYS(F56,G56,Feriados!$A$1:$A$936),0)</f>
        <v>0</v>
      </c>
      <c r="I56" s="16">
        <v>44144</v>
      </c>
      <c r="J56" s="1" t="str">
        <f t="shared" si="1"/>
        <v>OK</v>
      </c>
    </row>
    <row r="57" spans="1:10" ht="15" customHeight="1" x14ac:dyDescent="0.25">
      <c r="A57" s="22">
        <f t="shared" si="0"/>
        <v>56</v>
      </c>
      <c r="B57" s="23" t="s">
        <v>46</v>
      </c>
      <c r="C57" s="17">
        <v>44132</v>
      </c>
      <c r="D57" s="22">
        <v>7</v>
      </c>
      <c r="E57" s="16">
        <f>WORKDAY(C57,D57+H57,Feriados!$A$1:$A$936)</f>
        <v>44145</v>
      </c>
      <c r="F57" s="17">
        <v>44136</v>
      </c>
      <c r="G57" s="17">
        <v>44139</v>
      </c>
      <c r="H57" s="14">
        <f>IF(G57&lt;&gt;"",NETWORKDAYS(F57,G57,Feriados!$A$1:$A$936),0)</f>
        <v>2</v>
      </c>
      <c r="I57" s="16">
        <v>44144</v>
      </c>
      <c r="J57" s="1" t="str">
        <f t="shared" si="1"/>
        <v>OK</v>
      </c>
    </row>
    <row r="58" spans="1:10" ht="15" customHeight="1" x14ac:dyDescent="0.25">
      <c r="A58" s="22">
        <f t="shared" si="0"/>
        <v>57</v>
      </c>
      <c r="B58" s="23" t="s">
        <v>46</v>
      </c>
      <c r="C58" s="17">
        <v>44132</v>
      </c>
      <c r="D58" s="22">
        <v>7</v>
      </c>
      <c r="E58" s="16">
        <f>WORKDAY(C58,D58+H58,Feriados!$A$1:$A$936)</f>
        <v>44145</v>
      </c>
      <c r="F58" s="17">
        <v>44136</v>
      </c>
      <c r="G58" s="17">
        <v>44139</v>
      </c>
      <c r="H58" s="14">
        <f>IF(G58&lt;&gt;"",NETWORKDAYS(F58,G58,Feriados!$A$1:$A$936),0)</f>
        <v>2</v>
      </c>
      <c r="I58" s="16">
        <v>44144</v>
      </c>
      <c r="J58" s="1" t="str">
        <f t="shared" si="1"/>
        <v>OK</v>
      </c>
    </row>
    <row r="59" spans="1:10" ht="15" customHeight="1" x14ac:dyDescent="0.25">
      <c r="A59" s="22">
        <f t="shared" si="0"/>
        <v>58</v>
      </c>
      <c r="B59" s="23" t="s">
        <v>38</v>
      </c>
      <c r="C59" s="17">
        <v>44132</v>
      </c>
      <c r="D59" s="22">
        <v>7</v>
      </c>
      <c r="E59" s="16">
        <f>WORKDAY(C59,D59+H59,Feriados!$A$1:$A$936)</f>
        <v>44145</v>
      </c>
      <c r="F59" s="17">
        <v>44136</v>
      </c>
      <c r="G59" s="17">
        <v>44139</v>
      </c>
      <c r="H59" s="14">
        <f>IF(G59&lt;&gt;"",NETWORKDAYS(F59,G59,Feriados!$A$1:$A$936),0)</f>
        <v>2</v>
      </c>
      <c r="I59" s="16">
        <v>44144</v>
      </c>
      <c r="J59" s="1" t="str">
        <f t="shared" si="1"/>
        <v>OK</v>
      </c>
    </row>
    <row r="60" spans="1:10" ht="15" customHeight="1" x14ac:dyDescent="0.25">
      <c r="A60" s="22">
        <f t="shared" si="0"/>
        <v>59</v>
      </c>
      <c r="B60" s="23" t="s">
        <v>61</v>
      </c>
      <c r="C60" s="17">
        <v>44132</v>
      </c>
      <c r="D60" s="22">
        <v>7</v>
      </c>
      <c r="E60" s="16">
        <f>WORKDAY(C60,D60+H60,Feriados!$A$1:$A$936)</f>
        <v>44145</v>
      </c>
      <c r="F60" s="17">
        <v>44136</v>
      </c>
      <c r="G60" s="17">
        <v>44139</v>
      </c>
      <c r="H60" s="14">
        <f>IF(G60&lt;&gt;"",NETWORKDAYS(F60,G60,Feriados!$A$1:$A$936),0)</f>
        <v>2</v>
      </c>
      <c r="I60" s="16">
        <v>44144</v>
      </c>
      <c r="J60" s="1" t="str">
        <f t="shared" si="1"/>
        <v>OK</v>
      </c>
    </row>
    <row r="61" spans="1:10" ht="15" customHeight="1" x14ac:dyDescent="0.25">
      <c r="A61" s="22">
        <f t="shared" si="0"/>
        <v>60</v>
      </c>
      <c r="B61" s="23" t="s">
        <v>66</v>
      </c>
      <c r="C61" s="17">
        <v>44132</v>
      </c>
      <c r="D61" s="22">
        <v>7</v>
      </c>
      <c r="E61" s="16">
        <f>WORKDAY(C61,D61+H61,Feriados!$A$1:$A$936)</f>
        <v>44145</v>
      </c>
      <c r="F61" s="17">
        <v>44136</v>
      </c>
      <c r="G61" s="17">
        <v>44139</v>
      </c>
      <c r="H61" s="14">
        <f>IF(G61&lt;&gt;"",NETWORKDAYS(F61,G61,Feriados!$A$1:$A$936),0)</f>
        <v>2</v>
      </c>
      <c r="I61" s="16">
        <v>44144</v>
      </c>
      <c r="J61" s="1" t="str">
        <f t="shared" si="1"/>
        <v>OK</v>
      </c>
    </row>
    <row r="62" spans="1:10" ht="15" customHeight="1" x14ac:dyDescent="0.25">
      <c r="A62" s="22">
        <f t="shared" si="0"/>
        <v>61</v>
      </c>
      <c r="B62" s="23" t="s">
        <v>61</v>
      </c>
      <c r="C62" s="17">
        <v>44132</v>
      </c>
      <c r="D62" s="22">
        <v>7</v>
      </c>
      <c r="E62" s="16">
        <f>WORKDAY(C62,D62+H62,Feriados!$A$1:$A$936)</f>
        <v>44145</v>
      </c>
      <c r="F62" s="17">
        <v>44136</v>
      </c>
      <c r="G62" s="17">
        <v>44139</v>
      </c>
      <c r="H62" s="14">
        <f>IF(G62&lt;&gt;"",NETWORKDAYS(F62,G62,Feriados!$A$1:$A$936),0)</f>
        <v>2</v>
      </c>
      <c r="I62" s="16">
        <v>44144</v>
      </c>
      <c r="J62" s="1" t="str">
        <f t="shared" si="1"/>
        <v>OK</v>
      </c>
    </row>
    <row r="63" spans="1:10" ht="15" customHeight="1" x14ac:dyDescent="0.25">
      <c r="A63" s="22">
        <f t="shared" si="0"/>
        <v>62</v>
      </c>
      <c r="B63" s="23" t="s">
        <v>65</v>
      </c>
      <c r="C63" s="17">
        <v>44132</v>
      </c>
      <c r="D63" s="22">
        <v>7</v>
      </c>
      <c r="E63" s="16">
        <f>WORKDAY(C63,D63+H63,Feriados!$A$1:$A$936)</f>
        <v>44145</v>
      </c>
      <c r="F63" s="17">
        <v>44136</v>
      </c>
      <c r="G63" s="17">
        <v>44139</v>
      </c>
      <c r="H63" s="14">
        <f>IF(G63&lt;&gt;"",NETWORKDAYS(F63,G63,Feriados!$A$1:$A$936),0)</f>
        <v>2</v>
      </c>
      <c r="I63" s="16">
        <v>44144</v>
      </c>
      <c r="J63" s="1" t="str">
        <f t="shared" si="1"/>
        <v>OK</v>
      </c>
    </row>
    <row r="64" spans="1:10" ht="15" customHeight="1" x14ac:dyDescent="0.25">
      <c r="A64" s="22">
        <f t="shared" si="0"/>
        <v>63</v>
      </c>
      <c r="B64" s="23" t="s">
        <v>51</v>
      </c>
      <c r="C64" s="17">
        <v>44132</v>
      </c>
      <c r="D64" s="22">
        <v>7</v>
      </c>
      <c r="E64" s="16">
        <f>WORKDAY(C64,D64+H64,Feriados!$A$1:$A$936)</f>
        <v>44145</v>
      </c>
      <c r="F64" s="17">
        <v>44136</v>
      </c>
      <c r="G64" s="17">
        <v>44139</v>
      </c>
      <c r="H64" s="14">
        <f>IF(G64&lt;&gt;"",NETWORKDAYS(F64,G64,Feriados!$A$1:$A$936),0)</f>
        <v>2</v>
      </c>
      <c r="I64" s="16">
        <v>44145</v>
      </c>
      <c r="J64" s="1" t="str">
        <f t="shared" si="1"/>
        <v>OK</v>
      </c>
    </row>
    <row r="65" spans="1:10" ht="15" customHeight="1" x14ac:dyDescent="0.25">
      <c r="A65" s="22">
        <f t="shared" si="0"/>
        <v>64</v>
      </c>
      <c r="B65" s="23" t="s">
        <v>53</v>
      </c>
      <c r="C65" s="17">
        <v>44132</v>
      </c>
      <c r="D65" s="22">
        <v>7</v>
      </c>
      <c r="E65" s="16">
        <f>WORKDAY(C65,D65+H65,Feriados!$A$1:$A$936)</f>
        <v>44145</v>
      </c>
      <c r="F65" s="17">
        <v>44136</v>
      </c>
      <c r="G65" s="17">
        <v>44139</v>
      </c>
      <c r="H65" s="14">
        <f>IF(G65&lt;&gt;"",NETWORKDAYS(F65,G65,Feriados!$A$1:$A$936),0)</f>
        <v>2</v>
      </c>
      <c r="I65" s="16">
        <v>44145</v>
      </c>
      <c r="J65" s="1" t="str">
        <f t="shared" si="1"/>
        <v>OK</v>
      </c>
    </row>
    <row r="66" spans="1:10" ht="15" customHeight="1" x14ac:dyDescent="0.25">
      <c r="A66" s="22">
        <f t="shared" si="0"/>
        <v>65</v>
      </c>
      <c r="B66" s="23" t="s">
        <v>67</v>
      </c>
      <c r="C66" s="17">
        <v>44132</v>
      </c>
      <c r="D66" s="22">
        <v>7</v>
      </c>
      <c r="E66" s="16">
        <f>WORKDAY(C66,D66+H66,Feriados!$A$1:$A$936)</f>
        <v>44145</v>
      </c>
      <c r="F66" s="17">
        <v>44136</v>
      </c>
      <c r="G66" s="17">
        <v>44139</v>
      </c>
      <c r="H66" s="14">
        <f>IF(G66&lt;&gt;"",NETWORKDAYS(F66,G66,Feriados!$A$1:$A$936),0)</f>
        <v>2</v>
      </c>
      <c r="I66" s="16">
        <v>44145</v>
      </c>
      <c r="J66" s="1" t="str">
        <f t="shared" si="1"/>
        <v>OK</v>
      </c>
    </row>
    <row r="67" spans="1:10" ht="15" customHeight="1" x14ac:dyDescent="0.25">
      <c r="A67" s="22">
        <f t="shared" ref="A67:A130" si="2">A66+1</f>
        <v>66</v>
      </c>
      <c r="B67" s="23" t="s">
        <v>39</v>
      </c>
      <c r="C67" s="17">
        <v>44132</v>
      </c>
      <c r="D67" s="22">
        <v>7</v>
      </c>
      <c r="E67" s="16">
        <f>WORKDAY(C67,D67+H67,Feriados!$A$1:$A$936)</f>
        <v>44145</v>
      </c>
      <c r="F67" s="17">
        <v>44136</v>
      </c>
      <c r="G67" s="17">
        <v>44139</v>
      </c>
      <c r="H67" s="14">
        <f>IF(G67&lt;&gt;"",NETWORKDAYS(F67,G67,Feriados!$A$1:$A$936),0)</f>
        <v>2</v>
      </c>
      <c r="I67" s="16">
        <v>44145</v>
      </c>
      <c r="J67" s="1" t="str">
        <f t="shared" ref="J67:J130" si="3">IF(I67&lt;&gt;"",IF($I67&lt;=E67,"OK","FORA DO PRAZO"),"")</f>
        <v>OK</v>
      </c>
    </row>
    <row r="68" spans="1:10" ht="15" customHeight="1" x14ac:dyDescent="0.25">
      <c r="A68" s="22">
        <f t="shared" si="2"/>
        <v>67</v>
      </c>
      <c r="B68" s="23" t="s">
        <v>56</v>
      </c>
      <c r="C68" s="17">
        <v>44132</v>
      </c>
      <c r="D68" s="22">
        <v>7</v>
      </c>
      <c r="E68" s="16">
        <f>WORKDAY(C68,D68+H68,Feriados!$A$1:$A$936)</f>
        <v>44145</v>
      </c>
      <c r="F68" s="17">
        <v>44136</v>
      </c>
      <c r="G68" s="17">
        <v>44139</v>
      </c>
      <c r="H68" s="14">
        <f>IF(G68&lt;&gt;"",NETWORKDAYS(F68,G68,Feriados!$A$1:$A$936),0)</f>
        <v>2</v>
      </c>
      <c r="I68" s="16">
        <v>44145</v>
      </c>
      <c r="J68" s="1" t="str">
        <f t="shared" si="3"/>
        <v>OK</v>
      </c>
    </row>
    <row r="69" spans="1:10" ht="15" customHeight="1" x14ac:dyDescent="0.25">
      <c r="A69" s="22">
        <f t="shared" si="2"/>
        <v>68</v>
      </c>
      <c r="B69" s="23" t="s">
        <v>51</v>
      </c>
      <c r="C69" s="17">
        <v>44132</v>
      </c>
      <c r="D69" s="22">
        <v>7</v>
      </c>
      <c r="E69" s="16">
        <f>WORKDAY(C69,D69+H69,Feriados!$A$1:$A$936)</f>
        <v>44145</v>
      </c>
      <c r="F69" s="17">
        <v>44136</v>
      </c>
      <c r="G69" s="17">
        <v>44139</v>
      </c>
      <c r="H69" s="14">
        <f>IF(G69&lt;&gt;"",NETWORKDAYS(F69,G69,Feriados!$A$1:$A$936),0)</f>
        <v>2</v>
      </c>
      <c r="I69" s="16">
        <v>44145</v>
      </c>
      <c r="J69" s="1" t="str">
        <f t="shared" si="3"/>
        <v>OK</v>
      </c>
    </row>
    <row r="70" spans="1:10" ht="15" customHeight="1" x14ac:dyDescent="0.25">
      <c r="A70" s="22">
        <f t="shared" si="2"/>
        <v>69</v>
      </c>
      <c r="B70" s="23" t="s">
        <v>65</v>
      </c>
      <c r="C70" s="17">
        <v>44128</v>
      </c>
      <c r="D70" s="22">
        <v>5</v>
      </c>
      <c r="E70" s="16">
        <f>WORKDAY(C70,D70+H70,Feriados!$A$1:$A$936)</f>
        <v>44145</v>
      </c>
      <c r="F70" s="17">
        <v>44128</v>
      </c>
      <c r="G70" s="17">
        <v>44135</v>
      </c>
      <c r="H70" s="14">
        <f>IF(G70&lt;&gt;"",NETWORKDAYS(F70,G70,Feriados!$A$1:$A$936),0)</f>
        <v>6</v>
      </c>
      <c r="I70" s="16">
        <v>44138</v>
      </c>
      <c r="J70" s="1" t="str">
        <f t="shared" si="3"/>
        <v>OK</v>
      </c>
    </row>
    <row r="71" spans="1:10" ht="15" customHeight="1" x14ac:dyDescent="0.25">
      <c r="A71" s="22">
        <f t="shared" si="2"/>
        <v>70</v>
      </c>
      <c r="B71" s="23" t="s">
        <v>68</v>
      </c>
      <c r="C71" s="17">
        <v>44136</v>
      </c>
      <c r="D71" s="22">
        <v>7</v>
      </c>
      <c r="E71" s="16">
        <f>WORKDAY(C71,D71+H71,Feriados!$A$1:$A$936)</f>
        <v>44148</v>
      </c>
      <c r="F71" s="17">
        <v>44136</v>
      </c>
      <c r="G71" s="17">
        <v>44139</v>
      </c>
      <c r="H71" s="14">
        <f>IF(G71&lt;&gt;"",NETWORKDAYS(F71,G71,Feriados!$A$1:$A$936),0)</f>
        <v>2</v>
      </c>
      <c r="I71" s="17">
        <v>44151</v>
      </c>
      <c r="J71" s="1" t="str">
        <f t="shared" si="3"/>
        <v>FORA DO PRAZO</v>
      </c>
    </row>
    <row r="72" spans="1:10" ht="15" customHeight="1" x14ac:dyDescent="0.25">
      <c r="A72" s="22">
        <f t="shared" si="2"/>
        <v>71</v>
      </c>
      <c r="B72" s="23" t="s">
        <v>69</v>
      </c>
      <c r="C72" s="17">
        <v>44136</v>
      </c>
      <c r="D72" s="22">
        <v>3</v>
      </c>
      <c r="E72" s="16">
        <f>WORKDAY(C72,D72+H72,Feriados!$A$1:$A$936)</f>
        <v>44148</v>
      </c>
      <c r="F72" s="17">
        <v>44136</v>
      </c>
      <c r="G72" s="17">
        <v>44145</v>
      </c>
      <c r="H72" s="14">
        <f>IF(G72&lt;&gt;"",NETWORKDAYS(F72,G72,Feriados!$A$1:$A$936),0)</f>
        <v>6</v>
      </c>
      <c r="I72" s="17">
        <v>44151</v>
      </c>
      <c r="J72" s="1" t="str">
        <f t="shared" si="3"/>
        <v>FORA DO PRAZO</v>
      </c>
    </row>
    <row r="73" spans="1:10" ht="15" customHeight="1" x14ac:dyDescent="0.25">
      <c r="A73" s="22">
        <f t="shared" si="2"/>
        <v>72</v>
      </c>
      <c r="B73" s="23" t="s">
        <v>45</v>
      </c>
      <c r="C73" s="17">
        <v>44139</v>
      </c>
      <c r="D73" s="22">
        <v>11</v>
      </c>
      <c r="E73" s="16">
        <f>WORKDAY(C73,D73+H73,Feriados!$A$1:$A$936)</f>
        <v>44154</v>
      </c>
      <c r="F73" s="17"/>
      <c r="G73" s="17"/>
      <c r="H73" s="14">
        <f>IF(G73&lt;&gt;"",NETWORKDAYS(F73,G73,Feriados!$A$1:$A$936),0)</f>
        <v>0</v>
      </c>
      <c r="I73" s="17">
        <v>44151</v>
      </c>
      <c r="J73" s="1" t="str">
        <f t="shared" si="3"/>
        <v>OK</v>
      </c>
    </row>
    <row r="74" spans="1:10" ht="15" customHeight="1" x14ac:dyDescent="0.25">
      <c r="A74" s="22">
        <f t="shared" si="2"/>
        <v>73</v>
      </c>
      <c r="B74" s="23" t="s">
        <v>41</v>
      </c>
      <c r="C74" s="17">
        <v>44142</v>
      </c>
      <c r="D74" s="22">
        <v>11</v>
      </c>
      <c r="E74" s="16">
        <f>WORKDAY(C74,D74+H74,Feriados!$A$1:$A$936)</f>
        <v>44159</v>
      </c>
      <c r="F74" s="17"/>
      <c r="G74" s="17"/>
      <c r="H74" s="14">
        <f>IF(G74&lt;&gt;"",NETWORKDAYS(F74,G74,Feriados!$A$1:$A$936),0)</f>
        <v>0</v>
      </c>
      <c r="I74" s="17">
        <v>44158</v>
      </c>
      <c r="J74" s="1" t="str">
        <f t="shared" si="3"/>
        <v>OK</v>
      </c>
    </row>
    <row r="75" spans="1:10" ht="15" customHeight="1" x14ac:dyDescent="0.25">
      <c r="A75" s="22">
        <f t="shared" si="2"/>
        <v>74</v>
      </c>
      <c r="B75" s="23" t="s">
        <v>45</v>
      </c>
      <c r="C75" s="17">
        <v>44142</v>
      </c>
      <c r="D75" s="22">
        <v>9</v>
      </c>
      <c r="E75" s="16">
        <f>WORKDAY(C75,D75+H75,Feriados!$A$1:$A$936)</f>
        <v>44156</v>
      </c>
      <c r="F75" s="17">
        <v>44142</v>
      </c>
      <c r="G75" s="17">
        <v>44143</v>
      </c>
      <c r="H75" s="14">
        <f>IF(G75&lt;&gt;"",NETWORKDAYS(F75,G75,Feriados!$A$1:$A$936),0)</f>
        <v>1</v>
      </c>
      <c r="I75" s="17">
        <v>44153</v>
      </c>
      <c r="J75" s="1" t="str">
        <f t="shared" si="3"/>
        <v>OK</v>
      </c>
    </row>
    <row r="76" spans="1:10" ht="15" customHeight="1" x14ac:dyDescent="0.25">
      <c r="A76" s="22">
        <f t="shared" si="2"/>
        <v>75</v>
      </c>
      <c r="B76" s="23" t="s">
        <v>46</v>
      </c>
      <c r="C76" s="17">
        <v>44142</v>
      </c>
      <c r="D76" s="22">
        <v>3</v>
      </c>
      <c r="E76" s="16">
        <f>WORKDAY(C76,D76+H76,Feriados!$A$1:$A$936)</f>
        <v>44155</v>
      </c>
      <c r="F76" s="17">
        <v>44142</v>
      </c>
      <c r="G76" s="17">
        <v>44151</v>
      </c>
      <c r="H76" s="14">
        <f>IF(G76&lt;&gt;"",NETWORKDAYS(F76,G76,Feriados!$A$1:$A$936),0)</f>
        <v>6</v>
      </c>
      <c r="I76" s="17">
        <v>44153</v>
      </c>
      <c r="J76" s="1" t="str">
        <f t="shared" si="3"/>
        <v>OK</v>
      </c>
    </row>
    <row r="77" spans="1:10" ht="15" customHeight="1" x14ac:dyDescent="0.25">
      <c r="A77" s="22">
        <f t="shared" si="2"/>
        <v>76</v>
      </c>
      <c r="B77" s="23" t="s">
        <v>48</v>
      </c>
      <c r="C77" s="17">
        <v>44142</v>
      </c>
      <c r="D77" s="22">
        <v>9</v>
      </c>
      <c r="E77" s="16">
        <f>WORKDAY(C77,D77+H77,Feriados!$A$1:$A$936)</f>
        <v>44156</v>
      </c>
      <c r="F77" s="17">
        <v>44142</v>
      </c>
      <c r="G77" s="17">
        <v>44143</v>
      </c>
      <c r="H77" s="14">
        <f>IF(G77&lt;&gt;"",NETWORKDAYS(F77,G77,Feriados!$A$1:$A$936),0)</f>
        <v>1</v>
      </c>
      <c r="I77" s="17">
        <v>44153</v>
      </c>
      <c r="J77" s="1" t="str">
        <f t="shared" si="3"/>
        <v>OK</v>
      </c>
    </row>
    <row r="78" spans="1:10" ht="15" customHeight="1" x14ac:dyDescent="0.25">
      <c r="A78" s="22">
        <f t="shared" si="2"/>
        <v>77</v>
      </c>
      <c r="B78" s="23" t="s">
        <v>48</v>
      </c>
      <c r="C78" s="17">
        <v>44142</v>
      </c>
      <c r="D78" s="22">
        <v>9</v>
      </c>
      <c r="E78" s="16">
        <f>WORKDAY(C78,D78+H78,Feriados!$A$1:$A$936)</f>
        <v>44156</v>
      </c>
      <c r="F78" s="17">
        <v>44142</v>
      </c>
      <c r="G78" s="17">
        <v>44143</v>
      </c>
      <c r="H78" s="14">
        <f>IF(G78&lt;&gt;"",NETWORKDAYS(F78,G78,Feriados!$A$1:$A$936),0)</f>
        <v>1</v>
      </c>
      <c r="I78" s="17">
        <v>44153</v>
      </c>
      <c r="J78" s="1" t="str">
        <f t="shared" si="3"/>
        <v>OK</v>
      </c>
    </row>
    <row r="79" spans="1:10" ht="15" customHeight="1" x14ac:dyDescent="0.25">
      <c r="A79" s="22">
        <f t="shared" si="2"/>
        <v>78</v>
      </c>
      <c r="B79" s="23" t="s">
        <v>37</v>
      </c>
      <c r="C79" s="17">
        <v>44142</v>
      </c>
      <c r="D79" s="22">
        <v>9</v>
      </c>
      <c r="E79" s="16">
        <f>WORKDAY(C79,D79+H79,Feriados!$A$1:$A$936)</f>
        <v>44156</v>
      </c>
      <c r="F79" s="17">
        <v>44142</v>
      </c>
      <c r="G79" s="17">
        <v>44143</v>
      </c>
      <c r="H79" s="14">
        <f>IF(G79&lt;&gt;"",NETWORKDAYS(F79,G79,Feriados!$A$1:$A$936),0)</f>
        <v>1</v>
      </c>
      <c r="I79" s="17">
        <v>44153</v>
      </c>
      <c r="J79" s="1" t="str">
        <f t="shared" si="3"/>
        <v>OK</v>
      </c>
    </row>
    <row r="80" spans="1:10" ht="15" customHeight="1" x14ac:dyDescent="0.25">
      <c r="A80" s="22">
        <f t="shared" si="2"/>
        <v>79</v>
      </c>
      <c r="B80" s="23" t="s">
        <v>64</v>
      </c>
      <c r="C80" s="17">
        <v>44142</v>
      </c>
      <c r="D80" s="22">
        <v>5</v>
      </c>
      <c r="E80" s="16">
        <f>WORKDAY(C80,D80+H80,Feriados!$A$1:$A$936)</f>
        <v>44159</v>
      </c>
      <c r="F80" s="17">
        <v>44142</v>
      </c>
      <c r="G80" s="17">
        <v>44149</v>
      </c>
      <c r="H80" s="14">
        <f>IF(G80&lt;&gt;"",NETWORKDAYS(F80,G80,Feriados!$A$1:$A$936),0)</f>
        <v>6</v>
      </c>
      <c r="I80" s="17">
        <v>44153</v>
      </c>
      <c r="J80" s="1" t="str">
        <f t="shared" si="3"/>
        <v>OK</v>
      </c>
    </row>
    <row r="81" spans="1:10" ht="15" customHeight="1" x14ac:dyDescent="0.25">
      <c r="A81" s="22">
        <f t="shared" si="2"/>
        <v>80</v>
      </c>
      <c r="B81" s="23" t="s">
        <v>38</v>
      </c>
      <c r="C81" s="17">
        <v>44142</v>
      </c>
      <c r="D81" s="22">
        <v>9</v>
      </c>
      <c r="E81" s="16">
        <f>WORKDAY(C81,D81+H81,Feriados!$A$1:$A$936)</f>
        <v>44156</v>
      </c>
      <c r="F81" s="17">
        <v>44142</v>
      </c>
      <c r="G81" s="17">
        <v>44143</v>
      </c>
      <c r="H81" s="14">
        <f>IF(G81&lt;&gt;"",NETWORKDAYS(F81,G81,Feriados!$A$1:$A$936),0)</f>
        <v>1</v>
      </c>
      <c r="I81" s="17">
        <v>44153</v>
      </c>
      <c r="J81" s="1" t="str">
        <f t="shared" si="3"/>
        <v>OK</v>
      </c>
    </row>
    <row r="82" spans="1:10" ht="15" customHeight="1" x14ac:dyDescent="0.25">
      <c r="A82" s="22">
        <f t="shared" si="2"/>
        <v>81</v>
      </c>
      <c r="B82" s="23" t="s">
        <v>38</v>
      </c>
      <c r="C82" s="17">
        <v>44142</v>
      </c>
      <c r="D82" s="22">
        <v>5</v>
      </c>
      <c r="E82" s="16">
        <f>WORKDAY(C82,D82+H82,Feriados!$A$1:$A$936)</f>
        <v>44159</v>
      </c>
      <c r="F82" s="17">
        <v>44142</v>
      </c>
      <c r="G82" s="17">
        <v>44149</v>
      </c>
      <c r="H82" s="14">
        <f>IF(G82&lt;&gt;"",NETWORKDAYS(F82,G82,Feriados!$A$1:$A$936),0)</f>
        <v>6</v>
      </c>
      <c r="I82" s="17">
        <v>44153</v>
      </c>
      <c r="J82" s="1" t="str">
        <f t="shared" si="3"/>
        <v>OK</v>
      </c>
    </row>
    <row r="83" spans="1:10" ht="15" customHeight="1" x14ac:dyDescent="0.25">
      <c r="A83" s="22">
        <f t="shared" si="2"/>
        <v>82</v>
      </c>
      <c r="B83" s="23" t="s">
        <v>69</v>
      </c>
      <c r="C83" s="17">
        <v>44142</v>
      </c>
      <c r="D83" s="22">
        <v>9</v>
      </c>
      <c r="E83" s="16">
        <f>WORKDAY(C83,D83+H83,Feriados!$A$1:$A$936)</f>
        <v>44156</v>
      </c>
      <c r="F83" s="17">
        <v>44142</v>
      </c>
      <c r="G83" s="17">
        <v>44143</v>
      </c>
      <c r="H83" s="14">
        <f>IF(G83&lt;&gt;"",NETWORKDAYS(F83,G83,Feriados!$A$1:$A$936),0)</f>
        <v>1</v>
      </c>
      <c r="I83" s="17">
        <v>44153</v>
      </c>
      <c r="J83" s="1" t="str">
        <f t="shared" si="3"/>
        <v>OK</v>
      </c>
    </row>
    <row r="84" spans="1:10" ht="15" customHeight="1" x14ac:dyDescent="0.25">
      <c r="A84" s="22">
        <f t="shared" si="2"/>
        <v>83</v>
      </c>
      <c r="B84" s="23" t="s">
        <v>41</v>
      </c>
      <c r="C84" s="17">
        <v>44142</v>
      </c>
      <c r="D84" s="22">
        <v>9</v>
      </c>
      <c r="E84" s="16">
        <f>WORKDAY(C84,D84+H84,Feriados!$A$1:$A$936)</f>
        <v>44156</v>
      </c>
      <c r="F84" s="17">
        <v>44142</v>
      </c>
      <c r="G84" s="17">
        <v>44143</v>
      </c>
      <c r="H84" s="14">
        <f>IF(G84&lt;&gt;"",NETWORKDAYS(F84,G84,Feriados!$A$1:$A$936),0)</f>
        <v>1</v>
      </c>
      <c r="I84" s="17">
        <v>44153</v>
      </c>
      <c r="J84" s="1" t="str">
        <f t="shared" si="3"/>
        <v>OK</v>
      </c>
    </row>
    <row r="85" spans="1:10" ht="15" customHeight="1" x14ac:dyDescent="0.25">
      <c r="A85" s="22">
        <f t="shared" si="2"/>
        <v>84</v>
      </c>
      <c r="B85" s="23" t="s">
        <v>48</v>
      </c>
      <c r="C85" s="17">
        <v>44152</v>
      </c>
      <c r="D85" s="22">
        <v>11</v>
      </c>
      <c r="E85" s="16">
        <f>WORKDAY(C85,D85+H85,Feriados!$A$1:$A$936)</f>
        <v>44195</v>
      </c>
      <c r="F85" s="17">
        <v>44153</v>
      </c>
      <c r="G85" s="17">
        <v>44178</v>
      </c>
      <c r="H85" s="14">
        <f>IF(G85&lt;&gt;"",NETWORKDAYS(F85,G85,Feriados!$A$1:$A$936),0)</f>
        <v>19</v>
      </c>
      <c r="I85" s="17">
        <v>44187</v>
      </c>
      <c r="J85" s="1" t="str">
        <f t="shared" si="3"/>
        <v>OK</v>
      </c>
    </row>
    <row r="86" spans="1:10" ht="15" customHeight="1" x14ac:dyDescent="0.25">
      <c r="A86" s="22">
        <f t="shared" si="2"/>
        <v>85</v>
      </c>
      <c r="B86" s="23" t="s">
        <v>53</v>
      </c>
      <c r="C86" s="17">
        <v>44145</v>
      </c>
      <c r="D86" s="22">
        <v>3</v>
      </c>
      <c r="E86" s="16">
        <f>WORKDAY(C86,D86+H86,Feriados!$A$1:$A$936)</f>
        <v>44162</v>
      </c>
      <c r="F86" s="17">
        <v>44145</v>
      </c>
      <c r="G86" s="17">
        <v>44156</v>
      </c>
      <c r="H86" s="14">
        <f>IF(G86&lt;&gt;"",NETWORKDAYS(F86,G86,Feriados!$A$1:$A$936),0)</f>
        <v>10</v>
      </c>
      <c r="I86" s="17">
        <v>44159</v>
      </c>
      <c r="J86" s="1" t="str">
        <f t="shared" si="3"/>
        <v>OK</v>
      </c>
    </row>
    <row r="87" spans="1:10" ht="15" customHeight="1" x14ac:dyDescent="0.25">
      <c r="A87" s="22">
        <f t="shared" si="2"/>
        <v>86</v>
      </c>
      <c r="B87" s="23" t="s">
        <v>45</v>
      </c>
      <c r="C87" s="17">
        <v>44149</v>
      </c>
      <c r="D87" s="22">
        <v>11</v>
      </c>
      <c r="E87" s="16">
        <f>WORKDAY(C87,D87+H87,Feriados!$A$1:$A$936)</f>
        <v>44166</v>
      </c>
      <c r="F87" s="17"/>
      <c r="G87" s="17"/>
      <c r="H87" s="14">
        <f>IF(G87&lt;&gt;"",NETWORKDAYS(F87,G87,Feriados!$A$1:$A$936),0)</f>
        <v>0</v>
      </c>
      <c r="I87" s="17">
        <v>44160</v>
      </c>
      <c r="J87" s="1" t="str">
        <f t="shared" si="3"/>
        <v>OK</v>
      </c>
    </row>
    <row r="88" spans="1:10" ht="15" customHeight="1" x14ac:dyDescent="0.25">
      <c r="A88" s="22">
        <f t="shared" si="2"/>
        <v>87</v>
      </c>
      <c r="B88" s="23" t="s">
        <v>70</v>
      </c>
      <c r="C88" s="17">
        <v>44149</v>
      </c>
      <c r="D88" s="22">
        <v>11</v>
      </c>
      <c r="E88" s="16">
        <f>WORKDAY(C88,D88+H88,Feriados!$A$1:$A$936)</f>
        <v>44166</v>
      </c>
      <c r="F88" s="17"/>
      <c r="G88" s="17"/>
      <c r="H88" s="14">
        <f>IF(G88&lt;&gt;"",NETWORKDAYS(F88,G88,Feriados!$A$1:$A$936),0)</f>
        <v>0</v>
      </c>
      <c r="I88" s="17">
        <v>44171</v>
      </c>
      <c r="J88" s="1" t="str">
        <f t="shared" si="3"/>
        <v>FORA DO PRAZO</v>
      </c>
    </row>
    <row r="89" spans="1:10" ht="15" customHeight="1" x14ac:dyDescent="0.25">
      <c r="A89" s="22">
        <f t="shared" si="2"/>
        <v>88</v>
      </c>
      <c r="B89" s="23" t="s">
        <v>54</v>
      </c>
      <c r="C89" s="17">
        <v>44149</v>
      </c>
      <c r="D89" s="22">
        <v>11</v>
      </c>
      <c r="E89" s="16">
        <f>WORKDAY(C89,D89+H89,Feriados!$A$1:$A$936)</f>
        <v>44166</v>
      </c>
      <c r="F89" s="17"/>
      <c r="G89" s="17"/>
      <c r="H89" s="14">
        <f>IF(G89&lt;&gt;"",NETWORKDAYS(F89,G89,Feriados!$A$1:$A$936),0)</f>
        <v>0</v>
      </c>
      <c r="I89" s="17">
        <v>44164</v>
      </c>
      <c r="J89" s="1" t="str">
        <f t="shared" si="3"/>
        <v>OK</v>
      </c>
    </row>
    <row r="90" spans="1:10" ht="15" customHeight="1" x14ac:dyDescent="0.25">
      <c r="A90" s="22">
        <f t="shared" si="2"/>
        <v>89</v>
      </c>
      <c r="B90" s="23" t="s">
        <v>65</v>
      </c>
      <c r="C90" s="17">
        <v>44149</v>
      </c>
      <c r="D90" s="22">
        <v>11</v>
      </c>
      <c r="E90" s="16">
        <f>WORKDAY(C90,D90+H90,Feriados!$A$1:$A$936)</f>
        <v>44208</v>
      </c>
      <c r="F90" s="17">
        <v>44147</v>
      </c>
      <c r="G90" s="17">
        <v>44185</v>
      </c>
      <c r="H90" s="14">
        <f>IF(G90&lt;&gt;"",NETWORKDAYS(F90,G90,Feriados!$A$1:$A$936),0)</f>
        <v>28</v>
      </c>
      <c r="I90" s="17">
        <v>44193</v>
      </c>
      <c r="J90" s="1" t="str">
        <f t="shared" si="3"/>
        <v>OK</v>
      </c>
    </row>
    <row r="91" spans="1:10" ht="15" customHeight="1" x14ac:dyDescent="0.25">
      <c r="A91" s="22">
        <f t="shared" si="2"/>
        <v>90</v>
      </c>
      <c r="B91" s="23" t="s">
        <v>68</v>
      </c>
      <c r="C91" s="17">
        <v>44149</v>
      </c>
      <c r="D91" s="22">
        <v>11</v>
      </c>
      <c r="E91" s="16">
        <f>WORKDAY(C91,D91+H91,Feriados!$A$1:$A$936)</f>
        <v>44205</v>
      </c>
      <c r="F91" s="17">
        <v>44148</v>
      </c>
      <c r="G91" s="17">
        <v>44184</v>
      </c>
      <c r="H91" s="14">
        <f>IF(G91&lt;&gt;"",NETWORKDAYS(F91,G91,Feriados!$A$1:$A$936),0)</f>
        <v>27</v>
      </c>
      <c r="I91" s="17">
        <v>44191</v>
      </c>
      <c r="J91" s="1" t="str">
        <f t="shared" si="3"/>
        <v>OK</v>
      </c>
    </row>
    <row r="92" spans="1:10" ht="15" customHeight="1" x14ac:dyDescent="0.25">
      <c r="A92" s="22">
        <f t="shared" si="2"/>
        <v>91</v>
      </c>
      <c r="B92" s="23" t="s">
        <v>71</v>
      </c>
      <c r="C92" s="17">
        <v>44149</v>
      </c>
      <c r="D92" s="22">
        <v>11</v>
      </c>
      <c r="E92" s="16">
        <f>WORKDAY(C92,D92+H92,Feriados!$A$1:$A$936)</f>
        <v>44205</v>
      </c>
      <c r="F92" s="17">
        <v>44149</v>
      </c>
      <c r="G92" s="17">
        <v>44187</v>
      </c>
      <c r="H92" s="14">
        <f>IF(G92&lt;&gt;"",NETWORKDAYS(F92,G92,Feriados!$A$1:$A$936),0)</f>
        <v>27</v>
      </c>
      <c r="I92" s="17">
        <v>44194</v>
      </c>
      <c r="J92" s="1" t="str">
        <f t="shared" si="3"/>
        <v>OK</v>
      </c>
    </row>
    <row r="93" spans="1:10" ht="15" customHeight="1" x14ac:dyDescent="0.25">
      <c r="A93" s="22">
        <f t="shared" si="2"/>
        <v>92</v>
      </c>
      <c r="B93" s="23" t="s">
        <v>41</v>
      </c>
      <c r="C93" s="17">
        <v>44149</v>
      </c>
      <c r="D93" s="22">
        <v>11</v>
      </c>
      <c r="E93" s="16">
        <f>WORKDAY(C93,D93+H93,Feriados!$A$1:$A$936)</f>
        <v>44196</v>
      </c>
      <c r="F93" s="17">
        <v>44149</v>
      </c>
      <c r="G93" s="17">
        <v>44179</v>
      </c>
      <c r="H93" s="14">
        <f>IF(G93&lt;&gt;"",NETWORKDAYS(F93,G93,Feriados!$A$1:$A$936),0)</f>
        <v>21</v>
      </c>
      <c r="I93" s="17">
        <v>44186</v>
      </c>
      <c r="J93" s="1" t="str">
        <f t="shared" si="3"/>
        <v>OK</v>
      </c>
    </row>
    <row r="94" spans="1:10" ht="15" customHeight="1" x14ac:dyDescent="0.25">
      <c r="A94" s="22">
        <f t="shared" si="2"/>
        <v>93</v>
      </c>
      <c r="B94" s="23" t="s">
        <v>61</v>
      </c>
      <c r="C94" s="17">
        <v>44149</v>
      </c>
      <c r="D94" s="22">
        <v>11</v>
      </c>
      <c r="E94" s="16">
        <f>WORKDAY(C94,D94+H94,Feriados!$A$1:$A$936)</f>
        <v>44204</v>
      </c>
      <c r="F94" s="17">
        <v>44149</v>
      </c>
      <c r="G94" s="17">
        <v>44184</v>
      </c>
      <c r="H94" s="14">
        <f>IF(G94&lt;&gt;"",NETWORKDAYS(F94,G94,Feriados!$A$1:$A$936),0)</f>
        <v>26</v>
      </c>
      <c r="I94" s="17">
        <v>44191</v>
      </c>
      <c r="J94" s="1" t="str">
        <f t="shared" si="3"/>
        <v>OK</v>
      </c>
    </row>
    <row r="95" spans="1:10" ht="15" customHeight="1" x14ac:dyDescent="0.25">
      <c r="A95" s="22">
        <f t="shared" si="2"/>
        <v>94</v>
      </c>
      <c r="B95" s="23" t="s">
        <v>67</v>
      </c>
      <c r="C95" s="17">
        <v>44149</v>
      </c>
      <c r="D95" s="22">
        <v>11</v>
      </c>
      <c r="E95" s="16">
        <f>WORKDAY(C95,D95+H95,Feriados!$A$1:$A$936)</f>
        <v>44204</v>
      </c>
      <c r="F95" s="17">
        <v>44149</v>
      </c>
      <c r="G95" s="17">
        <v>44184</v>
      </c>
      <c r="H95" s="14">
        <f>IF(G95&lt;&gt;"",NETWORKDAYS(F95,G95,Feriados!$A$1:$A$936),0)</f>
        <v>26</v>
      </c>
      <c r="I95" s="17">
        <v>44190</v>
      </c>
      <c r="J95" s="1" t="str">
        <f t="shared" si="3"/>
        <v>OK</v>
      </c>
    </row>
    <row r="96" spans="1:10" ht="15" customHeight="1" x14ac:dyDescent="0.25">
      <c r="A96" s="22">
        <f t="shared" si="2"/>
        <v>95</v>
      </c>
      <c r="B96" s="23" t="s">
        <v>37</v>
      </c>
      <c r="C96" s="17">
        <v>44149</v>
      </c>
      <c r="D96" s="22">
        <v>11</v>
      </c>
      <c r="E96" s="16">
        <f>WORKDAY(C96,D96+H96,Feriados!$A$1:$A$936)</f>
        <v>44198</v>
      </c>
      <c r="F96" s="17">
        <v>44149</v>
      </c>
      <c r="G96" s="17">
        <v>44180</v>
      </c>
      <c r="H96" s="14">
        <f>IF(G96&lt;&gt;"",NETWORKDAYS(F96,G96,Feriados!$A$1:$A$936),0)</f>
        <v>22</v>
      </c>
      <c r="I96" s="17">
        <v>44190</v>
      </c>
      <c r="J96" s="1" t="str">
        <f t="shared" si="3"/>
        <v>OK</v>
      </c>
    </row>
    <row r="97" spans="1:10" ht="15" customHeight="1" x14ac:dyDescent="0.25">
      <c r="A97" s="22">
        <f t="shared" si="2"/>
        <v>96</v>
      </c>
      <c r="B97" s="23" t="s">
        <v>63</v>
      </c>
      <c r="C97" s="17">
        <v>44149</v>
      </c>
      <c r="D97" s="22">
        <v>11</v>
      </c>
      <c r="E97" s="16">
        <f>WORKDAY(C97,D97+H97,Feriados!$A$1:$A$936)</f>
        <v>44188</v>
      </c>
      <c r="F97" s="17">
        <v>44152</v>
      </c>
      <c r="G97" s="17">
        <v>44173</v>
      </c>
      <c r="H97" s="14">
        <f>IF(G97&lt;&gt;"",NETWORKDAYS(F97,G97,Feriados!$A$1:$A$936),0)</f>
        <v>16</v>
      </c>
      <c r="I97" s="17">
        <v>44186</v>
      </c>
      <c r="J97" s="1" t="str">
        <f t="shared" si="3"/>
        <v>OK</v>
      </c>
    </row>
    <row r="98" spans="1:10" ht="15" customHeight="1" x14ac:dyDescent="0.25">
      <c r="A98" s="22">
        <f t="shared" si="2"/>
        <v>97</v>
      </c>
      <c r="B98" s="23" t="s">
        <v>43</v>
      </c>
      <c r="C98" s="17">
        <v>44149</v>
      </c>
      <c r="D98" s="22">
        <v>11</v>
      </c>
      <c r="E98" s="16">
        <f>WORKDAY(C98,D98+H98,Feriados!$A$1:$A$936)</f>
        <v>44196</v>
      </c>
      <c r="F98" s="17">
        <v>44149</v>
      </c>
      <c r="G98" s="17">
        <v>44179</v>
      </c>
      <c r="H98" s="14">
        <f>IF(G98&lt;&gt;"",NETWORKDAYS(F98,G98,Feriados!$A$1:$A$936),0)</f>
        <v>21</v>
      </c>
      <c r="I98" s="17">
        <v>44186</v>
      </c>
      <c r="J98" s="1" t="str">
        <f t="shared" si="3"/>
        <v>OK</v>
      </c>
    </row>
    <row r="99" spans="1:10" x14ac:dyDescent="0.25">
      <c r="A99" s="22">
        <f t="shared" si="2"/>
        <v>98</v>
      </c>
      <c r="B99" s="23" t="s">
        <v>69</v>
      </c>
      <c r="C99" s="17">
        <v>44149</v>
      </c>
      <c r="D99" s="22">
        <v>11</v>
      </c>
      <c r="E99" s="16">
        <f>WORKDAY(C99,D99+H99,Feriados!$A$1:$A$936)</f>
        <v>44166</v>
      </c>
      <c r="F99" s="17"/>
      <c r="G99" s="17"/>
      <c r="H99" s="14">
        <f>IF(G99&lt;&gt;"",NETWORKDAYS(F99,G99,Feriados!$A$1:$A$936),0)</f>
        <v>0</v>
      </c>
      <c r="I99" s="17">
        <v>44160</v>
      </c>
      <c r="J99" s="1" t="str">
        <f t="shared" si="3"/>
        <v>OK</v>
      </c>
    </row>
    <row r="100" spans="1:10" ht="15" customHeight="1" x14ac:dyDescent="0.25">
      <c r="A100" s="22">
        <f t="shared" si="2"/>
        <v>99</v>
      </c>
      <c r="B100" s="23" t="s">
        <v>48</v>
      </c>
      <c r="C100" s="17">
        <v>44149</v>
      </c>
      <c r="D100" s="22">
        <v>11</v>
      </c>
      <c r="E100" s="16">
        <f>WORKDAY(C100,D100+H100,Feriados!$A$1:$A$936)</f>
        <v>44195</v>
      </c>
      <c r="F100" s="17">
        <v>44151</v>
      </c>
      <c r="G100" s="17">
        <v>44178</v>
      </c>
      <c r="H100" s="14">
        <f>IF(G100&lt;&gt;"",NETWORKDAYS(F100,G100,Feriados!$A$1:$A$936),0)</f>
        <v>20</v>
      </c>
      <c r="I100" s="17">
        <v>44192</v>
      </c>
      <c r="J100" s="1" t="str">
        <f t="shared" si="3"/>
        <v>OK</v>
      </c>
    </row>
    <row r="101" spans="1:10" ht="15" customHeight="1" x14ac:dyDescent="0.25">
      <c r="A101" s="22">
        <f t="shared" si="2"/>
        <v>100</v>
      </c>
      <c r="B101" s="23" t="s">
        <v>58</v>
      </c>
      <c r="C101" s="17">
        <v>44149</v>
      </c>
      <c r="D101" s="22">
        <v>11</v>
      </c>
      <c r="E101" s="16">
        <f>WORKDAY(C101,D101+H101,Feriados!$A$1:$A$936)</f>
        <v>44196</v>
      </c>
      <c r="F101" s="17">
        <v>44149</v>
      </c>
      <c r="G101" s="17">
        <v>44177</v>
      </c>
      <c r="H101" s="14">
        <f>IF(G101&lt;&gt;"",NETWORKDAYS(F101,G101,Feriados!$A$1:$A$936),0)</f>
        <v>21</v>
      </c>
      <c r="I101" s="17">
        <v>44186</v>
      </c>
      <c r="J101" s="1" t="str">
        <f t="shared" si="3"/>
        <v>OK</v>
      </c>
    </row>
    <row r="102" spans="1:10" ht="15" customHeight="1" x14ac:dyDescent="0.25">
      <c r="A102" s="22">
        <f t="shared" si="2"/>
        <v>101</v>
      </c>
      <c r="B102" s="23" t="s">
        <v>71</v>
      </c>
      <c r="C102" s="17">
        <v>44149</v>
      </c>
      <c r="D102" s="22">
        <v>11</v>
      </c>
      <c r="E102" s="16">
        <f>WORKDAY(C102,D102+H102,Feriados!$A$1:$A$936)</f>
        <v>44191</v>
      </c>
      <c r="F102" s="17">
        <v>44149</v>
      </c>
      <c r="G102" s="17">
        <v>44174</v>
      </c>
      <c r="H102" s="14">
        <f>IF(G102&lt;&gt;"",NETWORKDAYS(F102,G102,Feriados!$A$1:$A$936),0)</f>
        <v>18</v>
      </c>
      <c r="I102" s="17">
        <v>44186</v>
      </c>
      <c r="J102" s="1" t="str">
        <f t="shared" si="3"/>
        <v>OK</v>
      </c>
    </row>
    <row r="103" spans="1:10" ht="15" customHeight="1" x14ac:dyDescent="0.25">
      <c r="A103" s="22">
        <f t="shared" si="2"/>
        <v>102</v>
      </c>
      <c r="B103" s="23" t="s">
        <v>66</v>
      </c>
      <c r="C103" s="17">
        <v>44149</v>
      </c>
      <c r="D103" s="22">
        <v>11</v>
      </c>
      <c r="E103" s="16">
        <f>WORKDAY(C103,D103+H103,Feriados!$A$1:$A$936)</f>
        <v>44198</v>
      </c>
      <c r="F103" s="17">
        <v>44151</v>
      </c>
      <c r="G103" s="17">
        <v>44181</v>
      </c>
      <c r="H103" s="14">
        <f>IF(G103&lt;&gt;"",NETWORKDAYS(F103,G103,Feriados!$A$1:$A$936),0)</f>
        <v>22</v>
      </c>
      <c r="I103" s="17">
        <v>44191</v>
      </c>
      <c r="J103" s="1" t="str">
        <f t="shared" si="3"/>
        <v>OK</v>
      </c>
    </row>
    <row r="104" spans="1:10" ht="15" customHeight="1" x14ac:dyDescent="0.25">
      <c r="A104" s="22">
        <f t="shared" si="2"/>
        <v>103</v>
      </c>
      <c r="B104" s="23" t="s">
        <v>71</v>
      </c>
      <c r="C104" s="17">
        <v>44149</v>
      </c>
      <c r="D104" s="22">
        <v>11</v>
      </c>
      <c r="E104" s="16">
        <f>WORKDAY(C104,D104+H104,Feriados!$A$1:$A$936)</f>
        <v>44196</v>
      </c>
      <c r="F104" s="17">
        <v>44149</v>
      </c>
      <c r="G104" s="17">
        <v>44179</v>
      </c>
      <c r="H104" s="14">
        <f>IF(G104&lt;&gt;"",NETWORKDAYS(F104,G104,Feriados!$A$1:$A$936),0)</f>
        <v>21</v>
      </c>
      <c r="I104" s="17">
        <v>44186</v>
      </c>
      <c r="J104" s="1" t="str">
        <f t="shared" si="3"/>
        <v>OK</v>
      </c>
    </row>
    <row r="105" spans="1:10" ht="15" customHeight="1" x14ac:dyDescent="0.25">
      <c r="A105" s="22">
        <f t="shared" si="2"/>
        <v>104</v>
      </c>
      <c r="B105" s="23" t="s">
        <v>58</v>
      </c>
      <c r="C105" s="17">
        <v>44149</v>
      </c>
      <c r="D105" s="22">
        <v>11</v>
      </c>
      <c r="E105" s="16">
        <f>WORKDAY(C105,D105+H105,Feriados!$A$1:$A$936)</f>
        <v>44191</v>
      </c>
      <c r="F105" s="17">
        <v>44149</v>
      </c>
      <c r="G105" s="17">
        <v>44174</v>
      </c>
      <c r="H105" s="14">
        <f>IF(G105&lt;&gt;"",NETWORKDAYS(F105,G105,Feriados!$A$1:$A$936),0)</f>
        <v>18</v>
      </c>
      <c r="I105" s="17">
        <v>44186</v>
      </c>
      <c r="J105" s="1" t="str">
        <f t="shared" si="3"/>
        <v>OK</v>
      </c>
    </row>
    <row r="106" spans="1:10" x14ac:dyDescent="0.25">
      <c r="A106" s="22">
        <f t="shared" si="2"/>
        <v>105</v>
      </c>
      <c r="B106" s="23" t="s">
        <v>57</v>
      </c>
      <c r="C106" s="17">
        <v>44149</v>
      </c>
      <c r="D106" s="22">
        <v>11</v>
      </c>
      <c r="E106" s="16">
        <f>WORKDAY(C106,D106+H106,Feriados!$A$1:$A$936)</f>
        <v>44166</v>
      </c>
      <c r="F106" s="17"/>
      <c r="G106" s="17"/>
      <c r="H106" s="14">
        <f>IF(G106&lt;&gt;"",NETWORKDAYS(F106,G106,Feriados!$A$1:$A$936),0)</f>
        <v>0</v>
      </c>
      <c r="I106" s="17">
        <v>44164</v>
      </c>
      <c r="J106" s="1" t="str">
        <f t="shared" si="3"/>
        <v>OK</v>
      </c>
    </row>
    <row r="107" spans="1:10" x14ac:dyDescent="0.25">
      <c r="A107" s="22">
        <f t="shared" si="2"/>
        <v>106</v>
      </c>
      <c r="B107" s="23" t="s">
        <v>49</v>
      </c>
      <c r="C107" s="17">
        <v>44149</v>
      </c>
      <c r="D107" s="22">
        <v>11</v>
      </c>
      <c r="E107" s="16">
        <f>WORKDAY(C107,D107+H107,Feriados!$A$1:$A$936)</f>
        <v>44166</v>
      </c>
      <c r="F107" s="17"/>
      <c r="G107" s="17"/>
      <c r="H107" s="14">
        <f>IF(G107&lt;&gt;"",NETWORKDAYS(F107,G107,Feriados!$A$1:$A$936),0)</f>
        <v>0</v>
      </c>
      <c r="I107" s="17">
        <v>44166</v>
      </c>
      <c r="J107" s="1" t="str">
        <f t="shared" si="3"/>
        <v>OK</v>
      </c>
    </row>
    <row r="108" spans="1:10" ht="15" customHeight="1" x14ac:dyDescent="0.25">
      <c r="A108" s="22">
        <f t="shared" si="2"/>
        <v>107</v>
      </c>
      <c r="B108" s="23" t="s">
        <v>42</v>
      </c>
      <c r="C108" s="17">
        <v>44149</v>
      </c>
      <c r="D108" s="22">
        <v>11</v>
      </c>
      <c r="E108" s="16">
        <f>WORKDAY(C108,D108+H108,Feriados!$A$1:$A$936)</f>
        <v>44166</v>
      </c>
      <c r="F108" s="17"/>
      <c r="G108" s="17"/>
      <c r="H108" s="14">
        <f>IF(G108&lt;&gt;"",NETWORKDAYS(F108,G108,Feriados!$A$1:$A$936),0)</f>
        <v>0</v>
      </c>
      <c r="I108" s="17">
        <v>44158</v>
      </c>
      <c r="J108" s="1" t="str">
        <f t="shared" si="3"/>
        <v>OK</v>
      </c>
    </row>
    <row r="109" spans="1:10" ht="15" customHeight="1" x14ac:dyDescent="0.25">
      <c r="A109" s="22">
        <f t="shared" si="2"/>
        <v>108</v>
      </c>
      <c r="B109" s="23" t="s">
        <v>53</v>
      </c>
      <c r="C109" s="17">
        <v>44149</v>
      </c>
      <c r="D109" s="22">
        <v>11</v>
      </c>
      <c r="E109" s="16">
        <f>WORKDAY(C109,D109+H109,Feriados!$A$1:$A$936)</f>
        <v>44166</v>
      </c>
      <c r="F109" s="17"/>
      <c r="G109" s="17"/>
      <c r="H109" s="14">
        <f>IF(G109&lt;&gt;"",NETWORKDAYS(F109,G109,Feriados!$A$1:$A$936),0)</f>
        <v>0</v>
      </c>
      <c r="I109" s="17">
        <v>44163</v>
      </c>
      <c r="J109" s="1" t="str">
        <f t="shared" si="3"/>
        <v>OK</v>
      </c>
    </row>
    <row r="110" spans="1:10" ht="15" customHeight="1" x14ac:dyDescent="0.25">
      <c r="A110" s="22">
        <f t="shared" si="2"/>
        <v>109</v>
      </c>
      <c r="B110" s="23" t="s">
        <v>38</v>
      </c>
      <c r="C110" s="17">
        <v>44149</v>
      </c>
      <c r="D110" s="22">
        <v>11</v>
      </c>
      <c r="E110" s="16">
        <f>WORKDAY(C110,D110+H110,Feriados!$A$1:$A$936)</f>
        <v>44166</v>
      </c>
      <c r="F110" s="17"/>
      <c r="G110" s="17"/>
      <c r="H110" s="14">
        <f>IF(G110&lt;&gt;"",NETWORKDAYS(F110,G110,Feriados!$A$1:$A$936),0)</f>
        <v>0</v>
      </c>
      <c r="I110" s="17">
        <v>44160</v>
      </c>
      <c r="J110" s="1" t="str">
        <f t="shared" si="3"/>
        <v>OK</v>
      </c>
    </row>
    <row r="111" spans="1:10" ht="15" customHeight="1" x14ac:dyDescent="0.25">
      <c r="A111" s="22">
        <f t="shared" si="2"/>
        <v>110</v>
      </c>
      <c r="B111" s="23" t="s">
        <v>44</v>
      </c>
      <c r="C111" s="17">
        <v>44149</v>
      </c>
      <c r="D111" s="22">
        <v>11</v>
      </c>
      <c r="E111" s="16">
        <f>WORKDAY(C111,D111+H111,Feriados!$A$1:$A$936)</f>
        <v>44191</v>
      </c>
      <c r="F111" s="17">
        <v>44149</v>
      </c>
      <c r="G111" s="17">
        <v>44174</v>
      </c>
      <c r="H111" s="14">
        <f>IF(G111&lt;&gt;"",NETWORKDAYS(F111,G111,Feriados!$A$1:$A$936),0)</f>
        <v>18</v>
      </c>
      <c r="I111" s="17">
        <v>44186</v>
      </c>
      <c r="J111" s="1" t="str">
        <f t="shared" si="3"/>
        <v>OK</v>
      </c>
    </row>
    <row r="112" spans="1:10" ht="15" customHeight="1" x14ac:dyDescent="0.25">
      <c r="A112" s="22">
        <f t="shared" si="2"/>
        <v>111</v>
      </c>
      <c r="B112" s="23" t="s">
        <v>53</v>
      </c>
      <c r="C112" s="17">
        <v>44149</v>
      </c>
      <c r="D112" s="22">
        <v>11</v>
      </c>
      <c r="E112" s="16">
        <f>WORKDAY(C112,D112+H112,Feriados!$A$1:$A$936)</f>
        <v>44196</v>
      </c>
      <c r="F112" s="17">
        <v>44149</v>
      </c>
      <c r="G112" s="17">
        <v>44177</v>
      </c>
      <c r="H112" s="14">
        <f>IF(G112&lt;&gt;"",NETWORKDAYS(F112,G112,Feriados!$A$1:$A$936),0)</f>
        <v>21</v>
      </c>
      <c r="I112" s="17">
        <v>44186</v>
      </c>
      <c r="J112" s="1" t="str">
        <f t="shared" si="3"/>
        <v>OK</v>
      </c>
    </row>
    <row r="113" spans="1:10" ht="15" customHeight="1" x14ac:dyDescent="0.25">
      <c r="A113" s="22">
        <f t="shared" si="2"/>
        <v>112</v>
      </c>
      <c r="B113" s="23" t="s">
        <v>66</v>
      </c>
      <c r="C113" s="17">
        <v>44149</v>
      </c>
      <c r="D113" s="22">
        <v>11</v>
      </c>
      <c r="E113" s="16">
        <f>WORKDAY(C113,D113+H113,Feriados!$A$1:$A$936)</f>
        <v>44166</v>
      </c>
      <c r="F113" s="17"/>
      <c r="G113" s="17"/>
      <c r="H113" s="14">
        <f>IF(G113&lt;&gt;"",NETWORKDAYS(F113,G113,Feriados!$A$1:$A$936),0)</f>
        <v>0</v>
      </c>
      <c r="I113" s="17">
        <v>44164</v>
      </c>
      <c r="J113" s="1" t="str">
        <f t="shared" si="3"/>
        <v>OK</v>
      </c>
    </row>
    <row r="114" spans="1:10" ht="15" customHeight="1" x14ac:dyDescent="0.25">
      <c r="A114" s="22">
        <f t="shared" si="2"/>
        <v>113</v>
      </c>
      <c r="B114" s="23" t="s">
        <v>57</v>
      </c>
      <c r="C114" s="17">
        <v>44149</v>
      </c>
      <c r="D114" s="22">
        <v>11</v>
      </c>
      <c r="E114" s="16">
        <f>WORKDAY(C114,D114+H114,Feriados!$A$1:$A$936)</f>
        <v>44166</v>
      </c>
      <c r="F114" s="17"/>
      <c r="G114" s="17"/>
      <c r="H114" s="14">
        <f>IF(G114&lt;&gt;"",NETWORKDAYS(F114,G114,Feriados!$A$1:$A$936),0)</f>
        <v>0</v>
      </c>
      <c r="I114" s="17">
        <v>44164</v>
      </c>
      <c r="J114" s="1" t="str">
        <f t="shared" si="3"/>
        <v>OK</v>
      </c>
    </row>
    <row r="115" spans="1:10" ht="15" customHeight="1" x14ac:dyDescent="0.25">
      <c r="A115" s="22">
        <f t="shared" si="2"/>
        <v>114</v>
      </c>
      <c r="B115" s="23" t="s">
        <v>50</v>
      </c>
      <c r="C115" s="17">
        <v>44149</v>
      </c>
      <c r="D115" s="22">
        <v>11</v>
      </c>
      <c r="E115" s="16">
        <f>WORKDAY(C115,D115+H115,Feriados!$A$1:$A$936)</f>
        <v>44166</v>
      </c>
      <c r="F115" s="17"/>
      <c r="G115" s="17"/>
      <c r="H115" s="14">
        <f>IF(G115&lt;&gt;"",NETWORKDAYS(F115,G115,Feriados!$A$1:$A$936),0)</f>
        <v>0</v>
      </c>
      <c r="I115" s="17">
        <v>44159</v>
      </c>
      <c r="J115" s="1" t="str">
        <f t="shared" si="3"/>
        <v>OK</v>
      </c>
    </row>
    <row r="116" spans="1:10" ht="15" customHeight="1" x14ac:dyDescent="0.25">
      <c r="A116" s="22">
        <f t="shared" si="2"/>
        <v>115</v>
      </c>
      <c r="B116" s="23" t="s">
        <v>50</v>
      </c>
      <c r="C116" s="17">
        <v>44149</v>
      </c>
      <c r="D116" s="22">
        <v>11</v>
      </c>
      <c r="E116" s="16">
        <f>WORKDAY(C116,D116+H116,Feriados!$A$1:$A$936)</f>
        <v>44166</v>
      </c>
      <c r="F116" s="17"/>
      <c r="G116" s="17"/>
      <c r="H116" s="14">
        <f>IF(G116&lt;&gt;"",NETWORKDAYS(F116,G116,Feriados!$A$1:$A$936),0)</f>
        <v>0</v>
      </c>
      <c r="I116" s="17">
        <v>44163</v>
      </c>
      <c r="J116" s="1" t="str">
        <f t="shared" si="3"/>
        <v>OK</v>
      </c>
    </row>
    <row r="117" spans="1:10" ht="15" customHeight="1" x14ac:dyDescent="0.25">
      <c r="A117" s="22">
        <f t="shared" si="2"/>
        <v>116</v>
      </c>
      <c r="B117" s="23" t="s">
        <v>55</v>
      </c>
      <c r="C117" s="17">
        <v>44149</v>
      </c>
      <c r="D117" s="22">
        <v>11</v>
      </c>
      <c r="E117" s="16">
        <f>WORKDAY(C117,D117+H117,Feriados!$A$1:$A$936)</f>
        <v>44166</v>
      </c>
      <c r="F117" s="17"/>
      <c r="G117" s="17"/>
      <c r="H117" s="14">
        <f>IF(G117&lt;&gt;"",NETWORKDAYS(F117,G117,Feriados!$A$1:$A$936),0)</f>
        <v>0</v>
      </c>
      <c r="I117" s="17">
        <v>44163</v>
      </c>
      <c r="J117" s="1" t="str">
        <f t="shared" si="3"/>
        <v>OK</v>
      </c>
    </row>
    <row r="118" spans="1:10" ht="15" customHeight="1" x14ac:dyDescent="0.25">
      <c r="A118" s="22">
        <f t="shared" si="2"/>
        <v>117</v>
      </c>
      <c r="B118" s="23" t="s">
        <v>38</v>
      </c>
      <c r="C118" s="17">
        <v>44149</v>
      </c>
      <c r="D118" s="22">
        <v>11</v>
      </c>
      <c r="E118" s="16">
        <f>WORKDAY(C118,D118+H118,Feriados!$A$1:$A$936)</f>
        <v>44166</v>
      </c>
      <c r="F118" s="17"/>
      <c r="G118" s="17"/>
      <c r="H118" s="14">
        <f>IF(G118&lt;&gt;"",NETWORKDAYS(F118,G118,Feriados!$A$1:$A$936),0)</f>
        <v>0</v>
      </c>
      <c r="I118" s="17">
        <v>44159</v>
      </c>
      <c r="J118" s="1" t="str">
        <f t="shared" si="3"/>
        <v>OK</v>
      </c>
    </row>
    <row r="119" spans="1:10" ht="15" customHeight="1" x14ac:dyDescent="0.25">
      <c r="A119" s="22">
        <f t="shared" si="2"/>
        <v>118</v>
      </c>
      <c r="B119" s="23" t="s">
        <v>68</v>
      </c>
      <c r="C119" s="17">
        <v>44149</v>
      </c>
      <c r="D119" s="22">
        <v>11</v>
      </c>
      <c r="E119" s="16">
        <f>WORKDAY(C119,D119+H119,Feriados!$A$1:$A$936)</f>
        <v>44191</v>
      </c>
      <c r="F119" s="17">
        <v>44149</v>
      </c>
      <c r="G119" s="17">
        <v>44174</v>
      </c>
      <c r="H119" s="14">
        <f>IF(G119&lt;&gt;"",NETWORKDAYS(F119,G119,Feriados!$A$1:$A$936),0)</f>
        <v>18</v>
      </c>
      <c r="I119" s="17">
        <v>44186</v>
      </c>
      <c r="J119" s="1" t="str">
        <f t="shared" si="3"/>
        <v>OK</v>
      </c>
    </row>
    <row r="120" spans="1:10" ht="15" customHeight="1" x14ac:dyDescent="0.25">
      <c r="A120" s="22">
        <f t="shared" si="2"/>
        <v>119</v>
      </c>
      <c r="B120" s="23" t="s">
        <v>49</v>
      </c>
      <c r="C120" s="17">
        <v>44149</v>
      </c>
      <c r="D120" s="22">
        <v>11</v>
      </c>
      <c r="E120" s="16">
        <f>WORKDAY(C120,D120+H120,Feriados!$A$1:$A$936)</f>
        <v>44191</v>
      </c>
      <c r="F120" s="17">
        <v>44149</v>
      </c>
      <c r="G120" s="17">
        <v>44174</v>
      </c>
      <c r="H120" s="14">
        <f>IF(G120&lt;&gt;"",NETWORKDAYS(F120,G120,Feriados!$A$1:$A$936),0)</f>
        <v>18</v>
      </c>
      <c r="I120" s="17">
        <v>44186</v>
      </c>
      <c r="J120" s="1" t="str">
        <f t="shared" si="3"/>
        <v>OK</v>
      </c>
    </row>
    <row r="121" spans="1:10" ht="15" customHeight="1" x14ac:dyDescent="0.25">
      <c r="A121" s="22">
        <f t="shared" si="2"/>
        <v>120</v>
      </c>
      <c r="B121" s="23" t="s">
        <v>37</v>
      </c>
      <c r="C121" s="17">
        <v>44149</v>
      </c>
      <c r="D121" s="22">
        <v>11</v>
      </c>
      <c r="E121" s="16">
        <f>WORKDAY(C121,D121+H121,Feriados!$A$1:$A$936)</f>
        <v>44166</v>
      </c>
      <c r="F121" s="17"/>
      <c r="G121" s="17"/>
      <c r="H121" s="14">
        <f>IF(G121&lt;&gt;"",NETWORKDAYS(F121,G121,Feriados!$A$1:$A$936),0)</f>
        <v>0</v>
      </c>
      <c r="I121" s="17">
        <v>44163</v>
      </c>
      <c r="J121" s="1" t="str">
        <f t="shared" si="3"/>
        <v>OK</v>
      </c>
    </row>
    <row r="122" spans="1:10" ht="15" customHeight="1" x14ac:dyDescent="0.25">
      <c r="A122" s="22">
        <f t="shared" si="2"/>
        <v>121</v>
      </c>
      <c r="B122" s="23" t="s">
        <v>59</v>
      </c>
      <c r="C122" s="17">
        <v>44149</v>
      </c>
      <c r="D122" s="22">
        <v>11</v>
      </c>
      <c r="E122" s="16">
        <f>WORKDAY(C122,D122+H122,Feriados!$A$1:$A$936)</f>
        <v>44196</v>
      </c>
      <c r="F122" s="17">
        <v>44149</v>
      </c>
      <c r="G122" s="17">
        <v>44179</v>
      </c>
      <c r="H122" s="14">
        <f>IF(G122&lt;&gt;"",NETWORKDAYS(F122,G122,Feriados!$A$1:$A$936),0)</f>
        <v>21</v>
      </c>
      <c r="I122" s="17">
        <v>44186</v>
      </c>
      <c r="J122" s="1" t="str">
        <f t="shared" si="3"/>
        <v>OK</v>
      </c>
    </row>
    <row r="123" spans="1:10" x14ac:dyDescent="0.25">
      <c r="A123" s="22">
        <f t="shared" si="2"/>
        <v>122</v>
      </c>
      <c r="B123" s="23" t="s">
        <v>69</v>
      </c>
      <c r="C123" s="17">
        <v>44151</v>
      </c>
      <c r="D123" s="22">
        <v>11</v>
      </c>
      <c r="E123" s="16">
        <f>WORKDAY(C123,D123+H123,Feriados!$A$1:$A$936)</f>
        <v>44166</v>
      </c>
      <c r="F123" s="17"/>
      <c r="G123" s="17"/>
      <c r="H123" s="14">
        <f>IF(G123&lt;&gt;"",NETWORKDAYS(F123,G123,Feriados!$A$1:$A$936),0)</f>
        <v>0</v>
      </c>
      <c r="I123" s="17">
        <v>44166</v>
      </c>
      <c r="J123" s="1" t="str">
        <f t="shared" si="3"/>
        <v>OK</v>
      </c>
    </row>
    <row r="124" spans="1:10" ht="15" customHeight="1" x14ac:dyDescent="0.25">
      <c r="A124" s="22">
        <f t="shared" si="2"/>
        <v>123</v>
      </c>
      <c r="B124" s="23" t="s">
        <v>39</v>
      </c>
      <c r="C124" s="17">
        <v>44165</v>
      </c>
      <c r="D124" s="22">
        <v>7</v>
      </c>
      <c r="E124" s="16">
        <f>WORKDAY(C124,D124+H124,Feriados!$A$1:$A$936)</f>
        <v>44181</v>
      </c>
      <c r="F124" s="17">
        <v>44165</v>
      </c>
      <c r="G124" s="17">
        <v>44170</v>
      </c>
      <c r="H124" s="14">
        <f>IF(G124&lt;&gt;"",NETWORKDAYS(F124,G124,Feriados!$A$1:$A$936),0)</f>
        <v>5</v>
      </c>
      <c r="I124" s="17">
        <v>44180</v>
      </c>
      <c r="J124" s="1" t="str">
        <f t="shared" si="3"/>
        <v>OK</v>
      </c>
    </row>
    <row r="125" spans="1:10" ht="15" customHeight="1" x14ac:dyDescent="0.25">
      <c r="A125" s="22">
        <f t="shared" si="2"/>
        <v>124</v>
      </c>
      <c r="B125" s="23" t="s">
        <v>71</v>
      </c>
      <c r="C125" s="17">
        <v>44171</v>
      </c>
      <c r="D125" s="22">
        <v>11</v>
      </c>
      <c r="E125" s="16">
        <f>WORKDAY(C125,D125+H125,Feriados!$A$1:$A$936)</f>
        <v>44187</v>
      </c>
      <c r="F125" s="17"/>
      <c r="G125" s="17"/>
      <c r="H125" s="14">
        <f>IF(G125&lt;&gt;"",NETWORKDAYS(F125,G125,Feriados!$A$1:$A$936),0)</f>
        <v>0</v>
      </c>
      <c r="I125" s="17">
        <v>44178</v>
      </c>
      <c r="J125" s="1" t="str">
        <f t="shared" si="3"/>
        <v>OK</v>
      </c>
    </row>
    <row r="126" spans="1:10" ht="15" customHeight="1" x14ac:dyDescent="0.25">
      <c r="A126" s="22">
        <f t="shared" si="2"/>
        <v>125</v>
      </c>
      <c r="B126" s="23" t="s">
        <v>70</v>
      </c>
      <c r="C126" s="17">
        <v>44167</v>
      </c>
      <c r="D126" s="22">
        <v>7</v>
      </c>
      <c r="E126" s="16">
        <f>WORKDAY(C126,D126+H126,Feriados!$A$1:$A$936)</f>
        <v>44182</v>
      </c>
      <c r="F126" s="17">
        <v>44167</v>
      </c>
      <c r="G126" s="17">
        <v>44172</v>
      </c>
      <c r="H126" s="14">
        <f>IF(G126&lt;&gt;"",NETWORKDAYS(F126,G126,Feriados!$A$1:$A$936),0)</f>
        <v>4</v>
      </c>
      <c r="I126" s="17">
        <v>44185</v>
      </c>
      <c r="J126" s="1" t="str">
        <f t="shared" si="3"/>
        <v>FORA DO PRAZO</v>
      </c>
    </row>
    <row r="127" spans="1:10" ht="15" customHeight="1" x14ac:dyDescent="0.25">
      <c r="A127" s="22">
        <f t="shared" si="2"/>
        <v>126</v>
      </c>
      <c r="B127" s="23" t="s">
        <v>53</v>
      </c>
      <c r="C127" s="17">
        <v>44167</v>
      </c>
      <c r="D127" s="22">
        <v>7</v>
      </c>
      <c r="E127" s="16">
        <f>WORKDAY(C127,D127+H127,Feriados!$A$1:$A$936)</f>
        <v>44182</v>
      </c>
      <c r="F127" s="17">
        <v>44167</v>
      </c>
      <c r="G127" s="17">
        <v>44172</v>
      </c>
      <c r="H127" s="14">
        <f>IF(G127&lt;&gt;"",NETWORKDAYS(F127,G127,Feriados!$A$1:$A$936),0)</f>
        <v>4</v>
      </c>
      <c r="I127" s="17">
        <v>44185</v>
      </c>
      <c r="J127" s="1" t="str">
        <f t="shared" si="3"/>
        <v>FORA DO PRAZO</v>
      </c>
    </row>
    <row r="128" spans="1:10" ht="15" customHeight="1" x14ac:dyDescent="0.25">
      <c r="A128" s="22">
        <f t="shared" si="2"/>
        <v>127</v>
      </c>
      <c r="B128" s="23" t="s">
        <v>48</v>
      </c>
      <c r="C128" s="17">
        <v>44167</v>
      </c>
      <c r="D128" s="22">
        <v>2</v>
      </c>
      <c r="E128" s="16">
        <f>WORKDAY(C128,D128+H128,Feriados!$A$1:$A$936)</f>
        <v>44182</v>
      </c>
      <c r="F128" s="17">
        <v>44167</v>
      </c>
      <c r="G128" s="17">
        <v>44179</v>
      </c>
      <c r="H128" s="14">
        <f>IF(G128&lt;&gt;"",NETWORKDAYS(F128,G128,Feriados!$A$1:$A$936),0)</f>
        <v>9</v>
      </c>
      <c r="I128" s="17">
        <v>44185</v>
      </c>
      <c r="J128" s="1" t="str">
        <f t="shared" si="3"/>
        <v>FORA DO PRAZO</v>
      </c>
    </row>
    <row r="129" spans="1:10" ht="15" customHeight="1" x14ac:dyDescent="0.25">
      <c r="A129" s="22">
        <f t="shared" si="2"/>
        <v>128</v>
      </c>
      <c r="B129" s="23" t="s">
        <v>59</v>
      </c>
      <c r="C129" s="17">
        <v>44167</v>
      </c>
      <c r="D129" s="22">
        <v>9</v>
      </c>
      <c r="E129" s="16">
        <f>WORKDAY(C129,D129+H129,Feriados!$A$1:$A$936)</f>
        <v>44184</v>
      </c>
      <c r="F129" s="17">
        <v>44167</v>
      </c>
      <c r="G129" s="17">
        <v>44172</v>
      </c>
      <c r="H129" s="14">
        <f>IF(G129&lt;&gt;"",NETWORKDAYS(F129,G129,Feriados!$A$1:$A$936),0)</f>
        <v>4</v>
      </c>
      <c r="I129" s="17">
        <v>44185</v>
      </c>
      <c r="J129" s="1" t="str">
        <f t="shared" si="3"/>
        <v>FORA DO PRAZO</v>
      </c>
    </row>
    <row r="130" spans="1:10" ht="15" customHeight="1" x14ac:dyDescent="0.25">
      <c r="A130" s="22">
        <f t="shared" si="2"/>
        <v>129</v>
      </c>
      <c r="B130" s="23" t="s">
        <v>55</v>
      </c>
      <c r="C130" s="17">
        <v>44167</v>
      </c>
      <c r="D130" s="22">
        <v>9</v>
      </c>
      <c r="E130" s="16">
        <f>WORKDAY(C130,D130+H130,Feriados!$A$1:$A$936)</f>
        <v>44184</v>
      </c>
      <c r="F130" s="17">
        <v>44167</v>
      </c>
      <c r="G130" s="17">
        <v>44172</v>
      </c>
      <c r="H130" s="14">
        <f>IF(G130&lt;&gt;"",NETWORKDAYS(F130,G130,Feriados!$A$1:$A$936),0)</f>
        <v>4</v>
      </c>
      <c r="I130" s="17">
        <v>44185</v>
      </c>
      <c r="J130" s="1" t="str">
        <f t="shared" si="3"/>
        <v>FORA DO PRAZO</v>
      </c>
    </row>
    <row r="131" spans="1:10" ht="15" customHeight="1" x14ac:dyDescent="0.25">
      <c r="A131" s="22">
        <f t="shared" ref="A131:A176" si="4">A130+1</f>
        <v>130</v>
      </c>
      <c r="B131" s="23" t="s">
        <v>55</v>
      </c>
      <c r="C131" s="17">
        <v>44167</v>
      </c>
      <c r="D131" s="22">
        <v>9</v>
      </c>
      <c r="E131" s="16">
        <f>WORKDAY(C131,D131+H131,Feriados!$A$1:$A$936)</f>
        <v>44184</v>
      </c>
      <c r="F131" s="17">
        <v>44167</v>
      </c>
      <c r="G131" s="17">
        <v>44172</v>
      </c>
      <c r="H131" s="14">
        <f>IF(G131&lt;&gt;"",NETWORKDAYS(F131,G131,Feriados!$A$1:$A$936),0)</f>
        <v>4</v>
      </c>
      <c r="I131" s="17">
        <v>44185</v>
      </c>
      <c r="J131" s="1" t="str">
        <f t="shared" ref="J131:J176" si="5">IF(I131&lt;&gt;"",IF($I131&lt;=E131,"OK","FORA DO PRAZO"),"")</f>
        <v>FORA DO PRAZO</v>
      </c>
    </row>
    <row r="132" spans="1:10" ht="15" customHeight="1" x14ac:dyDescent="0.25">
      <c r="A132" s="22">
        <f t="shared" si="4"/>
        <v>131</v>
      </c>
      <c r="B132" s="23" t="s">
        <v>66</v>
      </c>
      <c r="C132" s="17">
        <v>44167</v>
      </c>
      <c r="D132" s="22">
        <v>9</v>
      </c>
      <c r="E132" s="16">
        <f>WORKDAY(C132,D132+H132,Feriados!$A$1:$A$936)</f>
        <v>44184</v>
      </c>
      <c r="F132" s="17">
        <v>44167</v>
      </c>
      <c r="G132" s="17">
        <v>44172</v>
      </c>
      <c r="H132" s="14">
        <f>IF(G132&lt;&gt;"",NETWORKDAYS(F132,G132,Feriados!$A$1:$A$936),0)</f>
        <v>4</v>
      </c>
      <c r="I132" s="17">
        <v>44185</v>
      </c>
      <c r="J132" s="1" t="str">
        <f t="shared" si="5"/>
        <v>FORA DO PRAZO</v>
      </c>
    </row>
    <row r="133" spans="1:10" ht="15" customHeight="1" x14ac:dyDescent="0.25">
      <c r="A133" s="22">
        <f t="shared" si="4"/>
        <v>132</v>
      </c>
      <c r="B133" s="23" t="s">
        <v>57</v>
      </c>
      <c r="C133" s="17">
        <v>44167</v>
      </c>
      <c r="D133" s="22">
        <v>9</v>
      </c>
      <c r="E133" s="16">
        <f>WORKDAY(C133,D133+H133,Feriados!$A$1:$A$936)</f>
        <v>44184</v>
      </c>
      <c r="F133" s="17">
        <v>44167</v>
      </c>
      <c r="G133" s="17">
        <v>44172</v>
      </c>
      <c r="H133" s="14">
        <f>IF(G133&lt;&gt;"",NETWORKDAYS(F133,G133,Feriados!$A$1:$A$936),0)</f>
        <v>4</v>
      </c>
      <c r="I133" s="17">
        <v>44185</v>
      </c>
      <c r="J133" s="1" t="str">
        <f t="shared" si="5"/>
        <v>FORA DO PRAZO</v>
      </c>
    </row>
    <row r="134" spans="1:10" ht="15" customHeight="1" x14ac:dyDescent="0.25">
      <c r="A134" s="22">
        <f t="shared" si="4"/>
        <v>133</v>
      </c>
      <c r="B134" s="23" t="s">
        <v>57</v>
      </c>
      <c r="C134" s="17">
        <v>44173</v>
      </c>
      <c r="D134" s="22">
        <v>10</v>
      </c>
      <c r="E134" s="16">
        <f>WORKDAY(C134,D134+H134,Feriados!$A$1:$A$936)</f>
        <v>44187</v>
      </c>
      <c r="F134" s="17"/>
      <c r="G134" s="17"/>
      <c r="H134" s="14">
        <f>IF(G134&lt;&gt;"",NETWORKDAYS(F134,G134,Feriados!$A$1:$A$936),0)</f>
        <v>0</v>
      </c>
      <c r="I134" s="17">
        <v>44173</v>
      </c>
      <c r="J134" s="1" t="str">
        <f t="shared" si="5"/>
        <v>OK</v>
      </c>
    </row>
    <row r="135" spans="1:10" ht="15" customHeight="1" x14ac:dyDescent="0.25">
      <c r="A135" s="22">
        <f t="shared" si="4"/>
        <v>134</v>
      </c>
      <c r="B135" s="23" t="s">
        <v>67</v>
      </c>
      <c r="C135" s="17">
        <v>44173</v>
      </c>
      <c r="D135" s="22">
        <v>10</v>
      </c>
      <c r="E135" s="16">
        <f>WORKDAY(C135,D135+H135,Feriados!$A$1:$A$936)</f>
        <v>44187</v>
      </c>
      <c r="F135" s="17"/>
      <c r="G135" s="17"/>
      <c r="H135" s="14">
        <f>IF(G135&lt;&gt;"",NETWORKDAYS(F135,G135,Feriados!$A$1:$A$936),0)</f>
        <v>0</v>
      </c>
      <c r="I135" s="17">
        <v>44185</v>
      </c>
      <c r="J135" s="1" t="str">
        <f t="shared" si="5"/>
        <v>OK</v>
      </c>
    </row>
    <row r="136" spans="1:10" ht="15" customHeight="1" x14ac:dyDescent="0.25">
      <c r="A136" s="22">
        <f t="shared" si="4"/>
        <v>135</v>
      </c>
      <c r="B136" s="23" t="s">
        <v>53</v>
      </c>
      <c r="C136" s="17">
        <v>44171</v>
      </c>
      <c r="D136" s="22">
        <v>9</v>
      </c>
      <c r="E136" s="16">
        <f>WORKDAY(C136,D136+H136,Feriados!$A$1:$A$936)</f>
        <v>44201</v>
      </c>
      <c r="F136" s="17">
        <v>44171</v>
      </c>
      <c r="G136" s="17">
        <v>44185</v>
      </c>
      <c r="H136" s="14">
        <f>IF(G136&lt;&gt;"",NETWORKDAYS(F136,G136,Feriados!$A$1:$A$936),0)</f>
        <v>10</v>
      </c>
      <c r="I136" s="17">
        <v>44185</v>
      </c>
      <c r="J136" s="1" t="str">
        <f t="shared" si="5"/>
        <v>OK</v>
      </c>
    </row>
    <row r="137" spans="1:10" ht="15" customHeight="1" x14ac:dyDescent="0.25">
      <c r="A137" s="22">
        <f t="shared" si="4"/>
        <v>136</v>
      </c>
      <c r="B137" s="23" t="s">
        <v>37</v>
      </c>
      <c r="C137" s="17">
        <v>44178</v>
      </c>
      <c r="D137" s="22">
        <v>9</v>
      </c>
      <c r="E137" s="16">
        <f>WORKDAY(C137,D137+H137,Feriados!$A$1:$A$936)</f>
        <v>44198</v>
      </c>
      <c r="F137" s="17">
        <v>44181</v>
      </c>
      <c r="G137" s="17">
        <v>44186</v>
      </c>
      <c r="H137" s="14">
        <f>IF(G137&lt;&gt;"",NETWORKDAYS(F137,G137,Feriados!$A$1:$A$936),0)</f>
        <v>4</v>
      </c>
      <c r="I137" s="17">
        <v>44193</v>
      </c>
      <c r="J137" s="1" t="str">
        <f t="shared" si="5"/>
        <v>OK</v>
      </c>
    </row>
    <row r="138" spans="1:10" ht="15" customHeight="1" x14ac:dyDescent="0.25">
      <c r="A138" s="22">
        <f t="shared" si="4"/>
        <v>137</v>
      </c>
      <c r="B138" s="23" t="s">
        <v>70</v>
      </c>
      <c r="C138" s="17">
        <v>44178</v>
      </c>
      <c r="D138" s="22">
        <v>10</v>
      </c>
      <c r="E138" s="16">
        <f>WORKDAY(C138,D138+H138,Feriados!$A$1:$A$936)</f>
        <v>44194</v>
      </c>
      <c r="F138" s="17"/>
      <c r="G138" s="17"/>
      <c r="H138" s="14">
        <f>IF(G138&lt;&gt;"",NETWORKDAYS(F138,G138,Feriados!$A$1:$A$936),0)</f>
        <v>0</v>
      </c>
      <c r="I138" s="17">
        <v>44185</v>
      </c>
      <c r="J138" s="1" t="str">
        <f t="shared" si="5"/>
        <v>OK</v>
      </c>
    </row>
    <row r="139" spans="1:10" ht="15" customHeight="1" x14ac:dyDescent="0.25">
      <c r="A139" s="22">
        <f t="shared" si="4"/>
        <v>138</v>
      </c>
      <c r="B139" s="23" t="s">
        <v>46</v>
      </c>
      <c r="C139" s="17">
        <v>44178</v>
      </c>
      <c r="D139" s="22">
        <v>10</v>
      </c>
      <c r="E139" s="16">
        <f>WORKDAY(C139,D139+H139,Feriados!$A$1:$A$936)</f>
        <v>44194</v>
      </c>
      <c r="F139" s="17"/>
      <c r="G139" s="17"/>
      <c r="H139" s="14">
        <f>IF(G139&lt;&gt;"",NETWORKDAYS(F139,G139,Feriados!$A$1:$A$936),0)</f>
        <v>0</v>
      </c>
      <c r="I139" s="17">
        <v>44185</v>
      </c>
      <c r="J139" s="1" t="str">
        <f t="shared" si="5"/>
        <v>OK</v>
      </c>
    </row>
    <row r="140" spans="1:10" ht="15" customHeight="1" x14ac:dyDescent="0.25">
      <c r="A140" s="22">
        <f t="shared" si="4"/>
        <v>139</v>
      </c>
      <c r="B140" s="23" t="s">
        <v>56</v>
      </c>
      <c r="C140" s="17">
        <v>44178</v>
      </c>
      <c r="D140" s="22">
        <v>10</v>
      </c>
      <c r="E140" s="16">
        <f>WORKDAY(C140,D140+H140,Feriados!$A$1:$A$936)</f>
        <v>44194</v>
      </c>
      <c r="F140" s="17"/>
      <c r="G140" s="17"/>
      <c r="H140" s="14">
        <f>IF(G140&lt;&gt;"",NETWORKDAYS(F140,G140,Feriados!$A$1:$A$936),0)</f>
        <v>0</v>
      </c>
      <c r="I140" s="17">
        <v>44186</v>
      </c>
      <c r="J140" s="1" t="str">
        <f t="shared" si="5"/>
        <v>OK</v>
      </c>
    </row>
    <row r="141" spans="1:10" ht="15" customHeight="1" x14ac:dyDescent="0.25">
      <c r="A141" s="22">
        <f t="shared" si="4"/>
        <v>140</v>
      </c>
      <c r="B141" s="23" t="s">
        <v>49</v>
      </c>
      <c r="C141" s="17">
        <v>44179</v>
      </c>
      <c r="D141" s="22">
        <v>10</v>
      </c>
      <c r="E141" s="16">
        <f>WORKDAY(C141,D141+H141,Feriados!$A$1:$A$936)</f>
        <v>44194</v>
      </c>
      <c r="F141" s="17"/>
      <c r="G141" s="17"/>
      <c r="H141" s="14">
        <f>IF(G141&lt;&gt;"",NETWORKDAYS(F141,G141,Feriados!$A$1:$A$936),0)</f>
        <v>0</v>
      </c>
      <c r="I141" s="17">
        <v>44194</v>
      </c>
      <c r="J141" s="1" t="str">
        <f t="shared" si="5"/>
        <v>OK</v>
      </c>
    </row>
    <row r="142" spans="1:10" x14ac:dyDescent="0.25">
      <c r="A142" s="22">
        <f t="shared" si="4"/>
        <v>141</v>
      </c>
      <c r="B142" s="23" t="s">
        <v>63</v>
      </c>
      <c r="C142" s="17">
        <v>44179</v>
      </c>
      <c r="D142" s="22">
        <v>9</v>
      </c>
      <c r="E142" s="16">
        <f>WORKDAY(C142,D142+H142,Feriados!$A$1:$A$936)</f>
        <v>44201</v>
      </c>
      <c r="F142" s="17">
        <v>44180</v>
      </c>
      <c r="G142" s="17">
        <v>44186</v>
      </c>
      <c r="H142" s="14">
        <f>IF(G142&lt;&gt;"",NETWORKDAYS(F142,G142,Feriados!$A$1:$A$936),0)</f>
        <v>5</v>
      </c>
      <c r="I142" s="17">
        <v>44195</v>
      </c>
      <c r="J142" s="1" t="str">
        <f t="shared" si="5"/>
        <v>OK</v>
      </c>
    </row>
    <row r="143" spans="1:10" ht="15" customHeight="1" x14ac:dyDescent="0.25">
      <c r="A143" s="22">
        <f t="shared" si="4"/>
        <v>142</v>
      </c>
      <c r="B143" s="23" t="s">
        <v>61</v>
      </c>
      <c r="C143" s="17">
        <v>44181</v>
      </c>
      <c r="D143" s="22">
        <v>10</v>
      </c>
      <c r="E143" s="16">
        <f>WORKDAY(C143,D143+H143,Feriados!$A$1:$A$936)</f>
        <v>44196</v>
      </c>
      <c r="F143" s="17"/>
      <c r="G143" s="17"/>
      <c r="H143" s="14">
        <f>IF(G143&lt;&gt;"",NETWORKDAYS(F143,G143,Feriados!$A$1:$A$936),0)</f>
        <v>0</v>
      </c>
      <c r="I143" s="17">
        <v>44185</v>
      </c>
      <c r="J143" s="1" t="str">
        <f t="shared" si="5"/>
        <v>OK</v>
      </c>
    </row>
    <row r="144" spans="1:10" ht="15" customHeight="1" x14ac:dyDescent="0.25">
      <c r="A144" s="22">
        <f t="shared" si="4"/>
        <v>143</v>
      </c>
      <c r="B144" s="23" t="s">
        <v>40</v>
      </c>
      <c r="C144" s="17">
        <v>44179</v>
      </c>
      <c r="D144" s="22">
        <v>10</v>
      </c>
      <c r="E144" s="16">
        <f>WORKDAY(C144,D144+H144,Feriados!$A$1:$A$936)</f>
        <v>44194</v>
      </c>
      <c r="F144" s="17"/>
      <c r="G144" s="17"/>
      <c r="H144" s="14">
        <f>IF(G144&lt;&gt;"",NETWORKDAYS(F144,G144,Feriados!$A$1:$A$936),0)</f>
        <v>0</v>
      </c>
      <c r="I144" s="17">
        <v>44193</v>
      </c>
      <c r="J144" s="1" t="str">
        <f t="shared" si="5"/>
        <v>OK</v>
      </c>
    </row>
    <row r="145" spans="1:10" ht="15" customHeight="1" x14ac:dyDescent="0.25">
      <c r="A145" s="22">
        <f t="shared" si="4"/>
        <v>144</v>
      </c>
      <c r="B145" s="23" t="s">
        <v>48</v>
      </c>
      <c r="C145" s="17">
        <v>44181</v>
      </c>
      <c r="D145" s="22">
        <v>10</v>
      </c>
      <c r="E145" s="16">
        <f>WORKDAY(C145,D145+H145,Feriados!$A$1:$A$936)</f>
        <v>44196</v>
      </c>
      <c r="F145" s="17"/>
      <c r="G145" s="17"/>
      <c r="H145" s="14">
        <f>IF(G145&lt;&gt;"",NETWORKDAYS(F145,G145,Feriados!$A$1:$A$936),0)</f>
        <v>0</v>
      </c>
      <c r="I145" s="17">
        <v>44187</v>
      </c>
      <c r="J145" s="1" t="str">
        <f t="shared" si="5"/>
        <v>OK</v>
      </c>
    </row>
    <row r="146" spans="1:10" x14ac:dyDescent="0.25">
      <c r="A146" s="22">
        <f t="shared" si="4"/>
        <v>145</v>
      </c>
      <c r="B146" s="23" t="s">
        <v>54</v>
      </c>
      <c r="C146" s="17">
        <v>44178</v>
      </c>
      <c r="D146" s="22">
        <v>9</v>
      </c>
      <c r="E146" s="16">
        <f>WORKDAY(C146,D146+H146,Feriados!$A$1:$A$936)</f>
        <v>44194</v>
      </c>
      <c r="F146" s="17">
        <v>44178</v>
      </c>
      <c r="G146" s="17">
        <v>44180</v>
      </c>
      <c r="H146" s="14">
        <f>IF(G146&lt;&gt;"",NETWORKDAYS(F146,G146,Feriados!$A$1:$A$936),0)</f>
        <v>1</v>
      </c>
      <c r="I146" s="17">
        <v>44188</v>
      </c>
      <c r="J146" s="1" t="str">
        <f t="shared" si="5"/>
        <v>OK</v>
      </c>
    </row>
    <row r="147" spans="1:10" ht="15" customHeight="1" x14ac:dyDescent="0.25">
      <c r="A147" s="22">
        <f t="shared" si="4"/>
        <v>146</v>
      </c>
      <c r="B147" s="23" t="s">
        <v>38</v>
      </c>
      <c r="C147" s="17">
        <v>44178</v>
      </c>
      <c r="D147" s="22">
        <v>9</v>
      </c>
      <c r="E147" s="16">
        <f>WORKDAY(C147,D147+H147,Feriados!$A$1:$A$936)</f>
        <v>44194</v>
      </c>
      <c r="F147" s="17">
        <v>44178</v>
      </c>
      <c r="G147" s="17">
        <v>44180</v>
      </c>
      <c r="H147" s="14">
        <f>IF(G147&lt;&gt;"",NETWORKDAYS(F147,G147,Feriados!$A$1:$A$936),0)</f>
        <v>1</v>
      </c>
      <c r="I147" s="17">
        <v>44195</v>
      </c>
      <c r="J147" s="1" t="str">
        <f t="shared" si="5"/>
        <v>FORA DO PRAZO</v>
      </c>
    </row>
    <row r="148" spans="1:10" ht="15" customHeight="1" x14ac:dyDescent="0.25">
      <c r="A148" s="22">
        <f t="shared" si="4"/>
        <v>147</v>
      </c>
      <c r="B148" s="23" t="s">
        <v>42</v>
      </c>
      <c r="C148" s="17">
        <v>44178</v>
      </c>
      <c r="D148" s="22">
        <v>9</v>
      </c>
      <c r="E148" s="16">
        <f>WORKDAY(C148,D148+H148,Feriados!$A$1:$A$936)</f>
        <v>44194</v>
      </c>
      <c r="F148" s="17">
        <v>44178</v>
      </c>
      <c r="G148" s="17">
        <v>44180</v>
      </c>
      <c r="H148" s="14">
        <f>IF(G148&lt;&gt;"",NETWORKDAYS(F148,G148,Feriados!$A$1:$A$936),0)</f>
        <v>1</v>
      </c>
      <c r="I148" s="17">
        <v>44199</v>
      </c>
      <c r="J148" s="1" t="str">
        <f t="shared" si="5"/>
        <v>FORA DO PRAZO</v>
      </c>
    </row>
    <row r="149" spans="1:10" ht="15" customHeight="1" x14ac:dyDescent="0.25">
      <c r="A149" s="22">
        <f t="shared" si="4"/>
        <v>148</v>
      </c>
      <c r="B149" s="23" t="s">
        <v>42</v>
      </c>
      <c r="C149" s="17">
        <v>44178</v>
      </c>
      <c r="D149" s="22">
        <v>9</v>
      </c>
      <c r="E149" s="16">
        <f>WORKDAY(C149,D149+H149,Feriados!$A$1:$A$936)</f>
        <v>44194</v>
      </c>
      <c r="F149" s="17">
        <v>44178</v>
      </c>
      <c r="G149" s="17">
        <v>44180</v>
      </c>
      <c r="H149" s="14">
        <f>IF(G149&lt;&gt;"",NETWORKDAYS(F149,G149,Feriados!$A$1:$A$936),0)</f>
        <v>1</v>
      </c>
      <c r="I149" s="17">
        <v>44198</v>
      </c>
      <c r="J149" s="1" t="str">
        <f t="shared" si="5"/>
        <v>FORA DO PRAZO</v>
      </c>
    </row>
    <row r="150" spans="1:10" ht="15" customHeight="1" x14ac:dyDescent="0.25">
      <c r="A150" s="22">
        <f t="shared" si="4"/>
        <v>149</v>
      </c>
      <c r="B150" s="23" t="s">
        <v>69</v>
      </c>
      <c r="C150" s="17">
        <v>44178</v>
      </c>
      <c r="D150" s="22">
        <v>9</v>
      </c>
      <c r="E150" s="16">
        <f>WORKDAY(C150,D150+H150,Feriados!$A$1:$A$936)</f>
        <v>44194</v>
      </c>
      <c r="F150" s="17">
        <v>44178</v>
      </c>
      <c r="G150" s="17">
        <v>44180</v>
      </c>
      <c r="H150" s="14">
        <f>IF(G150&lt;&gt;"",NETWORKDAYS(F150,G150,Feriados!$A$1:$A$936),0)</f>
        <v>1</v>
      </c>
      <c r="I150" s="17">
        <v>44194</v>
      </c>
      <c r="J150" s="1" t="str">
        <f t="shared" si="5"/>
        <v>OK</v>
      </c>
    </row>
    <row r="151" spans="1:10" ht="15" customHeight="1" x14ac:dyDescent="0.25">
      <c r="A151" s="22">
        <f t="shared" si="4"/>
        <v>150</v>
      </c>
      <c r="B151" s="23" t="s">
        <v>69</v>
      </c>
      <c r="C151" s="17">
        <v>44178</v>
      </c>
      <c r="D151" s="22">
        <v>9</v>
      </c>
      <c r="E151" s="16">
        <f>WORKDAY(C151,D151+H151,Feriados!$A$1:$A$936)</f>
        <v>44194</v>
      </c>
      <c r="F151" s="17">
        <v>44178</v>
      </c>
      <c r="G151" s="17">
        <v>44180</v>
      </c>
      <c r="H151" s="14">
        <f>IF(G151&lt;&gt;"",NETWORKDAYS(F151,G151,Feriados!$A$1:$A$936),0)</f>
        <v>1</v>
      </c>
      <c r="I151" s="17">
        <v>44198</v>
      </c>
      <c r="J151" s="1" t="str">
        <f t="shared" si="5"/>
        <v>FORA DO PRAZO</v>
      </c>
    </row>
    <row r="152" spans="1:10" ht="15" customHeight="1" x14ac:dyDescent="0.25">
      <c r="A152" s="22">
        <f t="shared" si="4"/>
        <v>151</v>
      </c>
      <c r="B152" s="23" t="s">
        <v>45</v>
      </c>
      <c r="C152" s="17">
        <v>44178</v>
      </c>
      <c r="D152" s="22">
        <v>9</v>
      </c>
      <c r="E152" s="16">
        <f>WORKDAY(C152,D152+H152,Feriados!$A$1:$A$936)</f>
        <v>44194</v>
      </c>
      <c r="F152" s="17">
        <v>44178</v>
      </c>
      <c r="G152" s="17">
        <v>44180</v>
      </c>
      <c r="H152" s="14">
        <f>IF(G152&lt;&gt;"",NETWORKDAYS(F152,G152,Feriados!$A$1:$A$936),0)</f>
        <v>1</v>
      </c>
      <c r="I152" s="17">
        <v>44194</v>
      </c>
      <c r="J152" s="1" t="str">
        <f t="shared" si="5"/>
        <v>OK</v>
      </c>
    </row>
    <row r="153" spans="1:10" ht="15" customHeight="1" x14ac:dyDescent="0.25">
      <c r="A153" s="22">
        <f t="shared" si="4"/>
        <v>152</v>
      </c>
      <c r="B153" s="23" t="s">
        <v>43</v>
      </c>
      <c r="C153" s="17">
        <v>44178</v>
      </c>
      <c r="D153" s="22">
        <v>9</v>
      </c>
      <c r="E153" s="16">
        <f>WORKDAY(C153,D153+H153,Feriados!$A$1:$A$936)</f>
        <v>44194</v>
      </c>
      <c r="F153" s="17">
        <v>44178</v>
      </c>
      <c r="G153" s="17">
        <v>44180</v>
      </c>
      <c r="H153" s="14">
        <f>IF(G153&lt;&gt;"",NETWORKDAYS(F153,G153,Feriados!$A$1:$A$936),0)</f>
        <v>1</v>
      </c>
      <c r="I153" s="17">
        <v>44193</v>
      </c>
      <c r="J153" s="1" t="str">
        <f t="shared" si="5"/>
        <v>OK</v>
      </c>
    </row>
    <row r="154" spans="1:10" ht="15" customHeight="1" x14ac:dyDescent="0.25">
      <c r="A154" s="22">
        <f t="shared" si="4"/>
        <v>153</v>
      </c>
      <c r="B154" s="23" t="s">
        <v>43</v>
      </c>
      <c r="C154" s="17">
        <v>44177</v>
      </c>
      <c r="D154" s="22">
        <v>9</v>
      </c>
      <c r="E154" s="16">
        <f>WORKDAY(C154,D154+H154,Feriados!$A$1:$A$936)</f>
        <v>44201</v>
      </c>
      <c r="F154" s="17">
        <v>44178</v>
      </c>
      <c r="G154" s="17">
        <v>44184</v>
      </c>
      <c r="H154" s="14">
        <f>IF(G154&lt;&gt;"",NETWORKDAYS(F154,G154,Feriados!$A$1:$A$936),0)</f>
        <v>5</v>
      </c>
      <c r="I154" s="17">
        <v>44194</v>
      </c>
      <c r="J154" s="1" t="str">
        <f t="shared" si="5"/>
        <v>OK</v>
      </c>
    </row>
    <row r="155" spans="1:10" ht="15" customHeight="1" x14ac:dyDescent="0.25">
      <c r="A155" s="22">
        <f t="shared" si="4"/>
        <v>154</v>
      </c>
      <c r="B155" s="23" t="s">
        <v>58</v>
      </c>
      <c r="C155" s="17">
        <v>44186</v>
      </c>
      <c r="D155" s="22">
        <v>10</v>
      </c>
      <c r="E155" s="16">
        <f>WORKDAY(C155,D155+H155,Feriados!$A$1:$A$936)</f>
        <v>44202</v>
      </c>
      <c r="F155" s="17"/>
      <c r="G155" s="17"/>
      <c r="H155" s="14">
        <f>IF(G155&lt;&gt;"",NETWORKDAYS(F155,G155,Feriados!$A$1:$A$936),0)</f>
        <v>0</v>
      </c>
      <c r="I155" s="17">
        <v>44194</v>
      </c>
      <c r="J155" s="1" t="str">
        <f t="shared" si="5"/>
        <v>OK</v>
      </c>
    </row>
    <row r="156" spans="1:10" ht="15" customHeight="1" x14ac:dyDescent="0.25">
      <c r="A156" s="22">
        <f t="shared" si="4"/>
        <v>155</v>
      </c>
      <c r="B156" s="23" t="s">
        <v>68</v>
      </c>
      <c r="C156" s="17">
        <v>44188</v>
      </c>
      <c r="D156" s="22">
        <v>10</v>
      </c>
      <c r="E156" s="16">
        <f>WORKDAY(C156,D156+H156,Feriados!$A$1:$A$936)</f>
        <v>44230</v>
      </c>
      <c r="F156" s="17">
        <v>44188</v>
      </c>
      <c r="G156" s="17">
        <v>44215</v>
      </c>
      <c r="H156" s="14">
        <f>IF(G156&lt;&gt;"",NETWORKDAYS(F156,G156,Feriados!$A$1:$A$936),0)</f>
        <v>18</v>
      </c>
      <c r="I156" s="17">
        <v>44223</v>
      </c>
      <c r="J156" s="1" t="str">
        <f t="shared" si="5"/>
        <v>OK</v>
      </c>
    </row>
    <row r="157" spans="1:10" ht="15" customHeight="1" x14ac:dyDescent="0.25">
      <c r="A157" s="22">
        <f t="shared" si="4"/>
        <v>156</v>
      </c>
      <c r="B157" s="23" t="s">
        <v>37</v>
      </c>
      <c r="C157" s="17">
        <v>44153</v>
      </c>
      <c r="D157" s="22">
        <v>9</v>
      </c>
      <c r="E157" s="16">
        <f>WORKDAY(C157,D157+H157,Feriados!$A$1:$A$936)</f>
        <v>44208</v>
      </c>
      <c r="F157" s="17">
        <v>44153</v>
      </c>
      <c r="G157" s="17">
        <v>44192</v>
      </c>
      <c r="H157" s="14">
        <f>IF(G157&lt;&gt;"",NETWORKDAYS(F157,G157,Feriados!$A$1:$A$936),0)</f>
        <v>28</v>
      </c>
      <c r="I157" s="17">
        <v>44202</v>
      </c>
      <c r="J157" s="1" t="str">
        <f t="shared" si="5"/>
        <v>OK</v>
      </c>
    </row>
    <row r="158" spans="1:10" ht="15" customHeight="1" x14ac:dyDescent="0.25">
      <c r="A158" s="22">
        <f t="shared" si="4"/>
        <v>157</v>
      </c>
      <c r="B158" s="23" t="s">
        <v>61</v>
      </c>
      <c r="C158" s="17">
        <v>44153</v>
      </c>
      <c r="D158" s="22">
        <v>9</v>
      </c>
      <c r="E158" s="16">
        <f>WORKDAY(C158,D158+H158,Feriados!$A$1:$A$936)</f>
        <v>44208</v>
      </c>
      <c r="F158" s="17">
        <v>44153</v>
      </c>
      <c r="G158" s="17">
        <v>44192</v>
      </c>
      <c r="H158" s="14">
        <f>IF(G158&lt;&gt;"",NETWORKDAYS(F158,G158,Feriados!$A$1:$A$936),0)</f>
        <v>28</v>
      </c>
      <c r="I158" s="17">
        <v>44205</v>
      </c>
      <c r="J158" s="1" t="str">
        <f t="shared" si="5"/>
        <v>OK</v>
      </c>
    </row>
    <row r="159" spans="1:10" ht="15" customHeight="1" x14ac:dyDescent="0.25">
      <c r="A159" s="22">
        <f t="shared" si="4"/>
        <v>158</v>
      </c>
      <c r="B159" s="23" t="s">
        <v>63</v>
      </c>
      <c r="C159" s="17">
        <v>44153</v>
      </c>
      <c r="D159" s="22">
        <v>9</v>
      </c>
      <c r="E159" s="16">
        <f>WORKDAY(C159,D159+H159,Feriados!$A$1:$A$936)</f>
        <v>44208</v>
      </c>
      <c r="F159" s="17">
        <v>44153</v>
      </c>
      <c r="G159" s="17">
        <v>44192</v>
      </c>
      <c r="H159" s="14">
        <f>IF(G159&lt;&gt;"",NETWORKDAYS(F159,G159,Feriados!$A$1:$A$936),0)</f>
        <v>28</v>
      </c>
      <c r="I159" s="17">
        <v>44205</v>
      </c>
      <c r="J159" s="1" t="str">
        <f t="shared" si="5"/>
        <v>OK</v>
      </c>
    </row>
    <row r="160" spans="1:10" ht="15" customHeight="1" x14ac:dyDescent="0.25">
      <c r="A160" s="22">
        <f t="shared" si="4"/>
        <v>159</v>
      </c>
      <c r="B160" s="23" t="s">
        <v>50</v>
      </c>
      <c r="C160" s="17">
        <v>44153</v>
      </c>
      <c r="D160" s="22">
        <v>9</v>
      </c>
      <c r="E160" s="16">
        <f>WORKDAY(C160,D160+H160,Feriados!$A$1:$A$936)</f>
        <v>44208</v>
      </c>
      <c r="F160" s="17">
        <v>44153</v>
      </c>
      <c r="G160" s="17">
        <v>44192</v>
      </c>
      <c r="H160" s="14">
        <f>IF(G160&lt;&gt;"",NETWORKDAYS(F160,G160,Feriados!$A$1:$A$936),0)</f>
        <v>28</v>
      </c>
      <c r="I160" s="17">
        <v>44212</v>
      </c>
      <c r="J160" s="1" t="str">
        <f t="shared" si="5"/>
        <v>FORA DO PRAZO</v>
      </c>
    </row>
    <row r="161" spans="1:10" ht="15" customHeight="1" x14ac:dyDescent="0.25">
      <c r="A161" s="22">
        <f t="shared" si="4"/>
        <v>160</v>
      </c>
      <c r="B161" s="23" t="s">
        <v>63</v>
      </c>
      <c r="C161" s="17">
        <v>44153</v>
      </c>
      <c r="D161" s="22">
        <v>9</v>
      </c>
      <c r="E161" s="16">
        <f>WORKDAY(C161,D161+H161,Feriados!$A$1:$A$936)</f>
        <v>44208</v>
      </c>
      <c r="F161" s="17">
        <v>44153</v>
      </c>
      <c r="G161" s="17">
        <v>44192</v>
      </c>
      <c r="H161" s="14">
        <f>IF(G161&lt;&gt;"",NETWORKDAYS(F161,G161,Feriados!$A$1:$A$936),0)</f>
        <v>28</v>
      </c>
      <c r="I161" s="17">
        <v>44212</v>
      </c>
      <c r="J161" s="1" t="str">
        <f t="shared" si="5"/>
        <v>FORA DO PRAZO</v>
      </c>
    </row>
    <row r="162" spans="1:10" ht="15" customHeight="1" x14ac:dyDescent="0.25">
      <c r="A162" s="22">
        <f t="shared" si="4"/>
        <v>161</v>
      </c>
      <c r="B162" s="23" t="s">
        <v>69</v>
      </c>
      <c r="C162" s="17">
        <v>44153</v>
      </c>
      <c r="D162" s="22">
        <v>9</v>
      </c>
      <c r="E162" s="16">
        <f>WORKDAY(C162,D162+H162,Feriados!$A$1:$A$936)</f>
        <v>44208</v>
      </c>
      <c r="F162" s="17">
        <v>44153</v>
      </c>
      <c r="G162" s="17">
        <v>44192</v>
      </c>
      <c r="H162" s="14">
        <f>IF(G162&lt;&gt;"",NETWORKDAYS(F162,G162,Feriados!$A$1:$A$936),0)</f>
        <v>28</v>
      </c>
      <c r="I162" s="17">
        <v>44209</v>
      </c>
      <c r="J162" s="1" t="str">
        <f t="shared" si="5"/>
        <v>FORA DO PRAZO</v>
      </c>
    </row>
    <row r="163" spans="1:10" ht="15" customHeight="1" x14ac:dyDescent="0.25">
      <c r="A163" s="22">
        <f t="shared" si="4"/>
        <v>162</v>
      </c>
      <c r="B163" s="23" t="s">
        <v>45</v>
      </c>
      <c r="C163" s="17">
        <v>44191</v>
      </c>
      <c r="D163" s="22">
        <v>10</v>
      </c>
      <c r="E163" s="16">
        <f>WORKDAY(C163,D163+H163,Feriados!$A$1:$A$936)</f>
        <v>44226</v>
      </c>
      <c r="F163" s="17">
        <v>44203</v>
      </c>
      <c r="G163" s="17">
        <v>44222</v>
      </c>
      <c r="H163" s="14">
        <f>IF(G163&lt;&gt;"",NETWORKDAYS(F163,G163,Feriados!$A$1:$A$936),0)</f>
        <v>14</v>
      </c>
      <c r="I163" s="17">
        <v>44229</v>
      </c>
      <c r="J163" s="1" t="str">
        <f t="shared" si="5"/>
        <v>FORA DO PRAZO</v>
      </c>
    </row>
    <row r="164" spans="1:10" ht="15" customHeight="1" x14ac:dyDescent="0.25">
      <c r="A164" s="22">
        <f t="shared" si="4"/>
        <v>163</v>
      </c>
      <c r="B164" s="23" t="s">
        <v>48</v>
      </c>
      <c r="C164" s="17">
        <v>44188</v>
      </c>
      <c r="D164" s="22">
        <v>10</v>
      </c>
      <c r="E164" s="16">
        <f>WORKDAY(C164,D164+H164,Feriados!$A$1:$A$936)</f>
        <v>44219</v>
      </c>
      <c r="F164" s="17">
        <v>44189</v>
      </c>
      <c r="G164" s="17">
        <v>44206</v>
      </c>
      <c r="H164" s="14">
        <f>IF(G164&lt;&gt;"",NETWORKDAYS(F164,G164,Feriados!$A$1:$A$936),0)</f>
        <v>11</v>
      </c>
      <c r="I164" s="17">
        <v>44216</v>
      </c>
      <c r="J164" s="1" t="str">
        <f t="shared" si="5"/>
        <v>OK</v>
      </c>
    </row>
    <row r="165" spans="1:10" ht="15" customHeight="1" x14ac:dyDescent="0.25">
      <c r="A165" s="22">
        <f t="shared" si="4"/>
        <v>164</v>
      </c>
      <c r="B165" s="23" t="s">
        <v>48</v>
      </c>
      <c r="C165" s="17">
        <v>44194</v>
      </c>
      <c r="D165" s="22">
        <v>10</v>
      </c>
      <c r="E165" s="16">
        <f>WORKDAY(C165,D165+H165,Feriados!$A$1:$A$936)</f>
        <v>44209</v>
      </c>
      <c r="F165" s="17"/>
      <c r="G165" s="17"/>
      <c r="H165" s="14">
        <f>IF(G165&lt;&gt;"",NETWORKDAYS(F165,G165,Feriados!$A$1:$A$936),0)</f>
        <v>0</v>
      </c>
      <c r="I165" s="17">
        <v>44212</v>
      </c>
      <c r="J165" s="1" t="str">
        <f t="shared" si="5"/>
        <v>FORA DO PRAZO</v>
      </c>
    </row>
    <row r="166" spans="1:10" ht="15" customHeight="1" x14ac:dyDescent="0.25">
      <c r="A166" s="22">
        <f t="shared" si="4"/>
        <v>165</v>
      </c>
      <c r="B166" s="23" t="s">
        <v>64</v>
      </c>
      <c r="C166" s="17">
        <v>44194</v>
      </c>
      <c r="D166" s="22">
        <v>10</v>
      </c>
      <c r="E166" s="16">
        <f>WORKDAY(C166,D166+H166,Feriados!$A$1:$A$936)</f>
        <v>44209</v>
      </c>
      <c r="F166" s="17"/>
      <c r="G166" s="17"/>
      <c r="H166" s="14">
        <f>IF(G166&lt;&gt;"",NETWORKDAYS(F166,G166,Feriados!$A$1:$A$936),0)</f>
        <v>0</v>
      </c>
      <c r="I166" s="17">
        <v>44212</v>
      </c>
      <c r="J166" s="1" t="str">
        <f t="shared" si="5"/>
        <v>FORA DO PRAZO</v>
      </c>
    </row>
    <row r="167" spans="1:10" ht="15" customHeight="1" x14ac:dyDescent="0.25">
      <c r="A167" s="22">
        <f t="shared" si="4"/>
        <v>166</v>
      </c>
      <c r="B167" s="23" t="s">
        <v>59</v>
      </c>
      <c r="C167" s="17">
        <v>44195</v>
      </c>
      <c r="D167" s="22">
        <v>10</v>
      </c>
      <c r="E167" s="16">
        <f>WORKDAY(C167,D167+H167,Feriados!$A$1:$A$936)</f>
        <v>44245</v>
      </c>
      <c r="F167" s="17">
        <v>44196</v>
      </c>
      <c r="G167" s="17">
        <v>44230</v>
      </c>
      <c r="H167" s="14">
        <f>IF(G167&lt;&gt;"",NETWORKDAYS(F167,G167,Feriados!$A$1:$A$936),0)</f>
        <v>24</v>
      </c>
      <c r="I167" s="17">
        <v>44236</v>
      </c>
      <c r="J167" s="1" t="str">
        <f t="shared" si="5"/>
        <v>OK</v>
      </c>
    </row>
    <row r="168" spans="1:10" ht="15" customHeight="1" x14ac:dyDescent="0.25">
      <c r="A168" s="22">
        <f t="shared" si="4"/>
        <v>167</v>
      </c>
      <c r="B168" s="23" t="s">
        <v>39</v>
      </c>
      <c r="C168" s="17">
        <v>44153</v>
      </c>
      <c r="D168" s="22">
        <v>10</v>
      </c>
      <c r="E168" s="16">
        <f>WORKDAY(C168,D168+H168,Feriados!$A$1:$A$936)</f>
        <v>44224</v>
      </c>
      <c r="F168" s="17">
        <v>44153</v>
      </c>
      <c r="G168" s="17">
        <v>44209</v>
      </c>
      <c r="H168" s="14">
        <f>IF(G168&lt;&gt;"",NETWORKDAYS(F168,G168,Feriados!$A$1:$A$936),0)</f>
        <v>39</v>
      </c>
      <c r="I168" s="17">
        <v>44222</v>
      </c>
      <c r="J168" s="1" t="str">
        <f t="shared" si="5"/>
        <v>OK</v>
      </c>
    </row>
    <row r="169" spans="1:10" ht="15" customHeight="1" x14ac:dyDescent="0.25">
      <c r="A169" s="22">
        <f t="shared" si="4"/>
        <v>168</v>
      </c>
      <c r="B169" s="23" t="s">
        <v>67</v>
      </c>
      <c r="C169" s="17">
        <v>44153</v>
      </c>
      <c r="D169" s="22">
        <v>10</v>
      </c>
      <c r="E169" s="16">
        <f>WORKDAY(C169,D169+H169,Feriados!$A$1:$A$936)</f>
        <v>44212</v>
      </c>
      <c r="F169" s="17">
        <v>44204</v>
      </c>
      <c r="G169" s="17">
        <v>44247</v>
      </c>
      <c r="H169" s="14">
        <f>IF(G169&lt;&gt;"",NETWORKDAYS(F169,G169,Feriados!$A$1:$A$936),0)</f>
        <v>31</v>
      </c>
      <c r="I169" s="17">
        <v>44208</v>
      </c>
      <c r="J169" s="1" t="str">
        <f t="shared" si="5"/>
        <v>OK</v>
      </c>
    </row>
    <row r="170" spans="1:10" ht="15" customHeight="1" x14ac:dyDescent="0.25">
      <c r="A170" s="22">
        <f t="shared" si="4"/>
        <v>169</v>
      </c>
      <c r="B170" s="23" t="s">
        <v>50</v>
      </c>
      <c r="C170" s="17">
        <v>44153</v>
      </c>
      <c r="D170" s="22">
        <v>10</v>
      </c>
      <c r="E170" s="16">
        <f>WORKDAY(C170,D170+H170,Feriados!$A$1:$A$936)</f>
        <v>44224</v>
      </c>
      <c r="F170" s="17">
        <v>44156</v>
      </c>
      <c r="G170" s="17">
        <v>44213</v>
      </c>
      <c r="H170" s="14">
        <f>IF(G170&lt;&gt;"",NETWORKDAYS(F170,G170,Feriados!$A$1:$A$936),0)</f>
        <v>39</v>
      </c>
      <c r="I170" s="17">
        <v>44228</v>
      </c>
      <c r="J170" s="1" t="str">
        <f t="shared" si="5"/>
        <v>FORA DO PRAZO</v>
      </c>
    </row>
    <row r="171" spans="1:10" ht="15" customHeight="1" x14ac:dyDescent="0.25">
      <c r="A171" s="22">
        <f t="shared" si="4"/>
        <v>170</v>
      </c>
      <c r="B171" s="23" t="s">
        <v>47</v>
      </c>
      <c r="C171" s="17">
        <v>44153</v>
      </c>
      <c r="D171" s="22">
        <v>10</v>
      </c>
      <c r="E171" s="16">
        <f>WORKDAY(C171,D171+H171,Feriados!$A$1:$A$936)</f>
        <v>44229</v>
      </c>
      <c r="F171" s="17">
        <v>44153</v>
      </c>
      <c r="G171" s="17">
        <v>44213</v>
      </c>
      <c r="H171" s="14">
        <f>IF(G171&lt;&gt;"",NETWORKDAYS(F171,G171,Feriados!$A$1:$A$936),0)</f>
        <v>42</v>
      </c>
      <c r="I171" s="17">
        <v>44223</v>
      </c>
      <c r="J171" s="1" t="str">
        <f t="shared" si="5"/>
        <v>OK</v>
      </c>
    </row>
    <row r="172" spans="1:10" ht="15" customHeight="1" x14ac:dyDescent="0.25">
      <c r="A172" s="22">
        <f t="shared" si="4"/>
        <v>171</v>
      </c>
      <c r="B172" s="23" t="s">
        <v>46</v>
      </c>
      <c r="C172" s="17">
        <v>44202</v>
      </c>
      <c r="D172" s="22">
        <v>10</v>
      </c>
      <c r="E172" s="16">
        <f>WORKDAY(C172,D172+H172,Feriados!$A$1:$A$936)</f>
        <v>44216</v>
      </c>
      <c r="F172" s="17"/>
      <c r="G172" s="17"/>
      <c r="H172" s="14">
        <f>IF(G172&lt;&gt;"",NETWORKDAYS(F172,G172,Feriados!$A$1:$A$936),0)</f>
        <v>0</v>
      </c>
      <c r="I172" s="17">
        <v>44215</v>
      </c>
      <c r="J172" s="1" t="str">
        <f t="shared" si="5"/>
        <v>OK</v>
      </c>
    </row>
    <row r="173" spans="1:10" ht="15" customHeight="1" x14ac:dyDescent="0.25">
      <c r="A173" s="22">
        <f t="shared" si="4"/>
        <v>172</v>
      </c>
      <c r="B173" s="23" t="s">
        <v>61</v>
      </c>
      <c r="C173" s="17">
        <v>44205</v>
      </c>
      <c r="D173" s="22">
        <v>10</v>
      </c>
      <c r="E173" s="16">
        <f>WORKDAY(C173,D173+H173,Feriados!$A$1:$A$936)</f>
        <v>44219</v>
      </c>
      <c r="F173" s="17"/>
      <c r="G173" s="17"/>
      <c r="H173" s="14">
        <f>IF(G173&lt;&gt;"",NETWORKDAYS(F173,G173,Feriados!$A$1:$A$936),0)</f>
        <v>0</v>
      </c>
      <c r="I173" s="17">
        <v>44219</v>
      </c>
      <c r="J173" s="1" t="str">
        <f t="shared" si="5"/>
        <v>OK</v>
      </c>
    </row>
    <row r="174" spans="1:10" ht="15" customHeight="1" x14ac:dyDescent="0.25">
      <c r="A174" s="22">
        <f t="shared" si="4"/>
        <v>173</v>
      </c>
      <c r="B174" s="23" t="s">
        <v>43</v>
      </c>
      <c r="C174" s="17">
        <v>44191</v>
      </c>
      <c r="D174" s="22">
        <v>10</v>
      </c>
      <c r="E174" s="16">
        <f>WORKDAY(C174,D174+H174,Feriados!$A$1:$A$936)</f>
        <v>44246</v>
      </c>
      <c r="F174" s="17">
        <v>44198</v>
      </c>
      <c r="G174" s="17">
        <v>44236</v>
      </c>
      <c r="H174" s="14">
        <f>IF(G174&lt;&gt;"",NETWORKDAYS(F174,G174,Feriados!$A$1:$A$936),0)</f>
        <v>27</v>
      </c>
      <c r="I174" s="17">
        <v>44239</v>
      </c>
      <c r="J174" s="1" t="str">
        <f t="shared" si="5"/>
        <v>OK</v>
      </c>
    </row>
    <row r="175" spans="1:10" ht="15" customHeight="1" x14ac:dyDescent="0.25">
      <c r="A175" s="22">
        <f t="shared" si="4"/>
        <v>174</v>
      </c>
      <c r="B175" s="23" t="s">
        <v>63</v>
      </c>
      <c r="C175" s="17">
        <v>44191</v>
      </c>
      <c r="D175" s="22">
        <v>10</v>
      </c>
      <c r="E175" s="16">
        <f>WORKDAY(C175,D175+H175,Feriados!$A$1:$A$936)</f>
        <v>44224</v>
      </c>
      <c r="F175" s="17">
        <v>44196</v>
      </c>
      <c r="G175" s="17">
        <v>44214</v>
      </c>
      <c r="H175" s="14">
        <f>IF(G175&lt;&gt;"",NETWORKDAYS(F175,G175,Feriados!$A$1:$A$936),0)</f>
        <v>12</v>
      </c>
      <c r="I175" s="17">
        <v>44222</v>
      </c>
      <c r="J175" s="1" t="str">
        <f t="shared" si="5"/>
        <v>OK</v>
      </c>
    </row>
    <row r="176" spans="1:10" ht="15" customHeight="1" x14ac:dyDescent="0.25">
      <c r="A176" s="22">
        <f t="shared" si="4"/>
        <v>175</v>
      </c>
      <c r="B176" s="23" t="s">
        <v>52</v>
      </c>
      <c r="C176" s="17">
        <v>44191</v>
      </c>
      <c r="D176" s="22">
        <v>10</v>
      </c>
      <c r="E176" s="16">
        <f>WORKDAY(C176,D176+H176,Feriados!$A$1:$A$936)</f>
        <v>44238</v>
      </c>
      <c r="F176" s="17">
        <v>44196</v>
      </c>
      <c r="G176" s="17">
        <v>44226</v>
      </c>
      <c r="H176" s="14">
        <f>IF(G176&lt;&gt;"",NETWORKDAYS(F176,G176,Feriados!$A$1:$A$936),0)</f>
        <v>22</v>
      </c>
      <c r="I176" s="17">
        <v>44229</v>
      </c>
      <c r="J176" s="1" t="str">
        <f t="shared" si="5"/>
        <v>OK</v>
      </c>
    </row>
    <row r="177" spans="5:5" x14ac:dyDescent="0.25">
      <c r="E177" s="24"/>
    </row>
  </sheetData>
  <autoFilter ref="A1:I176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AD51-62C7-48CE-9001-AD262A6D983D}">
  <sheetPr codeName="Planilha9"/>
  <dimension ref="A1:C936"/>
  <sheetViews>
    <sheetView showGridLines="0" topLeftCell="A911" zoomScale="130" zoomScaleNormal="130" workbookViewId="0"/>
  </sheetViews>
  <sheetFormatPr defaultRowHeight="15" x14ac:dyDescent="0.25"/>
  <cols>
    <col min="1" max="1" width="10.140625" style="24" bestFit="1" customWidth="1"/>
    <col min="2" max="2" width="12" bestFit="1" customWidth="1"/>
    <col min="3" max="3" width="35.140625" bestFit="1" customWidth="1"/>
    <col min="4" max="4" width="10.5703125" bestFit="1" customWidth="1"/>
  </cols>
  <sheetData>
    <row r="1" spans="1:3" x14ac:dyDescent="0.25">
      <c r="A1" s="45">
        <v>36892</v>
      </c>
      <c r="B1" s="46" t="s">
        <v>72</v>
      </c>
      <c r="C1" s="46" t="s">
        <v>73</v>
      </c>
    </row>
    <row r="2" spans="1:3" x14ac:dyDescent="0.25">
      <c r="A2" s="45">
        <v>36948</v>
      </c>
      <c r="B2" s="46" t="s">
        <v>72</v>
      </c>
      <c r="C2" s="46" t="s">
        <v>74</v>
      </c>
    </row>
    <row r="3" spans="1:3" x14ac:dyDescent="0.25">
      <c r="A3" s="45">
        <v>36949</v>
      </c>
      <c r="B3" s="46" t="s">
        <v>75</v>
      </c>
      <c r="C3" s="46" t="s">
        <v>74</v>
      </c>
    </row>
    <row r="4" spans="1:3" x14ac:dyDescent="0.25">
      <c r="A4" s="45">
        <v>36994</v>
      </c>
      <c r="B4" s="46" t="s">
        <v>76</v>
      </c>
      <c r="C4" s="46" t="s">
        <v>77</v>
      </c>
    </row>
    <row r="5" spans="1:3" x14ac:dyDescent="0.25">
      <c r="A5" s="45">
        <v>37002</v>
      </c>
      <c r="B5" s="46" t="s">
        <v>78</v>
      </c>
      <c r="C5" s="46" t="s">
        <v>79</v>
      </c>
    </row>
    <row r="6" spans="1:3" x14ac:dyDescent="0.25">
      <c r="A6" s="45">
        <v>37012</v>
      </c>
      <c r="B6" s="46" t="s">
        <v>75</v>
      </c>
      <c r="C6" s="46" t="s">
        <v>80</v>
      </c>
    </row>
    <row r="7" spans="1:3" x14ac:dyDescent="0.25">
      <c r="A7" s="45">
        <v>37056</v>
      </c>
      <c r="B7" s="46" t="s">
        <v>81</v>
      </c>
      <c r="C7" s="46" t="s">
        <v>82</v>
      </c>
    </row>
    <row r="8" spans="1:3" x14ac:dyDescent="0.25">
      <c r="A8" s="45">
        <v>37141</v>
      </c>
      <c r="B8" s="46" t="s">
        <v>76</v>
      </c>
      <c r="C8" s="46" t="s">
        <v>83</v>
      </c>
    </row>
    <row r="9" spans="1:3" x14ac:dyDescent="0.25">
      <c r="A9" s="45">
        <v>37176</v>
      </c>
      <c r="B9" s="46" t="s">
        <v>76</v>
      </c>
      <c r="C9" s="46" t="s">
        <v>84</v>
      </c>
    </row>
    <row r="10" spans="1:3" x14ac:dyDescent="0.25">
      <c r="A10" s="45">
        <v>37197</v>
      </c>
      <c r="B10" s="46" t="s">
        <v>76</v>
      </c>
      <c r="C10" s="46" t="s">
        <v>85</v>
      </c>
    </row>
    <row r="11" spans="1:3" x14ac:dyDescent="0.25">
      <c r="A11" s="45">
        <v>37210</v>
      </c>
      <c r="B11" s="46" t="s">
        <v>81</v>
      </c>
      <c r="C11" s="46" t="s">
        <v>86</v>
      </c>
    </row>
    <row r="12" spans="1:3" x14ac:dyDescent="0.25">
      <c r="A12" s="45">
        <v>37250</v>
      </c>
      <c r="B12" s="46" t="s">
        <v>75</v>
      </c>
      <c r="C12" s="46" t="s">
        <v>87</v>
      </c>
    </row>
    <row r="13" spans="1:3" x14ac:dyDescent="0.25">
      <c r="A13" s="45">
        <v>37257</v>
      </c>
      <c r="B13" s="46" t="s">
        <v>75</v>
      </c>
      <c r="C13" s="46" t="s">
        <v>73</v>
      </c>
    </row>
    <row r="14" spans="1:3" x14ac:dyDescent="0.25">
      <c r="A14" s="45">
        <v>37298</v>
      </c>
      <c r="B14" s="46" t="s">
        <v>72</v>
      </c>
      <c r="C14" s="46" t="s">
        <v>74</v>
      </c>
    </row>
    <row r="15" spans="1:3" x14ac:dyDescent="0.25">
      <c r="A15" s="45">
        <v>37299</v>
      </c>
      <c r="B15" s="46" t="s">
        <v>75</v>
      </c>
      <c r="C15" s="46" t="s">
        <v>74</v>
      </c>
    </row>
    <row r="16" spans="1:3" x14ac:dyDescent="0.25">
      <c r="A16" s="45">
        <v>37344</v>
      </c>
      <c r="B16" s="46" t="s">
        <v>76</v>
      </c>
      <c r="C16" s="46" t="s">
        <v>77</v>
      </c>
    </row>
    <row r="17" spans="1:3" x14ac:dyDescent="0.25">
      <c r="A17" s="45">
        <v>37367</v>
      </c>
      <c r="B17" s="46" t="s">
        <v>88</v>
      </c>
      <c r="C17" s="46" t="s">
        <v>79</v>
      </c>
    </row>
    <row r="18" spans="1:3" x14ac:dyDescent="0.25">
      <c r="A18" s="45">
        <v>37377</v>
      </c>
      <c r="B18" s="46" t="s">
        <v>89</v>
      </c>
      <c r="C18" s="46" t="s">
        <v>80</v>
      </c>
    </row>
    <row r="19" spans="1:3" x14ac:dyDescent="0.25">
      <c r="A19" s="45">
        <v>37406</v>
      </c>
      <c r="B19" s="46" t="s">
        <v>81</v>
      </c>
      <c r="C19" s="46" t="s">
        <v>82</v>
      </c>
    </row>
    <row r="20" spans="1:3" x14ac:dyDescent="0.25">
      <c r="A20" s="45">
        <v>37506</v>
      </c>
      <c r="B20" s="46" t="s">
        <v>78</v>
      </c>
      <c r="C20" s="46" t="s">
        <v>83</v>
      </c>
    </row>
    <row r="21" spans="1:3" x14ac:dyDescent="0.25">
      <c r="A21" s="45">
        <v>37541</v>
      </c>
      <c r="B21" s="46" t="s">
        <v>78</v>
      </c>
      <c r="C21" s="46" t="s">
        <v>84</v>
      </c>
    </row>
    <row r="22" spans="1:3" x14ac:dyDescent="0.25">
      <c r="A22" s="45">
        <v>37562</v>
      </c>
      <c r="B22" s="46" t="s">
        <v>78</v>
      </c>
      <c r="C22" s="46" t="s">
        <v>85</v>
      </c>
    </row>
    <row r="23" spans="1:3" x14ac:dyDescent="0.25">
      <c r="A23" s="45">
        <v>37575</v>
      </c>
      <c r="B23" s="46" t="s">
        <v>76</v>
      </c>
      <c r="C23" s="46" t="s">
        <v>86</v>
      </c>
    </row>
    <row r="24" spans="1:3" x14ac:dyDescent="0.25">
      <c r="A24" s="45">
        <v>37615</v>
      </c>
      <c r="B24" s="46" t="s">
        <v>89</v>
      </c>
      <c r="C24" s="46" t="s">
        <v>87</v>
      </c>
    </row>
    <row r="25" spans="1:3" x14ac:dyDescent="0.25">
      <c r="A25" s="45">
        <v>37622</v>
      </c>
      <c r="B25" s="46" t="s">
        <v>89</v>
      </c>
      <c r="C25" s="46" t="s">
        <v>73</v>
      </c>
    </row>
    <row r="26" spans="1:3" x14ac:dyDescent="0.25">
      <c r="A26" s="45">
        <v>37683</v>
      </c>
      <c r="B26" s="46" t="s">
        <v>72</v>
      </c>
      <c r="C26" s="46" t="s">
        <v>74</v>
      </c>
    </row>
    <row r="27" spans="1:3" x14ac:dyDescent="0.25">
      <c r="A27" s="45">
        <v>37684</v>
      </c>
      <c r="B27" s="46" t="s">
        <v>75</v>
      </c>
      <c r="C27" s="46" t="s">
        <v>74</v>
      </c>
    </row>
    <row r="28" spans="1:3" x14ac:dyDescent="0.25">
      <c r="A28" s="45">
        <v>37729</v>
      </c>
      <c r="B28" s="46" t="s">
        <v>76</v>
      </c>
      <c r="C28" s="46" t="s">
        <v>77</v>
      </c>
    </row>
    <row r="29" spans="1:3" x14ac:dyDescent="0.25">
      <c r="A29" s="45">
        <v>37732</v>
      </c>
      <c r="B29" s="46" t="s">
        <v>72</v>
      </c>
      <c r="C29" s="46" t="s">
        <v>79</v>
      </c>
    </row>
    <row r="30" spans="1:3" x14ac:dyDescent="0.25">
      <c r="A30" s="45">
        <v>37742</v>
      </c>
      <c r="B30" s="46" t="s">
        <v>81</v>
      </c>
      <c r="C30" s="46" t="s">
        <v>80</v>
      </c>
    </row>
    <row r="31" spans="1:3" x14ac:dyDescent="0.25">
      <c r="A31" s="45">
        <v>37791</v>
      </c>
      <c r="B31" s="46" t="s">
        <v>81</v>
      </c>
      <c r="C31" s="46" t="s">
        <v>82</v>
      </c>
    </row>
    <row r="32" spans="1:3" x14ac:dyDescent="0.25">
      <c r="A32" s="45">
        <v>37871</v>
      </c>
      <c r="B32" s="46" t="s">
        <v>88</v>
      </c>
      <c r="C32" s="46" t="s">
        <v>83</v>
      </c>
    </row>
    <row r="33" spans="1:3" x14ac:dyDescent="0.25">
      <c r="A33" s="45">
        <v>37906</v>
      </c>
      <c r="B33" s="46" t="s">
        <v>88</v>
      </c>
      <c r="C33" s="46" t="s">
        <v>84</v>
      </c>
    </row>
    <row r="34" spans="1:3" x14ac:dyDescent="0.25">
      <c r="A34" s="45">
        <v>37927</v>
      </c>
      <c r="B34" s="46" t="s">
        <v>88</v>
      </c>
      <c r="C34" s="46" t="s">
        <v>85</v>
      </c>
    </row>
    <row r="35" spans="1:3" x14ac:dyDescent="0.25">
      <c r="A35" s="45">
        <v>37940</v>
      </c>
      <c r="B35" s="46" t="s">
        <v>78</v>
      </c>
      <c r="C35" s="46" t="s">
        <v>86</v>
      </c>
    </row>
    <row r="36" spans="1:3" x14ac:dyDescent="0.25">
      <c r="A36" s="45">
        <v>37980</v>
      </c>
      <c r="B36" s="46" t="s">
        <v>81</v>
      </c>
      <c r="C36" s="46" t="s">
        <v>87</v>
      </c>
    </row>
    <row r="37" spans="1:3" x14ac:dyDescent="0.25">
      <c r="A37" s="45">
        <v>37987</v>
      </c>
      <c r="B37" s="46" t="s">
        <v>81</v>
      </c>
      <c r="C37" s="46" t="s">
        <v>73</v>
      </c>
    </row>
    <row r="38" spans="1:3" x14ac:dyDescent="0.25">
      <c r="A38" s="45">
        <v>38040</v>
      </c>
      <c r="B38" s="46" t="s">
        <v>72</v>
      </c>
      <c r="C38" s="46" t="s">
        <v>74</v>
      </c>
    </row>
    <row r="39" spans="1:3" x14ac:dyDescent="0.25">
      <c r="A39" s="45">
        <v>38041</v>
      </c>
      <c r="B39" s="46" t="s">
        <v>75</v>
      </c>
      <c r="C39" s="46" t="s">
        <v>74</v>
      </c>
    </row>
    <row r="40" spans="1:3" x14ac:dyDescent="0.25">
      <c r="A40" s="45">
        <v>38086</v>
      </c>
      <c r="B40" s="46" t="s">
        <v>76</v>
      </c>
      <c r="C40" s="46" t="s">
        <v>77</v>
      </c>
    </row>
    <row r="41" spans="1:3" x14ac:dyDescent="0.25">
      <c r="A41" s="45">
        <v>38098</v>
      </c>
      <c r="B41" s="46" t="s">
        <v>89</v>
      </c>
      <c r="C41" s="46" t="s">
        <v>79</v>
      </c>
    </row>
    <row r="42" spans="1:3" x14ac:dyDescent="0.25">
      <c r="A42" s="45">
        <v>38108</v>
      </c>
      <c r="B42" s="46" t="s">
        <v>78</v>
      </c>
      <c r="C42" s="46" t="s">
        <v>80</v>
      </c>
    </row>
    <row r="43" spans="1:3" x14ac:dyDescent="0.25">
      <c r="A43" s="45">
        <v>38148</v>
      </c>
      <c r="B43" s="46" t="s">
        <v>81</v>
      </c>
      <c r="C43" s="46" t="s">
        <v>82</v>
      </c>
    </row>
    <row r="44" spans="1:3" x14ac:dyDescent="0.25">
      <c r="A44" s="45">
        <v>38237</v>
      </c>
      <c r="B44" s="46" t="s">
        <v>75</v>
      </c>
      <c r="C44" s="46" t="s">
        <v>83</v>
      </c>
    </row>
    <row r="45" spans="1:3" x14ac:dyDescent="0.25">
      <c r="A45" s="45">
        <v>38272</v>
      </c>
      <c r="B45" s="46" t="s">
        <v>75</v>
      </c>
      <c r="C45" s="46" t="s">
        <v>84</v>
      </c>
    </row>
    <row r="46" spans="1:3" x14ac:dyDescent="0.25">
      <c r="A46" s="45">
        <v>38293</v>
      </c>
      <c r="B46" s="46" t="s">
        <v>75</v>
      </c>
      <c r="C46" s="46" t="s">
        <v>85</v>
      </c>
    </row>
    <row r="47" spans="1:3" x14ac:dyDescent="0.25">
      <c r="A47" s="45">
        <v>38306</v>
      </c>
      <c r="B47" s="46" t="s">
        <v>72</v>
      </c>
      <c r="C47" s="46" t="s">
        <v>86</v>
      </c>
    </row>
    <row r="48" spans="1:3" x14ac:dyDescent="0.25">
      <c r="A48" s="45">
        <v>38346</v>
      </c>
      <c r="B48" s="46" t="s">
        <v>78</v>
      </c>
      <c r="C48" s="46" t="s">
        <v>87</v>
      </c>
    </row>
    <row r="49" spans="1:3" x14ac:dyDescent="0.25">
      <c r="A49" s="45">
        <v>38353</v>
      </c>
      <c r="B49" s="46" t="s">
        <v>78</v>
      </c>
      <c r="C49" s="46" t="s">
        <v>73</v>
      </c>
    </row>
    <row r="50" spans="1:3" x14ac:dyDescent="0.25">
      <c r="A50" s="45">
        <v>38390</v>
      </c>
      <c r="B50" s="46" t="s">
        <v>72</v>
      </c>
      <c r="C50" s="46" t="s">
        <v>74</v>
      </c>
    </row>
    <row r="51" spans="1:3" x14ac:dyDescent="0.25">
      <c r="A51" s="45">
        <v>38391</v>
      </c>
      <c r="B51" s="46" t="s">
        <v>75</v>
      </c>
      <c r="C51" s="46" t="s">
        <v>74</v>
      </c>
    </row>
    <row r="52" spans="1:3" x14ac:dyDescent="0.25">
      <c r="A52" s="45">
        <v>38436</v>
      </c>
      <c r="B52" s="46" t="s">
        <v>76</v>
      </c>
      <c r="C52" s="46" t="s">
        <v>77</v>
      </c>
    </row>
    <row r="53" spans="1:3" x14ac:dyDescent="0.25">
      <c r="A53" s="45">
        <v>38463</v>
      </c>
      <c r="B53" s="46" t="s">
        <v>81</v>
      </c>
      <c r="C53" s="46" t="s">
        <v>79</v>
      </c>
    </row>
    <row r="54" spans="1:3" x14ac:dyDescent="0.25">
      <c r="A54" s="45">
        <v>38473</v>
      </c>
      <c r="B54" s="46" t="s">
        <v>88</v>
      </c>
      <c r="C54" s="46" t="s">
        <v>80</v>
      </c>
    </row>
    <row r="55" spans="1:3" x14ac:dyDescent="0.25">
      <c r="A55" s="45">
        <v>38498</v>
      </c>
      <c r="B55" s="46" t="s">
        <v>81</v>
      </c>
      <c r="C55" s="46" t="s">
        <v>82</v>
      </c>
    </row>
    <row r="56" spans="1:3" x14ac:dyDescent="0.25">
      <c r="A56" s="45">
        <v>38602</v>
      </c>
      <c r="B56" s="46" t="s">
        <v>89</v>
      </c>
      <c r="C56" s="46" t="s">
        <v>83</v>
      </c>
    </row>
    <row r="57" spans="1:3" x14ac:dyDescent="0.25">
      <c r="A57" s="45">
        <v>38637</v>
      </c>
      <c r="B57" s="46" t="s">
        <v>89</v>
      </c>
      <c r="C57" s="46" t="s">
        <v>84</v>
      </c>
    </row>
    <row r="58" spans="1:3" x14ac:dyDescent="0.25">
      <c r="A58" s="45">
        <v>38658</v>
      </c>
      <c r="B58" s="46" t="s">
        <v>89</v>
      </c>
      <c r="C58" s="46" t="s">
        <v>85</v>
      </c>
    </row>
    <row r="59" spans="1:3" x14ac:dyDescent="0.25">
      <c r="A59" s="45">
        <v>38671</v>
      </c>
      <c r="B59" s="46" t="s">
        <v>75</v>
      </c>
      <c r="C59" s="46" t="s">
        <v>86</v>
      </c>
    </row>
    <row r="60" spans="1:3" x14ac:dyDescent="0.25">
      <c r="A60" s="45">
        <v>38711</v>
      </c>
      <c r="B60" s="46" t="s">
        <v>88</v>
      </c>
      <c r="C60" s="46" t="s">
        <v>87</v>
      </c>
    </row>
    <row r="61" spans="1:3" x14ac:dyDescent="0.25">
      <c r="A61" s="45">
        <v>38718</v>
      </c>
      <c r="B61" s="46" t="s">
        <v>88</v>
      </c>
      <c r="C61" s="46" t="s">
        <v>73</v>
      </c>
    </row>
    <row r="62" spans="1:3" x14ac:dyDescent="0.25">
      <c r="A62" s="45">
        <v>38775</v>
      </c>
      <c r="B62" s="46" t="s">
        <v>72</v>
      </c>
      <c r="C62" s="46" t="s">
        <v>74</v>
      </c>
    </row>
    <row r="63" spans="1:3" x14ac:dyDescent="0.25">
      <c r="A63" s="45">
        <v>38776</v>
      </c>
      <c r="B63" s="46" t="s">
        <v>75</v>
      </c>
      <c r="C63" s="46" t="s">
        <v>74</v>
      </c>
    </row>
    <row r="64" spans="1:3" x14ac:dyDescent="0.25">
      <c r="A64" s="45">
        <v>38821</v>
      </c>
      <c r="B64" s="46" t="s">
        <v>76</v>
      </c>
      <c r="C64" s="46" t="s">
        <v>77</v>
      </c>
    </row>
    <row r="65" spans="1:3" x14ac:dyDescent="0.25">
      <c r="A65" s="45">
        <v>38828</v>
      </c>
      <c r="B65" s="46" t="s">
        <v>76</v>
      </c>
      <c r="C65" s="46" t="s">
        <v>79</v>
      </c>
    </row>
    <row r="66" spans="1:3" x14ac:dyDescent="0.25">
      <c r="A66" s="45">
        <v>38838</v>
      </c>
      <c r="B66" s="46" t="s">
        <v>72</v>
      </c>
      <c r="C66" s="46" t="s">
        <v>80</v>
      </c>
    </row>
    <row r="67" spans="1:3" x14ac:dyDescent="0.25">
      <c r="A67" s="45">
        <v>38883</v>
      </c>
      <c r="B67" s="46" t="s">
        <v>81</v>
      </c>
      <c r="C67" s="46" t="s">
        <v>82</v>
      </c>
    </row>
    <row r="68" spans="1:3" x14ac:dyDescent="0.25">
      <c r="A68" s="45">
        <v>38967</v>
      </c>
      <c r="B68" s="46" t="s">
        <v>81</v>
      </c>
      <c r="C68" s="46" t="s">
        <v>83</v>
      </c>
    </row>
    <row r="69" spans="1:3" x14ac:dyDescent="0.25">
      <c r="A69" s="45">
        <v>39002</v>
      </c>
      <c r="B69" s="46" t="s">
        <v>81</v>
      </c>
      <c r="C69" s="46" t="s">
        <v>84</v>
      </c>
    </row>
    <row r="70" spans="1:3" x14ac:dyDescent="0.25">
      <c r="A70" s="45">
        <v>39023</v>
      </c>
      <c r="B70" s="46" t="s">
        <v>81</v>
      </c>
      <c r="C70" s="46" t="s">
        <v>85</v>
      </c>
    </row>
    <row r="71" spans="1:3" x14ac:dyDescent="0.25">
      <c r="A71" s="45">
        <v>39036</v>
      </c>
      <c r="B71" s="46" t="s">
        <v>89</v>
      </c>
      <c r="C71" s="46" t="s">
        <v>86</v>
      </c>
    </row>
    <row r="72" spans="1:3" x14ac:dyDescent="0.25">
      <c r="A72" s="45">
        <v>39076</v>
      </c>
      <c r="B72" s="46" t="s">
        <v>72</v>
      </c>
      <c r="C72" s="46" t="s">
        <v>87</v>
      </c>
    </row>
    <row r="73" spans="1:3" x14ac:dyDescent="0.25">
      <c r="A73" s="45">
        <v>39083</v>
      </c>
      <c r="B73" s="46" t="s">
        <v>72</v>
      </c>
      <c r="C73" s="46" t="s">
        <v>73</v>
      </c>
    </row>
    <row r="74" spans="1:3" x14ac:dyDescent="0.25">
      <c r="A74" s="45">
        <v>39132</v>
      </c>
      <c r="B74" s="46" t="s">
        <v>72</v>
      </c>
      <c r="C74" s="46" t="s">
        <v>74</v>
      </c>
    </row>
    <row r="75" spans="1:3" x14ac:dyDescent="0.25">
      <c r="A75" s="45">
        <v>39133</v>
      </c>
      <c r="B75" s="46" t="s">
        <v>75</v>
      </c>
      <c r="C75" s="46" t="s">
        <v>74</v>
      </c>
    </row>
    <row r="76" spans="1:3" x14ac:dyDescent="0.25">
      <c r="A76" s="45">
        <v>39178</v>
      </c>
      <c r="B76" s="46" t="s">
        <v>76</v>
      </c>
      <c r="C76" s="46" t="s">
        <v>77</v>
      </c>
    </row>
    <row r="77" spans="1:3" x14ac:dyDescent="0.25">
      <c r="A77" s="45">
        <v>39193</v>
      </c>
      <c r="B77" s="46" t="s">
        <v>78</v>
      </c>
      <c r="C77" s="46" t="s">
        <v>79</v>
      </c>
    </row>
    <row r="78" spans="1:3" x14ac:dyDescent="0.25">
      <c r="A78" s="45">
        <v>39203</v>
      </c>
      <c r="B78" s="46" t="s">
        <v>75</v>
      </c>
      <c r="C78" s="46" t="s">
        <v>80</v>
      </c>
    </row>
    <row r="79" spans="1:3" x14ac:dyDescent="0.25">
      <c r="A79" s="45">
        <v>39240</v>
      </c>
      <c r="B79" s="46" t="s">
        <v>81</v>
      </c>
      <c r="C79" s="46" t="s">
        <v>82</v>
      </c>
    </row>
    <row r="80" spans="1:3" x14ac:dyDescent="0.25">
      <c r="A80" s="45">
        <v>39332</v>
      </c>
      <c r="B80" s="46" t="s">
        <v>76</v>
      </c>
      <c r="C80" s="46" t="s">
        <v>83</v>
      </c>
    </row>
    <row r="81" spans="1:3" x14ac:dyDescent="0.25">
      <c r="A81" s="45">
        <v>39367</v>
      </c>
      <c r="B81" s="46" t="s">
        <v>76</v>
      </c>
      <c r="C81" s="46" t="s">
        <v>84</v>
      </c>
    </row>
    <row r="82" spans="1:3" x14ac:dyDescent="0.25">
      <c r="A82" s="45">
        <v>39388</v>
      </c>
      <c r="B82" s="46" t="s">
        <v>76</v>
      </c>
      <c r="C82" s="46" t="s">
        <v>85</v>
      </c>
    </row>
    <row r="83" spans="1:3" x14ac:dyDescent="0.25">
      <c r="A83" s="45">
        <v>39401</v>
      </c>
      <c r="B83" s="46" t="s">
        <v>81</v>
      </c>
      <c r="C83" s="46" t="s">
        <v>86</v>
      </c>
    </row>
    <row r="84" spans="1:3" x14ac:dyDescent="0.25">
      <c r="A84" s="45">
        <v>39441</v>
      </c>
      <c r="B84" s="46" t="s">
        <v>75</v>
      </c>
      <c r="C84" s="46" t="s">
        <v>87</v>
      </c>
    </row>
    <row r="85" spans="1:3" x14ac:dyDescent="0.25">
      <c r="A85" s="45">
        <v>39448</v>
      </c>
      <c r="B85" s="46" t="s">
        <v>75</v>
      </c>
      <c r="C85" s="46" t="s">
        <v>73</v>
      </c>
    </row>
    <row r="86" spans="1:3" x14ac:dyDescent="0.25">
      <c r="A86" s="45">
        <v>39482</v>
      </c>
      <c r="B86" s="46" t="s">
        <v>72</v>
      </c>
      <c r="C86" s="46" t="s">
        <v>74</v>
      </c>
    </row>
    <row r="87" spans="1:3" x14ac:dyDescent="0.25">
      <c r="A87" s="45">
        <v>39483</v>
      </c>
      <c r="B87" s="46" t="s">
        <v>75</v>
      </c>
      <c r="C87" s="46" t="s">
        <v>74</v>
      </c>
    </row>
    <row r="88" spans="1:3" x14ac:dyDescent="0.25">
      <c r="A88" s="45">
        <v>39528</v>
      </c>
      <c r="B88" s="46" t="s">
        <v>76</v>
      </c>
      <c r="C88" s="46" t="s">
        <v>77</v>
      </c>
    </row>
    <row r="89" spans="1:3" x14ac:dyDescent="0.25">
      <c r="A89" s="45">
        <v>39559</v>
      </c>
      <c r="B89" s="46" t="s">
        <v>72</v>
      </c>
      <c r="C89" s="46" t="s">
        <v>79</v>
      </c>
    </row>
    <row r="90" spans="1:3" x14ac:dyDescent="0.25">
      <c r="A90" s="45">
        <v>39569</v>
      </c>
      <c r="B90" s="46" t="s">
        <v>81</v>
      </c>
      <c r="C90" s="46" t="s">
        <v>80</v>
      </c>
    </row>
    <row r="91" spans="1:3" x14ac:dyDescent="0.25">
      <c r="A91" s="45">
        <v>39590</v>
      </c>
      <c r="B91" s="46" t="s">
        <v>81</v>
      </c>
      <c r="C91" s="46" t="s">
        <v>82</v>
      </c>
    </row>
    <row r="92" spans="1:3" x14ac:dyDescent="0.25">
      <c r="A92" s="45">
        <v>39698</v>
      </c>
      <c r="B92" s="46" t="s">
        <v>88</v>
      </c>
      <c r="C92" s="46" t="s">
        <v>83</v>
      </c>
    </row>
    <row r="93" spans="1:3" x14ac:dyDescent="0.25">
      <c r="A93" s="45">
        <v>39733</v>
      </c>
      <c r="B93" s="46" t="s">
        <v>88</v>
      </c>
      <c r="C93" s="46" t="s">
        <v>84</v>
      </c>
    </row>
    <row r="94" spans="1:3" x14ac:dyDescent="0.25">
      <c r="A94" s="45">
        <v>39754</v>
      </c>
      <c r="B94" s="46" t="s">
        <v>88</v>
      </c>
      <c r="C94" s="46" t="s">
        <v>85</v>
      </c>
    </row>
    <row r="95" spans="1:3" x14ac:dyDescent="0.25">
      <c r="A95" s="45">
        <v>39767</v>
      </c>
      <c r="B95" s="46" t="s">
        <v>78</v>
      </c>
      <c r="C95" s="46" t="s">
        <v>86</v>
      </c>
    </row>
    <row r="96" spans="1:3" x14ac:dyDescent="0.25">
      <c r="A96" s="45">
        <v>39807</v>
      </c>
      <c r="B96" s="46" t="s">
        <v>81</v>
      </c>
      <c r="C96" s="46" t="s">
        <v>87</v>
      </c>
    </row>
    <row r="97" spans="1:3" x14ac:dyDescent="0.25">
      <c r="A97" s="45">
        <v>39814</v>
      </c>
      <c r="B97" s="46" t="s">
        <v>81</v>
      </c>
      <c r="C97" s="46" t="s">
        <v>73</v>
      </c>
    </row>
    <row r="98" spans="1:3" x14ac:dyDescent="0.25">
      <c r="A98" s="45">
        <v>39867</v>
      </c>
      <c r="B98" s="46" t="s">
        <v>72</v>
      </c>
      <c r="C98" s="46" t="s">
        <v>74</v>
      </c>
    </row>
    <row r="99" spans="1:3" x14ac:dyDescent="0.25">
      <c r="A99" s="45">
        <v>39868</v>
      </c>
      <c r="B99" s="46" t="s">
        <v>75</v>
      </c>
      <c r="C99" s="46" t="s">
        <v>74</v>
      </c>
    </row>
    <row r="100" spans="1:3" x14ac:dyDescent="0.25">
      <c r="A100" s="45">
        <v>39913</v>
      </c>
      <c r="B100" s="46" t="s">
        <v>76</v>
      </c>
      <c r="C100" s="46" t="s">
        <v>77</v>
      </c>
    </row>
    <row r="101" spans="1:3" x14ac:dyDescent="0.25">
      <c r="A101" s="45">
        <v>39924</v>
      </c>
      <c r="B101" s="46" t="s">
        <v>75</v>
      </c>
      <c r="C101" s="46" t="s">
        <v>79</v>
      </c>
    </row>
    <row r="102" spans="1:3" x14ac:dyDescent="0.25">
      <c r="A102" s="45">
        <v>39934</v>
      </c>
      <c r="B102" s="46" t="s">
        <v>76</v>
      </c>
      <c r="C102" s="46" t="s">
        <v>80</v>
      </c>
    </row>
    <row r="103" spans="1:3" x14ac:dyDescent="0.25">
      <c r="A103" s="45">
        <v>39975</v>
      </c>
      <c r="B103" s="46" t="s">
        <v>81</v>
      </c>
      <c r="C103" s="46" t="s">
        <v>82</v>
      </c>
    </row>
    <row r="104" spans="1:3" x14ac:dyDescent="0.25">
      <c r="A104" s="45">
        <v>40063</v>
      </c>
      <c r="B104" s="46" t="s">
        <v>72</v>
      </c>
      <c r="C104" s="46" t="s">
        <v>83</v>
      </c>
    </row>
    <row r="105" spans="1:3" x14ac:dyDescent="0.25">
      <c r="A105" s="45">
        <v>40098</v>
      </c>
      <c r="B105" s="46" t="s">
        <v>72</v>
      </c>
      <c r="C105" s="46" t="s">
        <v>84</v>
      </c>
    </row>
    <row r="106" spans="1:3" x14ac:dyDescent="0.25">
      <c r="A106" s="45">
        <v>40119</v>
      </c>
      <c r="B106" s="46" t="s">
        <v>72</v>
      </c>
      <c r="C106" s="46" t="s">
        <v>85</v>
      </c>
    </row>
    <row r="107" spans="1:3" x14ac:dyDescent="0.25">
      <c r="A107" s="45">
        <v>40132</v>
      </c>
      <c r="B107" s="46" t="s">
        <v>88</v>
      </c>
      <c r="C107" s="46" t="s">
        <v>86</v>
      </c>
    </row>
    <row r="108" spans="1:3" x14ac:dyDescent="0.25">
      <c r="A108" s="45">
        <v>40172</v>
      </c>
      <c r="B108" s="46" t="s">
        <v>76</v>
      </c>
      <c r="C108" s="46" t="s">
        <v>87</v>
      </c>
    </row>
    <row r="109" spans="1:3" x14ac:dyDescent="0.25">
      <c r="A109" s="45">
        <v>40179</v>
      </c>
      <c r="B109" s="46" t="s">
        <v>76</v>
      </c>
      <c r="C109" s="46" t="s">
        <v>73</v>
      </c>
    </row>
    <row r="110" spans="1:3" x14ac:dyDescent="0.25">
      <c r="A110" s="45">
        <v>40224</v>
      </c>
      <c r="B110" s="46" t="s">
        <v>72</v>
      </c>
      <c r="C110" s="46" t="s">
        <v>74</v>
      </c>
    </row>
    <row r="111" spans="1:3" x14ac:dyDescent="0.25">
      <c r="A111" s="45">
        <v>40225</v>
      </c>
      <c r="B111" s="46" t="s">
        <v>75</v>
      </c>
      <c r="C111" s="46" t="s">
        <v>74</v>
      </c>
    </row>
    <row r="112" spans="1:3" x14ac:dyDescent="0.25">
      <c r="A112" s="45">
        <v>40270</v>
      </c>
      <c r="B112" s="46" t="s">
        <v>76</v>
      </c>
      <c r="C112" s="46" t="s">
        <v>77</v>
      </c>
    </row>
    <row r="113" spans="1:3" x14ac:dyDescent="0.25">
      <c r="A113" s="45">
        <v>40289</v>
      </c>
      <c r="B113" s="46" t="s">
        <v>89</v>
      </c>
      <c r="C113" s="46" t="s">
        <v>79</v>
      </c>
    </row>
    <row r="114" spans="1:3" x14ac:dyDescent="0.25">
      <c r="A114" s="45">
        <v>40299</v>
      </c>
      <c r="B114" s="46" t="s">
        <v>78</v>
      </c>
      <c r="C114" s="46" t="s">
        <v>80</v>
      </c>
    </row>
    <row r="115" spans="1:3" x14ac:dyDescent="0.25">
      <c r="A115" s="45">
        <v>40332</v>
      </c>
      <c r="B115" s="46" t="s">
        <v>81</v>
      </c>
      <c r="C115" s="46" t="s">
        <v>82</v>
      </c>
    </row>
    <row r="116" spans="1:3" x14ac:dyDescent="0.25">
      <c r="A116" s="45">
        <v>40428</v>
      </c>
      <c r="B116" s="46" t="s">
        <v>75</v>
      </c>
      <c r="C116" s="46" t="s">
        <v>83</v>
      </c>
    </row>
    <row r="117" spans="1:3" x14ac:dyDescent="0.25">
      <c r="A117" s="45">
        <v>40463</v>
      </c>
      <c r="B117" s="46" t="s">
        <v>75</v>
      </c>
      <c r="C117" s="46" t="s">
        <v>84</v>
      </c>
    </row>
    <row r="118" spans="1:3" x14ac:dyDescent="0.25">
      <c r="A118" s="45">
        <v>40484</v>
      </c>
      <c r="B118" s="46" t="s">
        <v>75</v>
      </c>
      <c r="C118" s="46" t="s">
        <v>85</v>
      </c>
    </row>
    <row r="119" spans="1:3" x14ac:dyDescent="0.25">
      <c r="A119" s="45">
        <v>40497</v>
      </c>
      <c r="B119" s="46" t="s">
        <v>72</v>
      </c>
      <c r="C119" s="46" t="s">
        <v>86</v>
      </c>
    </row>
    <row r="120" spans="1:3" x14ac:dyDescent="0.25">
      <c r="A120" s="45">
        <v>40537</v>
      </c>
      <c r="B120" s="46" t="s">
        <v>78</v>
      </c>
      <c r="C120" s="46" t="s">
        <v>87</v>
      </c>
    </row>
    <row r="121" spans="1:3" x14ac:dyDescent="0.25">
      <c r="A121" s="45">
        <v>40544</v>
      </c>
      <c r="B121" s="46" t="s">
        <v>78</v>
      </c>
      <c r="C121" s="46" t="s">
        <v>73</v>
      </c>
    </row>
    <row r="122" spans="1:3" x14ac:dyDescent="0.25">
      <c r="A122" s="45">
        <v>40609</v>
      </c>
      <c r="B122" s="46" t="s">
        <v>72</v>
      </c>
      <c r="C122" s="46" t="s">
        <v>74</v>
      </c>
    </row>
    <row r="123" spans="1:3" x14ac:dyDescent="0.25">
      <c r="A123" s="45">
        <v>40610</v>
      </c>
      <c r="B123" s="46" t="s">
        <v>75</v>
      </c>
      <c r="C123" s="46" t="s">
        <v>74</v>
      </c>
    </row>
    <row r="124" spans="1:3" x14ac:dyDescent="0.25">
      <c r="A124" s="45">
        <v>40654</v>
      </c>
      <c r="B124" s="46" t="s">
        <v>81</v>
      </c>
      <c r="C124" s="46" t="s">
        <v>77</v>
      </c>
    </row>
    <row r="125" spans="1:3" x14ac:dyDescent="0.25">
      <c r="A125" s="45">
        <v>40655</v>
      </c>
      <c r="B125" s="46" t="s">
        <v>76</v>
      </c>
      <c r="C125" s="46" t="s">
        <v>79</v>
      </c>
    </row>
    <row r="126" spans="1:3" x14ac:dyDescent="0.25">
      <c r="A126" s="45">
        <v>40664</v>
      </c>
      <c r="B126" s="46" t="s">
        <v>88</v>
      </c>
      <c r="C126" s="46" t="s">
        <v>80</v>
      </c>
    </row>
    <row r="127" spans="1:3" x14ac:dyDescent="0.25">
      <c r="A127" s="45">
        <v>40717</v>
      </c>
      <c r="B127" s="46" t="s">
        <v>81</v>
      </c>
      <c r="C127" s="46" t="s">
        <v>82</v>
      </c>
    </row>
    <row r="128" spans="1:3" x14ac:dyDescent="0.25">
      <c r="A128" s="45">
        <v>40793</v>
      </c>
      <c r="B128" s="46" t="s">
        <v>89</v>
      </c>
      <c r="C128" s="46" t="s">
        <v>83</v>
      </c>
    </row>
    <row r="129" spans="1:3" x14ac:dyDescent="0.25">
      <c r="A129" s="45">
        <v>40828</v>
      </c>
      <c r="B129" s="46" t="s">
        <v>89</v>
      </c>
      <c r="C129" s="46" t="s">
        <v>84</v>
      </c>
    </row>
    <row r="130" spans="1:3" x14ac:dyDescent="0.25">
      <c r="A130" s="45">
        <v>40849</v>
      </c>
      <c r="B130" s="46" t="s">
        <v>89</v>
      </c>
      <c r="C130" s="46" t="s">
        <v>85</v>
      </c>
    </row>
    <row r="131" spans="1:3" x14ac:dyDescent="0.25">
      <c r="A131" s="45">
        <v>40862</v>
      </c>
      <c r="B131" s="46" t="s">
        <v>75</v>
      </c>
      <c r="C131" s="46" t="s">
        <v>86</v>
      </c>
    </row>
    <row r="132" spans="1:3" x14ac:dyDescent="0.25">
      <c r="A132" s="45">
        <v>40902</v>
      </c>
      <c r="B132" s="46" t="s">
        <v>88</v>
      </c>
      <c r="C132" s="46" t="s">
        <v>87</v>
      </c>
    </row>
    <row r="133" spans="1:3" x14ac:dyDescent="0.25">
      <c r="A133" s="45">
        <v>40909</v>
      </c>
      <c r="B133" s="46" t="s">
        <v>88</v>
      </c>
      <c r="C133" s="46" t="s">
        <v>73</v>
      </c>
    </row>
    <row r="134" spans="1:3" x14ac:dyDescent="0.25">
      <c r="A134" s="45">
        <v>40959</v>
      </c>
      <c r="B134" s="46" t="s">
        <v>72</v>
      </c>
      <c r="C134" s="46" t="s">
        <v>74</v>
      </c>
    </row>
    <row r="135" spans="1:3" x14ac:dyDescent="0.25">
      <c r="A135" s="45">
        <v>40960</v>
      </c>
      <c r="B135" s="46" t="s">
        <v>75</v>
      </c>
      <c r="C135" s="46" t="s">
        <v>74</v>
      </c>
    </row>
    <row r="136" spans="1:3" x14ac:dyDescent="0.25">
      <c r="A136" s="45">
        <v>41005</v>
      </c>
      <c r="B136" s="46" t="s">
        <v>76</v>
      </c>
      <c r="C136" s="46" t="s">
        <v>77</v>
      </c>
    </row>
    <row r="137" spans="1:3" x14ac:dyDescent="0.25">
      <c r="A137" s="45">
        <v>41020</v>
      </c>
      <c r="B137" s="46" t="s">
        <v>78</v>
      </c>
      <c r="C137" s="46" t="s">
        <v>79</v>
      </c>
    </row>
    <row r="138" spans="1:3" x14ac:dyDescent="0.25">
      <c r="A138" s="45">
        <v>41030</v>
      </c>
      <c r="B138" s="46" t="s">
        <v>75</v>
      </c>
      <c r="C138" s="46" t="s">
        <v>80</v>
      </c>
    </row>
    <row r="139" spans="1:3" x14ac:dyDescent="0.25">
      <c r="A139" s="45">
        <v>41067</v>
      </c>
      <c r="B139" s="46" t="s">
        <v>81</v>
      </c>
      <c r="C139" s="46" t="s">
        <v>82</v>
      </c>
    </row>
    <row r="140" spans="1:3" x14ac:dyDescent="0.25">
      <c r="A140" s="45">
        <v>41159</v>
      </c>
      <c r="B140" s="46" t="s">
        <v>76</v>
      </c>
      <c r="C140" s="46" t="s">
        <v>83</v>
      </c>
    </row>
    <row r="141" spans="1:3" x14ac:dyDescent="0.25">
      <c r="A141" s="45">
        <v>41194</v>
      </c>
      <c r="B141" s="46" t="s">
        <v>76</v>
      </c>
      <c r="C141" s="46" t="s">
        <v>84</v>
      </c>
    </row>
    <row r="142" spans="1:3" x14ac:dyDescent="0.25">
      <c r="A142" s="45">
        <v>41215</v>
      </c>
      <c r="B142" s="46" t="s">
        <v>76</v>
      </c>
      <c r="C142" s="46" t="s">
        <v>85</v>
      </c>
    </row>
    <row r="143" spans="1:3" x14ac:dyDescent="0.25">
      <c r="A143" s="45">
        <v>41228</v>
      </c>
      <c r="B143" s="46" t="s">
        <v>81</v>
      </c>
      <c r="C143" s="46" t="s">
        <v>86</v>
      </c>
    </row>
    <row r="144" spans="1:3" x14ac:dyDescent="0.25">
      <c r="A144" s="45">
        <v>41268</v>
      </c>
      <c r="B144" s="46" t="s">
        <v>75</v>
      </c>
      <c r="C144" s="46" t="s">
        <v>87</v>
      </c>
    </row>
    <row r="145" spans="1:3" x14ac:dyDescent="0.25">
      <c r="A145" s="45">
        <v>41275</v>
      </c>
      <c r="B145" s="46" t="s">
        <v>75</v>
      </c>
      <c r="C145" s="46" t="s">
        <v>73</v>
      </c>
    </row>
    <row r="146" spans="1:3" x14ac:dyDescent="0.25">
      <c r="A146" s="45">
        <v>41316</v>
      </c>
      <c r="B146" s="46" t="s">
        <v>72</v>
      </c>
      <c r="C146" s="46" t="s">
        <v>74</v>
      </c>
    </row>
    <row r="147" spans="1:3" x14ac:dyDescent="0.25">
      <c r="A147" s="45">
        <v>41317</v>
      </c>
      <c r="B147" s="46" t="s">
        <v>75</v>
      </c>
      <c r="C147" s="46" t="s">
        <v>74</v>
      </c>
    </row>
    <row r="148" spans="1:3" x14ac:dyDescent="0.25">
      <c r="A148" s="45">
        <v>41362</v>
      </c>
      <c r="B148" s="46" t="s">
        <v>76</v>
      </c>
      <c r="C148" s="46" t="s">
        <v>77</v>
      </c>
    </row>
    <row r="149" spans="1:3" x14ac:dyDescent="0.25">
      <c r="A149" s="45">
        <v>41385</v>
      </c>
      <c r="B149" s="46" t="s">
        <v>88</v>
      </c>
      <c r="C149" s="46" t="s">
        <v>79</v>
      </c>
    </row>
    <row r="150" spans="1:3" x14ac:dyDescent="0.25">
      <c r="A150" s="45">
        <v>41395</v>
      </c>
      <c r="B150" s="46" t="s">
        <v>89</v>
      </c>
      <c r="C150" s="46" t="s">
        <v>80</v>
      </c>
    </row>
    <row r="151" spans="1:3" x14ac:dyDescent="0.25">
      <c r="A151" s="45">
        <v>41424</v>
      </c>
      <c r="B151" s="46" t="s">
        <v>81</v>
      </c>
      <c r="C151" s="46" t="s">
        <v>82</v>
      </c>
    </row>
    <row r="152" spans="1:3" x14ac:dyDescent="0.25">
      <c r="A152" s="45">
        <v>41524</v>
      </c>
      <c r="B152" s="46" t="s">
        <v>78</v>
      </c>
      <c r="C152" s="46" t="s">
        <v>83</v>
      </c>
    </row>
    <row r="153" spans="1:3" x14ac:dyDescent="0.25">
      <c r="A153" s="45">
        <v>41559</v>
      </c>
      <c r="B153" s="46" t="s">
        <v>78</v>
      </c>
      <c r="C153" s="46" t="s">
        <v>84</v>
      </c>
    </row>
    <row r="154" spans="1:3" x14ac:dyDescent="0.25">
      <c r="A154" s="45">
        <v>41580</v>
      </c>
      <c r="B154" s="46" t="s">
        <v>78</v>
      </c>
      <c r="C154" s="46" t="s">
        <v>85</v>
      </c>
    </row>
    <row r="155" spans="1:3" x14ac:dyDescent="0.25">
      <c r="A155" s="45">
        <v>41593</v>
      </c>
      <c r="B155" s="46" t="s">
        <v>76</v>
      </c>
      <c r="C155" s="46" t="s">
        <v>86</v>
      </c>
    </row>
    <row r="156" spans="1:3" x14ac:dyDescent="0.25">
      <c r="A156" s="45">
        <v>41633</v>
      </c>
      <c r="B156" s="46" t="s">
        <v>89</v>
      </c>
      <c r="C156" s="46" t="s">
        <v>87</v>
      </c>
    </row>
    <row r="157" spans="1:3" x14ac:dyDescent="0.25">
      <c r="A157" s="45">
        <v>41640</v>
      </c>
      <c r="B157" s="46" t="s">
        <v>89</v>
      </c>
      <c r="C157" s="46" t="s">
        <v>73</v>
      </c>
    </row>
    <row r="158" spans="1:3" x14ac:dyDescent="0.25">
      <c r="A158" s="45">
        <v>41701</v>
      </c>
      <c r="B158" s="46" t="s">
        <v>72</v>
      </c>
      <c r="C158" s="46" t="s">
        <v>74</v>
      </c>
    </row>
    <row r="159" spans="1:3" x14ac:dyDescent="0.25">
      <c r="A159" s="45">
        <v>41702</v>
      </c>
      <c r="B159" s="46" t="s">
        <v>75</v>
      </c>
      <c r="C159" s="46" t="s">
        <v>74</v>
      </c>
    </row>
    <row r="160" spans="1:3" x14ac:dyDescent="0.25">
      <c r="A160" s="45">
        <v>41747</v>
      </c>
      <c r="B160" s="46" t="s">
        <v>76</v>
      </c>
      <c r="C160" s="46" t="s">
        <v>77</v>
      </c>
    </row>
    <row r="161" spans="1:3" x14ac:dyDescent="0.25">
      <c r="A161" s="45">
        <v>41750</v>
      </c>
      <c r="B161" s="46" t="s">
        <v>72</v>
      </c>
      <c r="C161" s="46" t="s">
        <v>79</v>
      </c>
    </row>
    <row r="162" spans="1:3" x14ac:dyDescent="0.25">
      <c r="A162" s="45">
        <v>41760</v>
      </c>
      <c r="B162" s="46" t="s">
        <v>81</v>
      </c>
      <c r="C162" s="46" t="s">
        <v>80</v>
      </c>
    </row>
    <row r="163" spans="1:3" x14ac:dyDescent="0.25">
      <c r="A163" s="45">
        <v>41809</v>
      </c>
      <c r="B163" s="46" t="s">
        <v>81</v>
      </c>
      <c r="C163" s="46" t="s">
        <v>82</v>
      </c>
    </row>
    <row r="164" spans="1:3" x14ac:dyDescent="0.25">
      <c r="A164" s="45">
        <v>41889</v>
      </c>
      <c r="B164" s="46" t="s">
        <v>88</v>
      </c>
      <c r="C164" s="46" t="s">
        <v>83</v>
      </c>
    </row>
    <row r="165" spans="1:3" x14ac:dyDescent="0.25">
      <c r="A165" s="45">
        <v>41924</v>
      </c>
      <c r="B165" s="46" t="s">
        <v>88</v>
      </c>
      <c r="C165" s="46" t="s">
        <v>84</v>
      </c>
    </row>
    <row r="166" spans="1:3" x14ac:dyDescent="0.25">
      <c r="A166" s="45">
        <v>41945</v>
      </c>
      <c r="B166" s="46" t="s">
        <v>88</v>
      </c>
      <c r="C166" s="46" t="s">
        <v>85</v>
      </c>
    </row>
    <row r="167" spans="1:3" x14ac:dyDescent="0.25">
      <c r="A167" s="45">
        <v>41958</v>
      </c>
      <c r="B167" s="46" t="s">
        <v>78</v>
      </c>
      <c r="C167" s="46" t="s">
        <v>86</v>
      </c>
    </row>
    <row r="168" spans="1:3" x14ac:dyDescent="0.25">
      <c r="A168" s="45">
        <v>41998</v>
      </c>
      <c r="B168" s="46" t="s">
        <v>81</v>
      </c>
      <c r="C168" s="46" t="s">
        <v>87</v>
      </c>
    </row>
    <row r="169" spans="1:3" x14ac:dyDescent="0.25">
      <c r="A169" s="45">
        <v>42005</v>
      </c>
      <c r="B169" s="46" t="s">
        <v>81</v>
      </c>
      <c r="C169" s="46" t="s">
        <v>73</v>
      </c>
    </row>
    <row r="170" spans="1:3" x14ac:dyDescent="0.25">
      <c r="A170" s="45">
        <v>42051</v>
      </c>
      <c r="B170" s="46" t="s">
        <v>72</v>
      </c>
      <c r="C170" s="46" t="s">
        <v>74</v>
      </c>
    </row>
    <row r="171" spans="1:3" x14ac:dyDescent="0.25">
      <c r="A171" s="45">
        <v>42052</v>
      </c>
      <c r="B171" s="46" t="s">
        <v>75</v>
      </c>
      <c r="C171" s="46" t="s">
        <v>74</v>
      </c>
    </row>
    <row r="172" spans="1:3" x14ac:dyDescent="0.25">
      <c r="A172" s="45">
        <v>42097</v>
      </c>
      <c r="B172" s="46" t="s">
        <v>76</v>
      </c>
      <c r="C172" s="46" t="s">
        <v>77</v>
      </c>
    </row>
    <row r="173" spans="1:3" x14ac:dyDescent="0.25">
      <c r="A173" s="45">
        <v>42115</v>
      </c>
      <c r="B173" s="46" t="s">
        <v>75</v>
      </c>
      <c r="C173" s="46" t="s">
        <v>79</v>
      </c>
    </row>
    <row r="174" spans="1:3" x14ac:dyDescent="0.25">
      <c r="A174" s="45">
        <v>42125</v>
      </c>
      <c r="B174" s="46" t="s">
        <v>76</v>
      </c>
      <c r="C174" s="46" t="s">
        <v>80</v>
      </c>
    </row>
    <row r="175" spans="1:3" x14ac:dyDescent="0.25">
      <c r="A175" s="45">
        <v>42159</v>
      </c>
      <c r="B175" s="46" t="s">
        <v>81</v>
      </c>
      <c r="C175" s="46" t="s">
        <v>82</v>
      </c>
    </row>
    <row r="176" spans="1:3" x14ac:dyDescent="0.25">
      <c r="A176" s="45">
        <v>42254</v>
      </c>
      <c r="B176" s="46" t="s">
        <v>72</v>
      </c>
      <c r="C176" s="46" t="s">
        <v>83</v>
      </c>
    </row>
    <row r="177" spans="1:3" x14ac:dyDescent="0.25">
      <c r="A177" s="45">
        <v>42289</v>
      </c>
      <c r="B177" s="46" t="s">
        <v>72</v>
      </c>
      <c r="C177" s="46" t="s">
        <v>84</v>
      </c>
    </row>
    <row r="178" spans="1:3" x14ac:dyDescent="0.25">
      <c r="A178" s="45">
        <v>42310</v>
      </c>
      <c r="B178" s="46" t="s">
        <v>72</v>
      </c>
      <c r="C178" s="46" t="s">
        <v>85</v>
      </c>
    </row>
    <row r="179" spans="1:3" x14ac:dyDescent="0.25">
      <c r="A179" s="45">
        <v>42323</v>
      </c>
      <c r="B179" s="46" t="s">
        <v>88</v>
      </c>
      <c r="C179" s="46" t="s">
        <v>86</v>
      </c>
    </row>
    <row r="180" spans="1:3" x14ac:dyDescent="0.25">
      <c r="A180" s="45">
        <v>42363</v>
      </c>
      <c r="B180" s="46" t="s">
        <v>76</v>
      </c>
      <c r="C180" s="46" t="s">
        <v>87</v>
      </c>
    </row>
    <row r="181" spans="1:3" x14ac:dyDescent="0.25">
      <c r="A181" s="45">
        <v>42370</v>
      </c>
      <c r="B181" s="46" t="s">
        <v>76</v>
      </c>
      <c r="C181" s="46" t="s">
        <v>73</v>
      </c>
    </row>
    <row r="182" spans="1:3" x14ac:dyDescent="0.25">
      <c r="A182" s="45">
        <v>42408</v>
      </c>
      <c r="B182" s="46" t="s">
        <v>72</v>
      </c>
      <c r="C182" s="46" t="s">
        <v>74</v>
      </c>
    </row>
    <row r="183" spans="1:3" x14ac:dyDescent="0.25">
      <c r="A183" s="45">
        <v>42409</v>
      </c>
      <c r="B183" s="46" t="s">
        <v>75</v>
      </c>
      <c r="C183" s="46" t="s">
        <v>74</v>
      </c>
    </row>
    <row r="184" spans="1:3" x14ac:dyDescent="0.25">
      <c r="A184" s="45">
        <v>42454</v>
      </c>
      <c r="B184" s="46" t="s">
        <v>76</v>
      </c>
      <c r="C184" s="46" t="s">
        <v>77</v>
      </c>
    </row>
    <row r="185" spans="1:3" x14ac:dyDescent="0.25">
      <c r="A185" s="45">
        <v>42481</v>
      </c>
      <c r="B185" s="46" t="s">
        <v>81</v>
      </c>
      <c r="C185" s="46" t="s">
        <v>79</v>
      </c>
    </row>
    <row r="186" spans="1:3" x14ac:dyDescent="0.25">
      <c r="A186" s="45">
        <v>42491</v>
      </c>
      <c r="B186" s="46" t="s">
        <v>88</v>
      </c>
      <c r="C186" s="46" t="s">
        <v>80</v>
      </c>
    </row>
    <row r="187" spans="1:3" x14ac:dyDescent="0.25">
      <c r="A187" s="45">
        <v>42516</v>
      </c>
      <c r="B187" s="46" t="s">
        <v>81</v>
      </c>
      <c r="C187" s="46" t="s">
        <v>82</v>
      </c>
    </row>
    <row r="188" spans="1:3" x14ac:dyDescent="0.25">
      <c r="A188" s="45">
        <v>42620</v>
      </c>
      <c r="B188" s="46" t="s">
        <v>89</v>
      </c>
      <c r="C188" s="46" t="s">
        <v>83</v>
      </c>
    </row>
    <row r="189" spans="1:3" x14ac:dyDescent="0.25">
      <c r="A189" s="45">
        <v>42655</v>
      </c>
      <c r="B189" s="46" t="s">
        <v>89</v>
      </c>
      <c r="C189" s="46" t="s">
        <v>84</v>
      </c>
    </row>
    <row r="190" spans="1:3" x14ac:dyDescent="0.25">
      <c r="A190" s="45">
        <v>42676</v>
      </c>
      <c r="B190" s="46" t="s">
        <v>89</v>
      </c>
      <c r="C190" s="46" t="s">
        <v>85</v>
      </c>
    </row>
    <row r="191" spans="1:3" x14ac:dyDescent="0.25">
      <c r="A191" s="45">
        <v>42689</v>
      </c>
      <c r="B191" s="46" t="s">
        <v>75</v>
      </c>
      <c r="C191" s="46" t="s">
        <v>86</v>
      </c>
    </row>
    <row r="192" spans="1:3" x14ac:dyDescent="0.25">
      <c r="A192" s="45">
        <v>42729</v>
      </c>
      <c r="B192" s="46" t="s">
        <v>88</v>
      </c>
      <c r="C192" s="46" t="s">
        <v>87</v>
      </c>
    </row>
    <row r="193" spans="1:3" x14ac:dyDescent="0.25">
      <c r="A193" s="45">
        <v>42736</v>
      </c>
      <c r="B193" s="46" t="s">
        <v>88</v>
      </c>
      <c r="C193" s="46" t="s">
        <v>73</v>
      </c>
    </row>
    <row r="194" spans="1:3" x14ac:dyDescent="0.25">
      <c r="A194" s="45">
        <v>42793</v>
      </c>
      <c r="B194" s="46" t="s">
        <v>72</v>
      </c>
      <c r="C194" s="46" t="s">
        <v>74</v>
      </c>
    </row>
    <row r="195" spans="1:3" x14ac:dyDescent="0.25">
      <c r="A195" s="45">
        <v>42794</v>
      </c>
      <c r="B195" s="46" t="s">
        <v>75</v>
      </c>
      <c r="C195" s="46" t="s">
        <v>74</v>
      </c>
    </row>
    <row r="196" spans="1:3" x14ac:dyDescent="0.25">
      <c r="A196" s="45">
        <v>42839</v>
      </c>
      <c r="B196" s="46" t="s">
        <v>76</v>
      </c>
      <c r="C196" s="46" t="s">
        <v>77</v>
      </c>
    </row>
    <row r="197" spans="1:3" x14ac:dyDescent="0.25">
      <c r="A197" s="45">
        <v>42846</v>
      </c>
      <c r="B197" s="46" t="s">
        <v>76</v>
      </c>
      <c r="C197" s="46" t="s">
        <v>79</v>
      </c>
    </row>
    <row r="198" spans="1:3" x14ac:dyDescent="0.25">
      <c r="A198" s="45">
        <v>42856</v>
      </c>
      <c r="B198" s="46" t="s">
        <v>72</v>
      </c>
      <c r="C198" s="46" t="s">
        <v>80</v>
      </c>
    </row>
    <row r="199" spans="1:3" x14ac:dyDescent="0.25">
      <c r="A199" s="45">
        <v>42901</v>
      </c>
      <c r="B199" s="46" t="s">
        <v>81</v>
      </c>
      <c r="C199" s="46" t="s">
        <v>82</v>
      </c>
    </row>
    <row r="200" spans="1:3" x14ac:dyDescent="0.25">
      <c r="A200" s="45">
        <v>42985</v>
      </c>
      <c r="B200" s="46" t="s">
        <v>81</v>
      </c>
      <c r="C200" s="46" t="s">
        <v>83</v>
      </c>
    </row>
    <row r="201" spans="1:3" x14ac:dyDescent="0.25">
      <c r="A201" s="45">
        <v>43020</v>
      </c>
      <c r="B201" s="46" t="s">
        <v>81</v>
      </c>
      <c r="C201" s="46" t="s">
        <v>84</v>
      </c>
    </row>
    <row r="202" spans="1:3" x14ac:dyDescent="0.25">
      <c r="A202" s="45">
        <v>43041</v>
      </c>
      <c r="B202" s="46" t="s">
        <v>81</v>
      </c>
      <c r="C202" s="46" t="s">
        <v>85</v>
      </c>
    </row>
    <row r="203" spans="1:3" x14ac:dyDescent="0.25">
      <c r="A203" s="45">
        <v>43054</v>
      </c>
      <c r="B203" s="46" t="s">
        <v>89</v>
      </c>
      <c r="C203" s="46" t="s">
        <v>86</v>
      </c>
    </row>
    <row r="204" spans="1:3" x14ac:dyDescent="0.25">
      <c r="A204" s="45">
        <v>43094</v>
      </c>
      <c r="B204" s="46" t="s">
        <v>72</v>
      </c>
      <c r="C204" s="46" t="s">
        <v>87</v>
      </c>
    </row>
    <row r="205" spans="1:3" x14ac:dyDescent="0.25">
      <c r="A205" s="45">
        <v>43101</v>
      </c>
      <c r="B205" s="46" t="s">
        <v>72</v>
      </c>
      <c r="C205" s="46" t="s">
        <v>73</v>
      </c>
    </row>
    <row r="206" spans="1:3" x14ac:dyDescent="0.25">
      <c r="A206" s="45">
        <v>43143</v>
      </c>
      <c r="B206" s="46" t="s">
        <v>72</v>
      </c>
      <c r="C206" s="46" t="s">
        <v>74</v>
      </c>
    </row>
    <row r="207" spans="1:3" x14ac:dyDescent="0.25">
      <c r="A207" s="45">
        <v>43144</v>
      </c>
      <c r="B207" s="46" t="s">
        <v>75</v>
      </c>
      <c r="C207" s="46" t="s">
        <v>74</v>
      </c>
    </row>
    <row r="208" spans="1:3" x14ac:dyDescent="0.25">
      <c r="A208" s="45">
        <v>43189</v>
      </c>
      <c r="B208" s="46" t="s">
        <v>76</v>
      </c>
      <c r="C208" s="46" t="s">
        <v>77</v>
      </c>
    </row>
    <row r="209" spans="1:3" x14ac:dyDescent="0.25">
      <c r="A209" s="45">
        <v>43211</v>
      </c>
      <c r="B209" s="46" t="s">
        <v>78</v>
      </c>
      <c r="C209" s="46" t="s">
        <v>79</v>
      </c>
    </row>
    <row r="210" spans="1:3" x14ac:dyDescent="0.25">
      <c r="A210" s="45">
        <v>43221</v>
      </c>
      <c r="B210" s="46" t="s">
        <v>75</v>
      </c>
      <c r="C210" s="46" t="s">
        <v>80</v>
      </c>
    </row>
    <row r="211" spans="1:3" x14ac:dyDescent="0.25">
      <c r="A211" s="45">
        <v>43251</v>
      </c>
      <c r="B211" s="46" t="s">
        <v>81</v>
      </c>
      <c r="C211" s="46" t="s">
        <v>82</v>
      </c>
    </row>
    <row r="212" spans="1:3" x14ac:dyDescent="0.25">
      <c r="A212" s="45">
        <v>43350</v>
      </c>
      <c r="B212" s="46" t="s">
        <v>76</v>
      </c>
      <c r="C212" s="46" t="s">
        <v>83</v>
      </c>
    </row>
    <row r="213" spans="1:3" x14ac:dyDescent="0.25">
      <c r="A213" s="45">
        <v>43385</v>
      </c>
      <c r="B213" s="46" t="s">
        <v>76</v>
      </c>
      <c r="C213" s="46" t="s">
        <v>84</v>
      </c>
    </row>
    <row r="214" spans="1:3" x14ac:dyDescent="0.25">
      <c r="A214" s="45">
        <v>43406</v>
      </c>
      <c r="B214" s="46" t="s">
        <v>76</v>
      </c>
      <c r="C214" s="46" t="s">
        <v>85</v>
      </c>
    </row>
    <row r="215" spans="1:3" x14ac:dyDescent="0.25">
      <c r="A215" s="45">
        <v>43419</v>
      </c>
      <c r="B215" s="46" t="s">
        <v>81</v>
      </c>
      <c r="C215" s="46" t="s">
        <v>86</v>
      </c>
    </row>
    <row r="216" spans="1:3" x14ac:dyDescent="0.25">
      <c r="A216" s="45">
        <v>43459</v>
      </c>
      <c r="B216" s="46" t="s">
        <v>75</v>
      </c>
      <c r="C216" s="46" t="s">
        <v>87</v>
      </c>
    </row>
    <row r="217" spans="1:3" x14ac:dyDescent="0.25">
      <c r="A217" s="45">
        <v>43466</v>
      </c>
      <c r="B217" s="46" t="s">
        <v>75</v>
      </c>
      <c r="C217" s="46" t="s">
        <v>73</v>
      </c>
    </row>
    <row r="218" spans="1:3" x14ac:dyDescent="0.25">
      <c r="A218" s="45">
        <v>43528</v>
      </c>
      <c r="B218" s="46" t="s">
        <v>72</v>
      </c>
      <c r="C218" s="46" t="s">
        <v>74</v>
      </c>
    </row>
    <row r="219" spans="1:3" x14ac:dyDescent="0.25">
      <c r="A219" s="45">
        <v>43529</v>
      </c>
      <c r="B219" s="46" t="s">
        <v>75</v>
      </c>
      <c r="C219" s="46" t="s">
        <v>74</v>
      </c>
    </row>
    <row r="220" spans="1:3" x14ac:dyDescent="0.25">
      <c r="A220" s="45">
        <v>43574</v>
      </c>
      <c r="B220" s="46" t="s">
        <v>76</v>
      </c>
      <c r="C220" s="46" t="s">
        <v>77</v>
      </c>
    </row>
    <row r="221" spans="1:3" x14ac:dyDescent="0.25">
      <c r="A221" s="45">
        <v>43576</v>
      </c>
      <c r="B221" s="46" t="s">
        <v>88</v>
      </c>
      <c r="C221" s="46" t="s">
        <v>79</v>
      </c>
    </row>
    <row r="222" spans="1:3" x14ac:dyDescent="0.25">
      <c r="A222" s="45">
        <v>43586</v>
      </c>
      <c r="B222" s="46" t="s">
        <v>89</v>
      </c>
      <c r="C222" s="46" t="s">
        <v>80</v>
      </c>
    </row>
    <row r="223" spans="1:3" x14ac:dyDescent="0.25">
      <c r="A223" s="45">
        <v>43636</v>
      </c>
      <c r="B223" s="46" t="s">
        <v>81</v>
      </c>
      <c r="C223" s="46" t="s">
        <v>82</v>
      </c>
    </row>
    <row r="224" spans="1:3" x14ac:dyDescent="0.25">
      <c r="A224" s="45">
        <v>43715</v>
      </c>
      <c r="B224" s="46" t="s">
        <v>78</v>
      </c>
      <c r="C224" s="46" t="s">
        <v>83</v>
      </c>
    </row>
    <row r="225" spans="1:3" x14ac:dyDescent="0.25">
      <c r="A225" s="45">
        <v>43750</v>
      </c>
      <c r="B225" s="46" t="s">
        <v>78</v>
      </c>
      <c r="C225" s="46" t="s">
        <v>84</v>
      </c>
    </row>
    <row r="226" spans="1:3" x14ac:dyDescent="0.25">
      <c r="A226" s="45">
        <v>43771</v>
      </c>
      <c r="B226" s="46" t="s">
        <v>78</v>
      </c>
      <c r="C226" s="46" t="s">
        <v>85</v>
      </c>
    </row>
    <row r="227" spans="1:3" x14ac:dyDescent="0.25">
      <c r="A227" s="45">
        <v>43784</v>
      </c>
      <c r="B227" s="46" t="s">
        <v>76</v>
      </c>
      <c r="C227" s="46" t="s">
        <v>86</v>
      </c>
    </row>
    <row r="228" spans="1:3" x14ac:dyDescent="0.25">
      <c r="A228" s="45">
        <v>43824</v>
      </c>
      <c r="B228" s="46" t="s">
        <v>89</v>
      </c>
      <c r="C228" s="46" t="s">
        <v>87</v>
      </c>
    </row>
    <row r="229" spans="1:3" x14ac:dyDescent="0.25">
      <c r="A229" s="45">
        <v>43831</v>
      </c>
      <c r="B229" s="46" t="s">
        <v>89</v>
      </c>
      <c r="C229" s="46" t="s">
        <v>73</v>
      </c>
    </row>
    <row r="230" spans="1:3" x14ac:dyDescent="0.25">
      <c r="A230" s="45">
        <v>43885</v>
      </c>
      <c r="B230" s="46" t="s">
        <v>72</v>
      </c>
      <c r="C230" s="46" t="s">
        <v>74</v>
      </c>
    </row>
    <row r="231" spans="1:3" x14ac:dyDescent="0.25">
      <c r="A231" s="45">
        <v>43886</v>
      </c>
      <c r="B231" s="46" t="s">
        <v>75</v>
      </c>
      <c r="C231" s="46" t="s">
        <v>74</v>
      </c>
    </row>
    <row r="232" spans="1:3" x14ac:dyDescent="0.25">
      <c r="A232" s="45">
        <v>43931</v>
      </c>
      <c r="B232" s="46" t="s">
        <v>76</v>
      </c>
      <c r="C232" s="46" t="s">
        <v>77</v>
      </c>
    </row>
    <row r="233" spans="1:3" x14ac:dyDescent="0.25">
      <c r="A233" s="45">
        <v>43942</v>
      </c>
      <c r="B233" s="46" t="s">
        <v>75</v>
      </c>
      <c r="C233" s="46" t="s">
        <v>79</v>
      </c>
    </row>
    <row r="234" spans="1:3" x14ac:dyDescent="0.25">
      <c r="A234" s="45">
        <v>43952</v>
      </c>
      <c r="B234" s="46" t="s">
        <v>76</v>
      </c>
      <c r="C234" s="46" t="s">
        <v>80</v>
      </c>
    </row>
    <row r="235" spans="1:3" x14ac:dyDescent="0.25">
      <c r="A235" s="45">
        <v>43993</v>
      </c>
      <c r="B235" s="46" t="s">
        <v>81</v>
      </c>
      <c r="C235" s="46" t="s">
        <v>82</v>
      </c>
    </row>
    <row r="236" spans="1:3" x14ac:dyDescent="0.25">
      <c r="A236" s="45">
        <v>44081</v>
      </c>
      <c r="B236" s="46" t="s">
        <v>72</v>
      </c>
      <c r="C236" s="46" t="s">
        <v>83</v>
      </c>
    </row>
    <row r="237" spans="1:3" x14ac:dyDescent="0.25">
      <c r="A237" s="45">
        <v>44116</v>
      </c>
      <c r="B237" s="46" t="s">
        <v>72</v>
      </c>
      <c r="C237" s="46" t="s">
        <v>84</v>
      </c>
    </row>
    <row r="238" spans="1:3" x14ac:dyDescent="0.25">
      <c r="A238" s="45">
        <v>44137</v>
      </c>
      <c r="B238" s="46" t="s">
        <v>72</v>
      </c>
      <c r="C238" s="46" t="s">
        <v>85</v>
      </c>
    </row>
    <row r="239" spans="1:3" x14ac:dyDescent="0.25">
      <c r="A239" s="45">
        <v>44150</v>
      </c>
      <c r="B239" s="46" t="s">
        <v>88</v>
      </c>
      <c r="C239" s="46" t="s">
        <v>86</v>
      </c>
    </row>
    <row r="240" spans="1:3" x14ac:dyDescent="0.25">
      <c r="A240" s="45">
        <v>44190</v>
      </c>
      <c r="B240" s="46" t="s">
        <v>76</v>
      </c>
      <c r="C240" s="46" t="s">
        <v>87</v>
      </c>
    </row>
    <row r="241" spans="1:3" x14ac:dyDescent="0.25">
      <c r="A241" s="45">
        <v>44197</v>
      </c>
      <c r="B241" s="46" t="s">
        <v>76</v>
      </c>
      <c r="C241" s="46" t="s">
        <v>73</v>
      </c>
    </row>
    <row r="242" spans="1:3" x14ac:dyDescent="0.25">
      <c r="A242" s="45">
        <v>44242</v>
      </c>
      <c r="B242" s="46" t="s">
        <v>72</v>
      </c>
      <c r="C242" s="46" t="s">
        <v>74</v>
      </c>
    </row>
    <row r="243" spans="1:3" x14ac:dyDescent="0.25">
      <c r="A243" s="45">
        <v>44243</v>
      </c>
      <c r="B243" s="46" t="s">
        <v>75</v>
      </c>
      <c r="C243" s="46" t="s">
        <v>74</v>
      </c>
    </row>
    <row r="244" spans="1:3" x14ac:dyDescent="0.25">
      <c r="A244" s="45">
        <v>44288</v>
      </c>
      <c r="B244" s="46" t="s">
        <v>76</v>
      </c>
      <c r="C244" s="46" t="s">
        <v>77</v>
      </c>
    </row>
    <row r="245" spans="1:3" x14ac:dyDescent="0.25">
      <c r="A245" s="45">
        <v>44307</v>
      </c>
      <c r="B245" s="46" t="s">
        <v>89</v>
      </c>
      <c r="C245" s="46" t="s">
        <v>79</v>
      </c>
    </row>
    <row r="246" spans="1:3" x14ac:dyDescent="0.25">
      <c r="A246" s="45">
        <v>44317</v>
      </c>
      <c r="B246" s="46" t="s">
        <v>78</v>
      </c>
      <c r="C246" s="46" t="s">
        <v>80</v>
      </c>
    </row>
    <row r="247" spans="1:3" x14ac:dyDescent="0.25">
      <c r="A247" s="45">
        <v>44350</v>
      </c>
      <c r="B247" s="46" t="s">
        <v>81</v>
      </c>
      <c r="C247" s="46" t="s">
        <v>82</v>
      </c>
    </row>
    <row r="248" spans="1:3" x14ac:dyDescent="0.25">
      <c r="A248" s="45">
        <v>44446</v>
      </c>
      <c r="B248" s="46" t="s">
        <v>75</v>
      </c>
      <c r="C248" s="46" t="s">
        <v>83</v>
      </c>
    </row>
    <row r="249" spans="1:3" x14ac:dyDescent="0.25">
      <c r="A249" s="45">
        <v>44481</v>
      </c>
      <c r="B249" s="46" t="s">
        <v>75</v>
      </c>
      <c r="C249" s="46" t="s">
        <v>84</v>
      </c>
    </row>
    <row r="250" spans="1:3" x14ac:dyDescent="0.25">
      <c r="A250" s="45">
        <v>44502</v>
      </c>
      <c r="B250" s="46" t="s">
        <v>75</v>
      </c>
      <c r="C250" s="46" t="s">
        <v>85</v>
      </c>
    </row>
    <row r="251" spans="1:3" x14ac:dyDescent="0.25">
      <c r="A251" s="45">
        <v>44515</v>
      </c>
      <c r="B251" s="46" t="s">
        <v>72</v>
      </c>
      <c r="C251" s="46" t="s">
        <v>86</v>
      </c>
    </row>
    <row r="252" spans="1:3" x14ac:dyDescent="0.25">
      <c r="A252" s="45">
        <v>44555</v>
      </c>
      <c r="B252" s="46" t="s">
        <v>78</v>
      </c>
      <c r="C252" s="46" t="s">
        <v>87</v>
      </c>
    </row>
    <row r="253" spans="1:3" x14ac:dyDescent="0.25">
      <c r="A253" s="45">
        <v>44562</v>
      </c>
      <c r="B253" s="46" t="s">
        <v>78</v>
      </c>
      <c r="C253" s="46" t="s">
        <v>73</v>
      </c>
    </row>
    <row r="254" spans="1:3" x14ac:dyDescent="0.25">
      <c r="A254" s="45">
        <v>44620</v>
      </c>
      <c r="B254" s="46" t="s">
        <v>72</v>
      </c>
      <c r="C254" s="46" t="s">
        <v>74</v>
      </c>
    </row>
    <row r="255" spans="1:3" x14ac:dyDescent="0.25">
      <c r="A255" s="45">
        <v>44621</v>
      </c>
      <c r="B255" s="46" t="s">
        <v>75</v>
      </c>
      <c r="C255" s="46" t="s">
        <v>74</v>
      </c>
    </row>
    <row r="256" spans="1:3" x14ac:dyDescent="0.25">
      <c r="A256" s="45">
        <v>44666</v>
      </c>
      <c r="B256" s="46" t="s">
        <v>76</v>
      </c>
      <c r="C256" s="46" t="s">
        <v>77</v>
      </c>
    </row>
    <row r="257" spans="1:3" x14ac:dyDescent="0.25">
      <c r="A257" s="45">
        <v>44672</v>
      </c>
      <c r="B257" s="46" t="s">
        <v>81</v>
      </c>
      <c r="C257" s="46" t="s">
        <v>79</v>
      </c>
    </row>
    <row r="258" spans="1:3" x14ac:dyDescent="0.25">
      <c r="A258" s="45">
        <v>44682</v>
      </c>
      <c r="B258" s="46" t="s">
        <v>88</v>
      </c>
      <c r="C258" s="46" t="s">
        <v>80</v>
      </c>
    </row>
    <row r="259" spans="1:3" x14ac:dyDescent="0.25">
      <c r="A259" s="45">
        <v>44728</v>
      </c>
      <c r="B259" s="46" t="s">
        <v>81</v>
      </c>
      <c r="C259" s="46" t="s">
        <v>82</v>
      </c>
    </row>
    <row r="260" spans="1:3" x14ac:dyDescent="0.25">
      <c r="A260" s="45">
        <v>44811</v>
      </c>
      <c r="B260" s="46" t="s">
        <v>89</v>
      </c>
      <c r="C260" s="46" t="s">
        <v>83</v>
      </c>
    </row>
    <row r="261" spans="1:3" x14ac:dyDescent="0.25">
      <c r="A261" s="45">
        <v>44846</v>
      </c>
      <c r="B261" s="46" t="s">
        <v>89</v>
      </c>
      <c r="C261" s="46" t="s">
        <v>84</v>
      </c>
    </row>
    <row r="262" spans="1:3" x14ac:dyDescent="0.25">
      <c r="A262" s="45">
        <v>44867</v>
      </c>
      <c r="B262" s="46" t="s">
        <v>89</v>
      </c>
      <c r="C262" s="46" t="s">
        <v>85</v>
      </c>
    </row>
    <row r="263" spans="1:3" x14ac:dyDescent="0.25">
      <c r="A263" s="45">
        <v>44880</v>
      </c>
      <c r="B263" s="46" t="s">
        <v>75</v>
      </c>
      <c r="C263" s="46" t="s">
        <v>86</v>
      </c>
    </row>
    <row r="264" spans="1:3" x14ac:dyDescent="0.25">
      <c r="A264" s="45">
        <v>44920</v>
      </c>
      <c r="B264" s="46" t="s">
        <v>88</v>
      </c>
      <c r="C264" s="46" t="s">
        <v>87</v>
      </c>
    </row>
    <row r="265" spans="1:3" x14ac:dyDescent="0.25">
      <c r="A265" s="45">
        <v>44927</v>
      </c>
      <c r="B265" s="46" t="s">
        <v>88</v>
      </c>
      <c r="C265" s="46" t="s">
        <v>73</v>
      </c>
    </row>
    <row r="266" spans="1:3" x14ac:dyDescent="0.25">
      <c r="A266" s="45">
        <v>44977</v>
      </c>
      <c r="B266" s="46" t="s">
        <v>72</v>
      </c>
      <c r="C266" s="46" t="s">
        <v>74</v>
      </c>
    </row>
    <row r="267" spans="1:3" x14ac:dyDescent="0.25">
      <c r="A267" s="45">
        <v>44978</v>
      </c>
      <c r="B267" s="46" t="s">
        <v>75</v>
      </c>
      <c r="C267" s="46" t="s">
        <v>74</v>
      </c>
    </row>
    <row r="268" spans="1:3" x14ac:dyDescent="0.25">
      <c r="A268" s="45">
        <v>45023</v>
      </c>
      <c r="B268" s="46" t="s">
        <v>76</v>
      </c>
      <c r="C268" s="46" t="s">
        <v>77</v>
      </c>
    </row>
    <row r="269" spans="1:3" x14ac:dyDescent="0.25">
      <c r="A269" s="45">
        <v>45037</v>
      </c>
      <c r="B269" s="46" t="s">
        <v>76</v>
      </c>
      <c r="C269" s="46" t="s">
        <v>79</v>
      </c>
    </row>
    <row r="270" spans="1:3" x14ac:dyDescent="0.25">
      <c r="A270" s="45">
        <v>45047</v>
      </c>
      <c r="B270" s="46" t="s">
        <v>72</v>
      </c>
      <c r="C270" s="46" t="s">
        <v>80</v>
      </c>
    </row>
    <row r="271" spans="1:3" x14ac:dyDescent="0.25">
      <c r="A271" s="45">
        <v>45085</v>
      </c>
      <c r="B271" s="46" t="s">
        <v>81</v>
      </c>
      <c r="C271" s="46" t="s">
        <v>82</v>
      </c>
    </row>
    <row r="272" spans="1:3" x14ac:dyDescent="0.25">
      <c r="A272" s="45">
        <v>45176</v>
      </c>
      <c r="B272" s="46" t="s">
        <v>81</v>
      </c>
      <c r="C272" s="46" t="s">
        <v>83</v>
      </c>
    </row>
    <row r="273" spans="1:3" x14ac:dyDescent="0.25">
      <c r="A273" s="45">
        <v>45211</v>
      </c>
      <c r="B273" s="46" t="s">
        <v>81</v>
      </c>
      <c r="C273" s="46" t="s">
        <v>84</v>
      </c>
    </row>
    <row r="274" spans="1:3" x14ac:dyDescent="0.25">
      <c r="A274" s="45">
        <v>45232</v>
      </c>
      <c r="B274" s="46" t="s">
        <v>81</v>
      </c>
      <c r="C274" s="46" t="s">
        <v>85</v>
      </c>
    </row>
    <row r="275" spans="1:3" x14ac:dyDescent="0.25">
      <c r="A275" s="45">
        <v>45245</v>
      </c>
      <c r="B275" s="46" t="s">
        <v>89</v>
      </c>
      <c r="C275" s="46" t="s">
        <v>86</v>
      </c>
    </row>
    <row r="276" spans="1:3" x14ac:dyDescent="0.25">
      <c r="A276" s="45">
        <v>45285</v>
      </c>
      <c r="B276" s="46" t="s">
        <v>72</v>
      </c>
      <c r="C276" s="46" t="s">
        <v>87</v>
      </c>
    </row>
    <row r="277" spans="1:3" x14ac:dyDescent="0.25">
      <c r="A277" s="45">
        <v>45292</v>
      </c>
      <c r="B277" s="46" t="s">
        <v>72</v>
      </c>
      <c r="C277" s="46" t="s">
        <v>73</v>
      </c>
    </row>
    <row r="278" spans="1:3" x14ac:dyDescent="0.25">
      <c r="A278" s="45">
        <v>45334</v>
      </c>
      <c r="B278" s="46" t="s">
        <v>72</v>
      </c>
      <c r="C278" s="46" t="s">
        <v>74</v>
      </c>
    </row>
    <row r="279" spans="1:3" x14ac:dyDescent="0.25">
      <c r="A279" s="45">
        <v>45335</v>
      </c>
      <c r="B279" s="46" t="s">
        <v>75</v>
      </c>
      <c r="C279" s="46" t="s">
        <v>74</v>
      </c>
    </row>
    <row r="280" spans="1:3" x14ac:dyDescent="0.25">
      <c r="A280" s="45">
        <v>45380</v>
      </c>
      <c r="B280" s="46" t="s">
        <v>76</v>
      </c>
      <c r="C280" s="46" t="s">
        <v>77</v>
      </c>
    </row>
    <row r="281" spans="1:3" x14ac:dyDescent="0.25">
      <c r="A281" s="45">
        <v>45403</v>
      </c>
      <c r="B281" s="46" t="s">
        <v>88</v>
      </c>
      <c r="C281" s="46" t="s">
        <v>79</v>
      </c>
    </row>
    <row r="282" spans="1:3" x14ac:dyDescent="0.25">
      <c r="A282" s="45">
        <v>45413</v>
      </c>
      <c r="B282" s="46" t="s">
        <v>89</v>
      </c>
      <c r="C282" s="46" t="s">
        <v>80</v>
      </c>
    </row>
    <row r="283" spans="1:3" x14ac:dyDescent="0.25">
      <c r="A283" s="45">
        <v>45442</v>
      </c>
      <c r="B283" s="46" t="s">
        <v>81</v>
      </c>
      <c r="C283" s="46" t="s">
        <v>82</v>
      </c>
    </row>
    <row r="284" spans="1:3" x14ac:dyDescent="0.25">
      <c r="A284" s="45">
        <v>45542</v>
      </c>
      <c r="B284" s="46" t="s">
        <v>78</v>
      </c>
      <c r="C284" s="46" t="s">
        <v>83</v>
      </c>
    </row>
    <row r="285" spans="1:3" x14ac:dyDescent="0.25">
      <c r="A285" s="45">
        <v>45577</v>
      </c>
      <c r="B285" s="46" t="s">
        <v>78</v>
      </c>
      <c r="C285" s="46" t="s">
        <v>84</v>
      </c>
    </row>
    <row r="286" spans="1:3" x14ac:dyDescent="0.25">
      <c r="A286" s="45">
        <v>45598</v>
      </c>
      <c r="B286" s="46" t="s">
        <v>78</v>
      </c>
      <c r="C286" s="46" t="s">
        <v>85</v>
      </c>
    </row>
    <row r="287" spans="1:3" x14ac:dyDescent="0.25">
      <c r="A287" s="45">
        <v>45611</v>
      </c>
      <c r="B287" s="46" t="s">
        <v>76</v>
      </c>
      <c r="C287" s="46" t="s">
        <v>86</v>
      </c>
    </row>
    <row r="288" spans="1:3" x14ac:dyDescent="0.25">
      <c r="A288" s="45">
        <v>45651</v>
      </c>
      <c r="B288" s="46" t="s">
        <v>89</v>
      </c>
      <c r="C288" s="46" t="s">
        <v>87</v>
      </c>
    </row>
    <row r="289" spans="1:3" x14ac:dyDescent="0.25">
      <c r="A289" s="45">
        <v>45658</v>
      </c>
      <c r="B289" s="46" t="s">
        <v>89</v>
      </c>
      <c r="C289" s="46" t="s">
        <v>73</v>
      </c>
    </row>
    <row r="290" spans="1:3" x14ac:dyDescent="0.25">
      <c r="A290" s="45">
        <v>45719</v>
      </c>
      <c r="B290" s="46" t="s">
        <v>72</v>
      </c>
      <c r="C290" s="46" t="s">
        <v>74</v>
      </c>
    </row>
    <row r="291" spans="1:3" x14ac:dyDescent="0.25">
      <c r="A291" s="45">
        <v>45720</v>
      </c>
      <c r="B291" s="46" t="s">
        <v>75</v>
      </c>
      <c r="C291" s="46" t="s">
        <v>74</v>
      </c>
    </row>
    <row r="292" spans="1:3" x14ac:dyDescent="0.25">
      <c r="A292" s="45">
        <v>45765</v>
      </c>
      <c r="B292" s="46" t="s">
        <v>76</v>
      </c>
      <c r="C292" s="46" t="s">
        <v>77</v>
      </c>
    </row>
    <row r="293" spans="1:3" x14ac:dyDescent="0.25">
      <c r="A293" s="45">
        <v>45768</v>
      </c>
      <c r="B293" s="46" t="s">
        <v>72</v>
      </c>
      <c r="C293" s="46" t="s">
        <v>79</v>
      </c>
    </row>
    <row r="294" spans="1:3" x14ac:dyDescent="0.25">
      <c r="A294" s="45">
        <v>45778</v>
      </c>
      <c r="B294" s="46" t="s">
        <v>81</v>
      </c>
      <c r="C294" s="46" t="s">
        <v>80</v>
      </c>
    </row>
    <row r="295" spans="1:3" x14ac:dyDescent="0.25">
      <c r="A295" s="45">
        <v>45827</v>
      </c>
      <c r="B295" s="46" t="s">
        <v>81</v>
      </c>
      <c r="C295" s="46" t="s">
        <v>82</v>
      </c>
    </row>
    <row r="296" spans="1:3" x14ac:dyDescent="0.25">
      <c r="A296" s="45">
        <v>45907</v>
      </c>
      <c r="B296" s="46" t="s">
        <v>88</v>
      </c>
      <c r="C296" s="46" t="s">
        <v>83</v>
      </c>
    </row>
    <row r="297" spans="1:3" x14ac:dyDescent="0.25">
      <c r="A297" s="45">
        <v>45942</v>
      </c>
      <c r="B297" s="46" t="s">
        <v>88</v>
      </c>
      <c r="C297" s="46" t="s">
        <v>84</v>
      </c>
    </row>
    <row r="298" spans="1:3" x14ac:dyDescent="0.25">
      <c r="A298" s="45">
        <v>45963</v>
      </c>
      <c r="B298" s="46" t="s">
        <v>88</v>
      </c>
      <c r="C298" s="46" t="s">
        <v>85</v>
      </c>
    </row>
    <row r="299" spans="1:3" x14ac:dyDescent="0.25">
      <c r="A299" s="45">
        <v>45976</v>
      </c>
      <c r="B299" s="46" t="s">
        <v>78</v>
      </c>
      <c r="C299" s="46" t="s">
        <v>86</v>
      </c>
    </row>
    <row r="300" spans="1:3" x14ac:dyDescent="0.25">
      <c r="A300" s="45">
        <v>46016</v>
      </c>
      <c r="B300" s="46" t="s">
        <v>81</v>
      </c>
      <c r="C300" s="46" t="s">
        <v>87</v>
      </c>
    </row>
    <row r="301" spans="1:3" x14ac:dyDescent="0.25">
      <c r="A301" s="45">
        <v>46023</v>
      </c>
      <c r="B301" s="46" t="s">
        <v>81</v>
      </c>
      <c r="C301" s="46" t="s">
        <v>73</v>
      </c>
    </row>
    <row r="302" spans="1:3" x14ac:dyDescent="0.25">
      <c r="A302" s="45">
        <v>46069</v>
      </c>
      <c r="B302" s="46" t="s">
        <v>72</v>
      </c>
      <c r="C302" s="46" t="s">
        <v>74</v>
      </c>
    </row>
    <row r="303" spans="1:3" x14ac:dyDescent="0.25">
      <c r="A303" s="45">
        <v>46070</v>
      </c>
      <c r="B303" s="46" t="s">
        <v>75</v>
      </c>
      <c r="C303" s="46" t="s">
        <v>74</v>
      </c>
    </row>
    <row r="304" spans="1:3" x14ac:dyDescent="0.25">
      <c r="A304" s="45">
        <v>46115</v>
      </c>
      <c r="B304" s="46" t="s">
        <v>76</v>
      </c>
      <c r="C304" s="46" t="s">
        <v>77</v>
      </c>
    </row>
    <row r="305" spans="1:3" x14ac:dyDescent="0.25">
      <c r="A305" s="45">
        <v>46133</v>
      </c>
      <c r="B305" s="46" t="s">
        <v>75</v>
      </c>
      <c r="C305" s="46" t="s">
        <v>79</v>
      </c>
    </row>
    <row r="306" spans="1:3" x14ac:dyDescent="0.25">
      <c r="A306" s="45">
        <v>46143</v>
      </c>
      <c r="B306" s="46" t="s">
        <v>76</v>
      </c>
      <c r="C306" s="46" t="s">
        <v>80</v>
      </c>
    </row>
    <row r="307" spans="1:3" x14ac:dyDescent="0.25">
      <c r="A307" s="45">
        <v>46177</v>
      </c>
      <c r="B307" s="46" t="s">
        <v>81</v>
      </c>
      <c r="C307" s="46" t="s">
        <v>82</v>
      </c>
    </row>
    <row r="308" spans="1:3" x14ac:dyDescent="0.25">
      <c r="A308" s="45">
        <v>46272</v>
      </c>
      <c r="B308" s="46" t="s">
        <v>72</v>
      </c>
      <c r="C308" s="46" t="s">
        <v>83</v>
      </c>
    </row>
    <row r="309" spans="1:3" x14ac:dyDescent="0.25">
      <c r="A309" s="45">
        <v>46307</v>
      </c>
      <c r="B309" s="46" t="s">
        <v>72</v>
      </c>
      <c r="C309" s="46" t="s">
        <v>84</v>
      </c>
    </row>
    <row r="310" spans="1:3" x14ac:dyDescent="0.25">
      <c r="A310" s="45">
        <v>46328</v>
      </c>
      <c r="B310" s="46" t="s">
        <v>72</v>
      </c>
      <c r="C310" s="46" t="s">
        <v>85</v>
      </c>
    </row>
    <row r="311" spans="1:3" x14ac:dyDescent="0.25">
      <c r="A311" s="45">
        <v>46341</v>
      </c>
      <c r="B311" s="46" t="s">
        <v>88</v>
      </c>
      <c r="C311" s="46" t="s">
        <v>86</v>
      </c>
    </row>
    <row r="312" spans="1:3" x14ac:dyDescent="0.25">
      <c r="A312" s="45">
        <v>46381</v>
      </c>
      <c r="B312" s="46" t="s">
        <v>76</v>
      </c>
      <c r="C312" s="46" t="s">
        <v>87</v>
      </c>
    </row>
    <row r="313" spans="1:3" x14ac:dyDescent="0.25">
      <c r="A313" s="45">
        <v>46388</v>
      </c>
      <c r="B313" s="46" t="s">
        <v>76</v>
      </c>
      <c r="C313" s="46" t="s">
        <v>73</v>
      </c>
    </row>
    <row r="314" spans="1:3" x14ac:dyDescent="0.25">
      <c r="A314" s="45">
        <v>46426</v>
      </c>
      <c r="B314" s="46" t="s">
        <v>72</v>
      </c>
      <c r="C314" s="46" t="s">
        <v>74</v>
      </c>
    </row>
    <row r="315" spans="1:3" x14ac:dyDescent="0.25">
      <c r="A315" s="45">
        <v>46427</v>
      </c>
      <c r="B315" s="46" t="s">
        <v>75</v>
      </c>
      <c r="C315" s="46" t="s">
        <v>74</v>
      </c>
    </row>
    <row r="316" spans="1:3" x14ac:dyDescent="0.25">
      <c r="A316" s="45">
        <v>46472</v>
      </c>
      <c r="B316" s="46" t="s">
        <v>76</v>
      </c>
      <c r="C316" s="46" t="s">
        <v>77</v>
      </c>
    </row>
    <row r="317" spans="1:3" x14ac:dyDescent="0.25">
      <c r="A317" s="45">
        <v>46498</v>
      </c>
      <c r="B317" s="46" t="s">
        <v>89</v>
      </c>
      <c r="C317" s="46" t="s">
        <v>79</v>
      </c>
    </row>
    <row r="318" spans="1:3" x14ac:dyDescent="0.25">
      <c r="A318" s="45">
        <v>46508</v>
      </c>
      <c r="B318" s="46" t="s">
        <v>78</v>
      </c>
      <c r="C318" s="46" t="s">
        <v>80</v>
      </c>
    </row>
    <row r="319" spans="1:3" x14ac:dyDescent="0.25">
      <c r="A319" s="45">
        <v>46534</v>
      </c>
      <c r="B319" s="46" t="s">
        <v>81</v>
      </c>
      <c r="C319" s="46" t="s">
        <v>82</v>
      </c>
    </row>
    <row r="320" spans="1:3" x14ac:dyDescent="0.25">
      <c r="A320" s="45">
        <v>46637</v>
      </c>
      <c r="B320" s="46" t="s">
        <v>75</v>
      </c>
      <c r="C320" s="46" t="s">
        <v>83</v>
      </c>
    </row>
    <row r="321" spans="1:3" x14ac:dyDescent="0.25">
      <c r="A321" s="45">
        <v>46672</v>
      </c>
      <c r="B321" s="46" t="s">
        <v>75</v>
      </c>
      <c r="C321" s="46" t="s">
        <v>84</v>
      </c>
    </row>
    <row r="322" spans="1:3" x14ac:dyDescent="0.25">
      <c r="A322" s="45">
        <v>46693</v>
      </c>
      <c r="B322" s="46" t="s">
        <v>75</v>
      </c>
      <c r="C322" s="46" t="s">
        <v>85</v>
      </c>
    </row>
    <row r="323" spans="1:3" x14ac:dyDescent="0.25">
      <c r="A323" s="45">
        <v>46706</v>
      </c>
      <c r="B323" s="46" t="s">
        <v>72</v>
      </c>
      <c r="C323" s="46" t="s">
        <v>86</v>
      </c>
    </row>
    <row r="324" spans="1:3" x14ac:dyDescent="0.25">
      <c r="A324" s="45">
        <v>46746</v>
      </c>
      <c r="B324" s="46" t="s">
        <v>78</v>
      </c>
      <c r="C324" s="46" t="s">
        <v>87</v>
      </c>
    </row>
    <row r="325" spans="1:3" x14ac:dyDescent="0.25">
      <c r="A325" s="45">
        <v>46753</v>
      </c>
      <c r="B325" s="46" t="s">
        <v>78</v>
      </c>
      <c r="C325" s="46" t="s">
        <v>73</v>
      </c>
    </row>
    <row r="326" spans="1:3" x14ac:dyDescent="0.25">
      <c r="A326" s="45">
        <v>46811</v>
      </c>
      <c r="B326" s="46" t="s">
        <v>72</v>
      </c>
      <c r="C326" s="46" t="s">
        <v>74</v>
      </c>
    </row>
    <row r="327" spans="1:3" x14ac:dyDescent="0.25">
      <c r="A327" s="45">
        <v>46812</v>
      </c>
      <c r="B327" s="46" t="s">
        <v>75</v>
      </c>
      <c r="C327" s="46" t="s">
        <v>74</v>
      </c>
    </row>
    <row r="328" spans="1:3" x14ac:dyDescent="0.25">
      <c r="A328" s="45">
        <v>46857</v>
      </c>
      <c r="B328" s="46" t="s">
        <v>76</v>
      </c>
      <c r="C328" s="46" t="s">
        <v>77</v>
      </c>
    </row>
    <row r="329" spans="1:3" x14ac:dyDescent="0.25">
      <c r="A329" s="45">
        <v>46864</v>
      </c>
      <c r="B329" s="46" t="s">
        <v>76</v>
      </c>
      <c r="C329" s="46" t="s">
        <v>79</v>
      </c>
    </row>
    <row r="330" spans="1:3" x14ac:dyDescent="0.25">
      <c r="A330" s="45">
        <v>46874</v>
      </c>
      <c r="B330" s="46" t="s">
        <v>72</v>
      </c>
      <c r="C330" s="46" t="s">
        <v>80</v>
      </c>
    </row>
    <row r="331" spans="1:3" x14ac:dyDescent="0.25">
      <c r="A331" s="45">
        <v>46919</v>
      </c>
      <c r="B331" s="46" t="s">
        <v>81</v>
      </c>
      <c r="C331" s="46" t="s">
        <v>82</v>
      </c>
    </row>
    <row r="332" spans="1:3" x14ac:dyDescent="0.25">
      <c r="A332" s="45">
        <v>47003</v>
      </c>
      <c r="B332" s="46" t="s">
        <v>81</v>
      </c>
      <c r="C332" s="46" t="s">
        <v>83</v>
      </c>
    </row>
    <row r="333" spans="1:3" x14ac:dyDescent="0.25">
      <c r="A333" s="45">
        <v>47038</v>
      </c>
      <c r="B333" s="46" t="s">
        <v>81</v>
      </c>
      <c r="C333" s="46" t="s">
        <v>84</v>
      </c>
    </row>
    <row r="334" spans="1:3" x14ac:dyDescent="0.25">
      <c r="A334" s="45">
        <v>47059</v>
      </c>
      <c r="B334" s="46" t="s">
        <v>81</v>
      </c>
      <c r="C334" s="46" t="s">
        <v>85</v>
      </c>
    </row>
    <row r="335" spans="1:3" x14ac:dyDescent="0.25">
      <c r="A335" s="45">
        <v>47072</v>
      </c>
      <c r="B335" s="46" t="s">
        <v>89</v>
      </c>
      <c r="C335" s="46" t="s">
        <v>86</v>
      </c>
    </row>
    <row r="336" spans="1:3" x14ac:dyDescent="0.25">
      <c r="A336" s="45">
        <v>47112</v>
      </c>
      <c r="B336" s="46" t="s">
        <v>72</v>
      </c>
      <c r="C336" s="46" t="s">
        <v>87</v>
      </c>
    </row>
    <row r="337" spans="1:3" x14ac:dyDescent="0.25">
      <c r="A337" s="45">
        <v>47119</v>
      </c>
      <c r="B337" s="46" t="s">
        <v>72</v>
      </c>
      <c r="C337" s="46" t="s">
        <v>73</v>
      </c>
    </row>
    <row r="338" spans="1:3" x14ac:dyDescent="0.25">
      <c r="A338" s="45">
        <v>47161</v>
      </c>
      <c r="B338" s="46" t="s">
        <v>72</v>
      </c>
      <c r="C338" s="46" t="s">
        <v>74</v>
      </c>
    </row>
    <row r="339" spans="1:3" x14ac:dyDescent="0.25">
      <c r="A339" s="45">
        <v>47162</v>
      </c>
      <c r="B339" s="46" t="s">
        <v>75</v>
      </c>
      <c r="C339" s="46" t="s">
        <v>74</v>
      </c>
    </row>
    <row r="340" spans="1:3" x14ac:dyDescent="0.25">
      <c r="A340" s="45">
        <v>47207</v>
      </c>
      <c r="B340" s="46" t="s">
        <v>76</v>
      </c>
      <c r="C340" s="46" t="s">
        <v>77</v>
      </c>
    </row>
    <row r="341" spans="1:3" x14ac:dyDescent="0.25">
      <c r="A341" s="45">
        <v>47229</v>
      </c>
      <c r="B341" s="46" t="s">
        <v>78</v>
      </c>
      <c r="C341" s="46" t="s">
        <v>79</v>
      </c>
    </row>
    <row r="342" spans="1:3" x14ac:dyDescent="0.25">
      <c r="A342" s="45">
        <v>47239</v>
      </c>
      <c r="B342" s="46" t="s">
        <v>75</v>
      </c>
      <c r="C342" s="46" t="s">
        <v>80</v>
      </c>
    </row>
    <row r="343" spans="1:3" x14ac:dyDescent="0.25">
      <c r="A343" s="45">
        <v>47269</v>
      </c>
      <c r="B343" s="46" t="s">
        <v>81</v>
      </c>
      <c r="C343" s="46" t="s">
        <v>82</v>
      </c>
    </row>
    <row r="344" spans="1:3" x14ac:dyDescent="0.25">
      <c r="A344" s="45">
        <v>47368</v>
      </c>
      <c r="B344" s="46" t="s">
        <v>76</v>
      </c>
      <c r="C344" s="46" t="s">
        <v>83</v>
      </c>
    </row>
    <row r="345" spans="1:3" x14ac:dyDescent="0.25">
      <c r="A345" s="45">
        <v>47403</v>
      </c>
      <c r="B345" s="46" t="s">
        <v>76</v>
      </c>
      <c r="C345" s="46" t="s">
        <v>84</v>
      </c>
    </row>
    <row r="346" spans="1:3" x14ac:dyDescent="0.25">
      <c r="A346" s="45">
        <v>47424</v>
      </c>
      <c r="B346" s="46" t="s">
        <v>76</v>
      </c>
      <c r="C346" s="46" t="s">
        <v>85</v>
      </c>
    </row>
    <row r="347" spans="1:3" x14ac:dyDescent="0.25">
      <c r="A347" s="45">
        <v>47437</v>
      </c>
      <c r="B347" s="46" t="s">
        <v>81</v>
      </c>
      <c r="C347" s="46" t="s">
        <v>86</v>
      </c>
    </row>
    <row r="348" spans="1:3" x14ac:dyDescent="0.25">
      <c r="A348" s="45">
        <v>47477</v>
      </c>
      <c r="B348" s="46" t="s">
        <v>75</v>
      </c>
      <c r="C348" s="46" t="s">
        <v>87</v>
      </c>
    </row>
    <row r="349" spans="1:3" x14ac:dyDescent="0.25">
      <c r="A349" s="45">
        <v>47484</v>
      </c>
      <c r="B349" s="46" t="s">
        <v>75</v>
      </c>
      <c r="C349" s="46" t="s">
        <v>73</v>
      </c>
    </row>
    <row r="350" spans="1:3" x14ac:dyDescent="0.25">
      <c r="A350" s="45">
        <v>47546</v>
      </c>
      <c r="B350" s="46" t="s">
        <v>72</v>
      </c>
      <c r="C350" s="46" t="s">
        <v>74</v>
      </c>
    </row>
    <row r="351" spans="1:3" x14ac:dyDescent="0.25">
      <c r="A351" s="45">
        <v>47547</v>
      </c>
      <c r="B351" s="46" t="s">
        <v>75</v>
      </c>
      <c r="C351" s="46" t="s">
        <v>74</v>
      </c>
    </row>
    <row r="352" spans="1:3" x14ac:dyDescent="0.25">
      <c r="A352" s="45">
        <v>47592</v>
      </c>
      <c r="B352" s="46" t="s">
        <v>76</v>
      </c>
      <c r="C352" s="46" t="s">
        <v>77</v>
      </c>
    </row>
    <row r="353" spans="1:3" x14ac:dyDescent="0.25">
      <c r="A353" s="45">
        <v>47594</v>
      </c>
      <c r="B353" s="46" t="s">
        <v>88</v>
      </c>
      <c r="C353" s="46" t="s">
        <v>79</v>
      </c>
    </row>
    <row r="354" spans="1:3" x14ac:dyDescent="0.25">
      <c r="A354" s="45">
        <v>47604</v>
      </c>
      <c r="B354" s="46" t="s">
        <v>89</v>
      </c>
      <c r="C354" s="46" t="s">
        <v>80</v>
      </c>
    </row>
    <row r="355" spans="1:3" x14ac:dyDescent="0.25">
      <c r="A355" s="45">
        <v>47654</v>
      </c>
      <c r="B355" s="46" t="s">
        <v>81</v>
      </c>
      <c r="C355" s="46" t="s">
        <v>82</v>
      </c>
    </row>
    <row r="356" spans="1:3" x14ac:dyDescent="0.25">
      <c r="A356" s="45">
        <v>47733</v>
      </c>
      <c r="B356" s="46" t="s">
        <v>78</v>
      </c>
      <c r="C356" s="46" t="s">
        <v>83</v>
      </c>
    </row>
    <row r="357" spans="1:3" x14ac:dyDescent="0.25">
      <c r="A357" s="45">
        <v>47768</v>
      </c>
      <c r="B357" s="46" t="s">
        <v>78</v>
      </c>
      <c r="C357" s="46" t="s">
        <v>84</v>
      </c>
    </row>
    <row r="358" spans="1:3" x14ac:dyDescent="0.25">
      <c r="A358" s="45">
        <v>47789</v>
      </c>
      <c r="B358" s="46" t="s">
        <v>78</v>
      </c>
      <c r="C358" s="46" t="s">
        <v>85</v>
      </c>
    </row>
    <row r="359" spans="1:3" x14ac:dyDescent="0.25">
      <c r="A359" s="45">
        <v>47802</v>
      </c>
      <c r="B359" s="46" t="s">
        <v>76</v>
      </c>
      <c r="C359" s="46" t="s">
        <v>86</v>
      </c>
    </row>
    <row r="360" spans="1:3" x14ac:dyDescent="0.25">
      <c r="A360" s="45">
        <v>47842</v>
      </c>
      <c r="B360" s="46" t="s">
        <v>89</v>
      </c>
      <c r="C360" s="46" t="s">
        <v>87</v>
      </c>
    </row>
    <row r="361" spans="1:3" x14ac:dyDescent="0.25">
      <c r="A361" s="45">
        <v>47849</v>
      </c>
      <c r="B361" s="46" t="s">
        <v>89</v>
      </c>
      <c r="C361" s="46" t="s">
        <v>73</v>
      </c>
    </row>
    <row r="362" spans="1:3" x14ac:dyDescent="0.25">
      <c r="A362" s="45">
        <v>47903</v>
      </c>
      <c r="B362" s="46" t="s">
        <v>72</v>
      </c>
      <c r="C362" s="46" t="s">
        <v>74</v>
      </c>
    </row>
    <row r="363" spans="1:3" x14ac:dyDescent="0.25">
      <c r="A363" s="45">
        <v>47904</v>
      </c>
      <c r="B363" s="46" t="s">
        <v>75</v>
      </c>
      <c r="C363" s="46" t="s">
        <v>74</v>
      </c>
    </row>
    <row r="364" spans="1:3" x14ac:dyDescent="0.25">
      <c r="A364" s="45">
        <v>47949</v>
      </c>
      <c r="B364" s="46" t="s">
        <v>76</v>
      </c>
      <c r="C364" s="46" t="s">
        <v>77</v>
      </c>
    </row>
    <row r="365" spans="1:3" x14ac:dyDescent="0.25">
      <c r="A365" s="45">
        <v>47959</v>
      </c>
      <c r="B365" s="46" t="s">
        <v>72</v>
      </c>
      <c r="C365" s="46" t="s">
        <v>79</v>
      </c>
    </row>
    <row r="366" spans="1:3" x14ac:dyDescent="0.25">
      <c r="A366" s="45">
        <v>47969</v>
      </c>
      <c r="B366" s="46" t="s">
        <v>81</v>
      </c>
      <c r="C366" s="46" t="s">
        <v>80</v>
      </c>
    </row>
    <row r="367" spans="1:3" x14ac:dyDescent="0.25">
      <c r="A367" s="45">
        <v>48011</v>
      </c>
      <c r="B367" s="46" t="s">
        <v>81</v>
      </c>
      <c r="C367" s="46" t="s">
        <v>82</v>
      </c>
    </row>
    <row r="368" spans="1:3" x14ac:dyDescent="0.25">
      <c r="A368" s="45">
        <v>48098</v>
      </c>
      <c r="B368" s="46" t="s">
        <v>88</v>
      </c>
      <c r="C368" s="46" t="s">
        <v>83</v>
      </c>
    </row>
    <row r="369" spans="1:3" x14ac:dyDescent="0.25">
      <c r="A369" s="45">
        <v>48133</v>
      </c>
      <c r="B369" s="46" t="s">
        <v>88</v>
      </c>
      <c r="C369" s="46" t="s">
        <v>84</v>
      </c>
    </row>
    <row r="370" spans="1:3" x14ac:dyDescent="0.25">
      <c r="A370" s="45">
        <v>48154</v>
      </c>
      <c r="B370" s="46" t="s">
        <v>88</v>
      </c>
      <c r="C370" s="46" t="s">
        <v>85</v>
      </c>
    </row>
    <row r="371" spans="1:3" x14ac:dyDescent="0.25">
      <c r="A371" s="45">
        <v>48167</v>
      </c>
      <c r="B371" s="46" t="s">
        <v>78</v>
      </c>
      <c r="C371" s="46" t="s">
        <v>86</v>
      </c>
    </row>
    <row r="372" spans="1:3" x14ac:dyDescent="0.25">
      <c r="A372" s="45">
        <v>48207</v>
      </c>
      <c r="B372" s="46" t="s">
        <v>81</v>
      </c>
      <c r="C372" s="46" t="s">
        <v>87</v>
      </c>
    </row>
    <row r="373" spans="1:3" x14ac:dyDescent="0.25">
      <c r="A373" s="45">
        <v>48214</v>
      </c>
      <c r="B373" s="46" t="s">
        <v>81</v>
      </c>
      <c r="C373" s="46" t="s">
        <v>73</v>
      </c>
    </row>
    <row r="374" spans="1:3" x14ac:dyDescent="0.25">
      <c r="A374" s="45">
        <v>48253</v>
      </c>
      <c r="B374" s="46" t="s">
        <v>72</v>
      </c>
      <c r="C374" s="46" t="s">
        <v>74</v>
      </c>
    </row>
    <row r="375" spans="1:3" x14ac:dyDescent="0.25">
      <c r="A375" s="45">
        <v>48254</v>
      </c>
      <c r="B375" s="46" t="s">
        <v>75</v>
      </c>
      <c r="C375" s="46" t="s">
        <v>74</v>
      </c>
    </row>
    <row r="376" spans="1:3" x14ac:dyDescent="0.25">
      <c r="A376" s="45">
        <v>48299</v>
      </c>
      <c r="B376" s="46" t="s">
        <v>76</v>
      </c>
      <c r="C376" s="46" t="s">
        <v>77</v>
      </c>
    </row>
    <row r="377" spans="1:3" x14ac:dyDescent="0.25">
      <c r="A377" s="45">
        <v>48325</v>
      </c>
      <c r="B377" s="46" t="s">
        <v>89</v>
      </c>
      <c r="C377" s="46" t="s">
        <v>79</v>
      </c>
    </row>
    <row r="378" spans="1:3" x14ac:dyDescent="0.25">
      <c r="A378" s="45">
        <v>48335</v>
      </c>
      <c r="B378" s="46" t="s">
        <v>78</v>
      </c>
      <c r="C378" s="46" t="s">
        <v>80</v>
      </c>
    </row>
    <row r="379" spans="1:3" x14ac:dyDescent="0.25">
      <c r="A379" s="45">
        <v>48361</v>
      </c>
      <c r="B379" s="46" t="s">
        <v>81</v>
      </c>
      <c r="C379" s="46" t="s">
        <v>82</v>
      </c>
    </row>
    <row r="380" spans="1:3" x14ac:dyDescent="0.25">
      <c r="A380" s="45">
        <v>48464</v>
      </c>
      <c r="B380" s="46" t="s">
        <v>75</v>
      </c>
      <c r="C380" s="46" t="s">
        <v>83</v>
      </c>
    </row>
    <row r="381" spans="1:3" x14ac:dyDescent="0.25">
      <c r="A381" s="45">
        <v>48499</v>
      </c>
      <c r="B381" s="46" t="s">
        <v>75</v>
      </c>
      <c r="C381" s="46" t="s">
        <v>84</v>
      </c>
    </row>
    <row r="382" spans="1:3" x14ac:dyDescent="0.25">
      <c r="A382" s="45">
        <v>48520</v>
      </c>
      <c r="B382" s="46" t="s">
        <v>75</v>
      </c>
      <c r="C382" s="46" t="s">
        <v>85</v>
      </c>
    </row>
    <row r="383" spans="1:3" x14ac:dyDescent="0.25">
      <c r="A383" s="45">
        <v>48533</v>
      </c>
      <c r="B383" s="46" t="s">
        <v>72</v>
      </c>
      <c r="C383" s="46" t="s">
        <v>86</v>
      </c>
    </row>
    <row r="384" spans="1:3" x14ac:dyDescent="0.25">
      <c r="A384" s="45">
        <v>48573</v>
      </c>
      <c r="B384" s="46" t="s">
        <v>78</v>
      </c>
      <c r="C384" s="46" t="s">
        <v>87</v>
      </c>
    </row>
    <row r="385" spans="1:3" x14ac:dyDescent="0.25">
      <c r="A385" s="45">
        <v>48580</v>
      </c>
      <c r="B385" s="46" t="s">
        <v>78</v>
      </c>
      <c r="C385" s="46" t="s">
        <v>73</v>
      </c>
    </row>
    <row r="386" spans="1:3" x14ac:dyDescent="0.25">
      <c r="A386" s="45">
        <v>48638</v>
      </c>
      <c r="B386" s="46" t="s">
        <v>72</v>
      </c>
      <c r="C386" s="46" t="s">
        <v>74</v>
      </c>
    </row>
    <row r="387" spans="1:3" x14ac:dyDescent="0.25">
      <c r="A387" s="45">
        <v>48639</v>
      </c>
      <c r="B387" s="46" t="s">
        <v>75</v>
      </c>
      <c r="C387" s="46" t="s">
        <v>74</v>
      </c>
    </row>
    <row r="388" spans="1:3" x14ac:dyDescent="0.25">
      <c r="A388" s="45">
        <v>48684</v>
      </c>
      <c r="B388" s="46" t="s">
        <v>76</v>
      </c>
      <c r="C388" s="46" t="s">
        <v>77</v>
      </c>
    </row>
    <row r="389" spans="1:3" x14ac:dyDescent="0.25">
      <c r="A389" s="45">
        <v>48690</v>
      </c>
      <c r="B389" s="46" t="s">
        <v>81</v>
      </c>
      <c r="C389" s="46" t="s">
        <v>79</v>
      </c>
    </row>
    <row r="390" spans="1:3" x14ac:dyDescent="0.25">
      <c r="A390" s="45">
        <v>48700</v>
      </c>
      <c r="B390" s="46" t="s">
        <v>88</v>
      </c>
      <c r="C390" s="46" t="s">
        <v>80</v>
      </c>
    </row>
    <row r="391" spans="1:3" x14ac:dyDescent="0.25">
      <c r="A391" s="45">
        <v>48746</v>
      </c>
      <c r="B391" s="46" t="s">
        <v>81</v>
      </c>
      <c r="C391" s="46" t="s">
        <v>82</v>
      </c>
    </row>
    <row r="392" spans="1:3" x14ac:dyDescent="0.25">
      <c r="A392" s="45">
        <v>48829</v>
      </c>
      <c r="B392" s="46" t="s">
        <v>89</v>
      </c>
      <c r="C392" s="46" t="s">
        <v>83</v>
      </c>
    </row>
    <row r="393" spans="1:3" x14ac:dyDescent="0.25">
      <c r="A393" s="45">
        <v>48864</v>
      </c>
      <c r="B393" s="46" t="s">
        <v>89</v>
      </c>
      <c r="C393" s="46" t="s">
        <v>84</v>
      </c>
    </row>
    <row r="394" spans="1:3" x14ac:dyDescent="0.25">
      <c r="A394" s="45">
        <v>48885</v>
      </c>
      <c r="B394" s="46" t="s">
        <v>89</v>
      </c>
      <c r="C394" s="46" t="s">
        <v>85</v>
      </c>
    </row>
    <row r="395" spans="1:3" x14ac:dyDescent="0.25">
      <c r="A395" s="45">
        <v>48898</v>
      </c>
      <c r="B395" s="46" t="s">
        <v>75</v>
      </c>
      <c r="C395" s="46" t="s">
        <v>86</v>
      </c>
    </row>
    <row r="396" spans="1:3" x14ac:dyDescent="0.25">
      <c r="A396" s="45">
        <v>48938</v>
      </c>
      <c r="B396" s="46" t="s">
        <v>88</v>
      </c>
      <c r="C396" s="46" t="s">
        <v>87</v>
      </c>
    </row>
    <row r="397" spans="1:3" x14ac:dyDescent="0.25">
      <c r="A397" s="45">
        <v>48945</v>
      </c>
      <c r="B397" s="46" t="s">
        <v>88</v>
      </c>
      <c r="C397" s="46" t="s">
        <v>73</v>
      </c>
    </row>
    <row r="398" spans="1:3" x14ac:dyDescent="0.25">
      <c r="A398" s="45">
        <v>48995</v>
      </c>
      <c r="B398" s="46" t="s">
        <v>72</v>
      </c>
      <c r="C398" s="46" t="s">
        <v>74</v>
      </c>
    </row>
    <row r="399" spans="1:3" x14ac:dyDescent="0.25">
      <c r="A399" s="45">
        <v>48996</v>
      </c>
      <c r="B399" s="46" t="s">
        <v>75</v>
      </c>
      <c r="C399" s="46" t="s">
        <v>74</v>
      </c>
    </row>
    <row r="400" spans="1:3" x14ac:dyDescent="0.25">
      <c r="A400" s="45">
        <v>49041</v>
      </c>
      <c r="B400" s="46" t="s">
        <v>76</v>
      </c>
      <c r="C400" s="46" t="s">
        <v>77</v>
      </c>
    </row>
    <row r="401" spans="1:3" x14ac:dyDescent="0.25">
      <c r="A401" s="45">
        <v>49055</v>
      </c>
      <c r="B401" s="46" t="s">
        <v>76</v>
      </c>
      <c r="C401" s="46" t="s">
        <v>79</v>
      </c>
    </row>
    <row r="402" spans="1:3" x14ac:dyDescent="0.25">
      <c r="A402" s="45">
        <v>49065</v>
      </c>
      <c r="B402" s="46" t="s">
        <v>72</v>
      </c>
      <c r="C402" s="46" t="s">
        <v>80</v>
      </c>
    </row>
    <row r="403" spans="1:3" x14ac:dyDescent="0.25">
      <c r="A403" s="45">
        <v>49103</v>
      </c>
      <c r="B403" s="46" t="s">
        <v>81</v>
      </c>
      <c r="C403" s="46" t="s">
        <v>82</v>
      </c>
    </row>
    <row r="404" spans="1:3" x14ac:dyDescent="0.25">
      <c r="A404" s="45">
        <v>49194</v>
      </c>
      <c r="B404" s="46" t="s">
        <v>81</v>
      </c>
      <c r="C404" s="46" t="s">
        <v>83</v>
      </c>
    </row>
    <row r="405" spans="1:3" x14ac:dyDescent="0.25">
      <c r="A405" s="45">
        <v>49229</v>
      </c>
      <c r="B405" s="46" t="s">
        <v>81</v>
      </c>
      <c r="C405" s="46" t="s">
        <v>84</v>
      </c>
    </row>
    <row r="406" spans="1:3" x14ac:dyDescent="0.25">
      <c r="A406" s="45">
        <v>49250</v>
      </c>
      <c r="B406" s="46" t="s">
        <v>81</v>
      </c>
      <c r="C406" s="46" t="s">
        <v>85</v>
      </c>
    </row>
    <row r="407" spans="1:3" x14ac:dyDescent="0.25">
      <c r="A407" s="45">
        <v>49263</v>
      </c>
      <c r="B407" s="46" t="s">
        <v>89</v>
      </c>
      <c r="C407" s="46" t="s">
        <v>86</v>
      </c>
    </row>
    <row r="408" spans="1:3" x14ac:dyDescent="0.25">
      <c r="A408" s="45">
        <v>49303</v>
      </c>
      <c r="B408" s="46" t="s">
        <v>72</v>
      </c>
      <c r="C408" s="46" t="s">
        <v>87</v>
      </c>
    </row>
    <row r="409" spans="1:3" x14ac:dyDescent="0.25">
      <c r="A409" s="45">
        <v>49310</v>
      </c>
      <c r="B409" s="46" t="s">
        <v>72</v>
      </c>
      <c r="C409" s="46" t="s">
        <v>73</v>
      </c>
    </row>
    <row r="410" spans="1:3" x14ac:dyDescent="0.25">
      <c r="A410" s="45">
        <v>49345</v>
      </c>
      <c r="B410" s="46" t="s">
        <v>72</v>
      </c>
      <c r="C410" s="46" t="s">
        <v>74</v>
      </c>
    </row>
    <row r="411" spans="1:3" x14ac:dyDescent="0.25">
      <c r="A411" s="45">
        <v>49346</v>
      </c>
      <c r="B411" s="46" t="s">
        <v>75</v>
      </c>
      <c r="C411" s="46" t="s">
        <v>74</v>
      </c>
    </row>
    <row r="412" spans="1:3" x14ac:dyDescent="0.25">
      <c r="A412" s="45">
        <v>49391</v>
      </c>
      <c r="B412" s="46" t="s">
        <v>76</v>
      </c>
      <c r="C412" s="46" t="s">
        <v>77</v>
      </c>
    </row>
    <row r="413" spans="1:3" x14ac:dyDescent="0.25">
      <c r="A413" s="45">
        <v>49420</v>
      </c>
      <c r="B413" s="46" t="s">
        <v>78</v>
      </c>
      <c r="C413" s="46" t="s">
        <v>79</v>
      </c>
    </row>
    <row r="414" spans="1:3" x14ac:dyDescent="0.25">
      <c r="A414" s="45">
        <v>49430</v>
      </c>
      <c r="B414" s="46" t="s">
        <v>75</v>
      </c>
      <c r="C414" s="46" t="s">
        <v>80</v>
      </c>
    </row>
    <row r="415" spans="1:3" x14ac:dyDescent="0.25">
      <c r="A415" s="45">
        <v>49453</v>
      </c>
      <c r="B415" s="46" t="s">
        <v>81</v>
      </c>
      <c r="C415" s="46" t="s">
        <v>82</v>
      </c>
    </row>
    <row r="416" spans="1:3" x14ac:dyDescent="0.25">
      <c r="A416" s="45">
        <v>49559</v>
      </c>
      <c r="B416" s="46" t="s">
        <v>76</v>
      </c>
      <c r="C416" s="46" t="s">
        <v>83</v>
      </c>
    </row>
    <row r="417" spans="1:3" x14ac:dyDescent="0.25">
      <c r="A417" s="45">
        <v>49594</v>
      </c>
      <c r="B417" s="46" t="s">
        <v>76</v>
      </c>
      <c r="C417" s="46" t="s">
        <v>84</v>
      </c>
    </row>
    <row r="418" spans="1:3" x14ac:dyDescent="0.25">
      <c r="A418" s="45">
        <v>49615</v>
      </c>
      <c r="B418" s="46" t="s">
        <v>76</v>
      </c>
      <c r="C418" s="46" t="s">
        <v>85</v>
      </c>
    </row>
    <row r="419" spans="1:3" x14ac:dyDescent="0.25">
      <c r="A419" s="45">
        <v>49628</v>
      </c>
      <c r="B419" s="46" t="s">
        <v>81</v>
      </c>
      <c r="C419" s="46" t="s">
        <v>86</v>
      </c>
    </row>
    <row r="420" spans="1:3" x14ac:dyDescent="0.25">
      <c r="A420" s="45">
        <v>49668</v>
      </c>
      <c r="B420" s="46" t="s">
        <v>75</v>
      </c>
      <c r="C420" s="46" t="s">
        <v>87</v>
      </c>
    </row>
    <row r="421" spans="1:3" x14ac:dyDescent="0.25">
      <c r="A421" s="45">
        <v>49675</v>
      </c>
      <c r="B421" s="46" t="s">
        <v>75</v>
      </c>
      <c r="C421" s="46" t="s">
        <v>73</v>
      </c>
    </row>
    <row r="422" spans="1:3" x14ac:dyDescent="0.25">
      <c r="A422" s="45">
        <v>49730</v>
      </c>
      <c r="B422" s="46" t="s">
        <v>72</v>
      </c>
      <c r="C422" s="46" t="s">
        <v>74</v>
      </c>
    </row>
    <row r="423" spans="1:3" x14ac:dyDescent="0.25">
      <c r="A423" s="45">
        <v>49731</v>
      </c>
      <c r="B423" s="46" t="s">
        <v>75</v>
      </c>
      <c r="C423" s="46" t="s">
        <v>74</v>
      </c>
    </row>
    <row r="424" spans="1:3" x14ac:dyDescent="0.25">
      <c r="A424" s="45">
        <v>49776</v>
      </c>
      <c r="B424" s="46" t="s">
        <v>76</v>
      </c>
      <c r="C424" s="46" t="s">
        <v>77</v>
      </c>
    </row>
    <row r="425" spans="1:3" x14ac:dyDescent="0.25">
      <c r="A425" s="45">
        <v>49786</v>
      </c>
      <c r="B425" s="46" t="s">
        <v>72</v>
      </c>
      <c r="C425" s="46" t="s">
        <v>79</v>
      </c>
    </row>
    <row r="426" spans="1:3" x14ac:dyDescent="0.25">
      <c r="A426" s="45">
        <v>49796</v>
      </c>
      <c r="B426" s="46" t="s">
        <v>81</v>
      </c>
      <c r="C426" s="46" t="s">
        <v>80</v>
      </c>
    </row>
    <row r="427" spans="1:3" x14ac:dyDescent="0.25">
      <c r="A427" s="45">
        <v>49838</v>
      </c>
      <c r="B427" s="46" t="s">
        <v>81</v>
      </c>
      <c r="C427" s="46" t="s">
        <v>82</v>
      </c>
    </row>
    <row r="428" spans="1:3" x14ac:dyDescent="0.25">
      <c r="A428" s="45">
        <v>49925</v>
      </c>
      <c r="B428" s="46" t="s">
        <v>88</v>
      </c>
      <c r="C428" s="46" t="s">
        <v>83</v>
      </c>
    </row>
    <row r="429" spans="1:3" x14ac:dyDescent="0.25">
      <c r="A429" s="45">
        <v>49960</v>
      </c>
      <c r="B429" s="46" t="s">
        <v>88</v>
      </c>
      <c r="C429" s="46" t="s">
        <v>84</v>
      </c>
    </row>
    <row r="430" spans="1:3" x14ac:dyDescent="0.25">
      <c r="A430" s="45">
        <v>49981</v>
      </c>
      <c r="B430" s="46" t="s">
        <v>88</v>
      </c>
      <c r="C430" s="46" t="s">
        <v>85</v>
      </c>
    </row>
    <row r="431" spans="1:3" x14ac:dyDescent="0.25">
      <c r="A431" s="45">
        <v>49994</v>
      </c>
      <c r="B431" s="46" t="s">
        <v>78</v>
      </c>
      <c r="C431" s="46" t="s">
        <v>86</v>
      </c>
    </row>
    <row r="432" spans="1:3" x14ac:dyDescent="0.25">
      <c r="A432" s="45">
        <v>50034</v>
      </c>
      <c r="B432" s="46" t="s">
        <v>81</v>
      </c>
      <c r="C432" s="46" t="s">
        <v>87</v>
      </c>
    </row>
    <row r="433" spans="1:3" x14ac:dyDescent="0.25">
      <c r="A433" s="45">
        <v>50041</v>
      </c>
      <c r="B433" s="46" t="s">
        <v>81</v>
      </c>
      <c r="C433" s="46" t="s">
        <v>73</v>
      </c>
    </row>
    <row r="434" spans="1:3" x14ac:dyDescent="0.25">
      <c r="A434" s="45">
        <v>50087</v>
      </c>
      <c r="B434" s="46" t="s">
        <v>72</v>
      </c>
      <c r="C434" s="46" t="s">
        <v>74</v>
      </c>
    </row>
    <row r="435" spans="1:3" x14ac:dyDescent="0.25">
      <c r="A435" s="45">
        <v>50088</v>
      </c>
      <c r="B435" s="46" t="s">
        <v>75</v>
      </c>
      <c r="C435" s="46" t="s">
        <v>74</v>
      </c>
    </row>
    <row r="436" spans="1:3" x14ac:dyDescent="0.25">
      <c r="A436" s="45">
        <v>50133</v>
      </c>
      <c r="B436" s="46" t="s">
        <v>76</v>
      </c>
      <c r="C436" s="46" t="s">
        <v>77</v>
      </c>
    </row>
    <row r="437" spans="1:3" x14ac:dyDescent="0.25">
      <c r="A437" s="45">
        <v>50151</v>
      </c>
      <c r="B437" s="46" t="s">
        <v>75</v>
      </c>
      <c r="C437" s="46" t="s">
        <v>79</v>
      </c>
    </row>
    <row r="438" spans="1:3" x14ac:dyDescent="0.25">
      <c r="A438" s="45">
        <v>50161</v>
      </c>
      <c r="B438" s="46" t="s">
        <v>76</v>
      </c>
      <c r="C438" s="46" t="s">
        <v>80</v>
      </c>
    </row>
    <row r="439" spans="1:3" x14ac:dyDescent="0.25">
      <c r="A439" s="45">
        <v>50195</v>
      </c>
      <c r="B439" s="46" t="s">
        <v>81</v>
      </c>
      <c r="C439" s="46" t="s">
        <v>82</v>
      </c>
    </row>
    <row r="440" spans="1:3" x14ac:dyDescent="0.25">
      <c r="A440" s="45">
        <v>50290</v>
      </c>
      <c r="B440" s="46" t="s">
        <v>72</v>
      </c>
      <c r="C440" s="46" t="s">
        <v>83</v>
      </c>
    </row>
    <row r="441" spans="1:3" x14ac:dyDescent="0.25">
      <c r="A441" s="45">
        <v>50325</v>
      </c>
      <c r="B441" s="46" t="s">
        <v>72</v>
      </c>
      <c r="C441" s="46" t="s">
        <v>84</v>
      </c>
    </row>
    <row r="442" spans="1:3" x14ac:dyDescent="0.25">
      <c r="A442" s="45">
        <v>50346</v>
      </c>
      <c r="B442" s="46" t="s">
        <v>72</v>
      </c>
      <c r="C442" s="46" t="s">
        <v>85</v>
      </c>
    </row>
    <row r="443" spans="1:3" x14ac:dyDescent="0.25">
      <c r="A443" s="45">
        <v>50359</v>
      </c>
      <c r="B443" s="46" t="s">
        <v>88</v>
      </c>
      <c r="C443" s="46" t="s">
        <v>86</v>
      </c>
    </row>
    <row r="444" spans="1:3" x14ac:dyDescent="0.25">
      <c r="A444" s="45">
        <v>50399</v>
      </c>
      <c r="B444" s="46" t="s">
        <v>76</v>
      </c>
      <c r="C444" s="46" t="s">
        <v>87</v>
      </c>
    </row>
    <row r="445" spans="1:3" x14ac:dyDescent="0.25">
      <c r="A445" s="45">
        <v>50406</v>
      </c>
      <c r="B445" s="46" t="s">
        <v>76</v>
      </c>
      <c r="C445" s="46" t="s">
        <v>73</v>
      </c>
    </row>
    <row r="446" spans="1:3" x14ac:dyDescent="0.25">
      <c r="A446" s="45">
        <v>50472</v>
      </c>
      <c r="B446" s="46" t="s">
        <v>72</v>
      </c>
      <c r="C446" s="46" t="s">
        <v>74</v>
      </c>
    </row>
    <row r="447" spans="1:3" x14ac:dyDescent="0.25">
      <c r="A447" s="45">
        <v>50473</v>
      </c>
      <c r="B447" s="46" t="s">
        <v>75</v>
      </c>
      <c r="C447" s="46" t="s">
        <v>74</v>
      </c>
    </row>
    <row r="448" spans="1:3" x14ac:dyDescent="0.25">
      <c r="A448" s="45">
        <v>50516</v>
      </c>
      <c r="B448" s="46" t="s">
        <v>89</v>
      </c>
      <c r="C448" s="46" t="s">
        <v>79</v>
      </c>
    </row>
    <row r="449" spans="1:3" x14ac:dyDescent="0.25">
      <c r="A449" s="45">
        <v>50518</v>
      </c>
      <c r="B449" s="46" t="s">
        <v>76</v>
      </c>
      <c r="C449" s="46" t="s">
        <v>77</v>
      </c>
    </row>
    <row r="450" spans="1:3" x14ac:dyDescent="0.25">
      <c r="A450" s="45">
        <v>50526</v>
      </c>
      <c r="B450" s="46" t="s">
        <v>78</v>
      </c>
      <c r="C450" s="46" t="s">
        <v>80</v>
      </c>
    </row>
    <row r="451" spans="1:3" x14ac:dyDescent="0.25">
      <c r="A451" s="45">
        <v>50580</v>
      </c>
      <c r="B451" s="46" t="s">
        <v>81</v>
      </c>
      <c r="C451" s="46" t="s">
        <v>82</v>
      </c>
    </row>
    <row r="452" spans="1:3" x14ac:dyDescent="0.25">
      <c r="A452" s="45">
        <v>50655</v>
      </c>
      <c r="B452" s="46" t="s">
        <v>75</v>
      </c>
      <c r="C452" s="46" t="s">
        <v>83</v>
      </c>
    </row>
    <row r="453" spans="1:3" x14ac:dyDescent="0.25">
      <c r="A453" s="45">
        <v>50690</v>
      </c>
      <c r="B453" s="46" t="s">
        <v>75</v>
      </c>
      <c r="C453" s="46" t="s">
        <v>84</v>
      </c>
    </row>
    <row r="454" spans="1:3" x14ac:dyDescent="0.25">
      <c r="A454" s="45">
        <v>50711</v>
      </c>
      <c r="B454" s="46" t="s">
        <v>75</v>
      </c>
      <c r="C454" s="46" t="s">
        <v>85</v>
      </c>
    </row>
    <row r="455" spans="1:3" x14ac:dyDescent="0.25">
      <c r="A455" s="45">
        <v>50724</v>
      </c>
      <c r="B455" s="46" t="s">
        <v>72</v>
      </c>
      <c r="C455" s="46" t="s">
        <v>86</v>
      </c>
    </row>
    <row r="456" spans="1:3" x14ac:dyDescent="0.25">
      <c r="A456" s="45">
        <v>50764</v>
      </c>
      <c r="B456" s="46" t="s">
        <v>78</v>
      </c>
      <c r="C456" s="46" t="s">
        <v>87</v>
      </c>
    </row>
    <row r="457" spans="1:3" x14ac:dyDescent="0.25">
      <c r="A457" s="45">
        <v>50771</v>
      </c>
      <c r="B457" s="46" t="s">
        <v>78</v>
      </c>
      <c r="C457" s="46" t="s">
        <v>73</v>
      </c>
    </row>
    <row r="458" spans="1:3" x14ac:dyDescent="0.25">
      <c r="A458" s="45">
        <v>50822</v>
      </c>
      <c r="B458" s="46" t="s">
        <v>72</v>
      </c>
      <c r="C458" s="46" t="s">
        <v>74</v>
      </c>
    </row>
    <row r="459" spans="1:3" x14ac:dyDescent="0.25">
      <c r="A459" s="45">
        <v>50823</v>
      </c>
      <c r="B459" s="46" t="s">
        <v>75</v>
      </c>
      <c r="C459" s="46" t="s">
        <v>74</v>
      </c>
    </row>
    <row r="460" spans="1:3" x14ac:dyDescent="0.25">
      <c r="A460" s="45">
        <v>50868</v>
      </c>
      <c r="B460" s="46" t="s">
        <v>76</v>
      </c>
      <c r="C460" s="46" t="s">
        <v>77</v>
      </c>
    </row>
    <row r="461" spans="1:3" x14ac:dyDescent="0.25">
      <c r="A461" s="45">
        <v>50881</v>
      </c>
      <c r="B461" s="46" t="s">
        <v>81</v>
      </c>
      <c r="C461" s="46" t="s">
        <v>79</v>
      </c>
    </row>
    <row r="462" spans="1:3" x14ac:dyDescent="0.25">
      <c r="A462" s="45">
        <v>50891</v>
      </c>
      <c r="B462" s="46" t="s">
        <v>88</v>
      </c>
      <c r="C462" s="46" t="s">
        <v>80</v>
      </c>
    </row>
    <row r="463" spans="1:3" x14ac:dyDescent="0.25">
      <c r="A463" s="45">
        <v>50930</v>
      </c>
      <c r="B463" s="46" t="s">
        <v>81</v>
      </c>
      <c r="C463" s="46" t="s">
        <v>82</v>
      </c>
    </row>
    <row r="464" spans="1:3" x14ac:dyDescent="0.25">
      <c r="A464" s="45">
        <v>51020</v>
      </c>
      <c r="B464" s="46" t="s">
        <v>89</v>
      </c>
      <c r="C464" s="46" t="s">
        <v>83</v>
      </c>
    </row>
    <row r="465" spans="1:3" x14ac:dyDescent="0.25">
      <c r="A465" s="45">
        <v>51055</v>
      </c>
      <c r="B465" s="46" t="s">
        <v>89</v>
      </c>
      <c r="C465" s="46" t="s">
        <v>84</v>
      </c>
    </row>
    <row r="466" spans="1:3" x14ac:dyDescent="0.25">
      <c r="A466" s="45">
        <v>51076</v>
      </c>
      <c r="B466" s="46" t="s">
        <v>89</v>
      </c>
      <c r="C466" s="46" t="s">
        <v>85</v>
      </c>
    </row>
    <row r="467" spans="1:3" x14ac:dyDescent="0.25">
      <c r="A467" s="45">
        <v>51089</v>
      </c>
      <c r="B467" s="46" t="s">
        <v>75</v>
      </c>
      <c r="C467" s="46" t="s">
        <v>86</v>
      </c>
    </row>
    <row r="468" spans="1:3" x14ac:dyDescent="0.25">
      <c r="A468" s="45">
        <v>51129</v>
      </c>
      <c r="B468" s="46" t="s">
        <v>88</v>
      </c>
      <c r="C468" s="46" t="s">
        <v>87</v>
      </c>
    </row>
    <row r="469" spans="1:3" x14ac:dyDescent="0.25">
      <c r="A469" s="45">
        <v>51136</v>
      </c>
      <c r="B469" s="46" t="s">
        <v>88</v>
      </c>
      <c r="C469" s="46" t="s">
        <v>73</v>
      </c>
    </row>
    <row r="470" spans="1:3" x14ac:dyDescent="0.25">
      <c r="A470" s="45">
        <v>51179</v>
      </c>
      <c r="B470" s="46" t="s">
        <v>72</v>
      </c>
      <c r="C470" s="46" t="s">
        <v>74</v>
      </c>
    </row>
    <row r="471" spans="1:3" x14ac:dyDescent="0.25">
      <c r="A471" s="45">
        <v>51180</v>
      </c>
      <c r="B471" s="46" t="s">
        <v>75</v>
      </c>
      <c r="C471" s="46" t="s">
        <v>74</v>
      </c>
    </row>
    <row r="472" spans="1:3" x14ac:dyDescent="0.25">
      <c r="A472" s="45">
        <v>51225</v>
      </c>
      <c r="B472" s="46" t="s">
        <v>76</v>
      </c>
      <c r="C472" s="46" t="s">
        <v>77</v>
      </c>
    </row>
    <row r="473" spans="1:3" x14ac:dyDescent="0.25">
      <c r="A473" s="45">
        <v>51247</v>
      </c>
      <c r="B473" s="46" t="s">
        <v>78</v>
      </c>
      <c r="C473" s="46" t="s">
        <v>79</v>
      </c>
    </row>
    <row r="474" spans="1:3" x14ac:dyDescent="0.25">
      <c r="A474" s="45">
        <v>51257</v>
      </c>
      <c r="B474" s="46" t="s">
        <v>75</v>
      </c>
      <c r="C474" s="46" t="s">
        <v>80</v>
      </c>
    </row>
    <row r="475" spans="1:3" x14ac:dyDescent="0.25">
      <c r="A475" s="45">
        <v>51287</v>
      </c>
      <c r="B475" s="46" t="s">
        <v>81</v>
      </c>
      <c r="C475" s="46" t="s">
        <v>82</v>
      </c>
    </row>
    <row r="476" spans="1:3" x14ac:dyDescent="0.25">
      <c r="A476" s="45">
        <v>51386</v>
      </c>
      <c r="B476" s="46" t="s">
        <v>76</v>
      </c>
      <c r="C476" s="46" t="s">
        <v>83</v>
      </c>
    </row>
    <row r="477" spans="1:3" x14ac:dyDescent="0.25">
      <c r="A477" s="45">
        <v>51421</v>
      </c>
      <c r="B477" s="46" t="s">
        <v>76</v>
      </c>
      <c r="C477" s="46" t="s">
        <v>84</v>
      </c>
    </row>
    <row r="478" spans="1:3" x14ac:dyDescent="0.25">
      <c r="A478" s="45">
        <v>51442</v>
      </c>
      <c r="B478" s="46" t="s">
        <v>76</v>
      </c>
      <c r="C478" s="46" t="s">
        <v>85</v>
      </c>
    </row>
    <row r="479" spans="1:3" x14ac:dyDescent="0.25">
      <c r="A479" s="45">
        <v>51455</v>
      </c>
      <c r="B479" s="46" t="s">
        <v>81</v>
      </c>
      <c r="C479" s="46" t="s">
        <v>86</v>
      </c>
    </row>
    <row r="480" spans="1:3" x14ac:dyDescent="0.25">
      <c r="A480" s="45">
        <v>51495</v>
      </c>
      <c r="B480" s="46" t="s">
        <v>75</v>
      </c>
      <c r="C480" s="46" t="s">
        <v>87</v>
      </c>
    </row>
    <row r="481" spans="1:3" x14ac:dyDescent="0.25">
      <c r="A481" s="45">
        <v>51502</v>
      </c>
      <c r="B481" s="46" t="s">
        <v>75</v>
      </c>
      <c r="C481" s="46" t="s">
        <v>73</v>
      </c>
    </row>
    <row r="482" spans="1:3" x14ac:dyDescent="0.25">
      <c r="A482" s="45">
        <v>51564</v>
      </c>
      <c r="B482" s="46" t="s">
        <v>72</v>
      </c>
      <c r="C482" s="46" t="s">
        <v>74</v>
      </c>
    </row>
    <row r="483" spans="1:3" x14ac:dyDescent="0.25">
      <c r="A483" s="45">
        <v>51565</v>
      </c>
      <c r="B483" s="46" t="s">
        <v>75</v>
      </c>
      <c r="C483" s="46" t="s">
        <v>74</v>
      </c>
    </row>
    <row r="484" spans="1:3" x14ac:dyDescent="0.25">
      <c r="A484" s="45">
        <v>51610</v>
      </c>
      <c r="B484" s="46" t="s">
        <v>76</v>
      </c>
      <c r="C484" s="46" t="s">
        <v>77</v>
      </c>
    </row>
    <row r="485" spans="1:3" x14ac:dyDescent="0.25">
      <c r="A485" s="45">
        <v>51612</v>
      </c>
      <c r="B485" s="46" t="s">
        <v>88</v>
      </c>
      <c r="C485" s="46" t="s">
        <v>79</v>
      </c>
    </row>
    <row r="486" spans="1:3" x14ac:dyDescent="0.25">
      <c r="A486" s="45">
        <v>51622</v>
      </c>
      <c r="B486" s="46" t="s">
        <v>89</v>
      </c>
      <c r="C486" s="46" t="s">
        <v>80</v>
      </c>
    </row>
    <row r="487" spans="1:3" x14ac:dyDescent="0.25">
      <c r="A487" s="45">
        <v>51672</v>
      </c>
      <c r="B487" s="46" t="s">
        <v>81</v>
      </c>
      <c r="C487" s="46" t="s">
        <v>82</v>
      </c>
    </row>
    <row r="488" spans="1:3" x14ac:dyDescent="0.25">
      <c r="A488" s="45">
        <v>51751</v>
      </c>
      <c r="B488" s="46" t="s">
        <v>78</v>
      </c>
      <c r="C488" s="46" t="s">
        <v>83</v>
      </c>
    </row>
    <row r="489" spans="1:3" x14ac:dyDescent="0.25">
      <c r="A489" s="45">
        <v>51786</v>
      </c>
      <c r="B489" s="46" t="s">
        <v>78</v>
      </c>
      <c r="C489" s="46" t="s">
        <v>84</v>
      </c>
    </row>
    <row r="490" spans="1:3" x14ac:dyDescent="0.25">
      <c r="A490" s="45">
        <v>51807</v>
      </c>
      <c r="B490" s="46" t="s">
        <v>78</v>
      </c>
      <c r="C490" s="46" t="s">
        <v>85</v>
      </c>
    </row>
    <row r="491" spans="1:3" x14ac:dyDescent="0.25">
      <c r="A491" s="45">
        <v>51820</v>
      </c>
      <c r="B491" s="46" t="s">
        <v>76</v>
      </c>
      <c r="C491" s="46" t="s">
        <v>86</v>
      </c>
    </row>
    <row r="492" spans="1:3" x14ac:dyDescent="0.25">
      <c r="A492" s="45">
        <v>51860</v>
      </c>
      <c r="B492" s="46" t="s">
        <v>89</v>
      </c>
      <c r="C492" s="46" t="s">
        <v>87</v>
      </c>
    </row>
    <row r="493" spans="1:3" x14ac:dyDescent="0.25">
      <c r="A493" s="45">
        <v>51867</v>
      </c>
      <c r="B493" s="46" t="s">
        <v>89</v>
      </c>
      <c r="C493" s="46" t="s">
        <v>73</v>
      </c>
    </row>
    <row r="494" spans="1:3" x14ac:dyDescent="0.25">
      <c r="A494" s="45">
        <v>51914</v>
      </c>
      <c r="B494" s="46" t="s">
        <v>72</v>
      </c>
      <c r="C494" s="46" t="s">
        <v>74</v>
      </c>
    </row>
    <row r="495" spans="1:3" x14ac:dyDescent="0.25">
      <c r="A495" s="45">
        <v>51915</v>
      </c>
      <c r="B495" s="46" t="s">
        <v>75</v>
      </c>
      <c r="C495" s="46" t="s">
        <v>74</v>
      </c>
    </row>
    <row r="496" spans="1:3" x14ac:dyDescent="0.25">
      <c r="A496" s="45">
        <v>51960</v>
      </c>
      <c r="B496" s="46" t="s">
        <v>76</v>
      </c>
      <c r="C496" s="46" t="s">
        <v>77</v>
      </c>
    </row>
    <row r="497" spans="1:3" x14ac:dyDescent="0.25">
      <c r="A497" s="45">
        <v>51977</v>
      </c>
      <c r="B497" s="46" t="s">
        <v>72</v>
      </c>
      <c r="C497" s="46" t="s">
        <v>79</v>
      </c>
    </row>
    <row r="498" spans="1:3" x14ac:dyDescent="0.25">
      <c r="A498" s="45">
        <v>51987</v>
      </c>
      <c r="B498" s="46" t="s">
        <v>81</v>
      </c>
      <c r="C498" s="46" t="s">
        <v>80</v>
      </c>
    </row>
    <row r="499" spans="1:3" x14ac:dyDescent="0.25">
      <c r="A499" s="45">
        <v>52022</v>
      </c>
      <c r="B499" s="46" t="s">
        <v>81</v>
      </c>
      <c r="C499" s="46" t="s">
        <v>82</v>
      </c>
    </row>
    <row r="500" spans="1:3" x14ac:dyDescent="0.25">
      <c r="A500" s="45">
        <v>52116</v>
      </c>
      <c r="B500" s="46" t="s">
        <v>88</v>
      </c>
      <c r="C500" s="46" t="s">
        <v>83</v>
      </c>
    </row>
    <row r="501" spans="1:3" x14ac:dyDescent="0.25">
      <c r="A501" s="45">
        <v>52151</v>
      </c>
      <c r="B501" s="46" t="s">
        <v>88</v>
      </c>
      <c r="C501" s="46" t="s">
        <v>84</v>
      </c>
    </row>
    <row r="502" spans="1:3" x14ac:dyDescent="0.25">
      <c r="A502" s="45">
        <v>52172</v>
      </c>
      <c r="B502" s="46" t="s">
        <v>88</v>
      </c>
      <c r="C502" s="46" t="s">
        <v>85</v>
      </c>
    </row>
    <row r="503" spans="1:3" x14ac:dyDescent="0.25">
      <c r="A503" s="45">
        <v>52185</v>
      </c>
      <c r="B503" s="46" t="s">
        <v>78</v>
      </c>
      <c r="C503" s="46" t="s">
        <v>86</v>
      </c>
    </row>
    <row r="504" spans="1:3" x14ac:dyDescent="0.25">
      <c r="A504" s="45">
        <v>52225</v>
      </c>
      <c r="B504" s="46" t="s">
        <v>81</v>
      </c>
      <c r="C504" s="46" t="s">
        <v>87</v>
      </c>
    </row>
    <row r="505" spans="1:3" x14ac:dyDescent="0.25">
      <c r="A505" s="45">
        <v>52232</v>
      </c>
      <c r="B505" s="46" t="s">
        <v>81</v>
      </c>
      <c r="C505" s="46" t="s">
        <v>73</v>
      </c>
    </row>
    <row r="506" spans="1:3" x14ac:dyDescent="0.25">
      <c r="A506" s="45">
        <v>52271</v>
      </c>
      <c r="B506" s="46" t="s">
        <v>72</v>
      </c>
      <c r="C506" s="46" t="s">
        <v>74</v>
      </c>
    </row>
    <row r="507" spans="1:3" x14ac:dyDescent="0.25">
      <c r="A507" s="45">
        <v>52272</v>
      </c>
      <c r="B507" s="46" t="s">
        <v>75</v>
      </c>
      <c r="C507" s="46" t="s">
        <v>74</v>
      </c>
    </row>
    <row r="508" spans="1:3" x14ac:dyDescent="0.25">
      <c r="A508" s="45">
        <v>52317</v>
      </c>
      <c r="B508" s="46" t="s">
        <v>76</v>
      </c>
      <c r="C508" s="46" t="s">
        <v>77</v>
      </c>
    </row>
    <row r="509" spans="1:3" x14ac:dyDescent="0.25">
      <c r="A509" s="45">
        <v>52342</v>
      </c>
      <c r="B509" s="46" t="s">
        <v>75</v>
      </c>
      <c r="C509" s="46" t="s">
        <v>79</v>
      </c>
    </row>
    <row r="510" spans="1:3" x14ac:dyDescent="0.25">
      <c r="A510" s="45">
        <v>52352</v>
      </c>
      <c r="B510" s="46" t="s">
        <v>76</v>
      </c>
      <c r="C510" s="46" t="s">
        <v>80</v>
      </c>
    </row>
    <row r="511" spans="1:3" x14ac:dyDescent="0.25">
      <c r="A511" s="45">
        <v>52379</v>
      </c>
      <c r="B511" s="46" t="s">
        <v>81</v>
      </c>
      <c r="C511" s="46" t="s">
        <v>82</v>
      </c>
    </row>
    <row r="512" spans="1:3" x14ac:dyDescent="0.25">
      <c r="A512" s="45">
        <v>52481</v>
      </c>
      <c r="B512" s="46" t="s">
        <v>72</v>
      </c>
      <c r="C512" s="46" t="s">
        <v>83</v>
      </c>
    </row>
    <row r="513" spans="1:3" x14ac:dyDescent="0.25">
      <c r="A513" s="45">
        <v>52516</v>
      </c>
      <c r="B513" s="46" t="s">
        <v>72</v>
      </c>
      <c r="C513" s="46" t="s">
        <v>84</v>
      </c>
    </row>
    <row r="514" spans="1:3" x14ac:dyDescent="0.25">
      <c r="A514" s="45">
        <v>52537</v>
      </c>
      <c r="B514" s="46" t="s">
        <v>72</v>
      </c>
      <c r="C514" s="46" t="s">
        <v>85</v>
      </c>
    </row>
    <row r="515" spans="1:3" x14ac:dyDescent="0.25">
      <c r="A515" s="45">
        <v>52550</v>
      </c>
      <c r="B515" s="46" t="s">
        <v>88</v>
      </c>
      <c r="C515" s="46" t="s">
        <v>86</v>
      </c>
    </row>
    <row r="516" spans="1:3" x14ac:dyDescent="0.25">
      <c r="A516" s="45">
        <v>52590</v>
      </c>
      <c r="B516" s="46" t="s">
        <v>76</v>
      </c>
      <c r="C516" s="46" t="s">
        <v>87</v>
      </c>
    </row>
    <row r="517" spans="1:3" x14ac:dyDescent="0.25">
      <c r="A517" s="45">
        <v>52597</v>
      </c>
      <c r="B517" s="46" t="s">
        <v>76</v>
      </c>
      <c r="C517" s="46" t="s">
        <v>73</v>
      </c>
    </row>
    <row r="518" spans="1:3" x14ac:dyDescent="0.25">
      <c r="A518" s="45">
        <v>52656</v>
      </c>
      <c r="B518" s="46" t="s">
        <v>72</v>
      </c>
      <c r="C518" s="46" t="s">
        <v>74</v>
      </c>
    </row>
    <row r="519" spans="1:3" x14ac:dyDescent="0.25">
      <c r="A519" s="45">
        <v>52657</v>
      </c>
      <c r="B519" s="46" t="s">
        <v>75</v>
      </c>
      <c r="C519" s="46" t="s">
        <v>74</v>
      </c>
    </row>
    <row r="520" spans="1:3" x14ac:dyDescent="0.25">
      <c r="A520" s="45">
        <v>52702</v>
      </c>
      <c r="B520" s="46" t="s">
        <v>76</v>
      </c>
      <c r="C520" s="46" t="s">
        <v>77</v>
      </c>
    </row>
    <row r="521" spans="1:3" x14ac:dyDescent="0.25">
      <c r="A521" s="45">
        <v>52708</v>
      </c>
      <c r="B521" s="46" t="s">
        <v>81</v>
      </c>
      <c r="C521" s="46" t="s">
        <v>79</v>
      </c>
    </row>
    <row r="522" spans="1:3" x14ac:dyDescent="0.25">
      <c r="A522" s="45">
        <v>52718</v>
      </c>
      <c r="B522" s="46" t="s">
        <v>88</v>
      </c>
      <c r="C522" s="46" t="s">
        <v>80</v>
      </c>
    </row>
    <row r="523" spans="1:3" x14ac:dyDescent="0.25">
      <c r="A523" s="45">
        <v>52764</v>
      </c>
      <c r="B523" s="46" t="s">
        <v>81</v>
      </c>
      <c r="C523" s="46" t="s">
        <v>82</v>
      </c>
    </row>
    <row r="524" spans="1:3" x14ac:dyDescent="0.25">
      <c r="A524" s="45">
        <v>52847</v>
      </c>
      <c r="B524" s="46" t="s">
        <v>89</v>
      </c>
      <c r="C524" s="46" t="s">
        <v>83</v>
      </c>
    </row>
    <row r="525" spans="1:3" x14ac:dyDescent="0.25">
      <c r="A525" s="45">
        <v>52882</v>
      </c>
      <c r="B525" s="46" t="s">
        <v>89</v>
      </c>
      <c r="C525" s="46" t="s">
        <v>84</v>
      </c>
    </row>
    <row r="526" spans="1:3" x14ac:dyDescent="0.25">
      <c r="A526" s="45">
        <v>52903</v>
      </c>
      <c r="B526" s="46" t="s">
        <v>89</v>
      </c>
      <c r="C526" s="46" t="s">
        <v>85</v>
      </c>
    </row>
    <row r="527" spans="1:3" x14ac:dyDescent="0.25">
      <c r="A527" s="45">
        <v>52916</v>
      </c>
      <c r="B527" s="46" t="s">
        <v>75</v>
      </c>
      <c r="C527" s="46" t="s">
        <v>86</v>
      </c>
    </row>
    <row r="528" spans="1:3" x14ac:dyDescent="0.25">
      <c r="A528" s="45">
        <v>52956</v>
      </c>
      <c r="B528" s="46" t="s">
        <v>88</v>
      </c>
      <c r="C528" s="46" t="s">
        <v>87</v>
      </c>
    </row>
    <row r="529" spans="1:3" x14ac:dyDescent="0.25">
      <c r="A529" s="45">
        <v>52963</v>
      </c>
      <c r="B529" s="46" t="s">
        <v>88</v>
      </c>
      <c r="C529" s="46" t="s">
        <v>73</v>
      </c>
    </row>
    <row r="530" spans="1:3" x14ac:dyDescent="0.25">
      <c r="A530" s="45">
        <v>53013</v>
      </c>
      <c r="B530" s="46" t="s">
        <v>72</v>
      </c>
      <c r="C530" s="46" t="s">
        <v>74</v>
      </c>
    </row>
    <row r="531" spans="1:3" x14ac:dyDescent="0.25">
      <c r="A531" s="45">
        <v>53014</v>
      </c>
      <c r="B531" s="46" t="s">
        <v>75</v>
      </c>
      <c r="C531" s="46" t="s">
        <v>74</v>
      </c>
    </row>
    <row r="532" spans="1:3" x14ac:dyDescent="0.25">
      <c r="A532" s="45">
        <v>53059</v>
      </c>
      <c r="B532" s="46" t="s">
        <v>76</v>
      </c>
      <c r="C532" s="46" t="s">
        <v>77</v>
      </c>
    </row>
    <row r="533" spans="1:3" x14ac:dyDescent="0.25">
      <c r="A533" s="45">
        <v>53073</v>
      </c>
      <c r="B533" s="46" t="s">
        <v>76</v>
      </c>
      <c r="C533" s="46" t="s">
        <v>79</v>
      </c>
    </row>
    <row r="534" spans="1:3" x14ac:dyDescent="0.25">
      <c r="A534" s="45">
        <v>53083</v>
      </c>
      <c r="B534" s="46" t="s">
        <v>72</v>
      </c>
      <c r="C534" s="46" t="s">
        <v>80</v>
      </c>
    </row>
    <row r="535" spans="1:3" x14ac:dyDescent="0.25">
      <c r="A535" s="45">
        <v>53121</v>
      </c>
      <c r="B535" s="46" t="s">
        <v>81</v>
      </c>
      <c r="C535" s="46" t="s">
        <v>82</v>
      </c>
    </row>
    <row r="536" spans="1:3" x14ac:dyDescent="0.25">
      <c r="A536" s="45">
        <v>53212</v>
      </c>
      <c r="B536" s="46" t="s">
        <v>81</v>
      </c>
      <c r="C536" s="46" t="s">
        <v>83</v>
      </c>
    </row>
    <row r="537" spans="1:3" x14ac:dyDescent="0.25">
      <c r="A537" s="45">
        <v>53247</v>
      </c>
      <c r="B537" s="46" t="s">
        <v>81</v>
      </c>
      <c r="C537" s="46" t="s">
        <v>84</v>
      </c>
    </row>
    <row r="538" spans="1:3" x14ac:dyDescent="0.25">
      <c r="A538" s="45">
        <v>53268</v>
      </c>
      <c r="B538" s="46" t="s">
        <v>81</v>
      </c>
      <c r="C538" s="46" t="s">
        <v>85</v>
      </c>
    </row>
    <row r="539" spans="1:3" x14ac:dyDescent="0.25">
      <c r="A539" s="45">
        <v>53281</v>
      </c>
      <c r="B539" s="46" t="s">
        <v>89</v>
      </c>
      <c r="C539" s="46" t="s">
        <v>86</v>
      </c>
    </row>
    <row r="540" spans="1:3" x14ac:dyDescent="0.25">
      <c r="A540" s="45">
        <v>53321</v>
      </c>
      <c r="B540" s="46" t="s">
        <v>72</v>
      </c>
      <c r="C540" s="46" t="s">
        <v>87</v>
      </c>
    </row>
    <row r="541" spans="1:3" x14ac:dyDescent="0.25">
      <c r="A541" s="45">
        <v>53328</v>
      </c>
      <c r="B541" s="46" t="s">
        <v>72</v>
      </c>
      <c r="C541" s="46" t="s">
        <v>73</v>
      </c>
    </row>
    <row r="542" spans="1:3" x14ac:dyDescent="0.25">
      <c r="A542" s="45">
        <v>53363</v>
      </c>
      <c r="B542" s="46" t="s">
        <v>72</v>
      </c>
      <c r="C542" s="46" t="s">
        <v>74</v>
      </c>
    </row>
    <row r="543" spans="1:3" x14ac:dyDescent="0.25">
      <c r="A543" s="45">
        <v>53364</v>
      </c>
      <c r="B543" s="46" t="s">
        <v>75</v>
      </c>
      <c r="C543" s="46" t="s">
        <v>74</v>
      </c>
    </row>
    <row r="544" spans="1:3" x14ac:dyDescent="0.25">
      <c r="A544" s="45">
        <v>53409</v>
      </c>
      <c r="B544" s="46" t="s">
        <v>76</v>
      </c>
      <c r="C544" s="46" t="s">
        <v>77</v>
      </c>
    </row>
    <row r="545" spans="1:3" x14ac:dyDescent="0.25">
      <c r="A545" s="45">
        <v>53438</v>
      </c>
      <c r="B545" s="46" t="s">
        <v>78</v>
      </c>
      <c r="C545" s="46" t="s">
        <v>79</v>
      </c>
    </row>
    <row r="546" spans="1:3" x14ac:dyDescent="0.25">
      <c r="A546" s="45">
        <v>53448</v>
      </c>
      <c r="B546" s="46" t="s">
        <v>75</v>
      </c>
      <c r="C546" s="46" t="s">
        <v>80</v>
      </c>
    </row>
    <row r="547" spans="1:3" x14ac:dyDescent="0.25">
      <c r="A547" s="45">
        <v>53471</v>
      </c>
      <c r="B547" s="46" t="s">
        <v>81</v>
      </c>
      <c r="C547" s="46" t="s">
        <v>82</v>
      </c>
    </row>
    <row r="548" spans="1:3" x14ac:dyDescent="0.25">
      <c r="A548" s="45">
        <v>53577</v>
      </c>
      <c r="B548" s="46" t="s">
        <v>76</v>
      </c>
      <c r="C548" s="46" t="s">
        <v>83</v>
      </c>
    </row>
    <row r="549" spans="1:3" x14ac:dyDescent="0.25">
      <c r="A549" s="45">
        <v>53612</v>
      </c>
      <c r="B549" s="46" t="s">
        <v>76</v>
      </c>
      <c r="C549" s="46" t="s">
        <v>84</v>
      </c>
    </row>
    <row r="550" spans="1:3" x14ac:dyDescent="0.25">
      <c r="A550" s="45">
        <v>53633</v>
      </c>
      <c r="B550" s="46" t="s">
        <v>76</v>
      </c>
      <c r="C550" s="46" t="s">
        <v>85</v>
      </c>
    </row>
    <row r="551" spans="1:3" x14ac:dyDescent="0.25">
      <c r="A551" s="45">
        <v>53646</v>
      </c>
      <c r="B551" s="46" t="s">
        <v>81</v>
      </c>
      <c r="C551" s="46" t="s">
        <v>86</v>
      </c>
    </row>
    <row r="552" spans="1:3" x14ac:dyDescent="0.25">
      <c r="A552" s="45">
        <v>53686</v>
      </c>
      <c r="B552" s="46" t="s">
        <v>75</v>
      </c>
      <c r="C552" s="46" t="s">
        <v>87</v>
      </c>
    </row>
    <row r="553" spans="1:3" x14ac:dyDescent="0.25">
      <c r="A553" s="45">
        <v>53693</v>
      </c>
      <c r="B553" s="46" t="s">
        <v>75</v>
      </c>
      <c r="C553" s="46" t="s">
        <v>73</v>
      </c>
    </row>
    <row r="554" spans="1:3" x14ac:dyDescent="0.25">
      <c r="A554" s="45">
        <v>53748</v>
      </c>
      <c r="B554" s="46" t="s">
        <v>72</v>
      </c>
      <c r="C554" s="46" t="s">
        <v>74</v>
      </c>
    </row>
    <row r="555" spans="1:3" x14ac:dyDescent="0.25">
      <c r="A555" s="45">
        <v>53749</v>
      </c>
      <c r="B555" s="46" t="s">
        <v>75</v>
      </c>
      <c r="C555" s="46" t="s">
        <v>74</v>
      </c>
    </row>
    <row r="556" spans="1:3" x14ac:dyDescent="0.25">
      <c r="A556" s="45">
        <v>53794</v>
      </c>
      <c r="B556" s="46" t="s">
        <v>76</v>
      </c>
      <c r="C556" s="46" t="s">
        <v>77</v>
      </c>
    </row>
    <row r="557" spans="1:3" x14ac:dyDescent="0.25">
      <c r="A557" s="45">
        <v>53803</v>
      </c>
      <c r="B557" s="46" t="s">
        <v>75</v>
      </c>
      <c r="C557" s="46" t="s">
        <v>79</v>
      </c>
    </row>
    <row r="558" spans="1:3" x14ac:dyDescent="0.25">
      <c r="A558" s="45">
        <v>53813</v>
      </c>
      <c r="B558" s="46" t="s">
        <v>89</v>
      </c>
      <c r="C558" s="46" t="s">
        <v>80</v>
      </c>
    </row>
    <row r="559" spans="1:3" x14ac:dyDescent="0.25">
      <c r="A559" s="45">
        <v>53856</v>
      </c>
      <c r="B559" s="46" t="s">
        <v>81</v>
      </c>
      <c r="C559" s="46" t="s">
        <v>82</v>
      </c>
    </row>
    <row r="560" spans="1:3" x14ac:dyDescent="0.25">
      <c r="A560" s="45">
        <v>53942</v>
      </c>
      <c r="B560" s="46" t="s">
        <v>78</v>
      </c>
      <c r="C560" s="46" t="s">
        <v>83</v>
      </c>
    </row>
    <row r="561" spans="1:3" x14ac:dyDescent="0.25">
      <c r="A561" s="45">
        <v>53977</v>
      </c>
      <c r="B561" s="46" t="s">
        <v>78</v>
      </c>
      <c r="C561" s="46" t="s">
        <v>84</v>
      </c>
    </row>
    <row r="562" spans="1:3" x14ac:dyDescent="0.25">
      <c r="A562" s="45">
        <v>53998</v>
      </c>
      <c r="B562" s="46" t="s">
        <v>78</v>
      </c>
      <c r="C562" s="46" t="s">
        <v>85</v>
      </c>
    </row>
    <row r="563" spans="1:3" x14ac:dyDescent="0.25">
      <c r="A563" s="45">
        <v>54011</v>
      </c>
      <c r="B563" s="46" t="s">
        <v>76</v>
      </c>
      <c r="C563" s="46" t="s">
        <v>86</v>
      </c>
    </row>
    <row r="564" spans="1:3" x14ac:dyDescent="0.25">
      <c r="A564" s="45">
        <v>54051</v>
      </c>
      <c r="B564" s="46" t="s">
        <v>89</v>
      </c>
      <c r="C564" s="46" t="s">
        <v>87</v>
      </c>
    </row>
    <row r="565" spans="1:3" x14ac:dyDescent="0.25">
      <c r="A565" s="45">
        <v>54058</v>
      </c>
      <c r="B565" s="46" t="s">
        <v>89</v>
      </c>
      <c r="C565" s="46" t="s">
        <v>73</v>
      </c>
    </row>
    <row r="566" spans="1:3" x14ac:dyDescent="0.25">
      <c r="A566" s="45">
        <v>54105</v>
      </c>
      <c r="B566" s="46" t="s">
        <v>72</v>
      </c>
      <c r="C566" s="46" t="s">
        <v>74</v>
      </c>
    </row>
    <row r="567" spans="1:3" x14ac:dyDescent="0.25">
      <c r="A567" s="45">
        <v>54106</v>
      </c>
      <c r="B567" s="46" t="s">
        <v>75</v>
      </c>
      <c r="C567" s="46" t="s">
        <v>74</v>
      </c>
    </row>
    <row r="568" spans="1:3" x14ac:dyDescent="0.25">
      <c r="A568" s="45">
        <v>54151</v>
      </c>
      <c r="B568" s="46" t="s">
        <v>76</v>
      </c>
      <c r="C568" s="46" t="s">
        <v>77</v>
      </c>
    </row>
    <row r="569" spans="1:3" x14ac:dyDescent="0.25">
      <c r="A569" s="45">
        <v>54169</v>
      </c>
      <c r="B569" s="46" t="s">
        <v>75</v>
      </c>
      <c r="C569" s="46" t="s">
        <v>79</v>
      </c>
    </row>
    <row r="570" spans="1:3" x14ac:dyDescent="0.25">
      <c r="A570" s="45">
        <v>54179</v>
      </c>
      <c r="B570" s="46" t="s">
        <v>76</v>
      </c>
      <c r="C570" s="46" t="s">
        <v>80</v>
      </c>
    </row>
    <row r="571" spans="1:3" x14ac:dyDescent="0.25">
      <c r="A571" s="45">
        <v>54213</v>
      </c>
      <c r="B571" s="46" t="s">
        <v>81</v>
      </c>
      <c r="C571" s="46" t="s">
        <v>82</v>
      </c>
    </row>
    <row r="572" spans="1:3" x14ac:dyDescent="0.25">
      <c r="A572" s="45">
        <v>54308</v>
      </c>
      <c r="B572" s="46" t="s">
        <v>72</v>
      </c>
      <c r="C572" s="46" t="s">
        <v>83</v>
      </c>
    </row>
    <row r="573" spans="1:3" x14ac:dyDescent="0.25">
      <c r="A573" s="45">
        <v>54343</v>
      </c>
      <c r="B573" s="46" t="s">
        <v>72</v>
      </c>
      <c r="C573" s="46" t="s">
        <v>84</v>
      </c>
    </row>
    <row r="574" spans="1:3" x14ac:dyDescent="0.25">
      <c r="A574" s="45">
        <v>54364</v>
      </c>
      <c r="B574" s="46" t="s">
        <v>72</v>
      </c>
      <c r="C574" s="46" t="s">
        <v>85</v>
      </c>
    </row>
    <row r="575" spans="1:3" x14ac:dyDescent="0.25">
      <c r="A575" s="45">
        <v>54377</v>
      </c>
      <c r="B575" s="46" t="s">
        <v>88</v>
      </c>
      <c r="C575" s="46" t="s">
        <v>86</v>
      </c>
    </row>
    <row r="576" spans="1:3" x14ac:dyDescent="0.25">
      <c r="A576" s="45">
        <v>54417</v>
      </c>
      <c r="B576" s="46" t="s">
        <v>76</v>
      </c>
      <c r="C576" s="46" t="s">
        <v>87</v>
      </c>
    </row>
    <row r="577" spans="1:3" x14ac:dyDescent="0.25">
      <c r="A577" s="45">
        <v>54424</v>
      </c>
      <c r="B577" s="46" t="s">
        <v>76</v>
      </c>
      <c r="C577" s="46" t="s">
        <v>73</v>
      </c>
    </row>
    <row r="578" spans="1:3" x14ac:dyDescent="0.25">
      <c r="A578" s="45">
        <v>54483</v>
      </c>
      <c r="B578" s="46" t="s">
        <v>72</v>
      </c>
      <c r="C578" s="46" t="s">
        <v>74</v>
      </c>
    </row>
    <row r="579" spans="1:3" x14ac:dyDescent="0.25">
      <c r="A579" s="45">
        <v>54484</v>
      </c>
      <c r="B579" s="46" t="s">
        <v>75</v>
      </c>
      <c r="C579" s="46" t="s">
        <v>74</v>
      </c>
    </row>
    <row r="580" spans="1:3" x14ac:dyDescent="0.25">
      <c r="A580" s="45">
        <v>54529</v>
      </c>
      <c r="B580" s="46" t="s">
        <v>76</v>
      </c>
      <c r="C580" s="46" t="s">
        <v>77</v>
      </c>
    </row>
    <row r="581" spans="1:3" x14ac:dyDescent="0.25">
      <c r="A581" s="45">
        <v>54534</v>
      </c>
      <c r="B581" s="46" t="s">
        <v>89</v>
      </c>
      <c r="C581" s="46" t="s">
        <v>79</v>
      </c>
    </row>
    <row r="582" spans="1:3" x14ac:dyDescent="0.25">
      <c r="A582" s="45">
        <v>54544</v>
      </c>
      <c r="B582" s="46" t="s">
        <v>78</v>
      </c>
      <c r="C582" s="46" t="s">
        <v>80</v>
      </c>
    </row>
    <row r="583" spans="1:3" x14ac:dyDescent="0.25">
      <c r="A583" s="45">
        <v>54591</v>
      </c>
      <c r="B583" s="46" t="s">
        <v>81</v>
      </c>
      <c r="C583" s="46" t="s">
        <v>82</v>
      </c>
    </row>
    <row r="584" spans="1:3" x14ac:dyDescent="0.25">
      <c r="A584" s="45">
        <v>54673</v>
      </c>
      <c r="B584" s="46" t="s">
        <v>75</v>
      </c>
      <c r="C584" s="46" t="s">
        <v>83</v>
      </c>
    </row>
    <row r="585" spans="1:3" x14ac:dyDescent="0.25">
      <c r="A585" s="45">
        <v>54708</v>
      </c>
      <c r="B585" s="46" t="s">
        <v>75</v>
      </c>
      <c r="C585" s="46" t="s">
        <v>84</v>
      </c>
    </row>
    <row r="586" spans="1:3" x14ac:dyDescent="0.25">
      <c r="A586" s="45">
        <v>54729</v>
      </c>
      <c r="B586" s="46" t="s">
        <v>75</v>
      </c>
      <c r="C586" s="46" t="s">
        <v>85</v>
      </c>
    </row>
    <row r="587" spans="1:3" x14ac:dyDescent="0.25">
      <c r="A587" s="45">
        <v>54742</v>
      </c>
      <c r="B587" s="46" t="s">
        <v>72</v>
      </c>
      <c r="C587" s="46" t="s">
        <v>86</v>
      </c>
    </row>
    <row r="588" spans="1:3" x14ac:dyDescent="0.25">
      <c r="A588" s="45">
        <v>54782</v>
      </c>
      <c r="B588" s="46" t="s">
        <v>78</v>
      </c>
      <c r="C588" s="46" t="s">
        <v>87</v>
      </c>
    </row>
    <row r="589" spans="1:3" x14ac:dyDescent="0.25">
      <c r="A589" s="45">
        <v>54789</v>
      </c>
      <c r="B589" s="46" t="s">
        <v>78</v>
      </c>
      <c r="C589" s="46" t="s">
        <v>73</v>
      </c>
    </row>
    <row r="590" spans="1:3" x14ac:dyDescent="0.25">
      <c r="A590" s="45">
        <v>54840</v>
      </c>
      <c r="B590" s="46" t="s">
        <v>72</v>
      </c>
      <c r="C590" s="46" t="s">
        <v>74</v>
      </c>
    </row>
    <row r="591" spans="1:3" x14ac:dyDescent="0.25">
      <c r="A591" s="45">
        <v>54841</v>
      </c>
      <c r="B591" s="46" t="s">
        <v>75</v>
      </c>
      <c r="C591" s="46" t="s">
        <v>74</v>
      </c>
    </row>
    <row r="592" spans="1:3" x14ac:dyDescent="0.25">
      <c r="A592" s="45">
        <v>54886</v>
      </c>
      <c r="B592" s="46" t="s">
        <v>76</v>
      </c>
      <c r="C592" s="46" t="s">
        <v>77</v>
      </c>
    </row>
    <row r="593" spans="1:3" x14ac:dyDescent="0.25">
      <c r="A593" s="45">
        <v>54899</v>
      </c>
      <c r="B593" s="46" t="s">
        <v>81</v>
      </c>
      <c r="C593" s="46" t="s">
        <v>79</v>
      </c>
    </row>
    <row r="594" spans="1:3" x14ac:dyDescent="0.25">
      <c r="A594" s="45">
        <v>54909</v>
      </c>
      <c r="B594" s="46" t="s">
        <v>88</v>
      </c>
      <c r="C594" s="46" t="s">
        <v>80</v>
      </c>
    </row>
    <row r="595" spans="1:3" x14ac:dyDescent="0.25">
      <c r="A595" s="45">
        <v>54948</v>
      </c>
      <c r="B595" s="46" t="s">
        <v>81</v>
      </c>
      <c r="C595" s="46" t="s">
        <v>82</v>
      </c>
    </row>
    <row r="596" spans="1:3" x14ac:dyDescent="0.25">
      <c r="A596" s="45">
        <v>55038</v>
      </c>
      <c r="B596" s="46" t="s">
        <v>89</v>
      </c>
      <c r="C596" s="46" t="s">
        <v>83</v>
      </c>
    </row>
    <row r="597" spans="1:3" x14ac:dyDescent="0.25">
      <c r="A597" s="45">
        <v>55073</v>
      </c>
      <c r="B597" s="46" t="s">
        <v>89</v>
      </c>
      <c r="C597" s="46" t="s">
        <v>84</v>
      </c>
    </row>
    <row r="598" spans="1:3" x14ac:dyDescent="0.25">
      <c r="A598" s="45">
        <v>55094</v>
      </c>
      <c r="B598" s="46" t="s">
        <v>89</v>
      </c>
      <c r="C598" s="46" t="s">
        <v>85</v>
      </c>
    </row>
    <row r="599" spans="1:3" x14ac:dyDescent="0.25">
      <c r="A599" s="45">
        <v>55107</v>
      </c>
      <c r="B599" s="46" t="s">
        <v>75</v>
      </c>
      <c r="C599" s="46" t="s">
        <v>86</v>
      </c>
    </row>
    <row r="600" spans="1:3" x14ac:dyDescent="0.25">
      <c r="A600" s="45">
        <v>55147</v>
      </c>
      <c r="B600" s="46" t="s">
        <v>88</v>
      </c>
      <c r="C600" s="46" t="s">
        <v>87</v>
      </c>
    </row>
    <row r="601" spans="1:3" x14ac:dyDescent="0.25">
      <c r="A601" s="45">
        <v>55154</v>
      </c>
      <c r="B601" s="46" t="s">
        <v>88</v>
      </c>
      <c r="C601" s="46" t="s">
        <v>73</v>
      </c>
    </row>
    <row r="602" spans="1:3" x14ac:dyDescent="0.25">
      <c r="A602" s="45">
        <v>55197</v>
      </c>
      <c r="B602" s="46" t="s">
        <v>72</v>
      </c>
      <c r="C602" s="46" t="s">
        <v>74</v>
      </c>
    </row>
    <row r="603" spans="1:3" x14ac:dyDescent="0.25">
      <c r="A603" s="45">
        <v>55198</v>
      </c>
      <c r="B603" s="46" t="s">
        <v>75</v>
      </c>
      <c r="C603" s="46" t="s">
        <v>74</v>
      </c>
    </row>
    <row r="604" spans="1:3" x14ac:dyDescent="0.25">
      <c r="A604" s="45">
        <v>55243</v>
      </c>
      <c r="B604" s="46" t="s">
        <v>76</v>
      </c>
      <c r="C604" s="46" t="s">
        <v>77</v>
      </c>
    </row>
    <row r="605" spans="1:3" x14ac:dyDescent="0.25">
      <c r="A605" s="45">
        <v>55264</v>
      </c>
      <c r="B605" s="46" t="s">
        <v>76</v>
      </c>
      <c r="C605" s="46" t="s">
        <v>79</v>
      </c>
    </row>
    <row r="606" spans="1:3" x14ac:dyDescent="0.25">
      <c r="A606" s="45">
        <v>55274</v>
      </c>
      <c r="B606" s="46" t="s">
        <v>72</v>
      </c>
      <c r="C606" s="46" t="s">
        <v>80</v>
      </c>
    </row>
    <row r="607" spans="1:3" x14ac:dyDescent="0.25">
      <c r="A607" s="45">
        <v>55305</v>
      </c>
      <c r="B607" s="46" t="s">
        <v>81</v>
      </c>
      <c r="C607" s="46" t="s">
        <v>82</v>
      </c>
    </row>
    <row r="608" spans="1:3" x14ac:dyDescent="0.25">
      <c r="A608" s="45">
        <v>55403</v>
      </c>
      <c r="B608" s="46" t="s">
        <v>81</v>
      </c>
      <c r="C608" s="46" t="s">
        <v>83</v>
      </c>
    </row>
    <row r="609" spans="1:3" x14ac:dyDescent="0.25">
      <c r="A609" s="45">
        <v>55438</v>
      </c>
      <c r="B609" s="46" t="s">
        <v>81</v>
      </c>
      <c r="C609" s="46" t="s">
        <v>84</v>
      </c>
    </row>
    <row r="610" spans="1:3" x14ac:dyDescent="0.25">
      <c r="A610" s="45">
        <v>55459</v>
      </c>
      <c r="B610" s="46" t="s">
        <v>81</v>
      </c>
      <c r="C610" s="46" t="s">
        <v>85</v>
      </c>
    </row>
    <row r="611" spans="1:3" x14ac:dyDescent="0.25">
      <c r="A611" s="45">
        <v>55472</v>
      </c>
      <c r="B611" s="46" t="s">
        <v>89</v>
      </c>
      <c r="C611" s="46" t="s">
        <v>86</v>
      </c>
    </row>
    <row r="612" spans="1:3" x14ac:dyDescent="0.25">
      <c r="A612" s="45">
        <v>55512</v>
      </c>
      <c r="B612" s="46" t="s">
        <v>72</v>
      </c>
      <c r="C612" s="46" t="s">
        <v>87</v>
      </c>
    </row>
    <row r="613" spans="1:3" x14ac:dyDescent="0.25">
      <c r="A613" s="45">
        <v>55519</v>
      </c>
      <c r="B613" s="46" t="s">
        <v>72</v>
      </c>
      <c r="C613" s="46" t="s">
        <v>73</v>
      </c>
    </row>
    <row r="614" spans="1:3" x14ac:dyDescent="0.25">
      <c r="A614" s="45">
        <v>55582</v>
      </c>
      <c r="B614" s="46" t="s">
        <v>72</v>
      </c>
      <c r="C614" s="46" t="s">
        <v>74</v>
      </c>
    </row>
    <row r="615" spans="1:3" x14ac:dyDescent="0.25">
      <c r="A615" s="45">
        <v>55583</v>
      </c>
      <c r="B615" s="46" t="s">
        <v>75</v>
      </c>
      <c r="C615" s="46" t="s">
        <v>74</v>
      </c>
    </row>
    <row r="616" spans="1:3" x14ac:dyDescent="0.25">
      <c r="A616" s="45">
        <v>55628</v>
      </c>
      <c r="B616" s="46" t="s">
        <v>76</v>
      </c>
      <c r="C616" s="46" t="s">
        <v>77</v>
      </c>
    </row>
    <row r="617" spans="1:3" x14ac:dyDescent="0.25">
      <c r="A617" s="45">
        <v>55630</v>
      </c>
      <c r="B617" s="46" t="s">
        <v>88</v>
      </c>
      <c r="C617" s="46" t="s">
        <v>79</v>
      </c>
    </row>
    <row r="618" spans="1:3" x14ac:dyDescent="0.25">
      <c r="A618" s="45">
        <v>55640</v>
      </c>
      <c r="B618" s="46" t="s">
        <v>89</v>
      </c>
      <c r="C618" s="46" t="s">
        <v>80</v>
      </c>
    </row>
    <row r="619" spans="1:3" x14ac:dyDescent="0.25">
      <c r="A619" s="45">
        <v>55690</v>
      </c>
      <c r="B619" s="46" t="s">
        <v>81</v>
      </c>
      <c r="C619" s="46" t="s">
        <v>82</v>
      </c>
    </row>
    <row r="620" spans="1:3" x14ac:dyDescent="0.25">
      <c r="A620" s="45">
        <v>55769</v>
      </c>
      <c r="B620" s="46" t="s">
        <v>78</v>
      </c>
      <c r="C620" s="46" t="s">
        <v>83</v>
      </c>
    </row>
    <row r="621" spans="1:3" x14ac:dyDescent="0.25">
      <c r="A621" s="45">
        <v>55804</v>
      </c>
      <c r="B621" s="46" t="s">
        <v>78</v>
      </c>
      <c r="C621" s="46" t="s">
        <v>84</v>
      </c>
    </row>
    <row r="622" spans="1:3" x14ac:dyDescent="0.25">
      <c r="A622" s="45">
        <v>55825</v>
      </c>
      <c r="B622" s="46" t="s">
        <v>78</v>
      </c>
      <c r="C622" s="46" t="s">
        <v>85</v>
      </c>
    </row>
    <row r="623" spans="1:3" x14ac:dyDescent="0.25">
      <c r="A623" s="45">
        <v>55838</v>
      </c>
      <c r="B623" s="46" t="s">
        <v>76</v>
      </c>
      <c r="C623" s="46" t="s">
        <v>86</v>
      </c>
    </row>
    <row r="624" spans="1:3" x14ac:dyDescent="0.25">
      <c r="A624" s="45">
        <v>55878</v>
      </c>
      <c r="B624" s="46" t="s">
        <v>89</v>
      </c>
      <c r="C624" s="46" t="s">
        <v>87</v>
      </c>
    </row>
    <row r="625" spans="1:3" x14ac:dyDescent="0.25">
      <c r="A625" s="45">
        <v>55885</v>
      </c>
      <c r="B625" s="46" t="s">
        <v>89</v>
      </c>
      <c r="C625" s="46" t="s">
        <v>73</v>
      </c>
    </row>
    <row r="626" spans="1:3" x14ac:dyDescent="0.25">
      <c r="A626" s="45">
        <v>55932</v>
      </c>
      <c r="B626" s="46" t="s">
        <v>72</v>
      </c>
      <c r="C626" s="46" t="s">
        <v>74</v>
      </c>
    </row>
    <row r="627" spans="1:3" x14ac:dyDescent="0.25">
      <c r="A627" s="45">
        <v>55933</v>
      </c>
      <c r="B627" s="46" t="s">
        <v>75</v>
      </c>
      <c r="C627" s="46" t="s">
        <v>74</v>
      </c>
    </row>
    <row r="628" spans="1:3" x14ac:dyDescent="0.25">
      <c r="A628" s="45">
        <v>55978</v>
      </c>
      <c r="B628" s="46" t="s">
        <v>76</v>
      </c>
      <c r="C628" s="46" t="s">
        <v>77</v>
      </c>
    </row>
    <row r="629" spans="1:3" x14ac:dyDescent="0.25">
      <c r="A629" s="45">
        <v>55995</v>
      </c>
      <c r="B629" s="46" t="s">
        <v>72</v>
      </c>
      <c r="C629" s="46" t="s">
        <v>79</v>
      </c>
    </row>
    <row r="630" spans="1:3" x14ac:dyDescent="0.25">
      <c r="A630" s="45">
        <v>56005</v>
      </c>
      <c r="B630" s="46" t="s">
        <v>81</v>
      </c>
      <c r="C630" s="46" t="s">
        <v>80</v>
      </c>
    </row>
    <row r="631" spans="1:3" x14ac:dyDescent="0.25">
      <c r="A631" s="45">
        <v>56040</v>
      </c>
      <c r="B631" s="46" t="s">
        <v>81</v>
      </c>
      <c r="C631" s="46" t="s">
        <v>82</v>
      </c>
    </row>
    <row r="632" spans="1:3" x14ac:dyDescent="0.25">
      <c r="A632" s="45">
        <v>56134</v>
      </c>
      <c r="B632" s="46" t="s">
        <v>88</v>
      </c>
      <c r="C632" s="46" t="s">
        <v>83</v>
      </c>
    </row>
    <row r="633" spans="1:3" x14ac:dyDescent="0.25">
      <c r="A633" s="45">
        <v>56169</v>
      </c>
      <c r="B633" s="46" t="s">
        <v>88</v>
      </c>
      <c r="C633" s="46" t="s">
        <v>84</v>
      </c>
    </row>
    <row r="634" spans="1:3" x14ac:dyDescent="0.25">
      <c r="A634" s="45">
        <v>56190</v>
      </c>
      <c r="B634" s="46" t="s">
        <v>88</v>
      </c>
      <c r="C634" s="46" t="s">
        <v>85</v>
      </c>
    </row>
    <row r="635" spans="1:3" x14ac:dyDescent="0.25">
      <c r="A635" s="45">
        <v>56203</v>
      </c>
      <c r="B635" s="46" t="s">
        <v>78</v>
      </c>
      <c r="C635" s="46" t="s">
        <v>86</v>
      </c>
    </row>
    <row r="636" spans="1:3" x14ac:dyDescent="0.25">
      <c r="A636" s="45">
        <v>56243</v>
      </c>
      <c r="B636" s="46" t="s">
        <v>81</v>
      </c>
      <c r="C636" s="46" t="s">
        <v>87</v>
      </c>
    </row>
    <row r="637" spans="1:3" x14ac:dyDescent="0.25">
      <c r="A637" s="45">
        <v>56250</v>
      </c>
      <c r="B637" s="46" t="s">
        <v>81</v>
      </c>
      <c r="C637" s="46" t="s">
        <v>73</v>
      </c>
    </row>
    <row r="638" spans="1:3" x14ac:dyDescent="0.25">
      <c r="A638" s="45">
        <v>56289</v>
      </c>
      <c r="B638" s="46" t="s">
        <v>72</v>
      </c>
      <c r="C638" s="46" t="s">
        <v>74</v>
      </c>
    </row>
    <row r="639" spans="1:3" x14ac:dyDescent="0.25">
      <c r="A639" s="45">
        <v>56290</v>
      </c>
      <c r="B639" s="46" t="s">
        <v>75</v>
      </c>
      <c r="C639" s="46" t="s">
        <v>74</v>
      </c>
    </row>
    <row r="640" spans="1:3" x14ac:dyDescent="0.25">
      <c r="A640" s="45">
        <v>56335</v>
      </c>
      <c r="B640" s="46" t="s">
        <v>76</v>
      </c>
      <c r="C640" s="46" t="s">
        <v>77</v>
      </c>
    </row>
    <row r="641" spans="1:3" x14ac:dyDescent="0.25">
      <c r="A641" s="45">
        <v>56360</v>
      </c>
      <c r="B641" s="46" t="s">
        <v>75</v>
      </c>
      <c r="C641" s="46" t="s">
        <v>79</v>
      </c>
    </row>
    <row r="642" spans="1:3" x14ac:dyDescent="0.25">
      <c r="A642" s="45">
        <v>56370</v>
      </c>
      <c r="B642" s="46" t="s">
        <v>76</v>
      </c>
      <c r="C642" s="46" t="s">
        <v>80</v>
      </c>
    </row>
    <row r="643" spans="1:3" x14ac:dyDescent="0.25">
      <c r="A643" s="45">
        <v>56397</v>
      </c>
      <c r="B643" s="46" t="s">
        <v>81</v>
      </c>
      <c r="C643" s="46" t="s">
        <v>82</v>
      </c>
    </row>
    <row r="644" spans="1:3" x14ac:dyDescent="0.25">
      <c r="A644" s="45">
        <v>56499</v>
      </c>
      <c r="B644" s="46" t="s">
        <v>72</v>
      </c>
      <c r="C644" s="46" t="s">
        <v>83</v>
      </c>
    </row>
    <row r="645" spans="1:3" x14ac:dyDescent="0.25">
      <c r="A645" s="45">
        <v>56534</v>
      </c>
      <c r="B645" s="46" t="s">
        <v>72</v>
      </c>
      <c r="C645" s="46" t="s">
        <v>84</v>
      </c>
    </row>
    <row r="646" spans="1:3" x14ac:dyDescent="0.25">
      <c r="A646" s="45">
        <v>56555</v>
      </c>
      <c r="B646" s="46" t="s">
        <v>72</v>
      </c>
      <c r="C646" s="46" t="s">
        <v>85</v>
      </c>
    </row>
    <row r="647" spans="1:3" x14ac:dyDescent="0.25">
      <c r="A647" s="45">
        <v>56568</v>
      </c>
      <c r="B647" s="46" t="s">
        <v>88</v>
      </c>
      <c r="C647" s="46" t="s">
        <v>86</v>
      </c>
    </row>
    <row r="648" spans="1:3" x14ac:dyDescent="0.25">
      <c r="A648" s="45">
        <v>56608</v>
      </c>
      <c r="B648" s="46" t="s">
        <v>76</v>
      </c>
      <c r="C648" s="46" t="s">
        <v>87</v>
      </c>
    </row>
    <row r="649" spans="1:3" x14ac:dyDescent="0.25">
      <c r="A649" s="45">
        <v>56615</v>
      </c>
      <c r="B649" s="46" t="s">
        <v>76</v>
      </c>
      <c r="C649" s="46" t="s">
        <v>73</v>
      </c>
    </row>
    <row r="650" spans="1:3" x14ac:dyDescent="0.25">
      <c r="A650" s="45">
        <v>56674</v>
      </c>
      <c r="B650" s="46" t="s">
        <v>72</v>
      </c>
      <c r="C650" s="46" t="s">
        <v>74</v>
      </c>
    </row>
    <row r="651" spans="1:3" x14ac:dyDescent="0.25">
      <c r="A651" s="45">
        <v>56675</v>
      </c>
      <c r="B651" s="46" t="s">
        <v>75</v>
      </c>
      <c r="C651" s="46" t="s">
        <v>74</v>
      </c>
    </row>
    <row r="652" spans="1:3" x14ac:dyDescent="0.25">
      <c r="A652" s="45">
        <v>56720</v>
      </c>
      <c r="B652" s="46" t="s">
        <v>76</v>
      </c>
      <c r="C652" s="46" t="s">
        <v>77</v>
      </c>
    </row>
    <row r="653" spans="1:3" x14ac:dyDescent="0.25">
      <c r="A653" s="45">
        <v>56725</v>
      </c>
      <c r="B653" s="46" t="s">
        <v>89</v>
      </c>
      <c r="C653" s="46" t="s">
        <v>79</v>
      </c>
    </row>
    <row r="654" spans="1:3" x14ac:dyDescent="0.25">
      <c r="A654" s="45">
        <v>56735</v>
      </c>
      <c r="B654" s="46" t="s">
        <v>78</v>
      </c>
      <c r="C654" s="46" t="s">
        <v>80</v>
      </c>
    </row>
    <row r="655" spans="1:3" x14ac:dyDescent="0.25">
      <c r="A655" s="45">
        <v>56782</v>
      </c>
      <c r="B655" s="46" t="s">
        <v>81</v>
      </c>
      <c r="C655" s="46" t="s">
        <v>82</v>
      </c>
    </row>
    <row r="656" spans="1:3" x14ac:dyDescent="0.25">
      <c r="A656" s="45">
        <v>56864</v>
      </c>
      <c r="B656" s="46" t="s">
        <v>75</v>
      </c>
      <c r="C656" s="46" t="s">
        <v>83</v>
      </c>
    </row>
    <row r="657" spans="1:3" x14ac:dyDescent="0.25">
      <c r="A657" s="45">
        <v>56899</v>
      </c>
      <c r="B657" s="46" t="s">
        <v>75</v>
      </c>
      <c r="C657" s="46" t="s">
        <v>84</v>
      </c>
    </row>
    <row r="658" spans="1:3" x14ac:dyDescent="0.25">
      <c r="A658" s="45">
        <v>56920</v>
      </c>
      <c r="B658" s="46" t="s">
        <v>75</v>
      </c>
      <c r="C658" s="46" t="s">
        <v>85</v>
      </c>
    </row>
    <row r="659" spans="1:3" x14ac:dyDescent="0.25">
      <c r="A659" s="45">
        <v>56933</v>
      </c>
      <c r="B659" s="46" t="s">
        <v>72</v>
      </c>
      <c r="C659" s="46" t="s">
        <v>86</v>
      </c>
    </row>
    <row r="660" spans="1:3" x14ac:dyDescent="0.25">
      <c r="A660" s="45">
        <v>56973</v>
      </c>
      <c r="B660" s="46" t="s">
        <v>78</v>
      </c>
      <c r="C660" s="46" t="s">
        <v>87</v>
      </c>
    </row>
    <row r="661" spans="1:3" x14ac:dyDescent="0.25">
      <c r="A661" s="45">
        <v>56980</v>
      </c>
      <c r="B661" s="46" t="s">
        <v>78</v>
      </c>
      <c r="C661" s="46" t="s">
        <v>73</v>
      </c>
    </row>
    <row r="662" spans="1:3" x14ac:dyDescent="0.25">
      <c r="A662" s="45">
        <v>57024</v>
      </c>
      <c r="B662" s="46" t="s">
        <v>72</v>
      </c>
      <c r="C662" s="46" t="s">
        <v>74</v>
      </c>
    </row>
    <row r="663" spans="1:3" x14ac:dyDescent="0.25">
      <c r="A663" s="45">
        <v>57025</v>
      </c>
      <c r="B663" s="46" t="s">
        <v>75</v>
      </c>
      <c r="C663" s="46" t="s">
        <v>74</v>
      </c>
    </row>
    <row r="664" spans="1:3" x14ac:dyDescent="0.25">
      <c r="A664" s="45">
        <v>57070</v>
      </c>
      <c r="B664" s="46" t="s">
        <v>76</v>
      </c>
      <c r="C664" s="46" t="s">
        <v>77</v>
      </c>
    </row>
    <row r="665" spans="1:3" x14ac:dyDescent="0.25">
      <c r="A665" s="45">
        <v>57091</v>
      </c>
      <c r="B665" s="46" t="s">
        <v>76</v>
      </c>
      <c r="C665" s="46" t="s">
        <v>79</v>
      </c>
    </row>
    <row r="666" spans="1:3" x14ac:dyDescent="0.25">
      <c r="A666" s="45">
        <v>57101</v>
      </c>
      <c r="B666" s="46" t="s">
        <v>72</v>
      </c>
      <c r="C666" s="46" t="s">
        <v>80</v>
      </c>
    </row>
    <row r="667" spans="1:3" x14ac:dyDescent="0.25">
      <c r="A667" s="45">
        <v>57132</v>
      </c>
      <c r="B667" s="46" t="s">
        <v>81</v>
      </c>
      <c r="C667" s="46" t="s">
        <v>82</v>
      </c>
    </row>
    <row r="668" spans="1:3" x14ac:dyDescent="0.25">
      <c r="A668" s="45">
        <v>57230</v>
      </c>
      <c r="B668" s="46" t="s">
        <v>81</v>
      </c>
      <c r="C668" s="46" t="s">
        <v>83</v>
      </c>
    </row>
    <row r="669" spans="1:3" x14ac:dyDescent="0.25">
      <c r="A669" s="45">
        <v>57265</v>
      </c>
      <c r="B669" s="46" t="s">
        <v>81</v>
      </c>
      <c r="C669" s="46" t="s">
        <v>84</v>
      </c>
    </row>
    <row r="670" spans="1:3" x14ac:dyDescent="0.25">
      <c r="A670" s="45">
        <v>57286</v>
      </c>
      <c r="B670" s="46" t="s">
        <v>81</v>
      </c>
      <c r="C670" s="46" t="s">
        <v>85</v>
      </c>
    </row>
    <row r="671" spans="1:3" x14ac:dyDescent="0.25">
      <c r="A671" s="45">
        <v>57299</v>
      </c>
      <c r="B671" s="46" t="s">
        <v>89</v>
      </c>
      <c r="C671" s="46" t="s">
        <v>86</v>
      </c>
    </row>
    <row r="672" spans="1:3" x14ac:dyDescent="0.25">
      <c r="A672" s="45">
        <v>57339</v>
      </c>
      <c r="B672" s="46" t="s">
        <v>72</v>
      </c>
      <c r="C672" s="46" t="s">
        <v>87</v>
      </c>
    </row>
    <row r="673" spans="1:3" x14ac:dyDescent="0.25">
      <c r="A673" s="45">
        <v>57346</v>
      </c>
      <c r="B673" s="46" t="s">
        <v>72</v>
      </c>
      <c r="C673" s="46" t="s">
        <v>73</v>
      </c>
    </row>
    <row r="674" spans="1:3" x14ac:dyDescent="0.25">
      <c r="A674" s="45">
        <v>57409</v>
      </c>
      <c r="B674" s="46" t="s">
        <v>72</v>
      </c>
      <c r="C674" s="46" t="s">
        <v>74</v>
      </c>
    </row>
    <row r="675" spans="1:3" x14ac:dyDescent="0.25">
      <c r="A675" s="45">
        <v>57410</v>
      </c>
      <c r="B675" s="46" t="s">
        <v>75</v>
      </c>
      <c r="C675" s="46" t="s">
        <v>74</v>
      </c>
    </row>
    <row r="676" spans="1:3" x14ac:dyDescent="0.25">
      <c r="A676" s="45">
        <v>57455</v>
      </c>
      <c r="B676" s="46" t="s">
        <v>76</v>
      </c>
      <c r="C676" s="46" t="s">
        <v>77</v>
      </c>
    </row>
    <row r="677" spans="1:3" x14ac:dyDescent="0.25">
      <c r="A677" s="45">
        <v>57456</v>
      </c>
      <c r="B677" s="46" t="s">
        <v>78</v>
      </c>
      <c r="C677" s="46" t="s">
        <v>79</v>
      </c>
    </row>
    <row r="678" spans="1:3" x14ac:dyDescent="0.25">
      <c r="A678" s="45">
        <v>57466</v>
      </c>
      <c r="B678" s="46" t="s">
        <v>75</v>
      </c>
      <c r="C678" s="46" t="s">
        <v>80</v>
      </c>
    </row>
    <row r="679" spans="1:3" x14ac:dyDescent="0.25">
      <c r="A679" s="45">
        <v>57517</v>
      </c>
      <c r="B679" s="46" t="s">
        <v>81</v>
      </c>
      <c r="C679" s="46" t="s">
        <v>82</v>
      </c>
    </row>
    <row r="680" spans="1:3" x14ac:dyDescent="0.25">
      <c r="A680" s="45">
        <v>57595</v>
      </c>
      <c r="B680" s="46" t="s">
        <v>76</v>
      </c>
      <c r="C680" s="46" t="s">
        <v>83</v>
      </c>
    </row>
    <row r="681" spans="1:3" x14ac:dyDescent="0.25">
      <c r="A681" s="45">
        <v>57630</v>
      </c>
      <c r="B681" s="46" t="s">
        <v>76</v>
      </c>
      <c r="C681" s="46" t="s">
        <v>84</v>
      </c>
    </row>
    <row r="682" spans="1:3" x14ac:dyDescent="0.25">
      <c r="A682" s="45">
        <v>57651</v>
      </c>
      <c r="B682" s="46" t="s">
        <v>76</v>
      </c>
      <c r="C682" s="46" t="s">
        <v>85</v>
      </c>
    </row>
    <row r="683" spans="1:3" x14ac:dyDescent="0.25">
      <c r="A683" s="45">
        <v>57664</v>
      </c>
      <c r="B683" s="46" t="s">
        <v>81</v>
      </c>
      <c r="C683" s="46" t="s">
        <v>86</v>
      </c>
    </row>
    <row r="684" spans="1:3" x14ac:dyDescent="0.25">
      <c r="A684" s="45">
        <v>57704</v>
      </c>
      <c r="B684" s="46" t="s">
        <v>75</v>
      </c>
      <c r="C684" s="46" t="s">
        <v>87</v>
      </c>
    </row>
    <row r="685" spans="1:3" x14ac:dyDescent="0.25">
      <c r="A685" s="45">
        <v>57711</v>
      </c>
      <c r="B685" s="46" t="s">
        <v>75</v>
      </c>
      <c r="C685" s="46" t="s">
        <v>73</v>
      </c>
    </row>
    <row r="686" spans="1:3" x14ac:dyDescent="0.25">
      <c r="A686" s="45">
        <v>57766</v>
      </c>
      <c r="B686" s="46" t="s">
        <v>72</v>
      </c>
      <c r="C686" s="46" t="s">
        <v>74</v>
      </c>
    </row>
    <row r="687" spans="1:3" x14ac:dyDescent="0.25">
      <c r="A687" s="45">
        <v>57767</v>
      </c>
      <c r="B687" s="46" t="s">
        <v>75</v>
      </c>
      <c r="C687" s="46" t="s">
        <v>74</v>
      </c>
    </row>
    <row r="688" spans="1:3" x14ac:dyDescent="0.25">
      <c r="A688" s="45">
        <v>57812</v>
      </c>
      <c r="B688" s="46" t="s">
        <v>76</v>
      </c>
      <c r="C688" s="46" t="s">
        <v>77</v>
      </c>
    </row>
    <row r="689" spans="1:3" x14ac:dyDescent="0.25">
      <c r="A689" s="45">
        <v>57821</v>
      </c>
      <c r="B689" s="46" t="s">
        <v>88</v>
      </c>
      <c r="C689" s="46" t="s">
        <v>79</v>
      </c>
    </row>
    <row r="690" spans="1:3" x14ac:dyDescent="0.25">
      <c r="A690" s="45">
        <v>57831</v>
      </c>
      <c r="B690" s="46" t="s">
        <v>89</v>
      </c>
      <c r="C690" s="46" t="s">
        <v>80</v>
      </c>
    </row>
    <row r="691" spans="1:3" x14ac:dyDescent="0.25">
      <c r="A691" s="45">
        <v>57874</v>
      </c>
      <c r="B691" s="46" t="s">
        <v>81</v>
      </c>
      <c r="C691" s="46" t="s">
        <v>82</v>
      </c>
    </row>
    <row r="692" spans="1:3" x14ac:dyDescent="0.25">
      <c r="A692" s="45">
        <v>57960</v>
      </c>
      <c r="B692" s="46" t="s">
        <v>78</v>
      </c>
      <c r="C692" s="46" t="s">
        <v>83</v>
      </c>
    </row>
    <row r="693" spans="1:3" x14ac:dyDescent="0.25">
      <c r="A693" s="45">
        <v>57995</v>
      </c>
      <c r="B693" s="46" t="s">
        <v>78</v>
      </c>
      <c r="C693" s="46" t="s">
        <v>84</v>
      </c>
    </row>
    <row r="694" spans="1:3" x14ac:dyDescent="0.25">
      <c r="A694" s="45">
        <v>58016</v>
      </c>
      <c r="B694" s="46" t="s">
        <v>78</v>
      </c>
      <c r="C694" s="46" t="s">
        <v>85</v>
      </c>
    </row>
    <row r="695" spans="1:3" x14ac:dyDescent="0.25">
      <c r="A695" s="45">
        <v>58029</v>
      </c>
      <c r="B695" s="46" t="s">
        <v>76</v>
      </c>
      <c r="C695" s="46" t="s">
        <v>86</v>
      </c>
    </row>
    <row r="696" spans="1:3" x14ac:dyDescent="0.25">
      <c r="A696" s="45">
        <v>58069</v>
      </c>
      <c r="B696" s="46" t="s">
        <v>89</v>
      </c>
      <c r="C696" s="46" t="s">
        <v>87</v>
      </c>
    </row>
    <row r="697" spans="1:3" x14ac:dyDescent="0.25">
      <c r="A697" s="45">
        <v>58076</v>
      </c>
      <c r="B697" s="46" t="s">
        <v>89</v>
      </c>
      <c r="C697" s="46" t="s">
        <v>73</v>
      </c>
    </row>
    <row r="698" spans="1:3" x14ac:dyDescent="0.25">
      <c r="A698" s="45">
        <v>58116</v>
      </c>
      <c r="B698" s="46" t="s">
        <v>72</v>
      </c>
      <c r="C698" s="46" t="s">
        <v>74</v>
      </c>
    </row>
    <row r="699" spans="1:3" x14ac:dyDescent="0.25">
      <c r="A699" s="45">
        <v>58117</v>
      </c>
      <c r="B699" s="46" t="s">
        <v>75</v>
      </c>
      <c r="C699" s="46" t="s">
        <v>74</v>
      </c>
    </row>
    <row r="700" spans="1:3" x14ac:dyDescent="0.25">
      <c r="A700" s="45">
        <v>58162</v>
      </c>
      <c r="B700" s="46" t="s">
        <v>76</v>
      </c>
      <c r="C700" s="46" t="s">
        <v>77</v>
      </c>
    </row>
    <row r="701" spans="1:3" x14ac:dyDescent="0.25">
      <c r="A701" s="45">
        <v>58186</v>
      </c>
      <c r="B701" s="46" t="s">
        <v>72</v>
      </c>
      <c r="C701" s="46" t="s">
        <v>79</v>
      </c>
    </row>
    <row r="702" spans="1:3" x14ac:dyDescent="0.25">
      <c r="A702" s="45">
        <v>58196</v>
      </c>
      <c r="B702" s="46" t="s">
        <v>81</v>
      </c>
      <c r="C702" s="46" t="s">
        <v>80</v>
      </c>
    </row>
    <row r="703" spans="1:3" x14ac:dyDescent="0.25">
      <c r="A703" s="45">
        <v>58224</v>
      </c>
      <c r="B703" s="46" t="s">
        <v>81</v>
      </c>
      <c r="C703" s="46" t="s">
        <v>82</v>
      </c>
    </row>
    <row r="704" spans="1:3" x14ac:dyDescent="0.25">
      <c r="A704" s="45">
        <v>58325</v>
      </c>
      <c r="B704" s="46" t="s">
        <v>88</v>
      </c>
      <c r="C704" s="46" t="s">
        <v>83</v>
      </c>
    </row>
    <row r="705" spans="1:3" x14ac:dyDescent="0.25">
      <c r="A705" s="45">
        <v>58360</v>
      </c>
      <c r="B705" s="46" t="s">
        <v>88</v>
      </c>
      <c r="C705" s="46" t="s">
        <v>84</v>
      </c>
    </row>
    <row r="706" spans="1:3" x14ac:dyDescent="0.25">
      <c r="A706" s="45">
        <v>58381</v>
      </c>
      <c r="B706" s="46" t="s">
        <v>88</v>
      </c>
      <c r="C706" s="46" t="s">
        <v>85</v>
      </c>
    </row>
    <row r="707" spans="1:3" x14ac:dyDescent="0.25">
      <c r="A707" s="45">
        <v>58394</v>
      </c>
      <c r="B707" s="46" t="s">
        <v>78</v>
      </c>
      <c r="C707" s="46" t="s">
        <v>86</v>
      </c>
    </row>
    <row r="708" spans="1:3" x14ac:dyDescent="0.25">
      <c r="A708" s="45">
        <v>58434</v>
      </c>
      <c r="B708" s="46" t="s">
        <v>81</v>
      </c>
      <c r="C708" s="46" t="s">
        <v>87</v>
      </c>
    </row>
    <row r="709" spans="1:3" x14ac:dyDescent="0.25">
      <c r="A709" s="45">
        <v>58441</v>
      </c>
      <c r="B709" s="46" t="s">
        <v>81</v>
      </c>
      <c r="C709" s="46" t="s">
        <v>73</v>
      </c>
    </row>
    <row r="710" spans="1:3" x14ac:dyDescent="0.25">
      <c r="A710" s="45">
        <v>58501</v>
      </c>
      <c r="B710" s="46" t="s">
        <v>72</v>
      </c>
      <c r="C710" s="46" t="s">
        <v>74</v>
      </c>
    </row>
    <row r="711" spans="1:3" x14ac:dyDescent="0.25">
      <c r="A711" s="45">
        <v>58502</v>
      </c>
      <c r="B711" s="46" t="s">
        <v>75</v>
      </c>
      <c r="C711" s="46" t="s">
        <v>74</v>
      </c>
    </row>
    <row r="712" spans="1:3" x14ac:dyDescent="0.25">
      <c r="A712" s="45">
        <v>58547</v>
      </c>
      <c r="B712" s="46" t="s">
        <v>76</v>
      </c>
      <c r="C712" s="46" t="s">
        <v>77</v>
      </c>
    </row>
    <row r="713" spans="1:3" x14ac:dyDescent="0.25">
      <c r="A713" s="45">
        <v>58552</v>
      </c>
      <c r="B713" s="46" t="s">
        <v>89</v>
      </c>
      <c r="C713" s="46" t="s">
        <v>79</v>
      </c>
    </row>
    <row r="714" spans="1:3" x14ac:dyDescent="0.25">
      <c r="A714" s="45">
        <v>58562</v>
      </c>
      <c r="B714" s="46" t="s">
        <v>78</v>
      </c>
      <c r="C714" s="46" t="s">
        <v>80</v>
      </c>
    </row>
    <row r="715" spans="1:3" x14ac:dyDescent="0.25">
      <c r="A715" s="45">
        <v>58609</v>
      </c>
      <c r="B715" s="46" t="s">
        <v>81</v>
      </c>
      <c r="C715" s="46" t="s">
        <v>82</v>
      </c>
    </row>
    <row r="716" spans="1:3" x14ac:dyDescent="0.25">
      <c r="A716" s="45">
        <v>58691</v>
      </c>
      <c r="B716" s="46" t="s">
        <v>75</v>
      </c>
      <c r="C716" s="46" t="s">
        <v>83</v>
      </c>
    </row>
    <row r="717" spans="1:3" x14ac:dyDescent="0.25">
      <c r="A717" s="45">
        <v>58726</v>
      </c>
      <c r="B717" s="46" t="s">
        <v>75</v>
      </c>
      <c r="C717" s="46" t="s">
        <v>84</v>
      </c>
    </row>
    <row r="718" spans="1:3" x14ac:dyDescent="0.25">
      <c r="A718" s="45">
        <v>58747</v>
      </c>
      <c r="B718" s="46" t="s">
        <v>75</v>
      </c>
      <c r="C718" s="46" t="s">
        <v>85</v>
      </c>
    </row>
    <row r="719" spans="1:3" x14ac:dyDescent="0.25">
      <c r="A719" s="45">
        <v>58760</v>
      </c>
      <c r="B719" s="46" t="s">
        <v>72</v>
      </c>
      <c r="C719" s="46" t="s">
        <v>86</v>
      </c>
    </row>
    <row r="720" spans="1:3" x14ac:dyDescent="0.25">
      <c r="A720" s="45">
        <v>58800</v>
      </c>
      <c r="B720" s="46" t="s">
        <v>78</v>
      </c>
      <c r="C720" s="46" t="s">
        <v>87</v>
      </c>
    </row>
    <row r="721" spans="1:3" x14ac:dyDescent="0.25">
      <c r="A721" s="45">
        <v>58807</v>
      </c>
      <c r="B721" s="46" t="s">
        <v>78</v>
      </c>
      <c r="C721" s="46" t="s">
        <v>73</v>
      </c>
    </row>
    <row r="722" spans="1:3" x14ac:dyDescent="0.25">
      <c r="A722" s="45">
        <v>58858</v>
      </c>
      <c r="B722" s="46" t="s">
        <v>72</v>
      </c>
      <c r="C722" s="46" t="s">
        <v>74</v>
      </c>
    </row>
    <row r="723" spans="1:3" x14ac:dyDescent="0.25">
      <c r="A723" s="45">
        <v>58859</v>
      </c>
      <c r="B723" s="46" t="s">
        <v>75</v>
      </c>
      <c r="C723" s="46" t="s">
        <v>74</v>
      </c>
    </row>
    <row r="724" spans="1:3" x14ac:dyDescent="0.25">
      <c r="A724" s="45">
        <v>58904</v>
      </c>
      <c r="B724" s="46" t="s">
        <v>76</v>
      </c>
      <c r="C724" s="46" t="s">
        <v>77</v>
      </c>
    </row>
    <row r="725" spans="1:3" x14ac:dyDescent="0.25">
      <c r="A725" s="45">
        <v>58917</v>
      </c>
      <c r="B725" s="46" t="s">
        <v>81</v>
      </c>
      <c r="C725" s="46" t="s">
        <v>79</v>
      </c>
    </row>
    <row r="726" spans="1:3" x14ac:dyDescent="0.25">
      <c r="A726" s="45">
        <v>58927</v>
      </c>
      <c r="B726" s="46" t="s">
        <v>88</v>
      </c>
      <c r="C726" s="46" t="s">
        <v>80</v>
      </c>
    </row>
    <row r="727" spans="1:3" x14ac:dyDescent="0.25">
      <c r="A727" s="45">
        <v>58966</v>
      </c>
      <c r="B727" s="46" t="s">
        <v>81</v>
      </c>
      <c r="C727" s="46" t="s">
        <v>82</v>
      </c>
    </row>
    <row r="728" spans="1:3" x14ac:dyDescent="0.25">
      <c r="A728" s="45">
        <v>59056</v>
      </c>
      <c r="B728" s="46" t="s">
        <v>89</v>
      </c>
      <c r="C728" s="46" t="s">
        <v>83</v>
      </c>
    </row>
    <row r="729" spans="1:3" x14ac:dyDescent="0.25">
      <c r="A729" s="45">
        <v>59091</v>
      </c>
      <c r="B729" s="46" t="s">
        <v>89</v>
      </c>
      <c r="C729" s="46" t="s">
        <v>84</v>
      </c>
    </row>
    <row r="730" spans="1:3" x14ac:dyDescent="0.25">
      <c r="A730" s="45">
        <v>59112</v>
      </c>
      <c r="B730" s="46" t="s">
        <v>89</v>
      </c>
      <c r="C730" s="46" t="s">
        <v>85</v>
      </c>
    </row>
    <row r="731" spans="1:3" x14ac:dyDescent="0.25">
      <c r="A731" s="45">
        <v>59125</v>
      </c>
      <c r="B731" s="46" t="s">
        <v>75</v>
      </c>
      <c r="C731" s="46" t="s">
        <v>86</v>
      </c>
    </row>
    <row r="732" spans="1:3" x14ac:dyDescent="0.25">
      <c r="A732" s="45">
        <v>59165</v>
      </c>
      <c r="B732" s="46" t="s">
        <v>88</v>
      </c>
      <c r="C732" s="46" t="s">
        <v>87</v>
      </c>
    </row>
    <row r="733" spans="1:3" x14ac:dyDescent="0.25">
      <c r="A733" s="45">
        <v>59172</v>
      </c>
      <c r="B733" s="46" t="s">
        <v>88</v>
      </c>
      <c r="C733" s="46" t="s">
        <v>73</v>
      </c>
    </row>
    <row r="734" spans="1:3" x14ac:dyDescent="0.25">
      <c r="A734" s="45">
        <v>59208</v>
      </c>
      <c r="B734" s="46" t="s">
        <v>72</v>
      </c>
      <c r="C734" s="46" t="s">
        <v>74</v>
      </c>
    </row>
    <row r="735" spans="1:3" x14ac:dyDescent="0.25">
      <c r="A735" s="45">
        <v>59209</v>
      </c>
      <c r="B735" s="46" t="s">
        <v>75</v>
      </c>
      <c r="C735" s="46" t="s">
        <v>74</v>
      </c>
    </row>
    <row r="736" spans="1:3" x14ac:dyDescent="0.25">
      <c r="A736" s="45">
        <v>59254</v>
      </c>
      <c r="B736" s="46" t="s">
        <v>76</v>
      </c>
      <c r="C736" s="46" t="s">
        <v>77</v>
      </c>
    </row>
    <row r="737" spans="1:3" x14ac:dyDescent="0.25">
      <c r="A737" s="45">
        <v>59282</v>
      </c>
      <c r="B737" s="46" t="s">
        <v>76</v>
      </c>
      <c r="C737" s="46" t="s">
        <v>79</v>
      </c>
    </row>
    <row r="738" spans="1:3" x14ac:dyDescent="0.25">
      <c r="A738" s="45">
        <v>59292</v>
      </c>
      <c r="B738" s="46" t="s">
        <v>72</v>
      </c>
      <c r="C738" s="46" t="s">
        <v>80</v>
      </c>
    </row>
    <row r="739" spans="1:3" x14ac:dyDescent="0.25">
      <c r="A739" s="45">
        <v>59316</v>
      </c>
      <c r="B739" s="46" t="s">
        <v>81</v>
      </c>
      <c r="C739" s="46" t="s">
        <v>82</v>
      </c>
    </row>
    <row r="740" spans="1:3" x14ac:dyDescent="0.25">
      <c r="A740" s="45">
        <v>59421</v>
      </c>
      <c r="B740" s="46" t="s">
        <v>81</v>
      </c>
      <c r="C740" s="46" t="s">
        <v>83</v>
      </c>
    </row>
    <row r="741" spans="1:3" x14ac:dyDescent="0.25">
      <c r="A741" s="45">
        <v>59456</v>
      </c>
      <c r="B741" s="46" t="s">
        <v>81</v>
      </c>
      <c r="C741" s="46" t="s">
        <v>84</v>
      </c>
    </row>
    <row r="742" spans="1:3" x14ac:dyDescent="0.25">
      <c r="A742" s="45">
        <v>59477</v>
      </c>
      <c r="B742" s="46" t="s">
        <v>81</v>
      </c>
      <c r="C742" s="46" t="s">
        <v>85</v>
      </c>
    </row>
    <row r="743" spans="1:3" x14ac:dyDescent="0.25">
      <c r="A743" s="45">
        <v>59490</v>
      </c>
      <c r="B743" s="46" t="s">
        <v>89</v>
      </c>
      <c r="C743" s="46" t="s">
        <v>86</v>
      </c>
    </row>
    <row r="744" spans="1:3" x14ac:dyDescent="0.25">
      <c r="A744" s="45">
        <v>59530</v>
      </c>
      <c r="B744" s="46" t="s">
        <v>72</v>
      </c>
      <c r="C744" s="46" t="s">
        <v>87</v>
      </c>
    </row>
    <row r="745" spans="1:3" x14ac:dyDescent="0.25">
      <c r="A745" s="45">
        <v>59537</v>
      </c>
      <c r="B745" s="46" t="s">
        <v>72</v>
      </c>
      <c r="C745" s="46" t="s">
        <v>73</v>
      </c>
    </row>
    <row r="746" spans="1:3" x14ac:dyDescent="0.25">
      <c r="A746" s="45">
        <v>59593</v>
      </c>
      <c r="B746" s="46" t="s">
        <v>72</v>
      </c>
      <c r="C746" s="46" t="s">
        <v>74</v>
      </c>
    </row>
    <row r="747" spans="1:3" x14ac:dyDescent="0.25">
      <c r="A747" s="45">
        <v>59594</v>
      </c>
      <c r="B747" s="46" t="s">
        <v>75</v>
      </c>
      <c r="C747" s="46" t="s">
        <v>74</v>
      </c>
    </row>
    <row r="748" spans="1:3" x14ac:dyDescent="0.25">
      <c r="A748" s="45">
        <v>59639</v>
      </c>
      <c r="B748" s="46" t="s">
        <v>76</v>
      </c>
      <c r="C748" s="46" t="s">
        <v>77</v>
      </c>
    </row>
    <row r="749" spans="1:3" x14ac:dyDescent="0.25">
      <c r="A749" s="45">
        <v>59647</v>
      </c>
      <c r="B749" s="46" t="s">
        <v>78</v>
      </c>
      <c r="C749" s="46" t="s">
        <v>79</v>
      </c>
    </row>
    <row r="750" spans="1:3" x14ac:dyDescent="0.25">
      <c r="A750" s="45">
        <v>59657</v>
      </c>
      <c r="B750" s="46" t="s">
        <v>75</v>
      </c>
      <c r="C750" s="46" t="s">
        <v>80</v>
      </c>
    </row>
    <row r="751" spans="1:3" x14ac:dyDescent="0.25">
      <c r="A751" s="45">
        <v>59701</v>
      </c>
      <c r="B751" s="46" t="s">
        <v>81</v>
      </c>
      <c r="C751" s="46" t="s">
        <v>82</v>
      </c>
    </row>
    <row r="752" spans="1:3" x14ac:dyDescent="0.25">
      <c r="A752" s="45">
        <v>59786</v>
      </c>
      <c r="B752" s="46" t="s">
        <v>76</v>
      </c>
      <c r="C752" s="46" t="s">
        <v>83</v>
      </c>
    </row>
    <row r="753" spans="1:3" x14ac:dyDescent="0.25">
      <c r="A753" s="45">
        <v>59821</v>
      </c>
      <c r="B753" s="46" t="s">
        <v>76</v>
      </c>
      <c r="C753" s="46" t="s">
        <v>84</v>
      </c>
    </row>
    <row r="754" spans="1:3" x14ac:dyDescent="0.25">
      <c r="A754" s="45">
        <v>59842</v>
      </c>
      <c r="B754" s="46" t="s">
        <v>76</v>
      </c>
      <c r="C754" s="46" t="s">
        <v>85</v>
      </c>
    </row>
    <row r="755" spans="1:3" x14ac:dyDescent="0.25">
      <c r="A755" s="45">
        <v>59855</v>
      </c>
      <c r="B755" s="46" t="s">
        <v>81</v>
      </c>
      <c r="C755" s="46" t="s">
        <v>86</v>
      </c>
    </row>
    <row r="756" spans="1:3" x14ac:dyDescent="0.25">
      <c r="A756" s="45">
        <v>59895</v>
      </c>
      <c r="B756" s="46" t="s">
        <v>75</v>
      </c>
      <c r="C756" s="46" t="s">
        <v>87</v>
      </c>
    </row>
    <row r="757" spans="1:3" x14ac:dyDescent="0.25">
      <c r="A757" s="45">
        <v>59902</v>
      </c>
      <c r="B757" s="46" t="s">
        <v>75</v>
      </c>
      <c r="C757" s="46" t="s">
        <v>73</v>
      </c>
    </row>
    <row r="758" spans="1:3" x14ac:dyDescent="0.25">
      <c r="A758" s="45">
        <v>59950</v>
      </c>
      <c r="B758" s="46" t="s">
        <v>72</v>
      </c>
      <c r="C758" s="46" t="s">
        <v>74</v>
      </c>
    </row>
    <row r="759" spans="1:3" x14ac:dyDescent="0.25">
      <c r="A759" s="45">
        <v>59951</v>
      </c>
      <c r="B759" s="46" t="s">
        <v>75</v>
      </c>
      <c r="C759" s="46" t="s">
        <v>74</v>
      </c>
    </row>
    <row r="760" spans="1:3" x14ac:dyDescent="0.25">
      <c r="A760" s="45">
        <v>59996</v>
      </c>
      <c r="B760" s="46" t="s">
        <v>76</v>
      </c>
      <c r="C760" s="46" t="s">
        <v>77</v>
      </c>
    </row>
    <row r="761" spans="1:3" x14ac:dyDescent="0.25">
      <c r="A761" s="45">
        <v>60013</v>
      </c>
      <c r="B761" s="46" t="s">
        <v>72</v>
      </c>
      <c r="C761" s="46" t="s">
        <v>79</v>
      </c>
    </row>
    <row r="762" spans="1:3" x14ac:dyDescent="0.25">
      <c r="A762" s="45">
        <v>60023</v>
      </c>
      <c r="B762" s="46" t="s">
        <v>81</v>
      </c>
      <c r="C762" s="46" t="s">
        <v>80</v>
      </c>
    </row>
    <row r="763" spans="1:3" x14ac:dyDescent="0.25">
      <c r="A763" s="45">
        <v>60058</v>
      </c>
      <c r="B763" s="46" t="s">
        <v>81</v>
      </c>
      <c r="C763" s="46" t="s">
        <v>82</v>
      </c>
    </row>
    <row r="764" spans="1:3" x14ac:dyDescent="0.25">
      <c r="A764" s="45">
        <v>60152</v>
      </c>
      <c r="B764" s="46" t="s">
        <v>88</v>
      </c>
      <c r="C764" s="46" t="s">
        <v>83</v>
      </c>
    </row>
    <row r="765" spans="1:3" x14ac:dyDescent="0.25">
      <c r="A765" s="45">
        <v>60187</v>
      </c>
      <c r="B765" s="46" t="s">
        <v>88</v>
      </c>
      <c r="C765" s="46" t="s">
        <v>84</v>
      </c>
    </row>
    <row r="766" spans="1:3" x14ac:dyDescent="0.25">
      <c r="A766" s="45">
        <v>60208</v>
      </c>
      <c r="B766" s="46" t="s">
        <v>88</v>
      </c>
      <c r="C766" s="46" t="s">
        <v>85</v>
      </c>
    </row>
    <row r="767" spans="1:3" x14ac:dyDescent="0.25">
      <c r="A767" s="45">
        <v>60221</v>
      </c>
      <c r="B767" s="46" t="s">
        <v>78</v>
      </c>
      <c r="C767" s="46" t="s">
        <v>86</v>
      </c>
    </row>
    <row r="768" spans="1:3" x14ac:dyDescent="0.25">
      <c r="A768" s="45">
        <v>60261</v>
      </c>
      <c r="B768" s="46" t="s">
        <v>81</v>
      </c>
      <c r="C768" s="46" t="s">
        <v>87</v>
      </c>
    </row>
    <row r="769" spans="1:3" x14ac:dyDescent="0.25">
      <c r="A769" s="45">
        <v>60268</v>
      </c>
      <c r="B769" s="46" t="s">
        <v>81</v>
      </c>
      <c r="C769" s="46" t="s">
        <v>73</v>
      </c>
    </row>
    <row r="770" spans="1:3" x14ac:dyDescent="0.25">
      <c r="A770" s="45">
        <v>60307</v>
      </c>
      <c r="B770" s="46" t="s">
        <v>72</v>
      </c>
      <c r="C770" s="46" t="s">
        <v>74</v>
      </c>
    </row>
    <row r="771" spans="1:3" x14ac:dyDescent="0.25">
      <c r="A771" s="45">
        <v>60308</v>
      </c>
      <c r="B771" s="46" t="s">
        <v>75</v>
      </c>
      <c r="C771" s="46" t="s">
        <v>74</v>
      </c>
    </row>
    <row r="772" spans="1:3" x14ac:dyDescent="0.25">
      <c r="A772" s="45">
        <v>60353</v>
      </c>
      <c r="B772" s="46" t="s">
        <v>76</v>
      </c>
      <c r="C772" s="46" t="s">
        <v>77</v>
      </c>
    </row>
    <row r="773" spans="1:3" x14ac:dyDescent="0.25">
      <c r="A773" s="45">
        <v>60378</v>
      </c>
      <c r="B773" s="46" t="s">
        <v>75</v>
      </c>
      <c r="C773" s="46" t="s">
        <v>79</v>
      </c>
    </row>
    <row r="774" spans="1:3" x14ac:dyDescent="0.25">
      <c r="A774" s="45">
        <v>60388</v>
      </c>
      <c r="B774" s="46" t="s">
        <v>76</v>
      </c>
      <c r="C774" s="46" t="s">
        <v>80</v>
      </c>
    </row>
    <row r="775" spans="1:3" x14ac:dyDescent="0.25">
      <c r="A775" s="45">
        <v>60415</v>
      </c>
      <c r="B775" s="46" t="s">
        <v>81</v>
      </c>
      <c r="C775" s="46" t="s">
        <v>82</v>
      </c>
    </row>
    <row r="776" spans="1:3" x14ac:dyDescent="0.25">
      <c r="A776" s="45">
        <v>60517</v>
      </c>
      <c r="B776" s="46" t="s">
        <v>72</v>
      </c>
      <c r="C776" s="46" t="s">
        <v>83</v>
      </c>
    </row>
    <row r="777" spans="1:3" x14ac:dyDescent="0.25">
      <c r="A777" s="45">
        <v>60552</v>
      </c>
      <c r="B777" s="46" t="s">
        <v>72</v>
      </c>
      <c r="C777" s="46" t="s">
        <v>84</v>
      </c>
    </row>
    <row r="778" spans="1:3" x14ac:dyDescent="0.25">
      <c r="A778" s="45">
        <v>60573</v>
      </c>
      <c r="B778" s="46" t="s">
        <v>72</v>
      </c>
      <c r="C778" s="46" t="s">
        <v>85</v>
      </c>
    </row>
    <row r="779" spans="1:3" x14ac:dyDescent="0.25">
      <c r="A779" s="45">
        <v>60586</v>
      </c>
      <c r="B779" s="46" t="s">
        <v>88</v>
      </c>
      <c r="C779" s="46" t="s">
        <v>86</v>
      </c>
    </row>
    <row r="780" spans="1:3" x14ac:dyDescent="0.25">
      <c r="A780" s="45">
        <v>60626</v>
      </c>
      <c r="B780" s="46" t="s">
        <v>76</v>
      </c>
      <c r="C780" s="46" t="s">
        <v>87</v>
      </c>
    </row>
    <row r="781" spans="1:3" x14ac:dyDescent="0.25">
      <c r="A781" s="45">
        <v>60633</v>
      </c>
      <c r="B781" s="46" t="s">
        <v>76</v>
      </c>
      <c r="C781" s="46" t="s">
        <v>73</v>
      </c>
    </row>
    <row r="782" spans="1:3" x14ac:dyDescent="0.25">
      <c r="A782" s="45">
        <v>60685</v>
      </c>
      <c r="B782" s="46" t="s">
        <v>72</v>
      </c>
      <c r="C782" s="46" t="s">
        <v>74</v>
      </c>
    </row>
    <row r="783" spans="1:3" x14ac:dyDescent="0.25">
      <c r="A783" s="45">
        <v>60686</v>
      </c>
      <c r="B783" s="46" t="s">
        <v>75</v>
      </c>
      <c r="C783" s="46" t="s">
        <v>74</v>
      </c>
    </row>
    <row r="784" spans="1:3" x14ac:dyDescent="0.25">
      <c r="A784" s="45">
        <v>60731</v>
      </c>
      <c r="B784" s="46" t="s">
        <v>76</v>
      </c>
      <c r="C784" s="46" t="s">
        <v>77</v>
      </c>
    </row>
    <row r="785" spans="1:3" x14ac:dyDescent="0.25">
      <c r="A785" s="45">
        <v>60743</v>
      </c>
      <c r="B785" s="46" t="s">
        <v>89</v>
      </c>
      <c r="C785" s="46" t="s">
        <v>79</v>
      </c>
    </row>
    <row r="786" spans="1:3" x14ac:dyDescent="0.25">
      <c r="A786" s="45">
        <v>60753</v>
      </c>
      <c r="B786" s="46" t="s">
        <v>78</v>
      </c>
      <c r="C786" s="46" t="s">
        <v>80</v>
      </c>
    </row>
    <row r="787" spans="1:3" x14ac:dyDescent="0.25">
      <c r="A787" s="45">
        <v>60793</v>
      </c>
      <c r="B787" s="46" t="s">
        <v>81</v>
      </c>
      <c r="C787" s="46" t="s">
        <v>82</v>
      </c>
    </row>
    <row r="788" spans="1:3" x14ac:dyDescent="0.25">
      <c r="A788" s="45">
        <v>60882</v>
      </c>
      <c r="B788" s="46" t="s">
        <v>75</v>
      </c>
      <c r="C788" s="46" t="s">
        <v>83</v>
      </c>
    </row>
    <row r="789" spans="1:3" x14ac:dyDescent="0.25">
      <c r="A789" s="45">
        <v>60917</v>
      </c>
      <c r="B789" s="46" t="s">
        <v>75</v>
      </c>
      <c r="C789" s="46" t="s">
        <v>84</v>
      </c>
    </row>
    <row r="790" spans="1:3" x14ac:dyDescent="0.25">
      <c r="A790" s="45">
        <v>60938</v>
      </c>
      <c r="B790" s="46" t="s">
        <v>75</v>
      </c>
      <c r="C790" s="46" t="s">
        <v>85</v>
      </c>
    </row>
    <row r="791" spans="1:3" x14ac:dyDescent="0.25">
      <c r="A791" s="45">
        <v>60951</v>
      </c>
      <c r="B791" s="46" t="s">
        <v>72</v>
      </c>
      <c r="C791" s="46" t="s">
        <v>86</v>
      </c>
    </row>
    <row r="792" spans="1:3" x14ac:dyDescent="0.25">
      <c r="A792" s="45">
        <v>60991</v>
      </c>
      <c r="B792" s="46" t="s">
        <v>78</v>
      </c>
      <c r="C792" s="46" t="s">
        <v>87</v>
      </c>
    </row>
    <row r="793" spans="1:3" x14ac:dyDescent="0.25">
      <c r="A793" s="45">
        <v>60998</v>
      </c>
      <c r="B793" s="46" t="s">
        <v>78</v>
      </c>
      <c r="C793" s="46" t="s">
        <v>73</v>
      </c>
    </row>
    <row r="794" spans="1:3" x14ac:dyDescent="0.25">
      <c r="A794" s="45">
        <v>61042</v>
      </c>
      <c r="B794" s="46" t="s">
        <v>72</v>
      </c>
      <c r="C794" s="46" t="s">
        <v>74</v>
      </c>
    </row>
    <row r="795" spans="1:3" x14ac:dyDescent="0.25">
      <c r="A795" s="45">
        <v>61043</v>
      </c>
      <c r="B795" s="46" t="s">
        <v>75</v>
      </c>
      <c r="C795" s="46" t="s">
        <v>74</v>
      </c>
    </row>
    <row r="796" spans="1:3" x14ac:dyDescent="0.25">
      <c r="A796" s="45">
        <v>61088</v>
      </c>
      <c r="B796" s="46" t="s">
        <v>76</v>
      </c>
      <c r="C796" s="46" t="s">
        <v>77</v>
      </c>
    </row>
    <row r="797" spans="1:3" x14ac:dyDescent="0.25">
      <c r="A797" s="45">
        <v>61108</v>
      </c>
      <c r="B797" s="46" t="s">
        <v>81</v>
      </c>
      <c r="C797" s="46" t="s">
        <v>79</v>
      </c>
    </row>
    <row r="798" spans="1:3" x14ac:dyDescent="0.25">
      <c r="A798" s="45">
        <v>61118</v>
      </c>
      <c r="B798" s="46" t="s">
        <v>88</v>
      </c>
      <c r="C798" s="46" t="s">
        <v>80</v>
      </c>
    </row>
    <row r="799" spans="1:3" x14ac:dyDescent="0.25">
      <c r="A799" s="45">
        <v>61150</v>
      </c>
      <c r="B799" s="46" t="s">
        <v>81</v>
      </c>
      <c r="C799" s="46" t="s">
        <v>82</v>
      </c>
    </row>
    <row r="800" spans="1:3" x14ac:dyDescent="0.25">
      <c r="A800" s="45">
        <v>61247</v>
      </c>
      <c r="B800" s="46" t="s">
        <v>89</v>
      </c>
      <c r="C800" s="46" t="s">
        <v>83</v>
      </c>
    </row>
    <row r="801" spans="1:3" x14ac:dyDescent="0.25">
      <c r="A801" s="45">
        <v>61282</v>
      </c>
      <c r="B801" s="46" t="s">
        <v>89</v>
      </c>
      <c r="C801" s="46" t="s">
        <v>84</v>
      </c>
    </row>
    <row r="802" spans="1:3" x14ac:dyDescent="0.25">
      <c r="A802" s="45">
        <v>61303</v>
      </c>
      <c r="B802" s="46" t="s">
        <v>89</v>
      </c>
      <c r="C802" s="46" t="s">
        <v>85</v>
      </c>
    </row>
    <row r="803" spans="1:3" x14ac:dyDescent="0.25">
      <c r="A803" s="45">
        <v>61316</v>
      </c>
      <c r="B803" s="46" t="s">
        <v>75</v>
      </c>
      <c r="C803" s="46" t="s">
        <v>86</v>
      </c>
    </row>
    <row r="804" spans="1:3" x14ac:dyDescent="0.25">
      <c r="A804" s="45">
        <v>61356</v>
      </c>
      <c r="B804" s="46" t="s">
        <v>88</v>
      </c>
      <c r="C804" s="46" t="s">
        <v>87</v>
      </c>
    </row>
    <row r="805" spans="1:3" x14ac:dyDescent="0.25">
      <c r="A805" s="45">
        <v>61363</v>
      </c>
      <c r="B805" s="46" t="s">
        <v>88</v>
      </c>
      <c r="C805" s="46" t="s">
        <v>73</v>
      </c>
    </row>
    <row r="806" spans="1:3" x14ac:dyDescent="0.25">
      <c r="A806" s="45">
        <v>61427</v>
      </c>
      <c r="B806" s="46" t="s">
        <v>72</v>
      </c>
      <c r="C806" s="46" t="s">
        <v>74</v>
      </c>
    </row>
    <row r="807" spans="1:3" x14ac:dyDescent="0.25">
      <c r="A807" s="45">
        <v>61428</v>
      </c>
      <c r="B807" s="46" t="s">
        <v>75</v>
      </c>
      <c r="C807" s="46" t="s">
        <v>74</v>
      </c>
    </row>
    <row r="808" spans="1:3" x14ac:dyDescent="0.25">
      <c r="A808" s="45">
        <v>61473</v>
      </c>
      <c r="B808" s="46" t="s">
        <v>76</v>
      </c>
      <c r="C808" s="46" t="s">
        <v>77</v>
      </c>
    </row>
    <row r="809" spans="1:3" x14ac:dyDescent="0.25">
      <c r="A809" s="45">
        <v>61474</v>
      </c>
      <c r="B809" s="46" t="s">
        <v>78</v>
      </c>
      <c r="C809" s="46" t="s">
        <v>79</v>
      </c>
    </row>
    <row r="810" spans="1:3" x14ac:dyDescent="0.25">
      <c r="A810" s="45">
        <v>61484</v>
      </c>
      <c r="B810" s="46" t="s">
        <v>75</v>
      </c>
      <c r="C810" s="46" t="s">
        <v>80</v>
      </c>
    </row>
    <row r="811" spans="1:3" x14ac:dyDescent="0.25">
      <c r="A811" s="45">
        <v>61535</v>
      </c>
      <c r="B811" s="46" t="s">
        <v>81</v>
      </c>
      <c r="C811" s="46" t="s">
        <v>82</v>
      </c>
    </row>
    <row r="812" spans="1:3" x14ac:dyDescent="0.25">
      <c r="A812" s="45">
        <v>61613</v>
      </c>
      <c r="B812" s="46" t="s">
        <v>76</v>
      </c>
      <c r="C812" s="46" t="s">
        <v>83</v>
      </c>
    </row>
    <row r="813" spans="1:3" x14ac:dyDescent="0.25">
      <c r="A813" s="45">
        <v>61648</v>
      </c>
      <c r="B813" s="46" t="s">
        <v>76</v>
      </c>
      <c r="C813" s="46" t="s">
        <v>84</v>
      </c>
    </row>
    <row r="814" spans="1:3" x14ac:dyDescent="0.25">
      <c r="A814" s="45">
        <v>61669</v>
      </c>
      <c r="B814" s="46" t="s">
        <v>76</v>
      </c>
      <c r="C814" s="46" t="s">
        <v>85</v>
      </c>
    </row>
    <row r="815" spans="1:3" x14ac:dyDescent="0.25">
      <c r="A815" s="45">
        <v>61682</v>
      </c>
      <c r="B815" s="46" t="s">
        <v>81</v>
      </c>
      <c r="C815" s="46" t="s">
        <v>86</v>
      </c>
    </row>
    <row r="816" spans="1:3" x14ac:dyDescent="0.25">
      <c r="A816" s="45">
        <v>61722</v>
      </c>
      <c r="B816" s="46" t="s">
        <v>75</v>
      </c>
      <c r="C816" s="46" t="s">
        <v>87</v>
      </c>
    </row>
    <row r="817" spans="1:3" x14ac:dyDescent="0.25">
      <c r="A817" s="45">
        <v>61729</v>
      </c>
      <c r="B817" s="46" t="s">
        <v>75</v>
      </c>
      <c r="C817" s="46" t="s">
        <v>73</v>
      </c>
    </row>
    <row r="818" spans="1:3" x14ac:dyDescent="0.25">
      <c r="A818" s="45">
        <v>61784</v>
      </c>
      <c r="B818" s="46" t="s">
        <v>72</v>
      </c>
      <c r="C818" s="46" t="s">
        <v>74</v>
      </c>
    </row>
    <row r="819" spans="1:3" x14ac:dyDescent="0.25">
      <c r="A819" s="45">
        <v>61785</v>
      </c>
      <c r="B819" s="46" t="s">
        <v>75</v>
      </c>
      <c r="C819" s="46" t="s">
        <v>74</v>
      </c>
    </row>
    <row r="820" spans="1:3" x14ac:dyDescent="0.25">
      <c r="A820" s="45">
        <v>61830</v>
      </c>
      <c r="B820" s="46" t="s">
        <v>76</v>
      </c>
      <c r="C820" s="46" t="s">
        <v>77</v>
      </c>
    </row>
    <row r="821" spans="1:3" x14ac:dyDescent="0.25">
      <c r="A821" s="45">
        <v>61839</v>
      </c>
      <c r="B821" s="46" t="s">
        <v>88</v>
      </c>
      <c r="C821" s="46" t="s">
        <v>79</v>
      </c>
    </row>
    <row r="822" spans="1:3" x14ac:dyDescent="0.25">
      <c r="A822" s="45">
        <v>61849</v>
      </c>
      <c r="B822" s="46" t="s">
        <v>89</v>
      </c>
      <c r="C822" s="46" t="s">
        <v>80</v>
      </c>
    </row>
    <row r="823" spans="1:3" x14ac:dyDescent="0.25">
      <c r="A823" s="45">
        <v>61892</v>
      </c>
      <c r="B823" s="46" t="s">
        <v>81</v>
      </c>
      <c r="C823" s="46" t="s">
        <v>82</v>
      </c>
    </row>
    <row r="824" spans="1:3" x14ac:dyDescent="0.25">
      <c r="A824" s="45">
        <v>61978</v>
      </c>
      <c r="B824" s="46" t="s">
        <v>78</v>
      </c>
      <c r="C824" s="46" t="s">
        <v>83</v>
      </c>
    </row>
    <row r="825" spans="1:3" x14ac:dyDescent="0.25">
      <c r="A825" s="45">
        <v>62013</v>
      </c>
      <c r="B825" s="46" t="s">
        <v>78</v>
      </c>
      <c r="C825" s="46" t="s">
        <v>84</v>
      </c>
    </row>
    <row r="826" spans="1:3" x14ac:dyDescent="0.25">
      <c r="A826" s="45">
        <v>62034</v>
      </c>
      <c r="B826" s="46" t="s">
        <v>78</v>
      </c>
      <c r="C826" s="46" t="s">
        <v>85</v>
      </c>
    </row>
    <row r="827" spans="1:3" x14ac:dyDescent="0.25">
      <c r="A827" s="45">
        <v>62047</v>
      </c>
      <c r="B827" s="46" t="s">
        <v>76</v>
      </c>
      <c r="C827" s="46" t="s">
        <v>86</v>
      </c>
    </row>
    <row r="828" spans="1:3" x14ac:dyDescent="0.25">
      <c r="A828" s="45">
        <v>62087</v>
      </c>
      <c r="B828" s="46" t="s">
        <v>89</v>
      </c>
      <c r="C828" s="46" t="s">
        <v>87</v>
      </c>
    </row>
    <row r="829" spans="1:3" x14ac:dyDescent="0.25">
      <c r="A829" s="45">
        <v>62094</v>
      </c>
      <c r="B829" s="46" t="s">
        <v>89</v>
      </c>
      <c r="C829" s="46" t="s">
        <v>73</v>
      </c>
    </row>
    <row r="830" spans="1:3" x14ac:dyDescent="0.25">
      <c r="A830" s="45">
        <v>62134</v>
      </c>
      <c r="B830" s="46" t="s">
        <v>72</v>
      </c>
      <c r="C830" s="46" t="s">
        <v>74</v>
      </c>
    </row>
    <row r="831" spans="1:3" x14ac:dyDescent="0.25">
      <c r="A831" s="45">
        <v>62135</v>
      </c>
      <c r="B831" s="46" t="s">
        <v>75</v>
      </c>
      <c r="C831" s="46" t="s">
        <v>74</v>
      </c>
    </row>
    <row r="832" spans="1:3" x14ac:dyDescent="0.25">
      <c r="A832" s="45">
        <v>62180</v>
      </c>
      <c r="B832" s="46" t="s">
        <v>76</v>
      </c>
      <c r="C832" s="46" t="s">
        <v>77</v>
      </c>
    </row>
    <row r="833" spans="1:3" x14ac:dyDescent="0.25">
      <c r="A833" s="45">
        <v>62204</v>
      </c>
      <c r="B833" s="46" t="s">
        <v>72</v>
      </c>
      <c r="C833" s="46" t="s">
        <v>79</v>
      </c>
    </row>
    <row r="834" spans="1:3" x14ac:dyDescent="0.25">
      <c r="A834" s="45">
        <v>62214</v>
      </c>
      <c r="B834" s="46" t="s">
        <v>81</v>
      </c>
      <c r="C834" s="46" t="s">
        <v>80</v>
      </c>
    </row>
    <row r="835" spans="1:3" x14ac:dyDescent="0.25">
      <c r="A835" s="45">
        <v>62242</v>
      </c>
      <c r="B835" s="46" t="s">
        <v>81</v>
      </c>
      <c r="C835" s="46" t="s">
        <v>82</v>
      </c>
    </row>
    <row r="836" spans="1:3" x14ac:dyDescent="0.25">
      <c r="A836" s="45">
        <v>62343</v>
      </c>
      <c r="B836" s="46" t="s">
        <v>88</v>
      </c>
      <c r="C836" s="46" t="s">
        <v>83</v>
      </c>
    </row>
    <row r="837" spans="1:3" x14ac:dyDescent="0.25">
      <c r="A837" s="45">
        <v>62378</v>
      </c>
      <c r="B837" s="46" t="s">
        <v>88</v>
      </c>
      <c r="C837" s="46" t="s">
        <v>84</v>
      </c>
    </row>
    <row r="838" spans="1:3" x14ac:dyDescent="0.25">
      <c r="A838" s="45">
        <v>62399</v>
      </c>
      <c r="B838" s="46" t="s">
        <v>88</v>
      </c>
      <c r="C838" s="46" t="s">
        <v>85</v>
      </c>
    </row>
    <row r="839" spans="1:3" x14ac:dyDescent="0.25">
      <c r="A839" s="45">
        <v>62412</v>
      </c>
      <c r="B839" s="46" t="s">
        <v>78</v>
      </c>
      <c r="C839" s="46" t="s">
        <v>86</v>
      </c>
    </row>
    <row r="840" spans="1:3" x14ac:dyDescent="0.25">
      <c r="A840" s="45">
        <v>62452</v>
      </c>
      <c r="B840" s="46" t="s">
        <v>81</v>
      </c>
      <c r="C840" s="46" t="s">
        <v>87</v>
      </c>
    </row>
    <row r="841" spans="1:3" x14ac:dyDescent="0.25">
      <c r="A841" s="45">
        <v>62459</v>
      </c>
      <c r="B841" s="46" t="s">
        <v>81</v>
      </c>
      <c r="C841" s="46" t="s">
        <v>73</v>
      </c>
    </row>
    <row r="842" spans="1:3" x14ac:dyDescent="0.25">
      <c r="A842" s="45">
        <v>62519</v>
      </c>
      <c r="B842" s="46" t="s">
        <v>72</v>
      </c>
      <c r="C842" s="46" t="s">
        <v>74</v>
      </c>
    </row>
    <row r="843" spans="1:3" x14ac:dyDescent="0.25">
      <c r="A843" s="45">
        <v>62520</v>
      </c>
      <c r="B843" s="46" t="s">
        <v>75</v>
      </c>
      <c r="C843" s="46" t="s">
        <v>74</v>
      </c>
    </row>
    <row r="844" spans="1:3" x14ac:dyDescent="0.25">
      <c r="A844" s="45">
        <v>62565</v>
      </c>
      <c r="B844" s="46" t="s">
        <v>76</v>
      </c>
      <c r="C844" s="46" t="s">
        <v>77</v>
      </c>
    </row>
    <row r="845" spans="1:3" x14ac:dyDescent="0.25">
      <c r="A845" s="45">
        <v>62569</v>
      </c>
      <c r="B845" s="46" t="s">
        <v>75</v>
      </c>
      <c r="C845" s="46" t="s">
        <v>79</v>
      </c>
    </row>
    <row r="846" spans="1:3" x14ac:dyDescent="0.25">
      <c r="A846" s="45">
        <v>62579</v>
      </c>
      <c r="B846" s="46" t="s">
        <v>76</v>
      </c>
      <c r="C846" s="46" t="s">
        <v>80</v>
      </c>
    </row>
    <row r="847" spans="1:3" x14ac:dyDescent="0.25">
      <c r="A847" s="45">
        <v>62627</v>
      </c>
      <c r="B847" s="46" t="s">
        <v>81</v>
      </c>
      <c r="C847" s="46" t="s">
        <v>82</v>
      </c>
    </row>
    <row r="848" spans="1:3" x14ac:dyDescent="0.25">
      <c r="A848" s="45">
        <v>62708</v>
      </c>
      <c r="B848" s="46" t="s">
        <v>72</v>
      </c>
      <c r="C848" s="46" t="s">
        <v>83</v>
      </c>
    </row>
    <row r="849" spans="1:3" x14ac:dyDescent="0.25">
      <c r="A849" s="45">
        <v>62743</v>
      </c>
      <c r="B849" s="46" t="s">
        <v>72</v>
      </c>
      <c r="C849" s="46" t="s">
        <v>84</v>
      </c>
    </row>
    <row r="850" spans="1:3" x14ac:dyDescent="0.25">
      <c r="A850" s="45">
        <v>62764</v>
      </c>
      <c r="B850" s="46" t="s">
        <v>72</v>
      </c>
      <c r="C850" s="46" t="s">
        <v>85</v>
      </c>
    </row>
    <row r="851" spans="1:3" x14ac:dyDescent="0.25">
      <c r="A851" s="45">
        <v>62777</v>
      </c>
      <c r="B851" s="46" t="s">
        <v>88</v>
      </c>
      <c r="C851" s="46" t="s">
        <v>86</v>
      </c>
    </row>
    <row r="852" spans="1:3" x14ac:dyDescent="0.25">
      <c r="A852" s="45">
        <v>62817</v>
      </c>
      <c r="B852" s="46" t="s">
        <v>76</v>
      </c>
      <c r="C852" s="46" t="s">
        <v>87</v>
      </c>
    </row>
    <row r="853" spans="1:3" x14ac:dyDescent="0.25">
      <c r="A853" s="45">
        <v>62824</v>
      </c>
      <c r="B853" s="46" t="s">
        <v>76</v>
      </c>
      <c r="C853" s="46" t="s">
        <v>73</v>
      </c>
    </row>
    <row r="854" spans="1:3" x14ac:dyDescent="0.25">
      <c r="A854" s="45">
        <v>62876</v>
      </c>
      <c r="B854" s="46" t="s">
        <v>72</v>
      </c>
      <c r="C854" s="46" t="s">
        <v>74</v>
      </c>
    </row>
    <row r="855" spans="1:3" x14ac:dyDescent="0.25">
      <c r="A855" s="45">
        <v>62877</v>
      </c>
      <c r="B855" s="46" t="s">
        <v>75</v>
      </c>
      <c r="C855" s="46" t="s">
        <v>74</v>
      </c>
    </row>
    <row r="856" spans="1:3" x14ac:dyDescent="0.25">
      <c r="A856" s="45">
        <v>62922</v>
      </c>
      <c r="B856" s="46" t="s">
        <v>76</v>
      </c>
      <c r="C856" s="46" t="s">
        <v>77</v>
      </c>
    </row>
    <row r="857" spans="1:3" x14ac:dyDescent="0.25">
      <c r="A857" s="45">
        <v>62935</v>
      </c>
      <c r="B857" s="46" t="s">
        <v>81</v>
      </c>
      <c r="C857" s="46" t="s">
        <v>79</v>
      </c>
    </row>
    <row r="858" spans="1:3" x14ac:dyDescent="0.25">
      <c r="A858" s="45">
        <v>62945</v>
      </c>
      <c r="B858" s="46" t="s">
        <v>88</v>
      </c>
      <c r="C858" s="46" t="s">
        <v>80</v>
      </c>
    </row>
    <row r="859" spans="1:3" x14ac:dyDescent="0.25">
      <c r="A859" s="45">
        <v>62984</v>
      </c>
      <c r="B859" s="46" t="s">
        <v>81</v>
      </c>
      <c r="C859" s="46" t="s">
        <v>82</v>
      </c>
    </row>
    <row r="860" spans="1:3" x14ac:dyDescent="0.25">
      <c r="A860" s="45">
        <v>63074</v>
      </c>
      <c r="B860" s="46" t="s">
        <v>89</v>
      </c>
      <c r="C860" s="46" t="s">
        <v>83</v>
      </c>
    </row>
    <row r="861" spans="1:3" x14ac:dyDescent="0.25">
      <c r="A861" s="45">
        <v>63109</v>
      </c>
      <c r="B861" s="46" t="s">
        <v>89</v>
      </c>
      <c r="C861" s="46" t="s">
        <v>84</v>
      </c>
    </row>
    <row r="862" spans="1:3" x14ac:dyDescent="0.25">
      <c r="A862" s="45">
        <v>63130</v>
      </c>
      <c r="B862" s="46" t="s">
        <v>89</v>
      </c>
      <c r="C862" s="46" t="s">
        <v>85</v>
      </c>
    </row>
    <row r="863" spans="1:3" x14ac:dyDescent="0.25">
      <c r="A863" s="45">
        <v>63143</v>
      </c>
      <c r="B863" s="46" t="s">
        <v>75</v>
      </c>
      <c r="C863" s="46" t="s">
        <v>86</v>
      </c>
    </row>
    <row r="864" spans="1:3" x14ac:dyDescent="0.25">
      <c r="A864" s="45">
        <v>63183</v>
      </c>
      <c r="B864" s="46" t="s">
        <v>88</v>
      </c>
      <c r="C864" s="46" t="s">
        <v>87</v>
      </c>
    </row>
    <row r="865" spans="1:3" x14ac:dyDescent="0.25">
      <c r="A865" s="45">
        <v>63190</v>
      </c>
      <c r="B865" s="46" t="s">
        <v>88</v>
      </c>
      <c r="C865" s="46" t="s">
        <v>73</v>
      </c>
    </row>
    <row r="866" spans="1:3" x14ac:dyDescent="0.25">
      <c r="A866" s="45">
        <v>63226</v>
      </c>
      <c r="B866" s="46" t="s">
        <v>72</v>
      </c>
      <c r="C866" s="46" t="s">
        <v>74</v>
      </c>
    </row>
    <row r="867" spans="1:3" x14ac:dyDescent="0.25">
      <c r="A867" s="45">
        <v>63227</v>
      </c>
      <c r="B867" s="46" t="s">
        <v>75</v>
      </c>
      <c r="C867" s="46" t="s">
        <v>74</v>
      </c>
    </row>
    <row r="868" spans="1:3" x14ac:dyDescent="0.25">
      <c r="A868" s="45">
        <v>63272</v>
      </c>
      <c r="B868" s="46" t="s">
        <v>76</v>
      </c>
      <c r="C868" s="46" t="s">
        <v>77</v>
      </c>
    </row>
    <row r="869" spans="1:3" x14ac:dyDescent="0.25">
      <c r="A869" s="45">
        <v>63300</v>
      </c>
      <c r="B869" s="46" t="s">
        <v>76</v>
      </c>
      <c r="C869" s="46" t="s">
        <v>79</v>
      </c>
    </row>
    <row r="870" spans="1:3" x14ac:dyDescent="0.25">
      <c r="A870" s="45">
        <v>63310</v>
      </c>
      <c r="B870" s="46" t="s">
        <v>72</v>
      </c>
      <c r="C870" s="46" t="s">
        <v>80</v>
      </c>
    </row>
    <row r="871" spans="1:3" x14ac:dyDescent="0.25">
      <c r="A871" s="45">
        <v>63334</v>
      </c>
      <c r="B871" s="46" t="s">
        <v>81</v>
      </c>
      <c r="C871" s="46" t="s">
        <v>82</v>
      </c>
    </row>
    <row r="872" spans="1:3" x14ac:dyDescent="0.25">
      <c r="A872" s="45">
        <v>63439</v>
      </c>
      <c r="B872" s="46" t="s">
        <v>81</v>
      </c>
      <c r="C872" s="46" t="s">
        <v>83</v>
      </c>
    </row>
    <row r="873" spans="1:3" x14ac:dyDescent="0.25">
      <c r="A873" s="45">
        <v>63474</v>
      </c>
      <c r="B873" s="46" t="s">
        <v>81</v>
      </c>
      <c r="C873" s="46" t="s">
        <v>84</v>
      </c>
    </row>
    <row r="874" spans="1:3" x14ac:dyDescent="0.25">
      <c r="A874" s="45">
        <v>63495</v>
      </c>
      <c r="B874" s="46" t="s">
        <v>81</v>
      </c>
      <c r="C874" s="46" t="s">
        <v>85</v>
      </c>
    </row>
    <row r="875" spans="1:3" x14ac:dyDescent="0.25">
      <c r="A875" s="45">
        <v>63508</v>
      </c>
      <c r="B875" s="46" t="s">
        <v>89</v>
      </c>
      <c r="C875" s="46" t="s">
        <v>86</v>
      </c>
    </row>
    <row r="876" spans="1:3" x14ac:dyDescent="0.25">
      <c r="A876" s="45">
        <v>63548</v>
      </c>
      <c r="B876" s="46" t="s">
        <v>72</v>
      </c>
      <c r="C876" s="46" t="s">
        <v>87</v>
      </c>
    </row>
    <row r="877" spans="1:3" x14ac:dyDescent="0.25">
      <c r="A877" s="45">
        <v>63555</v>
      </c>
      <c r="B877" s="46" t="s">
        <v>72</v>
      </c>
      <c r="C877" s="46" t="s">
        <v>73</v>
      </c>
    </row>
    <row r="878" spans="1:3" x14ac:dyDescent="0.25">
      <c r="A878" s="45">
        <v>63611</v>
      </c>
      <c r="B878" s="46" t="s">
        <v>72</v>
      </c>
      <c r="C878" s="46" t="s">
        <v>74</v>
      </c>
    </row>
    <row r="879" spans="1:3" x14ac:dyDescent="0.25">
      <c r="A879" s="45">
        <v>63612</v>
      </c>
      <c r="B879" s="46" t="s">
        <v>75</v>
      </c>
      <c r="C879" s="46" t="s">
        <v>74</v>
      </c>
    </row>
    <row r="880" spans="1:3" x14ac:dyDescent="0.25">
      <c r="A880" s="45">
        <v>63657</v>
      </c>
      <c r="B880" s="46" t="s">
        <v>76</v>
      </c>
      <c r="C880" s="46" t="s">
        <v>77</v>
      </c>
    </row>
    <row r="881" spans="1:3" x14ac:dyDescent="0.25">
      <c r="A881" s="45">
        <v>63665</v>
      </c>
      <c r="B881" s="46" t="s">
        <v>78</v>
      </c>
      <c r="C881" s="46" t="s">
        <v>79</v>
      </c>
    </row>
    <row r="882" spans="1:3" x14ac:dyDescent="0.25">
      <c r="A882" s="45">
        <v>63675</v>
      </c>
      <c r="B882" s="46" t="s">
        <v>75</v>
      </c>
      <c r="C882" s="46" t="s">
        <v>80</v>
      </c>
    </row>
    <row r="883" spans="1:3" x14ac:dyDescent="0.25">
      <c r="A883" s="45">
        <v>63719</v>
      </c>
      <c r="B883" s="46" t="s">
        <v>81</v>
      </c>
      <c r="C883" s="46" t="s">
        <v>82</v>
      </c>
    </row>
    <row r="884" spans="1:3" x14ac:dyDescent="0.25">
      <c r="A884" s="45">
        <v>63804</v>
      </c>
      <c r="B884" s="46" t="s">
        <v>76</v>
      </c>
      <c r="C884" s="46" t="s">
        <v>83</v>
      </c>
    </row>
    <row r="885" spans="1:3" x14ac:dyDescent="0.25">
      <c r="A885" s="45">
        <v>63839</v>
      </c>
      <c r="B885" s="46" t="s">
        <v>76</v>
      </c>
      <c r="C885" s="46" t="s">
        <v>84</v>
      </c>
    </row>
    <row r="886" spans="1:3" x14ac:dyDescent="0.25">
      <c r="A886" s="45">
        <v>63860</v>
      </c>
      <c r="B886" s="46" t="s">
        <v>76</v>
      </c>
      <c r="C886" s="46" t="s">
        <v>85</v>
      </c>
    </row>
    <row r="887" spans="1:3" x14ac:dyDescent="0.25">
      <c r="A887" s="45">
        <v>63873</v>
      </c>
      <c r="B887" s="46" t="s">
        <v>81</v>
      </c>
      <c r="C887" s="46" t="s">
        <v>86</v>
      </c>
    </row>
    <row r="888" spans="1:3" x14ac:dyDescent="0.25">
      <c r="A888" s="45">
        <v>63913</v>
      </c>
      <c r="B888" s="46" t="s">
        <v>75</v>
      </c>
      <c r="C888" s="46" t="s">
        <v>87</v>
      </c>
    </row>
    <row r="889" spans="1:3" x14ac:dyDescent="0.25">
      <c r="A889" s="45">
        <v>63920</v>
      </c>
      <c r="B889" s="46" t="s">
        <v>75</v>
      </c>
      <c r="C889" s="46" t="s">
        <v>73</v>
      </c>
    </row>
    <row r="890" spans="1:3" x14ac:dyDescent="0.25">
      <c r="A890" s="45">
        <v>63968</v>
      </c>
      <c r="B890" s="46" t="s">
        <v>72</v>
      </c>
      <c r="C890" s="46" t="s">
        <v>74</v>
      </c>
    </row>
    <row r="891" spans="1:3" x14ac:dyDescent="0.25">
      <c r="A891" s="45">
        <v>63969</v>
      </c>
      <c r="B891" s="46" t="s">
        <v>75</v>
      </c>
      <c r="C891" s="46" t="s">
        <v>74</v>
      </c>
    </row>
    <row r="892" spans="1:3" x14ac:dyDescent="0.25">
      <c r="A892" s="45">
        <v>64014</v>
      </c>
      <c r="B892" s="46" t="s">
        <v>76</v>
      </c>
      <c r="C892" s="46" t="s">
        <v>77</v>
      </c>
    </row>
    <row r="893" spans="1:3" x14ac:dyDescent="0.25">
      <c r="A893" s="45">
        <v>64030</v>
      </c>
      <c r="B893" s="46" t="s">
        <v>88</v>
      </c>
      <c r="C893" s="46" t="s">
        <v>79</v>
      </c>
    </row>
    <row r="894" spans="1:3" x14ac:dyDescent="0.25">
      <c r="A894" s="45">
        <v>64040</v>
      </c>
      <c r="B894" s="46" t="s">
        <v>89</v>
      </c>
      <c r="C894" s="46" t="s">
        <v>80</v>
      </c>
    </row>
    <row r="895" spans="1:3" x14ac:dyDescent="0.25">
      <c r="A895" s="45">
        <v>64076</v>
      </c>
      <c r="B895" s="46" t="s">
        <v>81</v>
      </c>
      <c r="C895" s="46" t="s">
        <v>82</v>
      </c>
    </row>
    <row r="896" spans="1:3" x14ac:dyDescent="0.25">
      <c r="A896" s="45">
        <v>64169</v>
      </c>
      <c r="B896" s="46" t="s">
        <v>78</v>
      </c>
      <c r="C896" s="46" t="s">
        <v>83</v>
      </c>
    </row>
    <row r="897" spans="1:3" x14ac:dyDescent="0.25">
      <c r="A897" s="45">
        <v>64204</v>
      </c>
      <c r="B897" s="46" t="s">
        <v>78</v>
      </c>
      <c r="C897" s="46" t="s">
        <v>84</v>
      </c>
    </row>
    <row r="898" spans="1:3" x14ac:dyDescent="0.25">
      <c r="A898" s="45">
        <v>64225</v>
      </c>
      <c r="B898" s="46" t="s">
        <v>78</v>
      </c>
      <c r="C898" s="46" t="s">
        <v>85</v>
      </c>
    </row>
    <row r="899" spans="1:3" x14ac:dyDescent="0.25">
      <c r="A899" s="45">
        <v>64238</v>
      </c>
      <c r="B899" s="46" t="s">
        <v>76</v>
      </c>
      <c r="C899" s="46" t="s">
        <v>86</v>
      </c>
    </row>
    <row r="900" spans="1:3" x14ac:dyDescent="0.25">
      <c r="A900" s="45">
        <v>64278</v>
      </c>
      <c r="B900" s="46" t="s">
        <v>89</v>
      </c>
      <c r="C900" s="46" t="s">
        <v>87</v>
      </c>
    </row>
    <row r="901" spans="1:3" x14ac:dyDescent="0.25">
      <c r="A901" s="45">
        <v>64285</v>
      </c>
      <c r="B901" s="46" t="s">
        <v>89</v>
      </c>
      <c r="C901" s="46" t="s">
        <v>73</v>
      </c>
    </row>
    <row r="902" spans="1:3" x14ac:dyDescent="0.25">
      <c r="A902" s="45">
        <v>64346</v>
      </c>
      <c r="B902" s="46" t="s">
        <v>72</v>
      </c>
      <c r="C902" s="46" t="s">
        <v>74</v>
      </c>
    </row>
    <row r="903" spans="1:3" x14ac:dyDescent="0.25">
      <c r="A903" s="45">
        <v>64347</v>
      </c>
      <c r="B903" s="46" t="s">
        <v>75</v>
      </c>
      <c r="C903" s="46" t="s">
        <v>74</v>
      </c>
    </row>
    <row r="904" spans="1:3" x14ac:dyDescent="0.25">
      <c r="A904" s="45">
        <v>64392</v>
      </c>
      <c r="B904" s="46" t="s">
        <v>76</v>
      </c>
      <c r="C904" s="46" t="s">
        <v>77</v>
      </c>
    </row>
    <row r="905" spans="1:3" x14ac:dyDescent="0.25">
      <c r="A905" s="45">
        <v>64396</v>
      </c>
      <c r="B905" s="46" t="s">
        <v>75</v>
      </c>
      <c r="C905" s="46" t="s">
        <v>79</v>
      </c>
    </row>
    <row r="906" spans="1:3" x14ac:dyDescent="0.25">
      <c r="A906" s="45">
        <v>64406</v>
      </c>
      <c r="B906" s="46" t="s">
        <v>76</v>
      </c>
      <c r="C906" s="46" t="s">
        <v>80</v>
      </c>
    </row>
    <row r="907" spans="1:3" x14ac:dyDescent="0.25">
      <c r="A907" s="45">
        <v>64454</v>
      </c>
      <c r="B907" s="46" t="s">
        <v>81</v>
      </c>
      <c r="C907" s="46" t="s">
        <v>82</v>
      </c>
    </row>
    <row r="908" spans="1:3" x14ac:dyDescent="0.25">
      <c r="A908" s="45">
        <v>64535</v>
      </c>
      <c r="B908" s="46" t="s">
        <v>72</v>
      </c>
      <c r="C908" s="46" t="s">
        <v>83</v>
      </c>
    </row>
    <row r="909" spans="1:3" x14ac:dyDescent="0.25">
      <c r="A909" s="45">
        <v>64570</v>
      </c>
      <c r="B909" s="46" t="s">
        <v>72</v>
      </c>
      <c r="C909" s="46" t="s">
        <v>84</v>
      </c>
    </row>
    <row r="910" spans="1:3" x14ac:dyDescent="0.25">
      <c r="A910" s="45">
        <v>64591</v>
      </c>
      <c r="B910" s="46" t="s">
        <v>72</v>
      </c>
      <c r="C910" s="46" t="s">
        <v>85</v>
      </c>
    </row>
    <row r="911" spans="1:3" x14ac:dyDescent="0.25">
      <c r="A911" s="45">
        <v>64604</v>
      </c>
      <c r="B911" s="46" t="s">
        <v>88</v>
      </c>
      <c r="C911" s="46" t="s">
        <v>86</v>
      </c>
    </row>
    <row r="912" spans="1:3" x14ac:dyDescent="0.25">
      <c r="A912" s="45">
        <v>64644</v>
      </c>
      <c r="B912" s="46" t="s">
        <v>76</v>
      </c>
      <c r="C912" s="46" t="s">
        <v>87</v>
      </c>
    </row>
    <row r="913" spans="1:3" x14ac:dyDescent="0.25">
      <c r="A913" s="45">
        <v>64651</v>
      </c>
      <c r="B913" s="46" t="s">
        <v>76</v>
      </c>
      <c r="C913" s="46" t="s">
        <v>73</v>
      </c>
    </row>
    <row r="914" spans="1:3" x14ac:dyDescent="0.25">
      <c r="A914" s="45">
        <v>64703</v>
      </c>
      <c r="B914" s="46" t="s">
        <v>72</v>
      </c>
      <c r="C914" s="46" t="s">
        <v>74</v>
      </c>
    </row>
    <row r="915" spans="1:3" x14ac:dyDescent="0.25">
      <c r="A915" s="45">
        <v>64704</v>
      </c>
      <c r="B915" s="46" t="s">
        <v>75</v>
      </c>
      <c r="C915" s="46" t="s">
        <v>74</v>
      </c>
    </row>
    <row r="916" spans="1:3" x14ac:dyDescent="0.25">
      <c r="A916" s="45">
        <v>64749</v>
      </c>
      <c r="B916" s="46" t="s">
        <v>76</v>
      </c>
      <c r="C916" s="46" t="s">
        <v>77</v>
      </c>
    </row>
    <row r="917" spans="1:3" x14ac:dyDescent="0.25">
      <c r="A917" s="45">
        <v>64761</v>
      </c>
      <c r="B917" s="46" t="s">
        <v>89</v>
      </c>
      <c r="C917" s="46" t="s">
        <v>79</v>
      </c>
    </row>
    <row r="918" spans="1:3" x14ac:dyDescent="0.25">
      <c r="A918" s="45">
        <v>64771</v>
      </c>
      <c r="B918" s="46" t="s">
        <v>78</v>
      </c>
      <c r="C918" s="46" t="s">
        <v>80</v>
      </c>
    </row>
    <row r="919" spans="1:3" x14ac:dyDescent="0.25">
      <c r="A919" s="45">
        <v>64811</v>
      </c>
      <c r="B919" s="46" t="s">
        <v>81</v>
      </c>
      <c r="C919" s="46" t="s">
        <v>82</v>
      </c>
    </row>
    <row r="920" spans="1:3" x14ac:dyDescent="0.25">
      <c r="A920" s="45">
        <v>64900</v>
      </c>
      <c r="B920" s="46" t="s">
        <v>75</v>
      </c>
      <c r="C920" s="46" t="s">
        <v>83</v>
      </c>
    </row>
    <row r="921" spans="1:3" x14ac:dyDescent="0.25">
      <c r="A921" s="45">
        <v>64935</v>
      </c>
      <c r="B921" s="46" t="s">
        <v>75</v>
      </c>
      <c r="C921" s="46" t="s">
        <v>84</v>
      </c>
    </row>
    <row r="922" spans="1:3" x14ac:dyDescent="0.25">
      <c r="A922" s="45">
        <v>64956</v>
      </c>
      <c r="B922" s="46" t="s">
        <v>75</v>
      </c>
      <c r="C922" s="46" t="s">
        <v>85</v>
      </c>
    </row>
    <row r="923" spans="1:3" x14ac:dyDescent="0.25">
      <c r="A923" s="45">
        <v>64969</v>
      </c>
      <c r="B923" s="46" t="s">
        <v>72</v>
      </c>
      <c r="C923" s="46" t="s">
        <v>86</v>
      </c>
    </row>
    <row r="924" spans="1:3" x14ac:dyDescent="0.25">
      <c r="A924" s="45">
        <v>65009</v>
      </c>
      <c r="B924" s="46" t="s">
        <v>78</v>
      </c>
      <c r="C924" s="46" t="s">
        <v>87</v>
      </c>
    </row>
    <row r="925" spans="1:3" x14ac:dyDescent="0.25">
      <c r="A925" s="45">
        <v>65016</v>
      </c>
      <c r="B925" s="46" t="s">
        <v>75</v>
      </c>
      <c r="C925" s="46" t="s">
        <v>73</v>
      </c>
    </row>
    <row r="926" spans="1:3" x14ac:dyDescent="0.25">
      <c r="A926" s="45">
        <v>65060</v>
      </c>
      <c r="B926" s="46" t="s">
        <v>72</v>
      </c>
      <c r="C926" s="46" t="s">
        <v>74</v>
      </c>
    </row>
    <row r="927" spans="1:3" x14ac:dyDescent="0.25">
      <c r="A927" s="45">
        <v>65061</v>
      </c>
      <c r="B927" s="46" t="s">
        <v>75</v>
      </c>
      <c r="C927" s="46" t="s">
        <v>74</v>
      </c>
    </row>
    <row r="928" spans="1:3" x14ac:dyDescent="0.25">
      <c r="A928" s="45">
        <v>65106</v>
      </c>
      <c r="B928" s="46" t="s">
        <v>76</v>
      </c>
      <c r="C928" s="46" t="s">
        <v>77</v>
      </c>
    </row>
    <row r="929" spans="1:3" x14ac:dyDescent="0.25">
      <c r="A929" s="45">
        <v>65126</v>
      </c>
      <c r="B929" s="46" t="s">
        <v>81</v>
      </c>
      <c r="C929" s="46" t="s">
        <v>79</v>
      </c>
    </row>
    <row r="930" spans="1:3" x14ac:dyDescent="0.25">
      <c r="A930" s="45">
        <v>65136</v>
      </c>
      <c r="B930" s="46" t="s">
        <v>89</v>
      </c>
      <c r="C930" s="46" t="s">
        <v>80</v>
      </c>
    </row>
    <row r="931" spans="1:3" x14ac:dyDescent="0.25">
      <c r="A931" s="45">
        <v>65168</v>
      </c>
      <c r="B931" s="46" t="s">
        <v>81</v>
      </c>
      <c r="C931" s="46" t="s">
        <v>82</v>
      </c>
    </row>
    <row r="932" spans="1:3" x14ac:dyDescent="0.25">
      <c r="A932" s="45">
        <v>65265</v>
      </c>
      <c r="B932" s="46" t="s">
        <v>89</v>
      </c>
      <c r="C932" s="46" t="s">
        <v>83</v>
      </c>
    </row>
    <row r="933" spans="1:3" x14ac:dyDescent="0.25">
      <c r="A933" s="45">
        <v>65300</v>
      </c>
      <c r="B933" s="46" t="s">
        <v>89</v>
      </c>
      <c r="C933" s="46" t="s">
        <v>84</v>
      </c>
    </row>
    <row r="934" spans="1:3" x14ac:dyDescent="0.25">
      <c r="A934" s="45">
        <v>65321</v>
      </c>
      <c r="B934" s="46" t="s">
        <v>89</v>
      </c>
      <c r="C934" s="46" t="s">
        <v>85</v>
      </c>
    </row>
    <row r="935" spans="1:3" x14ac:dyDescent="0.25">
      <c r="A935" s="45">
        <v>65334</v>
      </c>
      <c r="B935" s="46" t="s">
        <v>75</v>
      </c>
      <c r="C935" s="46" t="s">
        <v>86</v>
      </c>
    </row>
    <row r="936" spans="1:3" x14ac:dyDescent="0.25">
      <c r="A936" s="45">
        <v>65374</v>
      </c>
      <c r="B936" s="46" t="s">
        <v>89</v>
      </c>
      <c r="C936" s="46" t="s">
        <v>87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3107-4E48-4D04-9C1A-C430308E8B23}">
  <dimension ref="B1:K11"/>
  <sheetViews>
    <sheetView showGridLines="0" tabSelected="1" zoomScale="130" zoomScaleNormal="130" workbookViewId="0">
      <selection activeCell="F14" sqref="F14"/>
    </sheetView>
  </sheetViews>
  <sheetFormatPr defaultRowHeight="15" x14ac:dyDescent="0.25"/>
  <cols>
    <col min="1" max="1" width="0.42578125" customWidth="1"/>
    <col min="2" max="2" width="14" bestFit="1" customWidth="1"/>
    <col min="3" max="3" width="7.7109375" style="2" bestFit="1" customWidth="1"/>
    <col min="4" max="4" width="12.85546875" style="2" bestFit="1" customWidth="1"/>
    <col min="5" max="5" width="15.42578125" style="2" bestFit="1" customWidth="1"/>
    <col min="6" max="6" width="7" style="2" bestFit="1" customWidth="1"/>
    <col min="7" max="7" width="17.28515625" style="2" bestFit="1" customWidth="1"/>
    <col min="8" max="8" width="15.5703125" style="2" customWidth="1"/>
    <col min="10" max="10" width="15.28515625" bestFit="1" customWidth="1"/>
    <col min="11" max="11" width="12.7109375" bestFit="1" customWidth="1"/>
  </cols>
  <sheetData>
    <row r="1" spans="2:11" ht="2.25" customHeight="1" x14ac:dyDescent="0.25"/>
    <row r="2" spans="2:11" x14ac:dyDescent="0.25">
      <c r="B2" s="10" t="s">
        <v>7</v>
      </c>
      <c r="C2" s="11" t="s">
        <v>0</v>
      </c>
      <c r="D2" s="11" t="s">
        <v>5</v>
      </c>
      <c r="E2" s="11" t="s">
        <v>6</v>
      </c>
      <c r="F2" s="11" t="s">
        <v>1</v>
      </c>
      <c r="G2" s="11" t="s">
        <v>2</v>
      </c>
      <c r="H2" s="11" t="s">
        <v>3</v>
      </c>
      <c r="J2" s="10" t="s">
        <v>4</v>
      </c>
      <c r="K2" s="3">
        <v>0.33333333333333331</v>
      </c>
    </row>
    <row r="3" spans="2:11" x14ac:dyDescent="0.25">
      <c r="B3" s="1" t="s">
        <v>8</v>
      </c>
      <c r="C3" s="3">
        <v>0.33333333333333331</v>
      </c>
      <c r="D3" s="3">
        <v>0.50694444444444442</v>
      </c>
      <c r="E3" s="3">
        <v>0.54097222222222219</v>
      </c>
      <c r="F3" s="3">
        <v>0.77430555555555547</v>
      </c>
      <c r="G3" s="3">
        <f>F3-C3-(E3-D3)</f>
        <v>0.40694444444444439</v>
      </c>
      <c r="H3" s="3">
        <f>IF(G3&lt;$K$2,$K$2-G3,G3-$K$2)</f>
        <v>7.3611111111111072E-2</v>
      </c>
      <c r="J3" s="10" t="s">
        <v>14</v>
      </c>
      <c r="K3" s="7">
        <v>2000</v>
      </c>
    </row>
    <row r="4" spans="2:11" x14ac:dyDescent="0.25">
      <c r="B4" s="1" t="s">
        <v>9</v>
      </c>
      <c r="C4" s="3">
        <v>0.34375</v>
      </c>
      <c r="D4" s="3">
        <v>0.50138888888888888</v>
      </c>
      <c r="E4" s="3">
        <v>0.53263888888888888</v>
      </c>
      <c r="F4" s="3">
        <v>0.75138888888888899</v>
      </c>
      <c r="G4" s="3">
        <f t="shared" ref="G4:G7" si="0">F4-C4-(E4-D4)</f>
        <v>0.37638888888888899</v>
      </c>
      <c r="H4" s="3">
        <f t="shared" ref="H4:H6" si="1">G4-$K$2</f>
        <v>4.305555555555568E-2</v>
      </c>
      <c r="J4" s="10" t="s">
        <v>16</v>
      </c>
      <c r="K4" s="9">
        <f>8*22</f>
        <v>176</v>
      </c>
    </row>
    <row r="5" spans="2:11" x14ac:dyDescent="0.25">
      <c r="B5" s="1" t="s">
        <v>10</v>
      </c>
      <c r="C5" s="3">
        <v>0.33194444444444443</v>
      </c>
      <c r="D5" s="3">
        <v>0.51041666666666663</v>
      </c>
      <c r="E5" s="3">
        <v>0.54305555555555551</v>
      </c>
      <c r="F5" s="3">
        <v>0.76458333333333339</v>
      </c>
      <c r="G5" s="3">
        <f t="shared" si="0"/>
        <v>0.40000000000000008</v>
      </c>
      <c r="H5" s="3">
        <f t="shared" si="1"/>
        <v>6.6666666666666763E-2</v>
      </c>
      <c r="J5" s="10" t="s">
        <v>15</v>
      </c>
      <c r="K5" s="7">
        <f>K3/K4</f>
        <v>11.363636363636363</v>
      </c>
    </row>
    <row r="6" spans="2:11" x14ac:dyDescent="0.25">
      <c r="B6" s="1" t="s">
        <v>11</v>
      </c>
      <c r="C6" s="3">
        <v>0.32569444444444445</v>
      </c>
      <c r="D6" s="3">
        <v>0.49861111111111112</v>
      </c>
      <c r="E6" s="3">
        <v>0.54999999999999993</v>
      </c>
      <c r="F6" s="3">
        <v>0.74097222222222225</v>
      </c>
      <c r="G6" s="3">
        <f t="shared" si="0"/>
        <v>0.36388888888888898</v>
      </c>
      <c r="H6" s="3">
        <f t="shared" si="1"/>
        <v>3.0555555555555669E-2</v>
      </c>
      <c r="J6" s="10" t="s">
        <v>17</v>
      </c>
      <c r="K6" s="51">
        <f>K5*50%+K5</f>
        <v>17.045454545454547</v>
      </c>
    </row>
    <row r="7" spans="2:11" x14ac:dyDescent="0.25">
      <c r="B7" s="1" t="s">
        <v>12</v>
      </c>
      <c r="C7" s="3">
        <v>0.34166666666666662</v>
      </c>
      <c r="D7" s="3">
        <v>0.48958333333333331</v>
      </c>
      <c r="E7" s="3">
        <v>0.5395833333333333</v>
      </c>
      <c r="F7" s="3">
        <v>0.7104166666666667</v>
      </c>
      <c r="G7" s="3">
        <f t="shared" si="0"/>
        <v>0.31875000000000009</v>
      </c>
      <c r="H7" s="3">
        <f>G7-$K$2</f>
        <v>-1.4583333333333226E-2</v>
      </c>
    </row>
    <row r="8" spans="2:11" x14ac:dyDescent="0.25">
      <c r="F8" s="11" t="s">
        <v>13</v>
      </c>
      <c r="G8" s="52">
        <f>SUM(G3:G7)</f>
        <v>1.8659722222222226</v>
      </c>
      <c r="H8" s="52">
        <f>SUM(H3:H7)</f>
        <v>0.19930555555555596</v>
      </c>
    </row>
    <row r="9" spans="2:11" x14ac:dyDescent="0.25">
      <c r="F9" s="42" t="s">
        <v>18</v>
      </c>
      <c r="G9" s="43"/>
      <c r="H9" s="51">
        <f>K6*H8*24</f>
        <v>81.534090909091077</v>
      </c>
    </row>
    <row r="10" spans="2:11" x14ac:dyDescent="0.25">
      <c r="D10" s="6"/>
      <c r="E10" s="5"/>
    </row>
    <row r="11" spans="2:11" x14ac:dyDescent="0.25">
      <c r="D11" s="6"/>
      <c r="E11" s="5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4094-2741-4ACC-8F5F-CA6004BF8DA6}">
  <dimension ref="B1:K11"/>
  <sheetViews>
    <sheetView showGridLines="0" zoomScale="130" zoomScaleNormal="130" workbookViewId="0"/>
  </sheetViews>
  <sheetFormatPr defaultRowHeight="15" x14ac:dyDescent="0.25"/>
  <cols>
    <col min="1" max="1" width="0.42578125" customWidth="1"/>
    <col min="2" max="2" width="14" bestFit="1" customWidth="1"/>
    <col min="3" max="3" width="7.7109375" style="2" bestFit="1" customWidth="1"/>
    <col min="4" max="4" width="12.85546875" style="2" bestFit="1" customWidth="1"/>
    <col min="5" max="5" width="15.42578125" style="2" bestFit="1" customWidth="1"/>
    <col min="6" max="6" width="7" style="2" bestFit="1" customWidth="1"/>
    <col min="7" max="7" width="17.28515625" style="2" bestFit="1" customWidth="1"/>
    <col min="8" max="8" width="10.140625" style="2" bestFit="1" customWidth="1"/>
    <col min="10" max="10" width="15.28515625" bestFit="1" customWidth="1"/>
    <col min="11" max="11" width="12.7109375" bestFit="1" customWidth="1"/>
  </cols>
  <sheetData>
    <row r="1" spans="2:11" ht="2.25" customHeight="1" x14ac:dyDescent="0.25"/>
    <row r="2" spans="2:11" x14ac:dyDescent="0.25">
      <c r="B2" s="10" t="s">
        <v>7</v>
      </c>
      <c r="C2" s="11" t="s">
        <v>0</v>
      </c>
      <c r="D2" s="11" t="s">
        <v>5</v>
      </c>
      <c r="E2" s="11" t="s">
        <v>6</v>
      </c>
      <c r="F2" s="11" t="s">
        <v>1</v>
      </c>
      <c r="G2" s="11" t="s">
        <v>2</v>
      </c>
      <c r="H2" s="11" t="s">
        <v>3</v>
      </c>
      <c r="J2" s="10" t="s">
        <v>4</v>
      </c>
      <c r="K2" s="3">
        <v>0.33333333333333331</v>
      </c>
    </row>
    <row r="3" spans="2:11" x14ac:dyDescent="0.25">
      <c r="B3" s="1" t="s">
        <v>8</v>
      </c>
      <c r="C3" s="3">
        <v>0.33333333333333331</v>
      </c>
      <c r="D3" s="3">
        <v>0.50694444444444442</v>
      </c>
      <c r="E3" s="3">
        <v>0.54097222222222219</v>
      </c>
      <c r="F3" s="3">
        <v>0.77430555555555547</v>
      </c>
      <c r="G3" s="3">
        <f>+F3-C3-(E3-D3)</f>
        <v>0.40694444444444439</v>
      </c>
      <c r="H3" s="3">
        <f>G3-$K$2</f>
        <v>7.3611111111111072E-2</v>
      </c>
      <c r="J3" s="10" t="s">
        <v>14</v>
      </c>
      <c r="K3" s="7">
        <v>2000</v>
      </c>
    </row>
    <row r="4" spans="2:11" x14ac:dyDescent="0.25">
      <c r="B4" s="1" t="s">
        <v>9</v>
      </c>
      <c r="C4" s="3">
        <v>0.34375</v>
      </c>
      <c r="D4" s="3">
        <v>0.50138888888888888</v>
      </c>
      <c r="E4" s="3">
        <v>0.53263888888888888</v>
      </c>
      <c r="F4" s="3">
        <v>0.75138888888888899</v>
      </c>
      <c r="G4" s="3">
        <f t="shared" ref="G4:G7" si="0">+F4-C4-(E4-D4)</f>
        <v>0.37638888888888899</v>
      </c>
      <c r="H4" s="3">
        <f t="shared" ref="H4:H6" si="1">G4-$K$2</f>
        <v>4.305555555555568E-2</v>
      </c>
      <c r="J4" s="10" t="s">
        <v>16</v>
      </c>
      <c r="K4" s="9">
        <f>K2*24*22</f>
        <v>176</v>
      </c>
    </row>
    <row r="5" spans="2:11" x14ac:dyDescent="0.25">
      <c r="B5" s="1" t="s">
        <v>10</v>
      </c>
      <c r="C5" s="3">
        <v>0.33194444444444443</v>
      </c>
      <c r="D5" s="3">
        <v>0.51041666666666663</v>
      </c>
      <c r="E5" s="3">
        <v>0.54305555555555551</v>
      </c>
      <c r="F5" s="3">
        <v>0.76458333333333339</v>
      </c>
      <c r="G5" s="3">
        <f t="shared" si="0"/>
        <v>0.40000000000000008</v>
      </c>
      <c r="H5" s="3">
        <f t="shared" si="1"/>
        <v>6.6666666666666763E-2</v>
      </c>
      <c r="J5" s="10" t="s">
        <v>15</v>
      </c>
      <c r="K5" s="7">
        <f>K3/K4</f>
        <v>11.363636363636363</v>
      </c>
    </row>
    <row r="6" spans="2:11" x14ac:dyDescent="0.25">
      <c r="B6" s="1" t="s">
        <v>11</v>
      </c>
      <c r="C6" s="3">
        <v>0.32569444444444445</v>
      </c>
      <c r="D6" s="3">
        <v>0.49861111111111112</v>
      </c>
      <c r="E6" s="3">
        <v>0.54999999999999993</v>
      </c>
      <c r="F6" s="3">
        <v>0.74097222222222225</v>
      </c>
      <c r="G6" s="3">
        <f t="shared" si="0"/>
        <v>0.36388888888888898</v>
      </c>
      <c r="H6" s="3">
        <f t="shared" si="1"/>
        <v>3.0555555555555669E-2</v>
      </c>
      <c r="J6" s="10" t="s">
        <v>17</v>
      </c>
      <c r="K6" s="7">
        <f>K5*1.5</f>
        <v>17.045454545454547</v>
      </c>
    </row>
    <row r="7" spans="2:11" x14ac:dyDescent="0.25">
      <c r="B7" s="1" t="s">
        <v>12</v>
      </c>
      <c r="C7" s="3">
        <v>0.34166666666666662</v>
      </c>
      <c r="D7" s="3">
        <v>0.48958333333333331</v>
      </c>
      <c r="E7" s="3">
        <v>0.5395833333333333</v>
      </c>
      <c r="F7" s="3">
        <v>0.7104166666666667</v>
      </c>
      <c r="G7" s="3">
        <f t="shared" si="0"/>
        <v>0.31875000000000009</v>
      </c>
      <c r="H7" s="3">
        <f>G7-$K$2</f>
        <v>-1.4583333333333226E-2</v>
      </c>
    </row>
    <row r="8" spans="2:11" x14ac:dyDescent="0.25">
      <c r="F8" s="11" t="s">
        <v>13</v>
      </c>
      <c r="G8" s="4">
        <f>SUM(G3:G7)</f>
        <v>1.8659722222222226</v>
      </c>
      <c r="H8" s="3">
        <f>SUM(H3:H7)</f>
        <v>0.19930555555555596</v>
      </c>
    </row>
    <row r="9" spans="2:11" x14ac:dyDescent="0.25">
      <c r="F9" s="42" t="s">
        <v>18</v>
      </c>
      <c r="G9" s="43"/>
      <c r="H9" s="8">
        <f>+H8*24*K6</f>
        <v>81.534090909091077</v>
      </c>
    </row>
    <row r="10" spans="2:11" x14ac:dyDescent="0.25">
      <c r="D10" s="6"/>
      <c r="E10" s="5"/>
    </row>
    <row r="11" spans="2:11" x14ac:dyDescent="0.25">
      <c r="D11" s="6"/>
      <c r="E11" s="5"/>
    </row>
  </sheetData>
  <mergeCells count="1">
    <mergeCell ref="F9:G9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Função DATADIF</vt:lpstr>
      <vt:lpstr>Dias Úteis</vt:lpstr>
      <vt:lpstr>Base Projetos</vt:lpstr>
      <vt:lpstr>Feriados</vt:lpstr>
      <vt:lpstr>Banco de Horas - Do zero</vt:lpstr>
      <vt:lpstr>Banco de Horas - 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Matheus Lopes Lourenço</cp:lastModifiedBy>
  <dcterms:created xsi:type="dcterms:W3CDTF">2019-10-07T14:23:30Z</dcterms:created>
  <dcterms:modified xsi:type="dcterms:W3CDTF">2025-07-09T22:22:10Z</dcterms:modified>
</cp:coreProperties>
</file>