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Matheus\"/>
    </mc:Choice>
  </mc:AlternateContent>
  <xr:revisionPtr revIDLastSave="0" documentId="13_ncr:1_{540F34F6-01F3-461A-B2FF-6FAFBBD1E2C8}" xr6:coauthVersionLast="47" xr6:coauthVersionMax="47" xr10:uidLastSave="{00000000-0000-0000-0000-000000000000}"/>
  <bookViews>
    <workbookView xWindow="-120" yWindow="-120" windowWidth="29040" windowHeight="15840" xr2:uid="{84B07352-997B-4A9F-8A05-424ECDC8C40C}"/>
  </bookViews>
  <sheets>
    <sheet name="Orçamento" sheetId="3" r:id="rId1"/>
    <sheet name="Outro exempl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3" l="1"/>
  <c r="D29" i="3"/>
  <c r="G30" i="3"/>
  <c r="D30" i="3"/>
  <c r="P16" i="3"/>
  <c r="P17" i="3"/>
  <c r="P18" i="3"/>
  <c r="P19" i="3"/>
  <c r="P20" i="3"/>
  <c r="P21" i="3"/>
  <c r="P22" i="3"/>
  <c r="P23" i="3"/>
  <c r="P24" i="3"/>
  <c r="P25" i="3"/>
  <c r="P26" i="3"/>
  <c r="G27" i="3"/>
  <c r="G29" i="3" s="1"/>
  <c r="E27" i="3"/>
  <c r="E29" i="3" s="1"/>
  <c r="E30" i="3" s="1"/>
  <c r="F27" i="3"/>
  <c r="F29" i="3" s="1"/>
  <c r="F30" i="3" s="1"/>
  <c r="H27" i="3"/>
  <c r="H29" i="3" s="1"/>
  <c r="H30" i="3" s="1"/>
  <c r="I27" i="3"/>
  <c r="I29" i="3" s="1"/>
  <c r="I30" i="3" s="1"/>
  <c r="J27" i="3"/>
  <c r="J29" i="3" s="1"/>
  <c r="J30" i="3" s="1"/>
  <c r="K27" i="3"/>
  <c r="K29" i="3" s="1"/>
  <c r="K30" i="3" s="1"/>
  <c r="L27" i="3"/>
  <c r="L29" i="3" s="1"/>
  <c r="L30" i="3" s="1"/>
  <c r="M27" i="3"/>
  <c r="M29" i="3" s="1"/>
  <c r="M30" i="3" s="1"/>
  <c r="N27" i="3"/>
  <c r="N29" i="3" s="1"/>
  <c r="N30" i="3" s="1"/>
  <c r="O27" i="3"/>
  <c r="O29" i="3" s="1"/>
  <c r="O30" i="3" s="1"/>
  <c r="D27" i="3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H12" i="4" a="1"/>
  <c r="H12" i="4" s="1"/>
  <c r="F12" i="4"/>
  <c r="G12" i="4" s="1"/>
  <c r="P2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<sst xmlns="http://schemas.openxmlformats.org/spreadsheetml/2006/main" count="57" uniqueCount="47">
  <si>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Orçamento</t>
  </si>
  <si>
    <t>Matemática</t>
  </si>
  <si>
    <t>Português</t>
  </si>
  <si>
    <t>Inglês</t>
  </si>
  <si>
    <t>História</t>
  </si>
  <si>
    <t>Geografia</t>
  </si>
  <si>
    <t>Ciência</t>
  </si>
  <si>
    <t>Artes</t>
  </si>
  <si>
    <t>1- Trimestre</t>
  </si>
  <si>
    <t>2- Trimestre</t>
  </si>
  <si>
    <t>3- Trimestre</t>
  </si>
  <si>
    <t>Matérias</t>
  </si>
  <si>
    <t>Valor total</t>
  </si>
  <si>
    <t>Desempenho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</si>
  <si>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</si>
  <si>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</si>
  <si>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</si>
  <si>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</si>
  <si>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</si>
  <si>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</si>
  <si>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</si>
  <si>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</si>
  <si>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</si>
  <si>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</si>
  <si>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</si>
  <si>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</si>
  <si>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Resultado final</t>
  </si>
  <si>
    <t>Fixo</t>
  </si>
  <si>
    <t>Variável</t>
  </si>
  <si>
    <t>Gastos</t>
  </si>
  <si>
    <t>Conta de água</t>
  </si>
  <si>
    <t>Conta de luz</t>
  </si>
  <si>
    <t>Comida</t>
  </si>
  <si>
    <t>Roupa</t>
  </si>
  <si>
    <t>Carro</t>
  </si>
  <si>
    <t>Man. do carro</t>
  </si>
  <si>
    <t>Imps. do carro</t>
  </si>
  <si>
    <t>Total</t>
  </si>
  <si>
    <t>Soma mensal</t>
  </si>
  <si>
    <t>Imps. da casa</t>
  </si>
  <si>
    <t>Entrada</t>
  </si>
  <si>
    <t>Combs do carro</t>
  </si>
  <si>
    <t>Internet</t>
  </si>
  <si>
    <t>Video game</t>
  </si>
  <si>
    <t>Computador</t>
  </si>
  <si>
    <t>Desempenho do mês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</si>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</sst>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2" xfId="0" applyNumberFormat="1" applyFont="1" applyFill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2" fillId="0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6"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Orçamento 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C5-49F7-BB22-ED69A33FC52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C5-49F7-BB22-ED69A33FC52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C5-49F7-BB22-ED69A33FC52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C5-49F7-BB22-ED69A33FC52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C5-49F7-BB22-ED69A33FC52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BC5-49F7-BB22-ED69A33FC52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BC5-49F7-BB22-ED69A33FC52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BC5-49F7-BB22-ED69A33FC52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BC5-49F7-BB22-ED69A33FC52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BC5-49F7-BB22-ED69A33FC52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BC5-49F7-BB22-ED69A33FC52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BC5-49F7-BB22-ED69A33FC528}"/>
              </c:ext>
            </c:extLst>
          </c:dPt>
          <c:cat>
            <c:strRef>
              <c:f>Orçamento!$C$15:$C$26</c:f>
              <c:strCache>
                <c:ptCount val="12"/>
                <c:pt idx="0">
                  <c:v>Conta de água</c:v>
                </c:pt>
                <c:pt idx="1">
                  <c:v>Conta de luz</c:v>
                </c:pt>
                <c:pt idx="2">
                  <c:v>Roupa</c:v>
                </c:pt>
                <c:pt idx="3">
                  <c:v>Imps. da casa</c:v>
                </c:pt>
                <c:pt idx="4">
                  <c:v>Combs do carro</c:v>
                </c:pt>
                <c:pt idx="5">
                  <c:v>Internet</c:v>
                </c:pt>
                <c:pt idx="6">
                  <c:v>Video game</c:v>
                </c:pt>
                <c:pt idx="7">
                  <c:v>Computador</c:v>
                </c:pt>
                <c:pt idx="8">
                  <c:v>Comida</c:v>
                </c:pt>
                <c:pt idx="9">
                  <c:v>Carro</c:v>
                </c:pt>
                <c:pt idx="10">
                  <c:v>Imps. do carro</c:v>
                </c:pt>
                <c:pt idx="11">
                  <c:v>Man. do carro</c:v>
                </c:pt>
              </c:strCache>
            </c:strRef>
          </c:cat>
          <c:val>
            <c:numRef>
              <c:f>Orçamento!$P$15:$P$26</c:f>
              <c:numCache>
                <c:formatCode>_("R$"* #,##0.00_);_("R$"* \(#,##0.00\);_("R$"* "-"??_);_(@_)</c:formatCode>
                <c:ptCount val="12"/>
                <c:pt idx="0">
                  <c:v>3000</c:v>
                </c:pt>
                <c:pt idx="1">
                  <c:v>6000</c:v>
                </c:pt>
                <c:pt idx="2">
                  <c:v>3600</c:v>
                </c:pt>
                <c:pt idx="3">
                  <c:v>1800</c:v>
                </c:pt>
                <c:pt idx="4">
                  <c:v>1200</c:v>
                </c:pt>
                <c:pt idx="5">
                  <c:v>1800</c:v>
                </c:pt>
                <c:pt idx="6">
                  <c:v>1800</c:v>
                </c:pt>
                <c:pt idx="7">
                  <c:v>3000</c:v>
                </c:pt>
                <c:pt idx="8">
                  <c:v>4280</c:v>
                </c:pt>
                <c:pt idx="9">
                  <c:v>40000</c:v>
                </c:pt>
                <c:pt idx="10">
                  <c:v>2650</c:v>
                </c:pt>
                <c:pt idx="11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F-4098-89B3-8071F7F1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Orçamento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Orçamento!$C$15:$C$26</c:f>
              <c:strCache>
                <c:ptCount val="12"/>
                <c:pt idx="0">
                  <c:v>Conta de água</c:v>
                </c:pt>
                <c:pt idx="1">
                  <c:v>Conta de luz</c:v>
                </c:pt>
                <c:pt idx="2">
                  <c:v>Roupa</c:v>
                </c:pt>
                <c:pt idx="3">
                  <c:v>Imps. da casa</c:v>
                </c:pt>
                <c:pt idx="4">
                  <c:v>Combs do carro</c:v>
                </c:pt>
                <c:pt idx="5">
                  <c:v>Internet</c:v>
                </c:pt>
                <c:pt idx="6">
                  <c:v>Video game</c:v>
                </c:pt>
                <c:pt idx="7">
                  <c:v>Computador</c:v>
                </c:pt>
                <c:pt idx="8">
                  <c:v>Comida</c:v>
                </c:pt>
                <c:pt idx="9">
                  <c:v>Carro</c:v>
                </c:pt>
                <c:pt idx="10">
                  <c:v>Imps. do carro</c:v>
                </c:pt>
                <c:pt idx="11">
                  <c:v>Man. do carro</c:v>
                </c:pt>
              </c:strCache>
            </c:strRef>
          </c:cat>
          <c:val>
            <c:numRef>
              <c:f>Orçamento!$P$15:$P$26</c:f>
              <c:numCache>
                <c:formatCode>_("R$"* #,##0.00_);_("R$"* \(#,##0.00\);_("R$"* "-"??_);_(@_)</c:formatCode>
                <c:ptCount val="12"/>
                <c:pt idx="0">
                  <c:v>3000</c:v>
                </c:pt>
                <c:pt idx="1">
                  <c:v>6000</c:v>
                </c:pt>
                <c:pt idx="2">
                  <c:v>3600</c:v>
                </c:pt>
                <c:pt idx="3">
                  <c:v>1800</c:v>
                </c:pt>
                <c:pt idx="4">
                  <c:v>1200</c:v>
                </c:pt>
                <c:pt idx="5">
                  <c:v>1800</c:v>
                </c:pt>
                <c:pt idx="6">
                  <c:v>1800</c:v>
                </c:pt>
                <c:pt idx="7">
                  <c:v>3000</c:v>
                </c:pt>
                <c:pt idx="8">
                  <c:v>4280</c:v>
                </c:pt>
                <c:pt idx="9">
                  <c:v>40000</c:v>
                </c:pt>
                <c:pt idx="10">
                  <c:v>2650</c:v>
                </c:pt>
                <c:pt idx="11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0-4B04-8B9A-5D2901439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360832"/>
        <c:axId val="902361664"/>
      </c:barChart>
      <c:catAx>
        <c:axId val="90236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2361664"/>
        <c:crosses val="autoZero"/>
        <c:auto val="1"/>
        <c:lblAlgn val="ctr"/>
        <c:lblOffset val="100"/>
        <c:noMultiLvlLbl val="0"/>
      </c:catAx>
      <c:valAx>
        <c:axId val="90236166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236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Notas das matérias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Primeiro Trimestre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exemplo'!$C$12:$C$18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8-4895-B9A8-C7F2AE8F9123}"/>
            </c:ext>
          </c:extLst>
        </c:ser>
        <c:ser>
          <c:idx val="1"/>
          <c:order val="1"/>
          <c:tx>
            <c:v>Segundo Trimestre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exemplo'!$D$12:$D$18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8-4895-B9A8-C7F2AE8F9123}"/>
            </c:ext>
          </c:extLst>
        </c:ser>
        <c:ser>
          <c:idx val="2"/>
          <c:order val="2"/>
          <c:tx>
            <c:v>Terceiro Trimestre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exemplo'!$E$12:$E$18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8-4895-B9A8-C7F2AE8F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7292351"/>
        <c:axId val="1087294431"/>
      </c:barChart>
      <c:catAx>
        <c:axId val="108729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294431"/>
        <c:crosses val="autoZero"/>
        <c:auto val="1"/>
        <c:lblAlgn val="ctr"/>
        <c:lblOffset val="100"/>
        <c:noMultiLvlLbl val="0"/>
      </c:catAx>
      <c:valAx>
        <c:axId val="108729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2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Notas das matérias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exemplo'!$C$12:$C$18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A-47AD-BCEA-7D531DAE7D08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exemplo'!$D$12:$D$18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A-47AD-BCEA-7D531DAE7D08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exemplo'!$E$12:$E$18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A-47AD-BCEA-7D531DAE7D08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exemplo'!$F$12:$F$18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17</c:v>
                </c:pt>
                <c:pt idx="3">
                  <c:v>22</c:v>
                </c:pt>
                <c:pt idx="4">
                  <c:v>16</c:v>
                </c:pt>
                <c:pt idx="5">
                  <c:v>13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A-47AD-BCEA-7D531DAE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57150</xdr:rowOff>
    </xdr:from>
    <xdr:to>
      <xdr:col>16</xdr:col>
      <xdr:colOff>857250</xdr:colOff>
      <xdr:row>10</xdr:row>
      <xdr:rowOff>133350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E1E631-A2DE-4742-8A7C-E6D66388D688}"/>
            </a:ext>
          </a:extLst>
        </xdr:cNvPr>
        <xdr:cNvSpPr/>
      </xdr:nvSpPr>
      <xdr:spPr>
        <a:xfrm>
          <a:off x="28575" y="819150"/>
          <a:ext cx="19926300" cy="1219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0"/>
            <a:t>Atividade</a:t>
          </a:r>
          <a:r>
            <a:rPr lang="pt-BR" sz="5000" baseline="0"/>
            <a:t> Principal</a:t>
          </a:r>
          <a:endParaRPr lang="pt-BR" sz="5000"/>
        </a:p>
      </xdr:txBody>
    </xdr:sp>
    <xdr:clientData/>
  </xdr:twoCellAnchor>
  <xdr:twoCellAnchor>
    <xdr:from>
      <xdr:col>8</xdr:col>
      <xdr:colOff>487455</xdr:colOff>
      <xdr:row>34</xdr:row>
      <xdr:rowOff>0</xdr:rowOff>
    </xdr:from>
    <xdr:to>
      <xdr:col>13</xdr:col>
      <xdr:colOff>179294</xdr:colOff>
      <xdr:row>51</xdr:row>
      <xdr:rowOff>44823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EA06C10-76C0-4465-A78E-C4E652ED5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78441</xdr:colOff>
      <xdr:row>34</xdr:row>
      <xdr:rowOff>1120</xdr:rowOff>
    </xdr:from>
    <xdr:to>
      <xdr:col>7</xdr:col>
      <xdr:colOff>762001</xdr:colOff>
      <xdr:row>51</xdr:row>
      <xdr:rowOff>33618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4516B90-FFC6-4419-99B7-BF2B7466B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10</xdr:col>
      <xdr:colOff>657225</xdr:colOff>
      <xdr:row>7</xdr:row>
      <xdr:rowOff>142875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F356276-ACD4-4CB0-8AF7-4164C2204D00}"/>
            </a:ext>
          </a:extLst>
        </xdr:cNvPr>
        <xdr:cNvSpPr/>
      </xdr:nvSpPr>
      <xdr:spPr>
        <a:xfrm>
          <a:off x="0" y="742950"/>
          <a:ext cx="10448925" cy="7334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0"/>
            <a:t>Outro Exemplo</a:t>
          </a:r>
        </a:p>
      </xdr:txBody>
    </xdr:sp>
    <xdr:clientData/>
  </xdr:twoCellAnchor>
  <xdr:twoCellAnchor>
    <xdr:from>
      <xdr:col>0</xdr:col>
      <xdr:colOff>390525</xdr:colOff>
      <xdr:row>21</xdr:row>
      <xdr:rowOff>4762</xdr:rowOff>
    </xdr:from>
    <xdr:to>
      <xdr:col>4</xdr:col>
      <xdr:colOff>819150</xdr:colOff>
      <xdr:row>35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4C5C00-0EFA-495B-8515-33444E172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738187</xdr:colOff>
      <xdr:row>21</xdr:row>
      <xdr:rowOff>14287</xdr:rowOff>
    </xdr:from>
    <xdr:to>
      <xdr:col>10</xdr:col>
      <xdr:colOff>719137</xdr:colOff>
      <xdr:row>35</xdr:row>
      <xdr:rowOff>114301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5DE7F48-8418-4609-B074-F5307B514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111-4A70-4F00-8ED2-8665D4AB22BB}">
  <dimension ref="B13:P30"/>
  <sheetViews>
    <sheetView showGridLines="0" tabSelected="1" topLeftCell="A7" zoomScale="85" zoomScaleNormal="85" workbookViewId="0">
      <selection activeCell="I23" sqref="I23"/>
    </sheetView>
  </sheetViews>
  <sheetFormatPr defaultRowHeight="15" x14ac:dyDescent="0.25"/>
  <cols>
    <col min="1" max="2" width="14.7109375" bestFit="1" customWidth="1"/>
    <col min="3" max="3" width="27" bestFit="1" customWidth="1"/>
    <col min="4" max="4" width="19.140625" bestFit="1" customWidth="1"/>
    <col min="5" max="15" width="17.42578125" bestFit="1" customWidth="1"/>
    <col min="16" max="16" width="19.140625" bestFit="1" customWidth="1"/>
    <col min="17" max="17" width="14.140625" bestFit="1" customWidth="1"/>
    <col min="18" max="18" width="17.140625" bestFit="1" customWidth="1"/>
    <col min="19" max="19" width="19.5703125" bestFit="1" customWidth="1"/>
    <col min="20" max="20" width="15.7109375" bestFit="1" customWidth="1"/>
    <col min="21" max="23" width="15.85546875" bestFit="1" customWidth="1"/>
    <col min="24" max="24" width="14.140625" bestFit="1" customWidth="1"/>
    <col min="25" max="25" width="17.140625" bestFit="1" customWidth="1"/>
    <col min="26" max="26" width="19.5703125" bestFit="1" customWidth="1"/>
  </cols>
  <sheetData>
    <row r="13" spans="2:16" ht="15.75" thickBot="1" x14ac:dyDescent="0.3"/>
    <row r="14" spans="2:16" ht="20.25" thickBot="1" x14ac:dyDescent="0.3">
      <c r="B14" s="10" t="s">
        <v>0</v>
      </c>
      <c r="C14" s="10" t="s">
        <v>29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10" t="s">
        <v>25</v>
      </c>
      <c r="P14" s="10" t="s">
        <v>37</v>
      </c>
    </row>
    <row r="15" spans="2:16" ht="20.25" thickBot="1" x14ac:dyDescent="0.3">
      <c r="B15" s="4" t="s">
        <v>27</v>
      </c>
      <c r="C15" s="4" t="s">
        <v>30</v>
      </c>
      <c r="D15" s="5">
        <v>250</v>
      </c>
      <c r="E15" s="5">
        <v>250</v>
      </c>
      <c r="F15" s="5">
        <v>250</v>
      </c>
      <c r="G15" s="5">
        <v>250</v>
      </c>
      <c r="H15" s="5">
        <v>250</v>
      </c>
      <c r="I15" s="5">
        <v>250</v>
      </c>
      <c r="J15" s="5">
        <v>250</v>
      </c>
      <c r="K15" s="5">
        <v>250</v>
      </c>
      <c r="L15" s="5">
        <v>250</v>
      </c>
      <c r="M15" s="5">
        <v>250</v>
      </c>
      <c r="N15" s="5">
        <v>250</v>
      </c>
      <c r="O15" s="5">
        <v>250</v>
      </c>
      <c r="P15" s="7">
        <f>SUM(D15:O15)</f>
        <v>3000</v>
      </c>
    </row>
    <row r="16" spans="2:16" ht="20.25" thickBot="1" x14ac:dyDescent="0.3">
      <c r="B16" s="4" t="s">
        <v>27</v>
      </c>
      <c r="C16" s="4" t="s">
        <v>31</v>
      </c>
      <c r="D16" s="5">
        <v>500</v>
      </c>
      <c r="E16" s="5">
        <v>500</v>
      </c>
      <c r="F16" s="5">
        <v>500</v>
      </c>
      <c r="G16" s="5">
        <v>500</v>
      </c>
      <c r="H16" s="5">
        <v>500</v>
      </c>
      <c r="I16" s="5">
        <v>500</v>
      </c>
      <c r="J16" s="5">
        <v>500</v>
      </c>
      <c r="K16" s="5">
        <v>500</v>
      </c>
      <c r="L16" s="5">
        <v>500</v>
      </c>
      <c r="M16" s="5">
        <v>500</v>
      </c>
      <c r="N16" s="5">
        <v>500</v>
      </c>
      <c r="O16" s="5">
        <v>500</v>
      </c>
      <c r="P16" s="7">
        <f t="shared" ref="P16:P26" si="0">SUM(D16:O16)</f>
        <v>6000</v>
      </c>
    </row>
    <row r="17" spans="2:16" ht="20.25" thickBot="1" x14ac:dyDescent="0.3">
      <c r="B17" s="4" t="s">
        <v>27</v>
      </c>
      <c r="C17" s="4" t="s">
        <v>33</v>
      </c>
      <c r="D17" s="5">
        <v>300</v>
      </c>
      <c r="E17" s="5">
        <v>300</v>
      </c>
      <c r="F17" s="5">
        <v>300</v>
      </c>
      <c r="G17" s="5">
        <v>300</v>
      </c>
      <c r="H17" s="5">
        <v>300</v>
      </c>
      <c r="I17" s="5">
        <v>300</v>
      </c>
      <c r="J17" s="5">
        <v>300</v>
      </c>
      <c r="K17" s="5">
        <v>300</v>
      </c>
      <c r="L17" s="5">
        <v>300</v>
      </c>
      <c r="M17" s="5">
        <v>300</v>
      </c>
      <c r="N17" s="5">
        <v>300</v>
      </c>
      <c r="O17" s="5">
        <v>300</v>
      </c>
      <c r="P17" s="7">
        <f t="shared" si="0"/>
        <v>3600</v>
      </c>
    </row>
    <row r="18" spans="2:16" ht="20.25" thickBot="1" x14ac:dyDescent="0.3">
      <c r="B18" s="4" t="s">
        <v>27</v>
      </c>
      <c r="C18" s="4" t="s">
        <v>39</v>
      </c>
      <c r="D18" s="5">
        <v>150</v>
      </c>
      <c r="E18" s="5">
        <v>150</v>
      </c>
      <c r="F18" s="5">
        <v>150</v>
      </c>
      <c r="G18" s="5">
        <v>150</v>
      </c>
      <c r="H18" s="5">
        <v>150</v>
      </c>
      <c r="I18" s="5">
        <v>150</v>
      </c>
      <c r="J18" s="5">
        <v>150</v>
      </c>
      <c r="K18" s="5">
        <v>150</v>
      </c>
      <c r="L18" s="5">
        <v>150</v>
      </c>
      <c r="M18" s="5">
        <v>150</v>
      </c>
      <c r="N18" s="5">
        <v>150</v>
      </c>
      <c r="O18" s="5">
        <v>150</v>
      </c>
      <c r="P18" s="7">
        <f t="shared" si="0"/>
        <v>1800</v>
      </c>
    </row>
    <row r="19" spans="2:16" ht="20.25" thickBot="1" x14ac:dyDescent="0.3">
      <c r="B19" s="3" t="s">
        <v>27</v>
      </c>
      <c r="C19" s="3" t="s">
        <v>41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  <c r="O19" s="9">
        <v>100</v>
      </c>
      <c r="P19" s="7">
        <f t="shared" si="0"/>
        <v>1200</v>
      </c>
    </row>
    <row r="20" spans="2:16" ht="20.25" thickBot="1" x14ac:dyDescent="0.3">
      <c r="B20" s="3" t="s">
        <v>27</v>
      </c>
      <c r="C20" s="3" t="s">
        <v>42</v>
      </c>
      <c r="D20" s="9">
        <v>150</v>
      </c>
      <c r="E20" s="9">
        <v>150</v>
      </c>
      <c r="F20" s="9">
        <v>150</v>
      </c>
      <c r="G20" s="9">
        <v>150</v>
      </c>
      <c r="H20" s="9">
        <v>150</v>
      </c>
      <c r="I20" s="9">
        <v>150</v>
      </c>
      <c r="J20" s="9">
        <v>150</v>
      </c>
      <c r="K20" s="9">
        <v>150</v>
      </c>
      <c r="L20" s="9">
        <v>150</v>
      </c>
      <c r="M20" s="9">
        <v>150</v>
      </c>
      <c r="N20" s="9">
        <v>150</v>
      </c>
      <c r="O20" s="9">
        <v>150</v>
      </c>
      <c r="P20" s="7">
        <f t="shared" si="0"/>
        <v>1800</v>
      </c>
    </row>
    <row r="21" spans="2:16" ht="20.25" thickBot="1" x14ac:dyDescent="0.3">
      <c r="B21" s="3" t="s">
        <v>28</v>
      </c>
      <c r="C21" s="3" t="s">
        <v>43</v>
      </c>
      <c r="D21" s="9">
        <v>0</v>
      </c>
      <c r="E21" s="9">
        <v>0</v>
      </c>
      <c r="F21" s="9">
        <v>0</v>
      </c>
      <c r="G21" s="9">
        <v>1800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7">
        <f t="shared" si="0"/>
        <v>1800</v>
      </c>
    </row>
    <row r="22" spans="2:16" ht="20.25" thickBot="1" x14ac:dyDescent="0.3">
      <c r="B22" s="3" t="s">
        <v>28</v>
      </c>
      <c r="C22" s="3" t="s">
        <v>44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3000</v>
      </c>
      <c r="L22" s="9">
        <v>0</v>
      </c>
      <c r="M22" s="9">
        <v>0</v>
      </c>
      <c r="N22" s="9">
        <v>0</v>
      </c>
      <c r="O22" s="9">
        <v>0</v>
      </c>
      <c r="P22" s="7">
        <f t="shared" si="0"/>
        <v>3000</v>
      </c>
    </row>
    <row r="23" spans="2:16" ht="20.25" thickBot="1" x14ac:dyDescent="0.3">
      <c r="B23" s="4" t="s">
        <v>28</v>
      </c>
      <c r="C23" s="4" t="s">
        <v>32</v>
      </c>
      <c r="D23" s="5">
        <v>200</v>
      </c>
      <c r="E23" s="5">
        <v>200</v>
      </c>
      <c r="F23" s="5">
        <v>250</v>
      </c>
      <c r="G23" s="5">
        <v>200</v>
      </c>
      <c r="H23" s="5">
        <v>280</v>
      </c>
      <c r="I23" s="5">
        <v>300</v>
      </c>
      <c r="J23" s="5">
        <v>250</v>
      </c>
      <c r="K23" s="5">
        <v>250</v>
      </c>
      <c r="L23" s="5">
        <v>250</v>
      </c>
      <c r="M23" s="5">
        <v>250</v>
      </c>
      <c r="N23" s="5">
        <v>250</v>
      </c>
      <c r="O23" s="5">
        <v>1600</v>
      </c>
      <c r="P23" s="7">
        <f t="shared" si="0"/>
        <v>4280</v>
      </c>
    </row>
    <row r="24" spans="2:16" ht="20.25" thickBot="1" x14ac:dyDescent="0.3">
      <c r="B24" s="4" t="s">
        <v>28</v>
      </c>
      <c r="C24" s="4" t="s">
        <v>34</v>
      </c>
      <c r="D24" s="5">
        <v>40000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7">
        <f t="shared" si="0"/>
        <v>40000</v>
      </c>
    </row>
    <row r="25" spans="2:16" ht="20.25" thickBot="1" x14ac:dyDescent="0.3">
      <c r="B25" s="4" t="s">
        <v>28</v>
      </c>
      <c r="C25" s="4" t="s">
        <v>36</v>
      </c>
      <c r="D25" s="5">
        <v>200</v>
      </c>
      <c r="E25" s="5">
        <v>200</v>
      </c>
      <c r="F25" s="5">
        <v>200</v>
      </c>
      <c r="G25" s="5">
        <v>200</v>
      </c>
      <c r="H25" s="5">
        <v>200</v>
      </c>
      <c r="I25" s="5">
        <v>200</v>
      </c>
      <c r="J25" s="5">
        <v>200</v>
      </c>
      <c r="K25" s="5">
        <v>250</v>
      </c>
      <c r="L25" s="5">
        <v>250</v>
      </c>
      <c r="M25" s="5">
        <v>250</v>
      </c>
      <c r="N25" s="5">
        <v>250</v>
      </c>
      <c r="O25" s="5">
        <v>250</v>
      </c>
      <c r="P25" s="7">
        <f t="shared" si="0"/>
        <v>2650</v>
      </c>
    </row>
    <row r="26" spans="2:16" ht="20.25" thickBot="1" x14ac:dyDescent="0.3">
      <c r="B26" s="4" t="s">
        <v>28</v>
      </c>
      <c r="C26" s="4" t="s">
        <v>35</v>
      </c>
      <c r="D26" s="5">
        <v>150</v>
      </c>
      <c r="E26" s="5">
        <v>0</v>
      </c>
      <c r="F26" s="5">
        <v>0</v>
      </c>
      <c r="G26" s="5">
        <v>150</v>
      </c>
      <c r="H26" s="5">
        <v>0</v>
      </c>
      <c r="I26" s="5">
        <v>1760</v>
      </c>
      <c r="J26" s="5">
        <v>0</v>
      </c>
      <c r="K26" s="5">
        <v>0</v>
      </c>
      <c r="L26" s="5">
        <v>0</v>
      </c>
      <c r="M26" s="5">
        <v>150</v>
      </c>
      <c r="N26" s="5">
        <v>0</v>
      </c>
      <c r="O26" s="5">
        <v>0</v>
      </c>
      <c r="P26" s="7">
        <f t="shared" si="0"/>
        <v>2210</v>
      </c>
    </row>
    <row r="27" spans="2:16" ht="20.25" thickBot="1" x14ac:dyDescent="0.3">
      <c r="B27" s="8"/>
      <c r="C27" s="10" t="s">
        <v>38</v>
      </c>
      <c r="D27" s="7">
        <f t="shared" ref="D27:P27" si="1">SUM(D15:D26)</f>
        <v>42000</v>
      </c>
      <c r="E27" s="7">
        <f t="shared" si="1"/>
        <v>1850</v>
      </c>
      <c r="F27" s="7">
        <f t="shared" si="1"/>
        <v>1900</v>
      </c>
      <c r="G27" s="7">
        <f t="shared" si="1"/>
        <v>3800</v>
      </c>
      <c r="H27" s="7">
        <f t="shared" si="1"/>
        <v>1930</v>
      </c>
      <c r="I27" s="7">
        <f t="shared" si="1"/>
        <v>3710</v>
      </c>
      <c r="J27" s="7">
        <f t="shared" si="1"/>
        <v>1900</v>
      </c>
      <c r="K27" s="7">
        <f t="shared" si="1"/>
        <v>4950</v>
      </c>
      <c r="L27" s="7">
        <f t="shared" si="1"/>
        <v>1950</v>
      </c>
      <c r="M27" s="7">
        <f t="shared" si="1"/>
        <v>2100</v>
      </c>
      <c r="N27" s="7">
        <f t="shared" si="1"/>
        <v>1950</v>
      </c>
      <c r="O27" s="7">
        <f t="shared" si="1"/>
        <v>3300</v>
      </c>
      <c r="P27" s="7">
        <f>SUM(P15:P26)</f>
        <v>71340</v>
      </c>
    </row>
    <row r="28" spans="2:16" ht="20.25" thickBot="1" x14ac:dyDescent="0.3">
      <c r="B28" s="8"/>
      <c r="C28" s="10" t="s">
        <v>40</v>
      </c>
      <c r="D28" s="5">
        <v>5570</v>
      </c>
      <c r="E28" s="5">
        <v>5570</v>
      </c>
      <c r="F28" s="5">
        <v>5570</v>
      </c>
      <c r="G28" s="5">
        <v>5570</v>
      </c>
      <c r="H28" s="5">
        <v>5570</v>
      </c>
      <c r="I28" s="5">
        <v>5570</v>
      </c>
      <c r="J28" s="5">
        <v>5570</v>
      </c>
      <c r="K28" s="5">
        <v>5570</v>
      </c>
      <c r="L28" s="5">
        <v>5570</v>
      </c>
      <c r="M28" s="5">
        <v>5570</v>
      </c>
      <c r="N28" s="5">
        <v>5570</v>
      </c>
      <c r="O28" s="5">
        <v>5570</v>
      </c>
      <c r="P28" s="8"/>
    </row>
    <row r="29" spans="2:16" ht="20.25" thickBot="1" x14ac:dyDescent="0.3">
      <c r="B29" s="8"/>
      <c r="C29" s="10" t="s">
        <v>46</v>
      </c>
      <c r="D29" s="6">
        <f>D28-D27</f>
        <v>-36430</v>
      </c>
      <c r="E29" s="6">
        <f t="shared" ref="E29:O29" si="2">E28-E27</f>
        <v>3720</v>
      </c>
      <c r="F29" s="6">
        <f t="shared" si="2"/>
        <v>3670</v>
      </c>
      <c r="G29" s="6">
        <f t="shared" si="2"/>
        <v>1770</v>
      </c>
      <c r="H29" s="6">
        <f t="shared" si="2"/>
        <v>3640</v>
      </c>
      <c r="I29" s="6">
        <f t="shared" si="2"/>
        <v>1860</v>
      </c>
      <c r="J29" s="6">
        <f t="shared" si="2"/>
        <v>3670</v>
      </c>
      <c r="K29" s="6">
        <f t="shared" si="2"/>
        <v>620</v>
      </c>
      <c r="L29" s="6">
        <f t="shared" si="2"/>
        <v>3620</v>
      </c>
      <c r="M29" s="6">
        <f t="shared" si="2"/>
        <v>3470</v>
      </c>
      <c r="N29" s="6">
        <f t="shared" si="2"/>
        <v>3620</v>
      </c>
      <c r="O29" s="6">
        <f t="shared" si="2"/>
        <v>2270</v>
      </c>
      <c r="P29" s="8"/>
    </row>
    <row r="30" spans="2:16" ht="20.25" thickBot="1" x14ac:dyDescent="0.3">
      <c r="B30" s="8"/>
      <c r="C30" s="10" t="s">
        <v>45</v>
      </c>
      <c r="D30" s="4" t="str">
        <f>IF(D29&lt;1000,"Melhorar",IF(D29&lt;3000,"Bom","Ótimo"))</f>
        <v>Melhorar</v>
      </c>
      <c r="E30" s="4" t="str">
        <f t="shared" ref="D30:O30" si="3">IF(E29&lt;1000,"Melhorar",IF(E29&lt;3000,"Bom","Ótimo"))</f>
        <v>Ótimo</v>
      </c>
      <c r="F30" s="4" t="str">
        <f t="shared" si="3"/>
        <v>Ótimo</v>
      </c>
      <c r="G30" s="4" t="str">
        <f>IF(G29&lt;1000,"Melhorar",IF(G29&lt;3000,"Bom","Ótimo"))</f>
        <v>Bom</v>
      </c>
      <c r="H30" s="4" t="str">
        <f t="shared" si="3"/>
        <v>Ótimo</v>
      </c>
      <c r="I30" s="4" t="str">
        <f t="shared" si="3"/>
        <v>Bom</v>
      </c>
      <c r="J30" s="4" t="str">
        <f t="shared" si="3"/>
        <v>Ótimo</v>
      </c>
      <c r="K30" s="4" t="str">
        <f t="shared" si="3"/>
        <v>Melhorar</v>
      </c>
      <c r="L30" s="4" t="str">
        <f t="shared" si="3"/>
        <v>Ótimo</v>
      </c>
      <c r="M30" s="4" t="str">
        <f t="shared" si="3"/>
        <v>Ótimo</v>
      </c>
      <c r="N30" s="4" t="str">
        <f t="shared" si="3"/>
        <v>Ótimo</v>
      </c>
      <c r="O30" s="4" t="str">
        <f t="shared" si="3"/>
        <v>Bom</v>
      </c>
      <c r="P30" s="8"/>
    </row>
  </sheetData>
  <conditionalFormatting sqref="D30:O30">
    <cfRule type="containsText" dxfId="5" priority="1" operator="containsText" text="Ótimo">
      <formula>NOT(ISERROR(SEARCH("Ótimo",D30)))</formula>
    </cfRule>
    <cfRule type="containsText" dxfId="4" priority="2" operator="containsText" text="Bom">
      <formula>NOT(ISERROR(SEARCH("Bom",D30)))</formula>
    </cfRule>
    <cfRule type="containsText" dxfId="3" priority="3" operator="containsText" text="Melhorar">
      <formula>NOT(ISERROR(SEARCH("Melhorar",D30)))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9B8A-80DC-4CBA-9AD6-CBB216B0D891}">
  <dimension ref="B10:H18"/>
  <sheetViews>
    <sheetView showGridLines="0" topLeftCell="A4" workbookViewId="0">
      <selection activeCell="M15" sqref="M15"/>
    </sheetView>
  </sheetViews>
  <sheetFormatPr defaultRowHeight="15" x14ac:dyDescent="0.25"/>
  <cols>
    <col min="1" max="1" width="14.7109375" bestFit="1" customWidth="1"/>
    <col min="2" max="2" width="15.7109375" bestFit="1" customWidth="1"/>
    <col min="3" max="5" width="15.85546875" bestFit="1" customWidth="1"/>
    <col min="6" max="6" width="14.140625" bestFit="1" customWidth="1"/>
    <col min="7" max="7" width="17.140625" bestFit="1" customWidth="1"/>
    <col min="8" max="8" width="19.5703125" bestFit="1" customWidth="1"/>
    <col min="9" max="9" width="8.42578125" bestFit="1" customWidth="1"/>
    <col min="10" max="10" width="9.5703125" bestFit="1" customWidth="1"/>
    <col min="11" max="11" width="12.85546875" bestFit="1" customWidth="1"/>
    <col min="12" max="12" width="11.42578125" bestFit="1" customWidth="1"/>
    <col min="13" max="13" width="14" bestFit="1" customWidth="1"/>
    <col min="14" max="14" width="13.5703125" bestFit="1" customWidth="1"/>
    <col min="15" max="16" width="15.85546875" bestFit="1" customWidth="1"/>
    <col min="17" max="17" width="14.140625" bestFit="1" customWidth="1"/>
    <col min="18" max="18" width="17.140625" bestFit="1" customWidth="1"/>
    <col min="19" max="19" width="19.5703125" bestFit="1" customWidth="1"/>
    <col min="20" max="20" width="15.7109375" bestFit="1" customWidth="1"/>
    <col min="21" max="23" width="15.85546875" bestFit="1" customWidth="1"/>
    <col min="24" max="24" width="14.140625" bestFit="1" customWidth="1"/>
    <col min="25" max="25" width="17.140625" bestFit="1" customWidth="1"/>
    <col min="26" max="26" width="19.5703125" bestFit="1" customWidth="1"/>
  </cols>
  <sheetData>
    <row r="10" spans="2:8" ht="15.75" thickBot="1" x14ac:dyDescent="0.3"/>
    <row r="11" spans="2:8" ht="20.25" thickBot="1" x14ac:dyDescent="0.3">
      <c r="B11" s="1" t="s">
        <v>11</v>
      </c>
      <c r="C11" s="1" t="s">
        <v>8</v>
      </c>
      <c r="D11" s="1" t="s">
        <v>9</v>
      </c>
      <c r="E11" s="1" t="s">
        <v>10</v>
      </c>
      <c r="F11" s="1" t="s">
        <v>12</v>
      </c>
      <c r="G11" s="1" t="s">
        <v>13</v>
      </c>
      <c r="H11" s="1" t="s">
        <v>26</v>
      </c>
    </row>
    <row r="12" spans="2:8" ht="20.25" thickBot="1" x14ac:dyDescent="0.3">
      <c r="B12" s="2" t="s">
        <v>1</v>
      </c>
      <c r="C12" s="2">
        <v>7</v>
      </c>
      <c r="D12" s="2">
        <v>8</v>
      </c>
      <c r="E12" s="2">
        <v>3</v>
      </c>
      <c r="F12" s="2">
        <f t="shared" ref="F12:F18" si="0">SUM(C12+D12+E12)</f>
        <v>18</v>
      </c>
      <c r="G12" s="2" t="str">
        <f>IF(F12&lt;18,"Abaixo",IF(F12=18,"Na média","Acima"))</f>
        <v>Na média</v>
      </c>
      <c r="H12" s="2" t="str" cm="1">
        <f t="array" ref="H12:H18">IF(F12:F18&gt;=18,"Aprovado","Reprovado")</f>
        <v>Aprovado</v>
      </c>
    </row>
    <row r="13" spans="2:8" ht="20.25" thickBot="1" x14ac:dyDescent="0.3">
      <c r="B13" s="2" t="s">
        <v>2</v>
      </c>
      <c r="C13" s="2">
        <v>6</v>
      </c>
      <c r="D13" s="2">
        <v>9</v>
      </c>
      <c r="E13" s="2">
        <v>6</v>
      </c>
      <c r="F13" s="2">
        <f t="shared" si="0"/>
        <v>21</v>
      </c>
      <c r="G13" s="2" t="str">
        <f t="shared" ref="G13:G18" si="1">IF(F13&lt;18,"Abaixo",IF(F13=18,"Na média","Acima"))</f>
        <v>Acima</v>
      </c>
      <c r="H13" s="2" t="str">
        <v>Aprovado</v>
      </c>
    </row>
    <row r="14" spans="2:8" ht="20.25" thickBot="1" x14ac:dyDescent="0.3">
      <c r="B14" s="2" t="s">
        <v>3</v>
      </c>
      <c r="C14" s="2">
        <v>5</v>
      </c>
      <c r="D14" s="2">
        <v>5</v>
      </c>
      <c r="E14" s="2">
        <v>7</v>
      </c>
      <c r="F14" s="2">
        <f t="shared" si="0"/>
        <v>17</v>
      </c>
      <c r="G14" s="2" t="str">
        <f t="shared" si="1"/>
        <v>Abaixo</v>
      </c>
      <c r="H14" s="2" t="str">
        <v>Reprovado</v>
      </c>
    </row>
    <row r="15" spans="2:8" ht="20.25" thickBot="1" x14ac:dyDescent="0.3">
      <c r="B15" s="2" t="s">
        <v>4</v>
      </c>
      <c r="C15" s="2">
        <v>10</v>
      </c>
      <c r="D15" s="2">
        <v>8</v>
      </c>
      <c r="E15" s="2">
        <v>4</v>
      </c>
      <c r="F15" s="2">
        <f t="shared" si="0"/>
        <v>22</v>
      </c>
      <c r="G15" s="2" t="str">
        <f t="shared" si="1"/>
        <v>Acima</v>
      </c>
      <c r="H15" s="2" t="str">
        <v>Aprovado</v>
      </c>
    </row>
    <row r="16" spans="2:8" ht="20.25" thickBot="1" x14ac:dyDescent="0.3">
      <c r="B16" s="2" t="s">
        <v>5</v>
      </c>
      <c r="C16" s="2">
        <v>8</v>
      </c>
      <c r="D16" s="2">
        <v>6</v>
      </c>
      <c r="E16" s="2">
        <v>2</v>
      </c>
      <c r="F16" s="2">
        <f t="shared" si="0"/>
        <v>16</v>
      </c>
      <c r="G16" s="2" t="str">
        <f t="shared" si="1"/>
        <v>Abaixo</v>
      </c>
      <c r="H16" s="2" t="str">
        <v>Reprovado</v>
      </c>
    </row>
    <row r="17" spans="2:8" ht="20.25" thickBot="1" x14ac:dyDescent="0.3">
      <c r="B17" s="2" t="s">
        <v>6</v>
      </c>
      <c r="C17" s="2">
        <v>4</v>
      </c>
      <c r="D17" s="2">
        <v>7</v>
      </c>
      <c r="E17" s="2">
        <v>2</v>
      </c>
      <c r="F17" s="2">
        <f t="shared" si="0"/>
        <v>13</v>
      </c>
      <c r="G17" s="2" t="str">
        <f t="shared" si="1"/>
        <v>Abaixo</v>
      </c>
      <c r="H17" s="2" t="str">
        <v>Reprovado</v>
      </c>
    </row>
    <row r="18" spans="2:8" ht="20.25" thickBot="1" x14ac:dyDescent="0.3">
      <c r="B18" s="2" t="s">
        <v>7</v>
      </c>
      <c r="C18" s="2">
        <v>10</v>
      </c>
      <c r="D18" s="2">
        <v>9</v>
      </c>
      <c r="E18" s="2">
        <v>6</v>
      </c>
      <c r="F18" s="2">
        <f t="shared" si="0"/>
        <v>25</v>
      </c>
      <c r="G18" s="2" t="str">
        <f t="shared" si="1"/>
        <v>Acima</v>
      </c>
      <c r="H18" s="2" t="str">
        <v>Aprovado</v>
      </c>
    </row>
  </sheetData>
  <conditionalFormatting sqref="G12:G18">
    <cfRule type="containsText" dxfId="2" priority="1" operator="containsText" text="Acima">
      <formula>NOT(ISERROR(SEARCH("Acima",G12)))</formula>
    </cfRule>
    <cfRule type="containsText" dxfId="1" priority="2" operator="containsText" text="Média">
      <formula>NOT(ISERROR(SEARCH("Média",G12)))</formula>
    </cfRule>
    <cfRule type="containsText" dxfId="0" priority="3" operator="containsText" text="Abaixo">
      <formula>NOT(ISERROR(SEARCH("Abaixo",G12)))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Orçamento</vt:lpstr>
      <vt:lpstr>Outro 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2025-03-11T11:29:03Z</dcterms:created>
  <dcterms:modified xsi:type="dcterms:W3CDTF">2025-03-12T11:50:47Z</dcterms:modified>
</cp:coreProperties>
</file>